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ean-Claude\Documents\Coupe romande\2026\"/>
    </mc:Choice>
  </mc:AlternateContent>
  <xr:revisionPtr revIDLastSave="0" documentId="13_ncr:1_{5D191435-6544-4CF0-8C9E-D8A2108F620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Feuille de résultat" sheetId="5" r:id="rId1"/>
    <sheet name="BD Licences Simples" sheetId="26" r:id="rId2"/>
    <sheet name="BD Licences Doubles" sheetId="39" r:id="rId3"/>
    <sheet name="Green Club Romanel" sheetId="27" r:id="rId4"/>
    <sheet name="TC Ardon" sheetId="7" r:id="rId5"/>
    <sheet name="TC Chamoson" sheetId="10" r:id="rId6"/>
    <sheet name="TC Corsier" sheetId="31" r:id="rId7"/>
    <sheet name="TC Ecublens" sheetId="33" r:id="rId8"/>
    <sheet name="TC Etoy" sheetId="36" r:id="rId9"/>
    <sheet name="TC Genève-Champel" sheetId="34" r:id="rId10"/>
    <sheet name="TC Givisiez" sheetId="14" r:id="rId11"/>
    <sheet name="TC International GE" sheetId="40" r:id="rId12"/>
    <sheet name="TC Lutry" sheetId="18" r:id="rId13"/>
    <sheet name="TC Montchoisi" sheetId="19" r:id="rId14"/>
    <sheet name="TC Nyon" sheetId="35" r:id="rId15"/>
    <sheet name="TC Stade-Lausanne" sheetId="15" r:id="rId16"/>
    <sheet name="TC Trois-Chêne" sheetId="16" r:id="rId17"/>
    <sheet name="TC Versoix" sheetId="25" r:id="rId18"/>
  </sheets>
  <definedNames>
    <definedName name="_xlnm._FilterDatabase" localSheetId="2" hidden="1">'BD Licences Doubles'!$A$1:$G$1</definedName>
    <definedName name="_xlnm._FilterDatabase" localSheetId="1" hidden="1">'BD Licences Simples'!$A$1:$G$1</definedName>
    <definedName name="_xlnm._FilterDatabase" localSheetId="3" hidden="1">'Green Club Romanel'!$A$2:$O$2</definedName>
    <definedName name="_xlnm._FilterDatabase" localSheetId="4" hidden="1">'TC Ardon'!$A$2:$O$2</definedName>
    <definedName name="_xlnm._FilterDatabase" localSheetId="5" hidden="1">'TC Chamoson'!$A$2:$O$2</definedName>
    <definedName name="_xlnm._FilterDatabase" localSheetId="6" hidden="1">'TC Corsier'!$A$2:$O$2</definedName>
    <definedName name="_xlnm._FilterDatabase" localSheetId="7" hidden="1">'TC Ecublens'!$A$2:$O$2</definedName>
    <definedName name="_xlnm._FilterDatabase" localSheetId="8" hidden="1">'TC Etoy'!$A$2:$O$2</definedName>
    <definedName name="_xlnm._FilterDatabase" localSheetId="9" hidden="1">'TC Genève-Champel'!$A$2:$O$2</definedName>
    <definedName name="_xlnm._FilterDatabase" localSheetId="10" hidden="1">'TC Givisiez'!$A$2:$O$2</definedName>
    <definedName name="_xlnm._FilterDatabase" localSheetId="11" hidden="1">'TC International GE'!$A$2:$O$2</definedName>
    <definedName name="_xlnm._FilterDatabase" localSheetId="12" hidden="1">'TC Lutry'!$A$2:$O$2</definedName>
    <definedName name="_xlnm._FilterDatabase" localSheetId="13" hidden="1">'TC Montchoisi'!$A$2:$O$2</definedName>
    <definedName name="_xlnm._FilterDatabase" localSheetId="14" hidden="1">'TC Nyon'!$A$2:$O$2</definedName>
    <definedName name="_xlnm._FilterDatabase" localSheetId="15" hidden="1">'TC Stade-Lausanne'!$A$2:$O$2</definedName>
    <definedName name="_xlnm._FilterDatabase" localSheetId="16" hidden="1">'TC Trois-Chêne'!$A$2:$O$2</definedName>
    <definedName name="_xlnm._FilterDatabase" localSheetId="17" hidden="1">'TC Versoix'!$A$2:$O$2</definedName>
    <definedName name="_xlnm.Print_Titles" localSheetId="2">'BD Licences Doubles'!$1:$1</definedName>
    <definedName name="_xlnm.Print_Titles" localSheetId="1">'BD Licences Simples'!$1:$1</definedName>
    <definedName name="_xlnm.Print_Titles" localSheetId="3">'Green Club Romanel'!$1:$1</definedName>
    <definedName name="_xlnm.Print_Area" localSheetId="0">'Feuille de résultat'!$A$1:$Z$36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59" i="39" l="1"/>
  <c r="F1159" i="39"/>
  <c r="E1159" i="39"/>
  <c r="D1159" i="39"/>
  <c r="C1159" i="39"/>
  <c r="B1159" i="39"/>
  <c r="A1159" i="39"/>
  <c r="L83" i="39"/>
  <c r="F83" i="39"/>
  <c r="E83" i="39"/>
  <c r="D83" i="39"/>
  <c r="C83" i="39"/>
  <c r="B83" i="39"/>
  <c r="A83" i="39"/>
  <c r="L2969" i="39"/>
  <c r="F2969" i="39"/>
  <c r="E2969" i="39"/>
  <c r="D2969" i="39"/>
  <c r="B2969" i="39"/>
  <c r="A2969" i="39"/>
  <c r="L2637" i="39"/>
  <c r="F2637" i="39"/>
  <c r="E2637" i="39"/>
  <c r="D2637" i="39"/>
  <c r="B2637" i="39"/>
  <c r="A2637" i="39"/>
  <c r="E13" i="5"/>
  <c r="E12" i="5"/>
  <c r="E11" i="5"/>
  <c r="E10" i="5"/>
  <c r="E8" i="5"/>
  <c r="E7" i="5"/>
  <c r="C13" i="5"/>
  <c r="C12" i="5"/>
  <c r="C11" i="5"/>
  <c r="C10" i="5"/>
  <c r="C8" i="5"/>
  <c r="C7" i="5"/>
  <c r="C3" i="5"/>
  <c r="C2" i="5"/>
  <c r="L2785" i="39"/>
  <c r="F2785" i="39"/>
  <c r="E2785" i="39"/>
  <c r="D2785" i="39"/>
  <c r="B2785" i="39"/>
  <c r="A2785" i="39"/>
  <c r="L2769" i="39"/>
  <c r="F2769" i="39"/>
  <c r="E2769" i="39"/>
  <c r="D2769" i="39"/>
  <c r="B2769" i="39"/>
  <c r="A2769" i="39"/>
  <c r="L2757" i="39"/>
  <c r="F2757" i="39"/>
  <c r="E2757" i="39"/>
  <c r="D2757" i="39"/>
  <c r="B2757" i="39"/>
  <c r="A2757" i="39"/>
  <c r="L2740" i="39"/>
  <c r="F2740" i="39"/>
  <c r="E2740" i="39"/>
  <c r="D2740" i="39"/>
  <c r="B2740" i="39"/>
  <c r="A2740" i="39"/>
  <c r="L2730" i="39"/>
  <c r="F2730" i="39"/>
  <c r="E2730" i="39"/>
  <c r="D2730" i="39"/>
  <c r="B2730" i="39"/>
  <c r="A2730" i="39"/>
  <c r="L2729" i="39"/>
  <c r="F2729" i="39"/>
  <c r="E2729" i="39"/>
  <c r="D2729" i="39"/>
  <c r="B2729" i="39"/>
  <c r="A2729" i="39"/>
  <c r="L2706" i="39"/>
  <c r="F2706" i="39"/>
  <c r="E2706" i="39"/>
  <c r="D2706" i="39"/>
  <c r="B2706" i="39"/>
  <c r="A2706" i="39"/>
  <c r="L2704" i="39"/>
  <c r="F2704" i="39"/>
  <c r="E2704" i="39"/>
  <c r="D2704" i="39"/>
  <c r="B2704" i="39"/>
  <c r="A2704" i="39"/>
  <c r="L2703" i="39"/>
  <c r="F2703" i="39"/>
  <c r="E2703" i="39"/>
  <c r="D2703" i="39"/>
  <c r="B2703" i="39"/>
  <c r="A2703" i="39"/>
  <c r="L2689" i="39"/>
  <c r="F2689" i="39"/>
  <c r="E2689" i="39"/>
  <c r="D2689" i="39"/>
  <c r="B2689" i="39"/>
  <c r="A2689" i="39"/>
  <c r="L2688" i="39"/>
  <c r="F2688" i="39"/>
  <c r="E2688" i="39"/>
  <c r="D2688" i="39"/>
  <c r="B2688" i="39"/>
  <c r="A2688" i="39"/>
  <c r="L2681" i="39"/>
  <c r="F2681" i="39"/>
  <c r="E2681" i="39"/>
  <c r="D2681" i="39"/>
  <c r="B2681" i="39"/>
  <c r="A2681" i="39"/>
  <c r="L2676" i="39"/>
  <c r="F2676" i="39"/>
  <c r="E2676" i="39"/>
  <c r="D2676" i="39"/>
  <c r="B2676" i="39"/>
  <c r="A2676" i="39"/>
  <c r="L2668" i="39"/>
  <c r="F2668" i="39"/>
  <c r="E2668" i="39"/>
  <c r="D2668" i="39"/>
  <c r="B2668" i="39"/>
  <c r="A2668" i="39"/>
  <c r="L2660" i="39"/>
  <c r="F2660" i="39"/>
  <c r="E2660" i="39"/>
  <c r="D2660" i="39"/>
  <c r="B2660" i="39"/>
  <c r="A2660" i="39"/>
  <c r="L2659" i="39"/>
  <c r="F2659" i="39"/>
  <c r="E2659" i="39"/>
  <c r="D2659" i="39"/>
  <c r="B2659" i="39"/>
  <c r="A2659" i="39"/>
  <c r="L2657" i="39"/>
  <c r="F2657" i="39"/>
  <c r="E2657" i="39"/>
  <c r="D2657" i="39"/>
  <c r="B2657" i="39"/>
  <c r="A2657" i="39"/>
  <c r="L2653" i="39"/>
  <c r="F2653" i="39"/>
  <c r="E2653" i="39"/>
  <c r="D2653" i="39"/>
  <c r="B2653" i="39"/>
  <c r="A2653" i="39"/>
  <c r="L2645" i="39"/>
  <c r="F2645" i="39"/>
  <c r="E2645" i="39"/>
  <c r="D2645" i="39"/>
  <c r="B2645" i="39"/>
  <c r="A2645" i="39"/>
  <c r="L2621" i="39"/>
  <c r="F2621" i="39"/>
  <c r="E2621" i="39"/>
  <c r="D2621" i="39"/>
  <c r="B2621" i="39"/>
  <c r="A2621" i="39"/>
  <c r="L2604" i="39"/>
  <c r="F2604" i="39"/>
  <c r="E2604" i="39"/>
  <c r="D2604" i="39"/>
  <c r="B2604" i="39"/>
  <c r="A2604" i="39"/>
  <c r="L2603" i="39"/>
  <c r="F2603" i="39"/>
  <c r="E2603" i="39"/>
  <c r="D2603" i="39"/>
  <c r="B2603" i="39"/>
  <c r="A2603" i="39"/>
  <c r="L2592" i="39"/>
  <c r="F2592" i="39"/>
  <c r="E2592" i="39"/>
  <c r="D2592" i="39"/>
  <c r="B2592" i="39"/>
  <c r="A2592" i="39"/>
  <c r="L2590" i="39"/>
  <c r="F2590" i="39"/>
  <c r="E2590" i="39"/>
  <c r="D2590" i="39"/>
  <c r="B2590" i="39"/>
  <c r="A2590" i="39"/>
  <c r="L2577" i="39"/>
  <c r="F2577" i="39"/>
  <c r="E2577" i="39"/>
  <c r="D2577" i="39"/>
  <c r="B2577" i="39"/>
  <c r="A2577" i="39"/>
  <c r="L2571" i="39"/>
  <c r="F2571" i="39"/>
  <c r="E2571" i="39"/>
  <c r="D2571" i="39"/>
  <c r="B2571" i="39"/>
  <c r="A2571" i="39"/>
  <c r="L2570" i="39"/>
  <c r="F2570" i="39"/>
  <c r="E2570" i="39"/>
  <c r="D2570" i="39"/>
  <c r="B2570" i="39"/>
  <c r="A2570" i="39"/>
  <c r="L2567" i="39"/>
  <c r="F2567" i="39"/>
  <c r="E2567" i="39"/>
  <c r="D2567" i="39"/>
  <c r="B2567" i="39"/>
  <c r="A2567" i="39"/>
  <c r="L2563" i="39"/>
  <c r="F2563" i="39"/>
  <c r="E2563" i="39"/>
  <c r="D2563" i="39"/>
  <c r="B2563" i="39"/>
  <c r="A2563" i="39"/>
  <c r="L2560" i="39"/>
  <c r="F2560" i="39"/>
  <c r="E2560" i="39"/>
  <c r="D2560" i="39"/>
  <c r="B2560" i="39"/>
  <c r="A2560" i="39"/>
  <c r="L2556" i="39"/>
  <c r="F2556" i="39"/>
  <c r="E2556" i="39"/>
  <c r="D2556" i="39"/>
  <c r="B2556" i="39"/>
  <c r="A2556" i="39"/>
  <c r="L2551" i="39"/>
  <c r="F2551" i="39"/>
  <c r="E2551" i="39"/>
  <c r="D2551" i="39"/>
  <c r="B2551" i="39"/>
  <c r="A2551" i="39"/>
  <c r="L2547" i="39"/>
  <c r="F2547" i="39"/>
  <c r="E2547" i="39"/>
  <c r="D2547" i="39"/>
  <c r="B2547" i="39"/>
  <c r="A2547" i="39"/>
  <c r="L2522" i="39"/>
  <c r="F2522" i="39"/>
  <c r="E2522" i="39"/>
  <c r="D2522" i="39"/>
  <c r="B2522" i="39"/>
  <c r="A2522" i="39"/>
  <c r="L2514" i="39"/>
  <c r="F2514" i="39"/>
  <c r="E2514" i="39"/>
  <c r="D2514" i="39"/>
  <c r="B2514" i="39"/>
  <c r="A2514" i="39"/>
  <c r="L2513" i="39"/>
  <c r="F2513" i="39"/>
  <c r="E2513" i="39"/>
  <c r="D2513" i="39"/>
  <c r="B2513" i="39"/>
  <c r="A2513" i="39"/>
  <c r="L2506" i="39"/>
  <c r="F2506" i="39"/>
  <c r="E2506" i="39"/>
  <c r="D2506" i="39"/>
  <c r="B2506" i="39"/>
  <c r="A2506" i="39"/>
  <c r="L2504" i="39"/>
  <c r="F2504" i="39"/>
  <c r="E2504" i="39"/>
  <c r="D2504" i="39"/>
  <c r="B2504" i="39"/>
  <c r="A2504" i="39"/>
  <c r="L2501" i="39"/>
  <c r="F2501" i="39"/>
  <c r="E2501" i="39"/>
  <c r="D2501" i="39"/>
  <c r="B2501" i="39"/>
  <c r="A2501" i="39"/>
  <c r="L2499" i="39"/>
  <c r="F2499" i="39"/>
  <c r="E2499" i="39"/>
  <c r="D2499" i="39"/>
  <c r="B2499" i="39"/>
  <c r="A2499" i="39"/>
  <c r="L2486" i="39"/>
  <c r="F2486" i="39"/>
  <c r="E2486" i="39"/>
  <c r="D2486" i="39"/>
  <c r="B2486" i="39"/>
  <c r="A2486" i="39"/>
  <c r="L2459" i="39"/>
  <c r="F2459" i="39"/>
  <c r="E2459" i="39"/>
  <c r="D2459" i="39"/>
  <c r="B2459" i="39"/>
  <c r="A2459" i="39"/>
  <c r="L2444" i="39"/>
  <c r="F2444" i="39"/>
  <c r="E2444" i="39"/>
  <c r="D2444" i="39"/>
  <c r="B2444" i="39"/>
  <c r="A2444" i="39"/>
  <c r="L2442" i="39"/>
  <c r="F2442" i="39"/>
  <c r="E2442" i="39"/>
  <c r="D2442" i="39"/>
  <c r="B2442" i="39"/>
  <c r="A2442" i="39"/>
  <c r="L2438" i="39"/>
  <c r="F2438" i="39"/>
  <c r="E2438" i="39"/>
  <c r="D2438" i="39"/>
  <c r="B2438" i="39"/>
  <c r="A2438" i="39"/>
  <c r="L2434" i="39"/>
  <c r="F2434" i="39"/>
  <c r="E2434" i="39"/>
  <c r="D2434" i="39"/>
  <c r="B2434" i="39"/>
  <c r="A2434" i="39"/>
  <c r="L2411" i="39"/>
  <c r="F2411" i="39"/>
  <c r="E2411" i="39"/>
  <c r="D2411" i="39"/>
  <c r="B2411" i="39"/>
  <c r="A2411" i="39"/>
  <c r="L2404" i="39"/>
  <c r="F2404" i="39"/>
  <c r="E2404" i="39"/>
  <c r="D2404" i="39"/>
  <c r="B2404" i="39"/>
  <c r="A2404" i="39"/>
  <c r="L2377" i="39"/>
  <c r="F2377" i="39"/>
  <c r="E2377" i="39"/>
  <c r="D2377" i="39"/>
  <c r="B2377" i="39"/>
  <c r="A2377" i="39"/>
  <c r="L2376" i="39"/>
  <c r="F2376" i="39"/>
  <c r="E2376" i="39"/>
  <c r="D2376" i="39"/>
  <c r="B2376" i="39"/>
  <c r="A2376" i="39"/>
  <c r="L2368" i="39"/>
  <c r="F2368" i="39"/>
  <c r="E2368" i="39"/>
  <c r="D2368" i="39"/>
  <c r="B2368" i="39"/>
  <c r="A2368" i="39"/>
  <c r="L2309" i="39"/>
  <c r="F2309" i="39"/>
  <c r="E2309" i="39"/>
  <c r="D2309" i="39"/>
  <c r="B2309" i="39"/>
  <c r="A2309" i="39"/>
  <c r="L2303" i="39"/>
  <c r="F2303" i="39"/>
  <c r="E2303" i="39"/>
  <c r="D2303" i="39"/>
  <c r="B2303" i="39"/>
  <c r="A2303" i="39"/>
  <c r="L2301" i="39"/>
  <c r="F2301" i="39"/>
  <c r="E2301" i="39"/>
  <c r="D2301" i="39"/>
  <c r="B2301" i="39"/>
  <c r="A2301" i="39"/>
  <c r="L2267" i="39"/>
  <c r="F2267" i="39"/>
  <c r="E2267" i="39"/>
  <c r="D2267" i="39"/>
  <c r="B2267" i="39"/>
  <c r="A2267" i="39"/>
  <c r="L2259" i="39"/>
  <c r="F2259" i="39"/>
  <c r="E2259" i="39"/>
  <c r="D2259" i="39"/>
  <c r="B2259" i="39"/>
  <c r="A2259" i="39"/>
  <c r="L2250" i="39"/>
  <c r="F2250" i="39"/>
  <c r="E2250" i="39"/>
  <c r="D2250" i="39"/>
  <c r="B2250" i="39"/>
  <c r="A2250" i="39"/>
  <c r="L2248" i="39"/>
  <c r="F2248" i="39"/>
  <c r="E2248" i="39"/>
  <c r="D2248" i="39"/>
  <c r="B2248" i="39"/>
  <c r="A2248" i="39"/>
  <c r="L2216" i="39"/>
  <c r="F2216" i="39"/>
  <c r="E2216" i="39"/>
  <c r="D2216" i="39"/>
  <c r="B2216" i="39"/>
  <c r="A2216" i="39"/>
  <c r="L2208" i="39"/>
  <c r="F2208" i="39"/>
  <c r="E2208" i="39"/>
  <c r="D2208" i="39"/>
  <c r="B2208" i="39"/>
  <c r="A2208" i="39"/>
  <c r="L2207" i="39"/>
  <c r="F2207" i="39"/>
  <c r="E2207" i="39"/>
  <c r="D2207" i="39"/>
  <c r="B2207" i="39"/>
  <c r="A2207" i="39"/>
  <c r="L2177" i="39"/>
  <c r="F2177" i="39"/>
  <c r="E2177" i="39"/>
  <c r="D2177" i="39"/>
  <c r="B2177" i="39"/>
  <c r="A2177" i="39"/>
  <c r="L2176" i="39"/>
  <c r="F2176" i="39"/>
  <c r="E2176" i="39"/>
  <c r="D2176" i="39"/>
  <c r="B2176" i="39"/>
  <c r="A2176" i="39"/>
  <c r="L2175" i="39"/>
  <c r="F2175" i="39"/>
  <c r="E2175" i="39"/>
  <c r="D2175" i="39"/>
  <c r="B2175" i="39"/>
  <c r="A2175" i="39"/>
  <c r="L2170" i="39"/>
  <c r="F2170" i="39"/>
  <c r="E2170" i="39"/>
  <c r="D2170" i="39"/>
  <c r="B2170" i="39"/>
  <c r="A2170" i="39"/>
  <c r="L2166" i="39"/>
  <c r="F2166" i="39"/>
  <c r="E2166" i="39"/>
  <c r="D2166" i="39"/>
  <c r="B2166" i="39"/>
  <c r="A2166" i="39"/>
  <c r="L2165" i="39"/>
  <c r="F2165" i="39"/>
  <c r="E2165" i="39"/>
  <c r="D2165" i="39"/>
  <c r="B2165" i="39"/>
  <c r="A2165" i="39"/>
  <c r="L2146" i="39"/>
  <c r="F2146" i="39"/>
  <c r="E2146" i="39"/>
  <c r="D2146" i="39"/>
  <c r="B2146" i="39"/>
  <c r="A2146" i="39"/>
  <c r="L2131" i="39"/>
  <c r="F2131" i="39"/>
  <c r="E2131" i="39"/>
  <c r="D2131" i="39"/>
  <c r="B2131" i="39"/>
  <c r="A2131" i="39"/>
  <c r="L2127" i="39"/>
  <c r="F2127" i="39"/>
  <c r="E2127" i="39"/>
  <c r="D2127" i="39"/>
  <c r="B2127" i="39"/>
  <c r="A2127" i="39"/>
  <c r="L2126" i="39"/>
  <c r="F2126" i="39"/>
  <c r="E2126" i="39"/>
  <c r="D2126" i="39"/>
  <c r="B2126" i="39"/>
  <c r="A2126" i="39"/>
  <c r="L2123" i="39"/>
  <c r="F2123" i="39"/>
  <c r="E2123" i="39"/>
  <c r="D2123" i="39"/>
  <c r="B2123" i="39"/>
  <c r="A2123" i="39"/>
  <c r="L2093" i="39"/>
  <c r="F2093" i="39"/>
  <c r="E2093" i="39"/>
  <c r="D2093" i="39"/>
  <c r="B2093" i="39"/>
  <c r="A2093" i="39"/>
  <c r="L2084" i="39"/>
  <c r="F2084" i="39"/>
  <c r="E2084" i="39"/>
  <c r="D2084" i="39"/>
  <c r="B2084" i="39"/>
  <c r="A2084" i="39"/>
  <c r="L2059" i="39"/>
  <c r="F2059" i="39"/>
  <c r="E2059" i="39"/>
  <c r="D2059" i="39"/>
  <c r="B2059" i="39"/>
  <c r="A2059" i="39"/>
  <c r="L2020" i="39"/>
  <c r="F2020" i="39"/>
  <c r="E2020" i="39"/>
  <c r="D2020" i="39"/>
  <c r="B2020" i="39"/>
  <c r="A2020" i="39"/>
  <c r="L2007" i="39"/>
  <c r="F2007" i="39"/>
  <c r="E2007" i="39"/>
  <c r="D2007" i="39"/>
  <c r="B2007" i="39"/>
  <c r="A2007" i="39"/>
  <c r="L2006" i="39"/>
  <c r="F2006" i="39"/>
  <c r="E2006" i="39"/>
  <c r="D2006" i="39"/>
  <c r="B2006" i="39"/>
  <c r="A2006" i="39"/>
  <c r="L2005" i="39"/>
  <c r="F2005" i="39"/>
  <c r="E2005" i="39"/>
  <c r="D2005" i="39"/>
  <c r="B2005" i="39"/>
  <c r="A2005" i="39"/>
  <c r="L2003" i="39"/>
  <c r="F2003" i="39"/>
  <c r="E2003" i="39"/>
  <c r="D2003" i="39"/>
  <c r="B2003" i="39"/>
  <c r="A2003" i="39"/>
  <c r="L2001" i="39"/>
  <c r="F2001" i="39"/>
  <c r="E2001" i="39"/>
  <c r="D2001" i="39"/>
  <c r="B2001" i="39"/>
  <c r="A2001" i="39"/>
  <c r="L1999" i="39"/>
  <c r="F1999" i="39"/>
  <c r="E1999" i="39"/>
  <c r="D1999" i="39"/>
  <c r="B1999" i="39"/>
  <c r="A1999" i="39"/>
  <c r="L1992" i="39"/>
  <c r="F1992" i="39"/>
  <c r="E1992" i="39"/>
  <c r="D1992" i="39"/>
  <c r="B1992" i="39"/>
  <c r="A1992" i="39"/>
  <c r="L1985" i="39"/>
  <c r="F1985" i="39"/>
  <c r="E1985" i="39"/>
  <c r="D1985" i="39"/>
  <c r="B1985" i="39"/>
  <c r="A1985" i="39"/>
  <c r="L1966" i="39"/>
  <c r="F1966" i="39"/>
  <c r="E1966" i="39"/>
  <c r="D1966" i="39"/>
  <c r="B1966" i="39"/>
  <c r="A1966" i="39"/>
  <c r="L1965" i="39"/>
  <c r="F1965" i="39"/>
  <c r="E1965" i="39"/>
  <c r="D1965" i="39"/>
  <c r="B1965" i="39"/>
  <c r="A1965" i="39"/>
  <c r="L1952" i="39"/>
  <c r="F1952" i="39"/>
  <c r="E1952" i="39"/>
  <c r="D1952" i="39"/>
  <c r="B1952" i="39"/>
  <c r="A1952" i="39"/>
  <c r="L1950" i="39"/>
  <c r="F1950" i="39"/>
  <c r="E1950" i="39"/>
  <c r="D1950" i="39"/>
  <c r="B1950" i="39"/>
  <c r="A1950" i="39"/>
  <c r="L1946" i="39"/>
  <c r="F1946" i="39"/>
  <c r="E1946" i="39"/>
  <c r="D1946" i="39"/>
  <c r="B1946" i="39"/>
  <c r="A1946" i="39"/>
  <c r="L1940" i="39"/>
  <c r="F1940" i="39"/>
  <c r="E1940" i="39"/>
  <c r="D1940" i="39"/>
  <c r="B1940" i="39"/>
  <c r="A1940" i="39"/>
  <c r="L1920" i="39"/>
  <c r="F1920" i="39"/>
  <c r="E1920" i="39"/>
  <c r="D1920" i="39"/>
  <c r="B1920" i="39"/>
  <c r="A1920" i="39"/>
  <c r="L1919" i="39"/>
  <c r="F1919" i="39"/>
  <c r="E1919" i="39"/>
  <c r="D1919" i="39"/>
  <c r="B1919" i="39"/>
  <c r="A1919" i="39"/>
  <c r="L1882" i="39"/>
  <c r="F1882" i="39"/>
  <c r="E1882" i="39"/>
  <c r="D1882" i="39"/>
  <c r="B1882" i="39"/>
  <c r="A1882" i="39"/>
  <c r="L1872" i="39"/>
  <c r="F1872" i="39"/>
  <c r="E1872" i="39"/>
  <c r="D1872" i="39"/>
  <c r="B1872" i="39"/>
  <c r="A1872" i="39"/>
  <c r="L1869" i="39"/>
  <c r="F1869" i="39"/>
  <c r="E1869" i="39"/>
  <c r="D1869" i="39"/>
  <c r="B1869" i="39"/>
  <c r="A1869" i="39"/>
  <c r="L1844" i="39"/>
  <c r="F1844" i="39"/>
  <c r="E1844" i="39"/>
  <c r="D1844" i="39"/>
  <c r="B1844" i="39"/>
  <c r="A1844" i="39"/>
  <c r="L1838" i="39"/>
  <c r="F1838" i="39"/>
  <c r="E1838" i="39"/>
  <c r="D1838" i="39"/>
  <c r="B1838" i="39"/>
  <c r="A1838" i="39"/>
  <c r="L1804" i="39"/>
  <c r="F1804" i="39"/>
  <c r="E1804" i="39"/>
  <c r="D1804" i="39"/>
  <c r="B1804" i="39"/>
  <c r="A1804" i="39"/>
  <c r="L1798" i="39"/>
  <c r="F1798" i="39"/>
  <c r="E1798" i="39"/>
  <c r="D1798" i="39"/>
  <c r="B1798" i="39"/>
  <c r="A1798" i="39"/>
  <c r="L1791" i="39"/>
  <c r="F1791" i="39"/>
  <c r="E1791" i="39"/>
  <c r="D1791" i="39"/>
  <c r="B1791" i="39"/>
  <c r="A1791" i="39"/>
  <c r="L1789" i="39"/>
  <c r="F1789" i="39"/>
  <c r="E1789" i="39"/>
  <c r="D1789" i="39"/>
  <c r="B1789" i="39"/>
  <c r="A1789" i="39"/>
  <c r="L1765" i="39"/>
  <c r="F1765" i="39"/>
  <c r="E1765" i="39"/>
  <c r="D1765" i="39"/>
  <c r="B1765" i="39"/>
  <c r="A1765" i="39"/>
  <c r="L1758" i="39"/>
  <c r="F1758" i="39"/>
  <c r="E1758" i="39"/>
  <c r="D1758" i="39"/>
  <c r="B1758" i="39"/>
  <c r="A1758" i="39"/>
  <c r="L1755" i="39"/>
  <c r="F1755" i="39"/>
  <c r="E1755" i="39"/>
  <c r="D1755" i="39"/>
  <c r="B1755" i="39"/>
  <c r="A1755" i="39"/>
  <c r="L1742" i="39"/>
  <c r="F1742" i="39"/>
  <c r="E1742" i="39"/>
  <c r="D1742" i="39"/>
  <c r="B1742" i="39"/>
  <c r="A1742" i="39"/>
  <c r="L1740" i="39"/>
  <c r="F1740" i="39"/>
  <c r="E1740" i="39"/>
  <c r="D1740" i="39"/>
  <c r="B1740" i="39"/>
  <c r="A1740" i="39"/>
  <c r="L1647" i="39"/>
  <c r="F1647" i="39"/>
  <c r="E1647" i="39"/>
  <c r="D1647" i="39"/>
  <c r="B1647" i="39"/>
  <c r="A1647" i="39"/>
  <c r="L1638" i="39"/>
  <c r="F1638" i="39"/>
  <c r="E1638" i="39"/>
  <c r="D1638" i="39"/>
  <c r="B1638" i="39"/>
  <c r="A1638" i="39"/>
  <c r="L1635" i="39"/>
  <c r="F1635" i="39"/>
  <c r="E1635" i="39"/>
  <c r="D1635" i="39"/>
  <c r="B1635" i="39"/>
  <c r="A1635" i="39"/>
  <c r="L1622" i="39"/>
  <c r="F1622" i="39"/>
  <c r="E1622" i="39"/>
  <c r="D1622" i="39"/>
  <c r="B1622" i="39"/>
  <c r="A1622" i="39"/>
  <c r="L1596" i="39"/>
  <c r="F1596" i="39"/>
  <c r="E1596" i="39"/>
  <c r="D1596" i="39"/>
  <c r="B1596" i="39"/>
  <c r="A1596" i="39"/>
  <c r="L1587" i="39"/>
  <c r="F1587" i="39"/>
  <c r="E1587" i="39"/>
  <c r="D1587" i="39"/>
  <c r="B1587" i="39"/>
  <c r="A1587" i="39"/>
  <c r="L1544" i="39"/>
  <c r="F1544" i="39"/>
  <c r="E1544" i="39"/>
  <c r="D1544" i="39"/>
  <c r="B1544" i="39"/>
  <c r="A1544" i="39"/>
  <c r="L1534" i="39"/>
  <c r="F1534" i="39"/>
  <c r="E1534" i="39"/>
  <c r="D1534" i="39"/>
  <c r="B1534" i="39"/>
  <c r="A1534" i="39"/>
  <c r="L1530" i="39"/>
  <c r="F1530" i="39"/>
  <c r="E1530" i="39"/>
  <c r="D1530" i="39"/>
  <c r="B1530" i="39"/>
  <c r="A1530" i="39"/>
  <c r="L1525" i="39"/>
  <c r="F1525" i="39"/>
  <c r="E1525" i="39"/>
  <c r="D1525" i="39"/>
  <c r="B1525" i="39"/>
  <c r="A1525" i="39"/>
  <c r="L1507" i="39"/>
  <c r="F1507" i="39"/>
  <c r="E1507" i="39"/>
  <c r="D1507" i="39"/>
  <c r="B1507" i="39"/>
  <c r="A1507" i="39"/>
  <c r="L1499" i="39"/>
  <c r="F1499" i="39"/>
  <c r="E1499" i="39"/>
  <c r="D1499" i="39"/>
  <c r="B1499" i="39"/>
  <c r="A1499" i="39"/>
  <c r="L1481" i="39"/>
  <c r="F1481" i="39"/>
  <c r="E1481" i="39"/>
  <c r="D1481" i="39"/>
  <c r="B1481" i="39"/>
  <c r="A1481" i="39"/>
  <c r="L1479" i="39"/>
  <c r="F1479" i="39"/>
  <c r="E1479" i="39"/>
  <c r="D1479" i="39"/>
  <c r="B1479" i="39"/>
  <c r="A1479" i="39"/>
  <c r="L1478" i="39"/>
  <c r="F1478" i="39"/>
  <c r="E1478" i="39"/>
  <c r="D1478" i="39"/>
  <c r="B1478" i="39"/>
  <c r="A1478" i="39"/>
  <c r="L1475" i="39"/>
  <c r="F1475" i="39"/>
  <c r="E1475" i="39"/>
  <c r="D1475" i="39"/>
  <c r="B1475" i="39"/>
  <c r="A1475" i="39"/>
  <c r="L1469" i="39"/>
  <c r="F1469" i="39"/>
  <c r="E1469" i="39"/>
  <c r="D1469" i="39"/>
  <c r="B1469" i="39"/>
  <c r="A1469" i="39"/>
  <c r="L1467" i="39"/>
  <c r="F1467" i="39"/>
  <c r="E1467" i="39"/>
  <c r="D1467" i="39"/>
  <c r="B1467" i="39"/>
  <c r="A1467" i="39"/>
  <c r="L1460" i="39"/>
  <c r="F1460" i="39"/>
  <c r="E1460" i="39"/>
  <c r="D1460" i="39"/>
  <c r="B1460" i="39"/>
  <c r="A1460" i="39"/>
  <c r="L1440" i="39"/>
  <c r="F1440" i="39"/>
  <c r="E1440" i="39"/>
  <c r="D1440" i="39"/>
  <c r="B1440" i="39"/>
  <c r="A1440" i="39"/>
  <c r="L1436" i="39"/>
  <c r="F1436" i="39"/>
  <c r="E1436" i="39"/>
  <c r="D1436" i="39"/>
  <c r="B1436" i="39"/>
  <c r="A1436" i="39"/>
  <c r="L1430" i="39"/>
  <c r="F1430" i="39"/>
  <c r="E1430" i="39"/>
  <c r="D1430" i="39"/>
  <c r="B1430" i="39"/>
  <c r="A1430" i="39"/>
  <c r="L1429" i="39"/>
  <c r="F1429" i="39"/>
  <c r="E1429" i="39"/>
  <c r="D1429" i="39"/>
  <c r="B1429" i="39"/>
  <c r="A1429" i="39"/>
  <c r="L1428" i="39"/>
  <c r="F1428" i="39"/>
  <c r="E1428" i="39"/>
  <c r="D1428" i="39"/>
  <c r="B1428" i="39"/>
  <c r="A1428" i="39"/>
  <c r="L1414" i="39"/>
  <c r="F1414" i="39"/>
  <c r="E1414" i="39"/>
  <c r="D1414" i="39"/>
  <c r="B1414" i="39"/>
  <c r="A1414" i="39"/>
  <c r="L1402" i="39"/>
  <c r="F1402" i="39"/>
  <c r="E1402" i="39"/>
  <c r="D1402" i="39"/>
  <c r="B1402" i="39"/>
  <c r="A1402" i="39"/>
  <c r="L1398" i="39"/>
  <c r="F1398" i="39"/>
  <c r="E1398" i="39"/>
  <c r="D1398" i="39"/>
  <c r="B1398" i="39"/>
  <c r="A1398" i="39"/>
  <c r="L1391" i="39"/>
  <c r="F1391" i="39"/>
  <c r="E1391" i="39"/>
  <c r="D1391" i="39"/>
  <c r="B1391" i="39"/>
  <c r="A1391" i="39"/>
  <c r="L1389" i="39"/>
  <c r="F1389" i="39"/>
  <c r="E1389" i="39"/>
  <c r="D1389" i="39"/>
  <c r="B1389" i="39"/>
  <c r="A1389" i="39"/>
  <c r="L1384" i="39"/>
  <c r="F1384" i="39"/>
  <c r="E1384" i="39"/>
  <c r="D1384" i="39"/>
  <c r="B1384" i="39"/>
  <c r="A1384" i="39"/>
  <c r="L1348" i="39"/>
  <c r="F1348" i="39"/>
  <c r="E1348" i="39"/>
  <c r="D1348" i="39"/>
  <c r="B1348" i="39"/>
  <c r="A1348" i="39"/>
  <c r="L1315" i="39"/>
  <c r="F1315" i="39"/>
  <c r="E1315" i="39"/>
  <c r="D1315" i="39"/>
  <c r="B1315" i="39"/>
  <c r="A1315" i="39"/>
  <c r="L1299" i="39"/>
  <c r="F1299" i="39"/>
  <c r="E1299" i="39"/>
  <c r="D1299" i="39"/>
  <c r="B1299" i="39"/>
  <c r="A1299" i="39"/>
  <c r="L1297" i="39"/>
  <c r="F1297" i="39"/>
  <c r="E1297" i="39"/>
  <c r="D1297" i="39"/>
  <c r="B1297" i="39"/>
  <c r="A1297" i="39"/>
  <c r="L1296" i="39"/>
  <c r="F1296" i="39"/>
  <c r="E1296" i="39"/>
  <c r="D1296" i="39"/>
  <c r="B1296" i="39"/>
  <c r="A1296" i="39"/>
  <c r="L1294" i="39"/>
  <c r="F1294" i="39"/>
  <c r="E1294" i="39"/>
  <c r="D1294" i="39"/>
  <c r="B1294" i="39"/>
  <c r="A1294" i="39"/>
  <c r="L1288" i="39"/>
  <c r="F1288" i="39"/>
  <c r="E1288" i="39"/>
  <c r="D1288" i="39"/>
  <c r="B1288" i="39"/>
  <c r="A1288" i="39"/>
  <c r="L1286" i="39"/>
  <c r="F1286" i="39"/>
  <c r="E1286" i="39"/>
  <c r="D1286" i="39"/>
  <c r="B1286" i="39"/>
  <c r="A1286" i="39"/>
  <c r="L1283" i="39"/>
  <c r="F1283" i="39"/>
  <c r="E1283" i="39"/>
  <c r="D1283" i="39"/>
  <c r="B1283" i="39"/>
  <c r="A1283" i="39"/>
  <c r="L1282" i="39"/>
  <c r="F1282" i="39"/>
  <c r="E1282" i="39"/>
  <c r="D1282" i="39"/>
  <c r="B1282" i="39"/>
  <c r="A1282" i="39"/>
  <c r="L1272" i="39"/>
  <c r="F1272" i="39"/>
  <c r="E1272" i="39"/>
  <c r="D1272" i="39"/>
  <c r="B1272" i="39"/>
  <c r="A1272" i="39"/>
  <c r="L1259" i="39"/>
  <c r="F1259" i="39"/>
  <c r="E1259" i="39"/>
  <c r="D1259" i="39"/>
  <c r="B1259" i="39"/>
  <c r="A1259" i="39"/>
  <c r="L1241" i="39"/>
  <c r="F1241" i="39"/>
  <c r="E1241" i="39"/>
  <c r="D1241" i="39"/>
  <c r="B1241" i="39"/>
  <c r="A1241" i="39"/>
  <c r="L1240" i="39"/>
  <c r="F1240" i="39"/>
  <c r="E1240" i="39"/>
  <c r="D1240" i="39"/>
  <c r="B1240" i="39"/>
  <c r="A1240" i="39"/>
  <c r="L1238" i="39"/>
  <c r="F1238" i="39"/>
  <c r="E1238" i="39"/>
  <c r="D1238" i="39"/>
  <c r="B1238" i="39"/>
  <c r="A1238" i="39"/>
  <c r="L1236" i="39"/>
  <c r="F1236" i="39"/>
  <c r="E1236" i="39"/>
  <c r="D1236" i="39"/>
  <c r="B1236" i="39"/>
  <c r="A1236" i="39"/>
  <c r="L1190" i="39"/>
  <c r="F1190" i="39"/>
  <c r="E1190" i="39"/>
  <c r="D1190" i="39"/>
  <c r="B1190" i="39"/>
  <c r="A1190" i="39"/>
  <c r="L1186" i="39"/>
  <c r="F1186" i="39"/>
  <c r="E1186" i="39"/>
  <c r="D1186" i="39"/>
  <c r="B1186" i="39"/>
  <c r="A1186" i="39"/>
  <c r="L1185" i="39"/>
  <c r="F1185" i="39"/>
  <c r="E1185" i="39"/>
  <c r="D1185" i="39"/>
  <c r="B1185" i="39"/>
  <c r="A1185" i="39"/>
  <c r="L1173" i="39"/>
  <c r="F1173" i="39"/>
  <c r="E1173" i="39"/>
  <c r="D1173" i="39"/>
  <c r="B1173" i="39"/>
  <c r="A1173" i="39"/>
  <c r="L1144" i="39"/>
  <c r="F1144" i="39"/>
  <c r="E1144" i="39"/>
  <c r="D1144" i="39"/>
  <c r="B1144" i="39"/>
  <c r="A1144" i="39"/>
  <c r="L1129" i="39"/>
  <c r="F1129" i="39"/>
  <c r="E1129" i="39"/>
  <c r="D1129" i="39"/>
  <c r="B1129" i="39"/>
  <c r="A1129" i="39"/>
  <c r="L1125" i="39"/>
  <c r="F1125" i="39"/>
  <c r="E1125" i="39"/>
  <c r="D1125" i="39"/>
  <c r="B1125" i="39"/>
  <c r="A1125" i="39"/>
  <c r="L1114" i="39"/>
  <c r="F1114" i="39"/>
  <c r="E1114" i="39"/>
  <c r="D1114" i="39"/>
  <c r="B1114" i="39"/>
  <c r="A1114" i="39"/>
  <c r="L1075" i="39"/>
  <c r="F1075" i="39"/>
  <c r="E1075" i="39"/>
  <c r="D1075" i="39"/>
  <c r="B1075" i="39"/>
  <c r="A1075" i="39"/>
  <c r="L1037" i="39"/>
  <c r="F1037" i="39"/>
  <c r="E1037" i="39"/>
  <c r="D1037" i="39"/>
  <c r="B1037" i="39"/>
  <c r="A1037" i="39"/>
  <c r="L1035" i="39"/>
  <c r="F1035" i="39"/>
  <c r="E1035" i="39"/>
  <c r="D1035" i="39"/>
  <c r="B1035" i="39"/>
  <c r="A1035" i="39"/>
  <c r="L1028" i="39"/>
  <c r="F1028" i="39"/>
  <c r="E1028" i="39"/>
  <c r="D1028" i="39"/>
  <c r="B1028" i="39"/>
  <c r="A1028" i="39"/>
  <c r="L1019" i="39"/>
  <c r="F1019" i="39"/>
  <c r="E1019" i="39"/>
  <c r="D1019" i="39"/>
  <c r="B1019" i="39"/>
  <c r="A1019" i="39"/>
  <c r="L1015" i="39"/>
  <c r="F1015" i="39"/>
  <c r="E1015" i="39"/>
  <c r="D1015" i="39"/>
  <c r="B1015" i="39"/>
  <c r="A1015" i="39"/>
  <c r="L1014" i="39"/>
  <c r="F1014" i="39"/>
  <c r="E1014" i="39"/>
  <c r="D1014" i="39"/>
  <c r="B1014" i="39"/>
  <c r="A1014" i="39"/>
  <c r="L1011" i="39"/>
  <c r="F1011" i="39"/>
  <c r="E1011" i="39"/>
  <c r="D1011" i="39"/>
  <c r="B1011" i="39"/>
  <c r="A1011" i="39"/>
  <c r="L1010" i="39"/>
  <c r="F1010" i="39"/>
  <c r="E1010" i="39"/>
  <c r="D1010" i="39"/>
  <c r="B1010" i="39"/>
  <c r="A1010" i="39"/>
  <c r="L982" i="39"/>
  <c r="F982" i="39"/>
  <c r="E982" i="39"/>
  <c r="D982" i="39"/>
  <c r="B982" i="39"/>
  <c r="A982" i="39"/>
  <c r="L935" i="39"/>
  <c r="F935" i="39"/>
  <c r="E935" i="39"/>
  <c r="D935" i="39"/>
  <c r="B935" i="39"/>
  <c r="A935" i="39"/>
  <c r="L929" i="39"/>
  <c r="F929" i="39"/>
  <c r="E929" i="39"/>
  <c r="D929" i="39"/>
  <c r="B929" i="39"/>
  <c r="A929" i="39"/>
  <c r="L911" i="39"/>
  <c r="F911" i="39"/>
  <c r="E911" i="39"/>
  <c r="D911" i="39"/>
  <c r="B911" i="39"/>
  <c r="A911" i="39"/>
  <c r="L898" i="39"/>
  <c r="F898" i="39"/>
  <c r="E898" i="39"/>
  <c r="D898" i="39"/>
  <c r="B898" i="39"/>
  <c r="A898" i="39"/>
  <c r="L851" i="39"/>
  <c r="F851" i="39"/>
  <c r="E851" i="39"/>
  <c r="D851" i="39"/>
  <c r="B851" i="39"/>
  <c r="A851" i="39"/>
  <c r="L850" i="39"/>
  <c r="F850" i="39"/>
  <c r="E850" i="39"/>
  <c r="D850" i="39"/>
  <c r="B850" i="39"/>
  <c r="A850" i="39"/>
  <c r="L845" i="39"/>
  <c r="F845" i="39"/>
  <c r="E845" i="39"/>
  <c r="D845" i="39"/>
  <c r="B845" i="39"/>
  <c r="A845" i="39"/>
  <c r="L838" i="39"/>
  <c r="F838" i="39"/>
  <c r="E838" i="39"/>
  <c r="D838" i="39"/>
  <c r="B838" i="39"/>
  <c r="A838" i="39"/>
  <c r="L833" i="39"/>
  <c r="F833" i="39"/>
  <c r="E833" i="39"/>
  <c r="D833" i="39"/>
  <c r="B833" i="39"/>
  <c r="A833" i="39"/>
  <c r="L829" i="39"/>
  <c r="F829" i="39"/>
  <c r="E829" i="39"/>
  <c r="D829" i="39"/>
  <c r="B829" i="39"/>
  <c r="A829" i="39"/>
  <c r="L828" i="39"/>
  <c r="F828" i="39"/>
  <c r="E828" i="39"/>
  <c r="D828" i="39"/>
  <c r="B828" i="39"/>
  <c r="A828" i="39"/>
  <c r="L817" i="39"/>
  <c r="F817" i="39"/>
  <c r="E817" i="39"/>
  <c r="D817" i="39"/>
  <c r="B817" i="39"/>
  <c r="A817" i="39"/>
  <c r="L811" i="39"/>
  <c r="F811" i="39"/>
  <c r="E811" i="39"/>
  <c r="D811" i="39"/>
  <c r="B811" i="39"/>
  <c r="A811" i="39"/>
  <c r="L804" i="39"/>
  <c r="F804" i="39"/>
  <c r="E804" i="39"/>
  <c r="D804" i="39"/>
  <c r="B804" i="39"/>
  <c r="A804" i="39"/>
  <c r="L797" i="39"/>
  <c r="F797" i="39"/>
  <c r="E797" i="39"/>
  <c r="D797" i="39"/>
  <c r="B797" i="39"/>
  <c r="A797" i="39"/>
  <c r="L795" i="39"/>
  <c r="F795" i="39"/>
  <c r="E795" i="39"/>
  <c r="D795" i="39"/>
  <c r="B795" i="39"/>
  <c r="A795" i="39"/>
  <c r="L768" i="39"/>
  <c r="F768" i="39"/>
  <c r="E768" i="39"/>
  <c r="D768" i="39"/>
  <c r="B768" i="39"/>
  <c r="A768" i="39"/>
  <c r="L763" i="39"/>
  <c r="F763" i="39"/>
  <c r="E763" i="39"/>
  <c r="D763" i="39"/>
  <c r="B763" i="39"/>
  <c r="A763" i="39"/>
  <c r="L758" i="39"/>
  <c r="F758" i="39"/>
  <c r="E758" i="39"/>
  <c r="D758" i="39"/>
  <c r="B758" i="39"/>
  <c r="A758" i="39"/>
  <c r="L734" i="39"/>
  <c r="F734" i="39"/>
  <c r="E734" i="39"/>
  <c r="D734" i="39"/>
  <c r="B734" i="39"/>
  <c r="A734" i="39"/>
  <c r="L727" i="39"/>
  <c r="F727" i="39"/>
  <c r="E727" i="39"/>
  <c r="D727" i="39"/>
  <c r="B727" i="39"/>
  <c r="A727" i="39"/>
  <c r="L717" i="39"/>
  <c r="F717" i="39"/>
  <c r="E717" i="39"/>
  <c r="D717" i="39"/>
  <c r="B717" i="39"/>
  <c r="A717" i="39"/>
  <c r="L715" i="39"/>
  <c r="F715" i="39"/>
  <c r="E715" i="39"/>
  <c r="D715" i="39"/>
  <c r="B715" i="39"/>
  <c r="A715" i="39"/>
  <c r="L707" i="39"/>
  <c r="F707" i="39"/>
  <c r="E707" i="39"/>
  <c r="D707" i="39"/>
  <c r="B707" i="39"/>
  <c r="A707" i="39"/>
  <c r="L691" i="39"/>
  <c r="F691" i="39"/>
  <c r="E691" i="39"/>
  <c r="D691" i="39"/>
  <c r="B691" i="39"/>
  <c r="A691" i="39"/>
  <c r="L689" i="39"/>
  <c r="F689" i="39"/>
  <c r="E689" i="39"/>
  <c r="D689" i="39"/>
  <c r="B689" i="39"/>
  <c r="A689" i="39"/>
  <c r="L651" i="39"/>
  <c r="F651" i="39"/>
  <c r="E651" i="39"/>
  <c r="D651" i="39"/>
  <c r="B651" i="39"/>
  <c r="A651" i="39"/>
  <c r="L638" i="39"/>
  <c r="F638" i="39"/>
  <c r="E638" i="39"/>
  <c r="D638" i="39"/>
  <c r="B638" i="39"/>
  <c r="A638" i="39"/>
  <c r="L631" i="39"/>
  <c r="F631" i="39"/>
  <c r="E631" i="39"/>
  <c r="D631" i="39"/>
  <c r="B631" i="39"/>
  <c r="A631" i="39"/>
  <c r="L630" i="39"/>
  <c r="F630" i="39"/>
  <c r="E630" i="39"/>
  <c r="D630" i="39"/>
  <c r="B630" i="39"/>
  <c r="A630" i="39"/>
  <c r="L629" i="39"/>
  <c r="F629" i="39"/>
  <c r="E629" i="39"/>
  <c r="D629" i="39"/>
  <c r="B629" i="39"/>
  <c r="A629" i="39"/>
  <c r="L620" i="39"/>
  <c r="F620" i="39"/>
  <c r="E620" i="39"/>
  <c r="D620" i="39"/>
  <c r="B620" i="39"/>
  <c r="A620" i="39"/>
  <c r="L614" i="39"/>
  <c r="F614" i="39"/>
  <c r="E614" i="39"/>
  <c r="D614" i="39"/>
  <c r="B614" i="39"/>
  <c r="A614" i="39"/>
  <c r="L599" i="39"/>
  <c r="F599" i="39"/>
  <c r="E599" i="39"/>
  <c r="D599" i="39"/>
  <c r="B599" i="39"/>
  <c r="A599" i="39"/>
  <c r="L592" i="39"/>
  <c r="F592" i="39"/>
  <c r="E592" i="39"/>
  <c r="D592" i="39"/>
  <c r="B592" i="39"/>
  <c r="A592" i="39"/>
  <c r="L566" i="39"/>
  <c r="F566" i="39"/>
  <c r="E566" i="39"/>
  <c r="D566" i="39"/>
  <c r="B566" i="39"/>
  <c r="A566" i="39"/>
  <c r="L538" i="39"/>
  <c r="F538" i="39"/>
  <c r="E538" i="39"/>
  <c r="D538" i="39"/>
  <c r="B538" i="39"/>
  <c r="A538" i="39"/>
  <c r="L532" i="39"/>
  <c r="F532" i="39"/>
  <c r="E532" i="39"/>
  <c r="D532" i="39"/>
  <c r="B532" i="39"/>
  <c r="A532" i="39"/>
  <c r="L531" i="39"/>
  <c r="F531" i="39"/>
  <c r="E531" i="39"/>
  <c r="D531" i="39"/>
  <c r="B531" i="39"/>
  <c r="A531" i="39"/>
  <c r="L527" i="39"/>
  <c r="F527" i="39"/>
  <c r="E527" i="39"/>
  <c r="D527" i="39"/>
  <c r="B527" i="39"/>
  <c r="A527" i="39"/>
  <c r="L504" i="39"/>
  <c r="F504" i="39"/>
  <c r="E504" i="39"/>
  <c r="D504" i="39"/>
  <c r="B504" i="39"/>
  <c r="A504" i="39"/>
  <c r="L488" i="39"/>
  <c r="F488" i="39"/>
  <c r="E488" i="39"/>
  <c r="D488" i="39"/>
  <c r="B488" i="39"/>
  <c r="A488" i="39"/>
  <c r="L483" i="39"/>
  <c r="F483" i="39"/>
  <c r="E483" i="39"/>
  <c r="D483" i="39"/>
  <c r="B483" i="39"/>
  <c r="A483" i="39"/>
  <c r="L470" i="39"/>
  <c r="F470" i="39"/>
  <c r="E470" i="39"/>
  <c r="D470" i="39"/>
  <c r="B470" i="39"/>
  <c r="A470" i="39"/>
  <c r="L456" i="39"/>
  <c r="F456" i="39"/>
  <c r="E456" i="39"/>
  <c r="D456" i="39"/>
  <c r="B456" i="39"/>
  <c r="A456" i="39"/>
  <c r="L452" i="39"/>
  <c r="F452" i="39"/>
  <c r="E452" i="39"/>
  <c r="D452" i="39"/>
  <c r="B452" i="39"/>
  <c r="A452" i="39"/>
  <c r="L445" i="39"/>
  <c r="F445" i="39"/>
  <c r="E445" i="39"/>
  <c r="D445" i="39"/>
  <c r="B445" i="39"/>
  <c r="A445" i="39"/>
  <c r="L438" i="39"/>
  <c r="F438" i="39"/>
  <c r="E438" i="39"/>
  <c r="D438" i="39"/>
  <c r="B438" i="39"/>
  <c r="A438" i="39"/>
  <c r="L435" i="39"/>
  <c r="F435" i="39"/>
  <c r="E435" i="39"/>
  <c r="D435" i="39"/>
  <c r="B435" i="39"/>
  <c r="A435" i="39"/>
  <c r="L430" i="39"/>
  <c r="F430" i="39"/>
  <c r="E430" i="39"/>
  <c r="D430" i="39"/>
  <c r="B430" i="39"/>
  <c r="A430" i="39"/>
  <c r="L429" i="39"/>
  <c r="F429" i="39"/>
  <c r="E429" i="39"/>
  <c r="D429" i="39"/>
  <c r="B429" i="39"/>
  <c r="A429" i="39"/>
  <c r="L427" i="39"/>
  <c r="F427" i="39"/>
  <c r="E427" i="39"/>
  <c r="D427" i="39"/>
  <c r="B427" i="39"/>
  <c r="A427" i="39"/>
  <c r="L421" i="39"/>
  <c r="F421" i="39"/>
  <c r="E421" i="39"/>
  <c r="D421" i="39"/>
  <c r="B421" i="39"/>
  <c r="A421" i="39"/>
  <c r="L419" i="39"/>
  <c r="F419" i="39"/>
  <c r="E419" i="39"/>
  <c r="D419" i="39"/>
  <c r="B419" i="39"/>
  <c r="A419" i="39"/>
  <c r="L390" i="39"/>
  <c r="F390" i="39"/>
  <c r="E390" i="39"/>
  <c r="D390" i="39"/>
  <c r="B390" i="39"/>
  <c r="A390" i="39"/>
  <c r="L369" i="39"/>
  <c r="F369" i="39"/>
  <c r="E369" i="39"/>
  <c r="D369" i="39"/>
  <c r="B369" i="39"/>
  <c r="A369" i="39"/>
  <c r="L350" i="39"/>
  <c r="F350" i="39"/>
  <c r="E350" i="39"/>
  <c r="D350" i="39"/>
  <c r="B350" i="39"/>
  <c r="A350" i="39"/>
  <c r="L342" i="39"/>
  <c r="F342" i="39"/>
  <c r="E342" i="39"/>
  <c r="D342" i="39"/>
  <c r="B342" i="39"/>
  <c r="A342" i="39"/>
  <c r="L340" i="39"/>
  <c r="F340" i="39"/>
  <c r="E340" i="39"/>
  <c r="D340" i="39"/>
  <c r="B340" i="39"/>
  <c r="A340" i="39"/>
  <c r="L324" i="39"/>
  <c r="F324" i="39"/>
  <c r="E324" i="39"/>
  <c r="D324" i="39"/>
  <c r="B324" i="39"/>
  <c r="A324" i="39"/>
  <c r="L323" i="39"/>
  <c r="F323" i="39"/>
  <c r="E323" i="39"/>
  <c r="D323" i="39"/>
  <c r="B323" i="39"/>
  <c r="A323" i="39"/>
  <c r="L308" i="39"/>
  <c r="F308" i="39"/>
  <c r="E308" i="39"/>
  <c r="D308" i="39"/>
  <c r="B308" i="39"/>
  <c r="A308" i="39"/>
  <c r="L237" i="39"/>
  <c r="F237" i="39"/>
  <c r="E237" i="39"/>
  <c r="D237" i="39"/>
  <c r="B237" i="39"/>
  <c r="A237" i="39"/>
  <c r="L236" i="39"/>
  <c r="F236" i="39"/>
  <c r="E236" i="39"/>
  <c r="D236" i="39"/>
  <c r="B236" i="39"/>
  <c r="A236" i="39"/>
  <c r="L234" i="39"/>
  <c r="F234" i="39"/>
  <c r="E234" i="39"/>
  <c r="D234" i="39"/>
  <c r="B234" i="39"/>
  <c r="A234" i="39"/>
  <c r="L233" i="39"/>
  <c r="F233" i="39"/>
  <c r="E233" i="39"/>
  <c r="D233" i="39"/>
  <c r="B233" i="39"/>
  <c r="A233" i="39"/>
  <c r="L209" i="39"/>
  <c r="F209" i="39"/>
  <c r="E209" i="39"/>
  <c r="D209" i="39"/>
  <c r="B209" i="39"/>
  <c r="A209" i="39"/>
  <c r="L196" i="39"/>
  <c r="F196" i="39"/>
  <c r="E196" i="39"/>
  <c r="D196" i="39"/>
  <c r="B196" i="39"/>
  <c r="A196" i="39"/>
  <c r="L185" i="39"/>
  <c r="F185" i="39"/>
  <c r="E185" i="39"/>
  <c r="D185" i="39"/>
  <c r="B185" i="39"/>
  <c r="A185" i="39"/>
  <c r="L183" i="39"/>
  <c r="F183" i="39"/>
  <c r="E183" i="39"/>
  <c r="D183" i="39"/>
  <c r="B183" i="39"/>
  <c r="A183" i="39"/>
  <c r="L168" i="39"/>
  <c r="F168" i="39"/>
  <c r="E168" i="39"/>
  <c r="D168" i="39"/>
  <c r="B168" i="39"/>
  <c r="A168" i="39"/>
  <c r="L166" i="39"/>
  <c r="F166" i="39"/>
  <c r="E166" i="39"/>
  <c r="D166" i="39"/>
  <c r="B166" i="39"/>
  <c r="A166" i="39"/>
  <c r="L162" i="39"/>
  <c r="F162" i="39"/>
  <c r="E162" i="39"/>
  <c r="D162" i="39"/>
  <c r="B162" i="39"/>
  <c r="A162" i="39"/>
  <c r="L160" i="39"/>
  <c r="F160" i="39"/>
  <c r="E160" i="39"/>
  <c r="D160" i="39"/>
  <c r="B160" i="39"/>
  <c r="A160" i="39"/>
  <c r="L158" i="39"/>
  <c r="F158" i="39"/>
  <c r="E158" i="39"/>
  <c r="D158" i="39"/>
  <c r="B158" i="39"/>
  <c r="A158" i="39"/>
  <c r="L156" i="39"/>
  <c r="F156" i="39"/>
  <c r="E156" i="39"/>
  <c r="D156" i="39"/>
  <c r="B156" i="39"/>
  <c r="A156" i="39"/>
  <c r="L151" i="39"/>
  <c r="F151" i="39"/>
  <c r="E151" i="39"/>
  <c r="D151" i="39"/>
  <c r="B151" i="39"/>
  <c r="A151" i="39"/>
  <c r="L138" i="39"/>
  <c r="F138" i="39"/>
  <c r="E138" i="39"/>
  <c r="D138" i="39"/>
  <c r="B138" i="39"/>
  <c r="A138" i="39"/>
  <c r="L104" i="39"/>
  <c r="F104" i="39"/>
  <c r="E104" i="39"/>
  <c r="D104" i="39"/>
  <c r="B104" i="39"/>
  <c r="A104" i="39"/>
  <c r="L102" i="39"/>
  <c r="F102" i="39"/>
  <c r="E102" i="39"/>
  <c r="D102" i="39"/>
  <c r="B102" i="39"/>
  <c r="A102" i="39"/>
  <c r="L77" i="39"/>
  <c r="F77" i="39"/>
  <c r="E77" i="39"/>
  <c r="D77" i="39"/>
  <c r="B77" i="39"/>
  <c r="A77" i="39"/>
  <c r="L68" i="39"/>
  <c r="F68" i="39"/>
  <c r="E68" i="39"/>
  <c r="D68" i="39"/>
  <c r="B68" i="39"/>
  <c r="A68" i="39"/>
  <c r="L31" i="39"/>
  <c r="F31" i="39"/>
  <c r="E31" i="39"/>
  <c r="D31" i="39"/>
  <c r="B31" i="39"/>
  <c r="A31" i="39"/>
  <c r="L25" i="39"/>
  <c r="F25" i="39"/>
  <c r="E25" i="39"/>
  <c r="D25" i="39"/>
  <c r="B25" i="39"/>
  <c r="A25" i="39"/>
  <c r="L16" i="39"/>
  <c r="F16" i="39"/>
  <c r="E16" i="39"/>
  <c r="D16" i="39"/>
  <c r="B16" i="39"/>
  <c r="A16" i="39"/>
  <c r="L12" i="39"/>
  <c r="F12" i="39"/>
  <c r="E12" i="39"/>
  <c r="D12" i="39"/>
  <c r="B12" i="39"/>
  <c r="A12" i="39"/>
  <c r="L6" i="39"/>
  <c r="F6" i="39"/>
  <c r="E6" i="39"/>
  <c r="D6" i="39"/>
  <c r="B6" i="39"/>
  <c r="A6" i="39"/>
  <c r="L5" i="39"/>
  <c r="F5" i="39"/>
  <c r="E5" i="39"/>
  <c r="D5" i="39"/>
  <c r="B5" i="39"/>
  <c r="A5" i="39"/>
  <c r="L3168" i="39"/>
  <c r="F3168" i="39"/>
  <c r="E3168" i="39"/>
  <c r="D3168" i="39"/>
  <c r="B3168" i="39"/>
  <c r="A3168" i="39"/>
  <c r="L3144" i="39"/>
  <c r="F3144" i="39"/>
  <c r="E3144" i="39"/>
  <c r="D3144" i="39"/>
  <c r="B3144" i="39"/>
  <c r="A3144" i="39"/>
  <c r="L3138" i="39"/>
  <c r="F3138" i="39"/>
  <c r="E3138" i="39"/>
  <c r="D3138" i="39"/>
  <c r="B3138" i="39"/>
  <c r="A3138" i="39"/>
  <c r="L3113" i="39"/>
  <c r="F3113" i="39"/>
  <c r="E3113" i="39"/>
  <c r="D3113" i="39"/>
  <c r="B3113" i="39"/>
  <c r="A3113" i="39"/>
  <c r="L3111" i="39"/>
  <c r="F3111" i="39"/>
  <c r="E3111" i="39"/>
  <c r="D3111" i="39"/>
  <c r="B3111" i="39"/>
  <c r="A3111" i="39"/>
  <c r="L3095" i="39"/>
  <c r="F3095" i="39"/>
  <c r="E3095" i="39"/>
  <c r="D3095" i="39"/>
  <c r="B3095" i="39"/>
  <c r="A3095" i="39"/>
  <c r="L3093" i="39"/>
  <c r="F3093" i="39"/>
  <c r="E3093" i="39"/>
  <c r="D3093" i="39"/>
  <c r="B3093" i="39"/>
  <c r="A3093" i="39"/>
  <c r="L3076" i="39"/>
  <c r="F3076" i="39"/>
  <c r="E3076" i="39"/>
  <c r="D3076" i="39"/>
  <c r="B3076" i="39"/>
  <c r="A3076" i="39"/>
  <c r="L3062" i="39"/>
  <c r="F3062" i="39"/>
  <c r="E3062" i="39"/>
  <c r="D3062" i="39"/>
  <c r="B3062" i="39"/>
  <c r="A3062" i="39"/>
  <c r="L3061" i="39"/>
  <c r="F3061" i="39"/>
  <c r="E3061" i="39"/>
  <c r="D3061" i="39"/>
  <c r="B3061" i="39"/>
  <c r="A3061" i="39"/>
  <c r="L3056" i="39"/>
  <c r="F3056" i="39"/>
  <c r="E3056" i="39"/>
  <c r="D3056" i="39"/>
  <c r="B3056" i="39"/>
  <c r="A3056" i="39"/>
  <c r="L3042" i="39"/>
  <c r="F3042" i="39"/>
  <c r="E3042" i="39"/>
  <c r="D3042" i="39"/>
  <c r="B3042" i="39"/>
  <c r="A3042" i="39"/>
  <c r="L3030" i="39"/>
  <c r="F3030" i="39"/>
  <c r="E3030" i="39"/>
  <c r="D3030" i="39"/>
  <c r="B3030" i="39"/>
  <c r="A3030" i="39"/>
  <c r="L3020" i="39"/>
  <c r="F3020" i="39"/>
  <c r="E3020" i="39"/>
  <c r="D3020" i="39"/>
  <c r="B3020" i="39"/>
  <c r="A3020" i="39"/>
  <c r="L3014" i="39"/>
  <c r="F3014" i="39"/>
  <c r="E3014" i="39"/>
  <c r="D3014" i="39"/>
  <c r="B3014" i="39"/>
  <c r="A3014" i="39"/>
  <c r="L2994" i="39"/>
  <c r="F2994" i="39"/>
  <c r="E2994" i="39"/>
  <c r="D2994" i="39"/>
  <c r="B2994" i="39"/>
  <c r="A2994" i="39"/>
  <c r="L2978" i="39"/>
  <c r="F2978" i="39"/>
  <c r="E2978" i="39"/>
  <c r="D2978" i="39"/>
  <c r="B2978" i="39"/>
  <c r="A2978" i="39"/>
  <c r="L2955" i="39"/>
  <c r="F2955" i="39"/>
  <c r="E2955" i="39"/>
  <c r="D2955" i="39"/>
  <c r="B2955" i="39"/>
  <c r="A2955" i="39"/>
  <c r="L2946" i="39"/>
  <c r="F2946" i="39"/>
  <c r="E2946" i="39"/>
  <c r="D2946" i="39"/>
  <c r="B2946" i="39"/>
  <c r="A2946" i="39"/>
  <c r="L2927" i="39"/>
  <c r="F2927" i="39"/>
  <c r="E2927" i="39"/>
  <c r="D2927" i="39"/>
  <c r="B2927" i="39"/>
  <c r="A2927" i="39"/>
  <c r="L2912" i="39"/>
  <c r="F2912" i="39"/>
  <c r="E2912" i="39"/>
  <c r="D2912" i="39"/>
  <c r="B2912" i="39"/>
  <c r="A2912" i="39"/>
  <c r="L2907" i="39"/>
  <c r="F2907" i="39"/>
  <c r="E2907" i="39"/>
  <c r="D2907" i="39"/>
  <c r="B2907" i="39"/>
  <c r="A2907" i="39"/>
  <c r="L2900" i="39"/>
  <c r="F2900" i="39"/>
  <c r="E2900" i="39"/>
  <c r="D2900" i="39"/>
  <c r="B2900" i="39"/>
  <c r="A2900" i="39"/>
  <c r="L2897" i="39"/>
  <c r="F2897" i="39"/>
  <c r="E2897" i="39"/>
  <c r="D2897" i="39"/>
  <c r="B2897" i="39"/>
  <c r="A2897" i="39"/>
  <c r="L2896" i="39"/>
  <c r="F2896" i="39"/>
  <c r="E2896" i="39"/>
  <c r="D2896" i="39"/>
  <c r="B2896" i="39"/>
  <c r="A2896" i="39"/>
  <c r="L2883" i="39"/>
  <c r="F2883" i="39"/>
  <c r="E2883" i="39"/>
  <c r="D2883" i="39"/>
  <c r="B2883" i="39"/>
  <c r="A2883" i="39"/>
  <c r="L2882" i="39"/>
  <c r="F2882" i="39"/>
  <c r="E2882" i="39"/>
  <c r="D2882" i="39"/>
  <c r="B2882" i="39"/>
  <c r="A2882" i="39"/>
  <c r="L2881" i="39"/>
  <c r="F2881" i="39"/>
  <c r="E2881" i="39"/>
  <c r="D2881" i="39"/>
  <c r="B2881" i="39"/>
  <c r="A2881" i="39"/>
  <c r="L2858" i="39"/>
  <c r="F2858" i="39"/>
  <c r="E2858" i="39"/>
  <c r="D2858" i="39"/>
  <c r="B2858" i="39"/>
  <c r="A2858" i="39"/>
  <c r="L2836" i="39"/>
  <c r="F2836" i="39"/>
  <c r="E2836" i="39"/>
  <c r="D2836" i="39"/>
  <c r="B2836" i="39"/>
  <c r="A2836" i="39"/>
  <c r="L2832" i="39"/>
  <c r="F2832" i="39"/>
  <c r="E2832" i="39"/>
  <c r="D2832" i="39"/>
  <c r="B2832" i="39"/>
  <c r="A2832" i="39"/>
  <c r="L2830" i="39"/>
  <c r="F2830" i="39"/>
  <c r="E2830" i="39"/>
  <c r="D2830" i="39"/>
  <c r="B2830" i="39"/>
  <c r="A2830" i="39"/>
  <c r="L2825" i="39"/>
  <c r="F2825" i="39"/>
  <c r="E2825" i="39"/>
  <c r="D2825" i="39"/>
  <c r="B2825" i="39"/>
  <c r="A2825" i="39"/>
  <c r="L2809" i="39"/>
  <c r="F2809" i="39"/>
  <c r="E2809" i="39"/>
  <c r="D2809" i="39"/>
  <c r="B2809" i="39"/>
  <c r="A2809" i="39"/>
  <c r="L2808" i="39"/>
  <c r="F2808" i="39"/>
  <c r="E2808" i="39"/>
  <c r="D2808" i="39"/>
  <c r="B2808" i="39"/>
  <c r="A2808" i="39"/>
  <c r="L2807" i="39"/>
  <c r="F2807" i="39"/>
  <c r="E2807" i="39"/>
  <c r="D2807" i="39"/>
  <c r="B2807" i="39"/>
  <c r="A2807" i="39"/>
  <c r="L2806" i="39"/>
  <c r="F2806" i="39"/>
  <c r="E2806" i="39"/>
  <c r="D2806" i="39"/>
  <c r="B2806" i="39"/>
  <c r="A2806" i="39"/>
  <c r="L2798" i="39"/>
  <c r="F2798" i="39"/>
  <c r="E2798" i="39"/>
  <c r="D2798" i="39"/>
  <c r="B2798" i="39"/>
  <c r="A2798" i="39"/>
  <c r="L2797" i="39"/>
  <c r="F2797" i="39"/>
  <c r="E2797" i="39"/>
  <c r="D2797" i="39"/>
  <c r="B2797" i="39"/>
  <c r="A2797" i="39"/>
  <c r="L2793" i="39"/>
  <c r="F2793" i="39"/>
  <c r="E2793" i="39"/>
  <c r="D2793" i="39"/>
  <c r="B2793" i="39"/>
  <c r="A2793" i="39"/>
  <c r="L3127" i="39"/>
  <c r="F3127" i="39"/>
  <c r="E3127" i="39"/>
  <c r="D3127" i="39"/>
  <c r="B3127" i="39"/>
  <c r="A3127" i="39"/>
  <c r="L3126" i="39"/>
  <c r="F3126" i="39"/>
  <c r="E3126" i="39"/>
  <c r="D3126" i="39"/>
  <c r="B3126" i="39"/>
  <c r="A3126" i="39"/>
  <c r="L3110" i="39"/>
  <c r="F3110" i="39"/>
  <c r="E3110" i="39"/>
  <c r="D3110" i="39"/>
  <c r="B3110" i="39"/>
  <c r="A3110" i="39"/>
  <c r="L3085" i="39"/>
  <c r="F3085" i="39"/>
  <c r="E3085" i="39"/>
  <c r="D3085" i="39"/>
  <c r="B3085" i="39"/>
  <c r="A3085" i="39"/>
  <c r="L3043" i="39"/>
  <c r="F3043" i="39"/>
  <c r="E3043" i="39"/>
  <c r="D3043" i="39"/>
  <c r="B3043" i="39"/>
  <c r="A3043" i="39"/>
  <c r="L3019" i="39"/>
  <c r="F3019" i="39"/>
  <c r="E3019" i="39"/>
  <c r="D3019" i="39"/>
  <c r="B3019" i="39"/>
  <c r="A3019" i="39"/>
  <c r="L2926" i="39"/>
  <c r="F2926" i="39"/>
  <c r="E2926" i="39"/>
  <c r="D2926" i="39"/>
  <c r="B2926" i="39"/>
  <c r="A2926" i="39"/>
  <c r="L2847" i="39"/>
  <c r="F2847" i="39"/>
  <c r="E2847" i="39"/>
  <c r="D2847" i="39"/>
  <c r="B2847" i="39"/>
  <c r="A2847" i="39"/>
  <c r="L2789" i="39"/>
  <c r="F2789" i="39"/>
  <c r="E2789" i="39"/>
  <c r="D2789" i="39"/>
  <c r="B2789" i="39"/>
  <c r="A2789" i="39"/>
  <c r="L2780" i="39"/>
  <c r="F2780" i="39"/>
  <c r="E2780" i="39"/>
  <c r="D2780" i="39"/>
  <c r="B2780" i="39"/>
  <c r="A2780" i="39"/>
  <c r="L2643" i="39"/>
  <c r="F2643" i="39"/>
  <c r="E2643" i="39"/>
  <c r="D2643" i="39"/>
  <c r="B2643" i="39"/>
  <c r="A2643" i="39"/>
  <c r="L2605" i="39"/>
  <c r="F2605" i="39"/>
  <c r="E2605" i="39"/>
  <c r="D2605" i="39"/>
  <c r="B2605" i="39"/>
  <c r="A2605" i="39"/>
  <c r="L2510" i="39"/>
  <c r="F2510" i="39"/>
  <c r="E2510" i="39"/>
  <c r="D2510" i="39"/>
  <c r="B2510" i="39"/>
  <c r="A2510" i="39"/>
  <c r="L2464" i="39"/>
  <c r="F2464" i="39"/>
  <c r="E2464" i="39"/>
  <c r="D2464" i="39"/>
  <c r="B2464" i="39"/>
  <c r="A2464" i="39"/>
  <c r="L2443" i="39"/>
  <c r="F2443" i="39"/>
  <c r="E2443" i="39"/>
  <c r="D2443" i="39"/>
  <c r="B2443" i="39"/>
  <c r="A2443" i="39"/>
  <c r="L2395" i="39"/>
  <c r="F2395" i="39"/>
  <c r="E2395" i="39"/>
  <c r="D2395" i="39"/>
  <c r="B2395" i="39"/>
  <c r="A2395" i="39"/>
  <c r="L2379" i="39"/>
  <c r="F2379" i="39"/>
  <c r="E2379" i="39"/>
  <c r="D2379" i="39"/>
  <c r="B2379" i="39"/>
  <c r="A2379" i="39"/>
  <c r="L2343" i="39"/>
  <c r="F2343" i="39"/>
  <c r="E2343" i="39"/>
  <c r="D2343" i="39"/>
  <c r="B2343" i="39"/>
  <c r="A2343" i="39"/>
  <c r="L2304" i="39"/>
  <c r="F2304" i="39"/>
  <c r="E2304" i="39"/>
  <c r="D2304" i="39"/>
  <c r="B2304" i="39"/>
  <c r="A2304" i="39"/>
  <c r="L2253" i="39"/>
  <c r="F2253" i="39"/>
  <c r="E2253" i="39"/>
  <c r="D2253" i="39"/>
  <c r="B2253" i="39"/>
  <c r="A2253" i="39"/>
  <c r="L2236" i="39"/>
  <c r="F2236" i="39"/>
  <c r="E2236" i="39"/>
  <c r="D2236" i="39"/>
  <c r="B2236" i="39"/>
  <c r="A2236" i="39"/>
  <c r="L2232" i="39"/>
  <c r="F2232" i="39"/>
  <c r="E2232" i="39"/>
  <c r="D2232" i="39"/>
  <c r="B2232" i="39"/>
  <c r="A2232" i="39"/>
  <c r="L2190" i="39"/>
  <c r="F2190" i="39"/>
  <c r="E2190" i="39"/>
  <c r="D2190" i="39"/>
  <c r="B2190" i="39"/>
  <c r="A2190" i="39"/>
  <c r="L2187" i="39"/>
  <c r="F2187" i="39"/>
  <c r="E2187" i="39"/>
  <c r="D2187" i="39"/>
  <c r="B2187" i="39"/>
  <c r="A2187" i="39"/>
  <c r="L2041" i="39"/>
  <c r="F2041" i="39"/>
  <c r="E2041" i="39"/>
  <c r="D2041" i="39"/>
  <c r="B2041" i="39"/>
  <c r="A2041" i="39"/>
  <c r="L2023" i="39"/>
  <c r="F2023" i="39"/>
  <c r="E2023" i="39"/>
  <c r="D2023" i="39"/>
  <c r="B2023" i="39"/>
  <c r="A2023" i="39"/>
  <c r="L1993" i="39"/>
  <c r="F1993" i="39"/>
  <c r="E1993" i="39"/>
  <c r="D1993" i="39"/>
  <c r="B1993" i="39"/>
  <c r="A1993" i="39"/>
  <c r="L1969" i="39"/>
  <c r="F1969" i="39"/>
  <c r="E1969" i="39"/>
  <c r="D1969" i="39"/>
  <c r="B1969" i="39"/>
  <c r="A1969" i="39"/>
  <c r="L1953" i="39"/>
  <c r="F1953" i="39"/>
  <c r="E1953" i="39"/>
  <c r="D1953" i="39"/>
  <c r="B1953" i="39"/>
  <c r="A1953" i="39"/>
  <c r="L1938" i="39"/>
  <c r="F1938" i="39"/>
  <c r="E1938" i="39"/>
  <c r="D1938" i="39"/>
  <c r="B1938" i="39"/>
  <c r="A1938" i="39"/>
  <c r="L1866" i="39"/>
  <c r="F1866" i="39"/>
  <c r="E1866" i="39"/>
  <c r="D1866" i="39"/>
  <c r="B1866" i="39"/>
  <c r="A1866" i="39"/>
  <c r="L1865" i="39"/>
  <c r="F1865" i="39"/>
  <c r="E1865" i="39"/>
  <c r="D1865" i="39"/>
  <c r="B1865" i="39"/>
  <c r="A1865" i="39"/>
  <c r="L1847" i="39"/>
  <c r="F1847" i="39"/>
  <c r="E1847" i="39"/>
  <c r="D1847" i="39"/>
  <c r="B1847" i="39"/>
  <c r="A1847" i="39"/>
  <c r="L1845" i="39"/>
  <c r="F1845" i="39"/>
  <c r="E1845" i="39"/>
  <c r="D1845" i="39"/>
  <c r="B1845" i="39"/>
  <c r="A1845" i="39"/>
  <c r="L1784" i="39"/>
  <c r="F1784" i="39"/>
  <c r="E1784" i="39"/>
  <c r="D1784" i="39"/>
  <c r="B1784" i="39"/>
  <c r="A1784" i="39"/>
  <c r="L1783" i="39"/>
  <c r="F1783" i="39"/>
  <c r="E1783" i="39"/>
  <c r="D1783" i="39"/>
  <c r="B1783" i="39"/>
  <c r="A1783" i="39"/>
  <c r="L1756" i="39"/>
  <c r="F1756" i="39"/>
  <c r="E1756" i="39"/>
  <c r="D1756" i="39"/>
  <c r="B1756" i="39"/>
  <c r="A1756" i="39"/>
  <c r="L1623" i="39"/>
  <c r="F1623" i="39"/>
  <c r="E1623" i="39"/>
  <c r="D1623" i="39"/>
  <c r="B1623" i="39"/>
  <c r="A1623" i="39"/>
  <c r="L1600" i="39"/>
  <c r="F1600" i="39"/>
  <c r="E1600" i="39"/>
  <c r="D1600" i="39"/>
  <c r="B1600" i="39"/>
  <c r="A1600" i="39"/>
  <c r="L1595" i="39"/>
  <c r="F1595" i="39"/>
  <c r="E1595" i="39"/>
  <c r="D1595" i="39"/>
  <c r="B1595" i="39"/>
  <c r="A1595" i="39"/>
  <c r="L1510" i="39"/>
  <c r="F1510" i="39"/>
  <c r="E1510" i="39"/>
  <c r="D1510" i="39"/>
  <c r="B1510" i="39"/>
  <c r="A1510" i="39"/>
  <c r="L1464" i="39"/>
  <c r="F1464" i="39"/>
  <c r="E1464" i="39"/>
  <c r="D1464" i="39"/>
  <c r="B1464" i="39"/>
  <c r="A1464" i="39"/>
  <c r="L1434" i="39"/>
  <c r="F1434" i="39"/>
  <c r="E1434" i="39"/>
  <c r="D1434" i="39"/>
  <c r="B1434" i="39"/>
  <c r="A1434" i="39"/>
  <c r="L1407" i="39"/>
  <c r="F1407" i="39"/>
  <c r="E1407" i="39"/>
  <c r="D1407" i="39"/>
  <c r="B1407" i="39"/>
  <c r="A1407" i="39"/>
  <c r="L1400" i="39"/>
  <c r="F1400" i="39"/>
  <c r="E1400" i="39"/>
  <c r="D1400" i="39"/>
  <c r="B1400" i="39"/>
  <c r="A1400" i="39"/>
  <c r="L1395" i="39"/>
  <c r="F1395" i="39"/>
  <c r="E1395" i="39"/>
  <c r="D1395" i="39"/>
  <c r="B1395" i="39"/>
  <c r="A1395" i="39"/>
  <c r="L1390" i="39"/>
  <c r="F1390" i="39"/>
  <c r="E1390" i="39"/>
  <c r="D1390" i="39"/>
  <c r="B1390" i="39"/>
  <c r="A1390" i="39"/>
  <c r="L1372" i="39"/>
  <c r="F1372" i="39"/>
  <c r="E1372" i="39"/>
  <c r="D1372" i="39"/>
  <c r="B1372" i="39"/>
  <c r="A1372" i="39"/>
  <c r="L1361" i="39"/>
  <c r="F1361" i="39"/>
  <c r="E1361" i="39"/>
  <c r="D1361" i="39"/>
  <c r="B1361" i="39"/>
  <c r="A1361" i="39"/>
  <c r="L1345" i="39"/>
  <c r="F1345" i="39"/>
  <c r="E1345" i="39"/>
  <c r="D1345" i="39"/>
  <c r="B1345" i="39"/>
  <c r="A1345" i="39"/>
  <c r="L1309" i="39"/>
  <c r="F1309" i="39"/>
  <c r="E1309" i="39"/>
  <c r="D1309" i="39"/>
  <c r="B1309" i="39"/>
  <c r="A1309" i="39"/>
  <c r="L1254" i="39"/>
  <c r="F1254" i="39"/>
  <c r="E1254" i="39"/>
  <c r="D1254" i="39"/>
  <c r="B1254" i="39"/>
  <c r="A1254" i="39"/>
  <c r="L1197" i="39"/>
  <c r="F1197" i="39"/>
  <c r="E1197" i="39"/>
  <c r="D1197" i="39"/>
  <c r="B1197" i="39"/>
  <c r="A1197" i="39"/>
  <c r="L1166" i="39"/>
  <c r="F1166" i="39"/>
  <c r="E1166" i="39"/>
  <c r="D1166" i="39"/>
  <c r="B1166" i="39"/>
  <c r="A1166" i="39"/>
  <c r="L1113" i="39"/>
  <c r="F1113" i="39"/>
  <c r="E1113" i="39"/>
  <c r="D1113" i="39"/>
  <c r="B1113" i="39"/>
  <c r="A1113" i="39"/>
  <c r="L1054" i="39"/>
  <c r="F1054" i="39"/>
  <c r="E1054" i="39"/>
  <c r="D1054" i="39"/>
  <c r="B1054" i="39"/>
  <c r="A1054" i="39"/>
  <c r="L970" i="39"/>
  <c r="F970" i="39"/>
  <c r="E970" i="39"/>
  <c r="D970" i="39"/>
  <c r="B970" i="39"/>
  <c r="A970" i="39"/>
  <c r="L960" i="39"/>
  <c r="F960" i="39"/>
  <c r="E960" i="39"/>
  <c r="D960" i="39"/>
  <c r="B960" i="39"/>
  <c r="A960" i="39"/>
  <c r="L894" i="39"/>
  <c r="F894" i="39"/>
  <c r="E894" i="39"/>
  <c r="D894" i="39"/>
  <c r="B894" i="39"/>
  <c r="A894" i="39"/>
  <c r="L832" i="39"/>
  <c r="F832" i="39"/>
  <c r="E832" i="39"/>
  <c r="D832" i="39"/>
  <c r="B832" i="39"/>
  <c r="A832" i="39"/>
  <c r="L831" i="39"/>
  <c r="F831" i="39"/>
  <c r="E831" i="39"/>
  <c r="D831" i="39"/>
  <c r="B831" i="39"/>
  <c r="A831" i="39"/>
  <c r="L821" i="39"/>
  <c r="F821" i="39"/>
  <c r="E821" i="39"/>
  <c r="D821" i="39"/>
  <c r="B821" i="39"/>
  <c r="A821" i="39"/>
  <c r="L800" i="39"/>
  <c r="F800" i="39"/>
  <c r="E800" i="39"/>
  <c r="D800" i="39"/>
  <c r="B800" i="39"/>
  <c r="A800" i="39"/>
  <c r="L799" i="39"/>
  <c r="F799" i="39"/>
  <c r="E799" i="39"/>
  <c r="D799" i="39"/>
  <c r="B799" i="39"/>
  <c r="A799" i="39"/>
  <c r="L703" i="39"/>
  <c r="F703" i="39"/>
  <c r="E703" i="39"/>
  <c r="D703" i="39"/>
  <c r="B703" i="39"/>
  <c r="A703" i="39"/>
  <c r="L678" i="39"/>
  <c r="F678" i="39"/>
  <c r="E678" i="39"/>
  <c r="D678" i="39"/>
  <c r="B678" i="39"/>
  <c r="A678" i="39"/>
  <c r="L672" i="39"/>
  <c r="F672" i="39"/>
  <c r="E672" i="39"/>
  <c r="D672" i="39"/>
  <c r="B672" i="39"/>
  <c r="A672" i="39"/>
  <c r="L590" i="39"/>
  <c r="F590" i="39"/>
  <c r="E590" i="39"/>
  <c r="D590" i="39"/>
  <c r="B590" i="39"/>
  <c r="A590" i="39"/>
  <c r="L559" i="39"/>
  <c r="F559" i="39"/>
  <c r="E559" i="39"/>
  <c r="D559" i="39"/>
  <c r="B559" i="39"/>
  <c r="A559" i="39"/>
  <c r="L521" i="39"/>
  <c r="F521" i="39"/>
  <c r="E521" i="39"/>
  <c r="D521" i="39"/>
  <c r="B521" i="39"/>
  <c r="A521" i="39"/>
  <c r="L478" i="39"/>
  <c r="F478" i="39"/>
  <c r="E478" i="39"/>
  <c r="D478" i="39"/>
  <c r="B478" i="39"/>
  <c r="A478" i="39"/>
  <c r="L471" i="39"/>
  <c r="F471" i="39"/>
  <c r="E471" i="39"/>
  <c r="D471" i="39"/>
  <c r="B471" i="39"/>
  <c r="A471" i="39"/>
  <c r="L297" i="39"/>
  <c r="F297" i="39"/>
  <c r="E297" i="39"/>
  <c r="D297" i="39"/>
  <c r="B297" i="39"/>
  <c r="A297" i="39"/>
  <c r="L213" i="39"/>
  <c r="F213" i="39"/>
  <c r="E213" i="39"/>
  <c r="D213" i="39"/>
  <c r="B213" i="39"/>
  <c r="A213" i="39"/>
  <c r="L212" i="39"/>
  <c r="F212" i="39"/>
  <c r="E212" i="39"/>
  <c r="D212" i="39"/>
  <c r="B212" i="39"/>
  <c r="A212" i="39"/>
  <c r="L210" i="39"/>
  <c r="F210" i="39"/>
  <c r="E210" i="39"/>
  <c r="D210" i="39"/>
  <c r="B210" i="39"/>
  <c r="A210" i="39"/>
  <c r="L173" i="39"/>
  <c r="F173" i="39"/>
  <c r="E173" i="39"/>
  <c r="D173" i="39"/>
  <c r="B173" i="39"/>
  <c r="A173" i="39"/>
  <c r="L144" i="39"/>
  <c r="F144" i="39"/>
  <c r="E144" i="39"/>
  <c r="D144" i="39"/>
  <c r="B144" i="39"/>
  <c r="A144" i="39"/>
  <c r="L112" i="39"/>
  <c r="F112" i="39"/>
  <c r="E112" i="39"/>
  <c r="D112" i="39"/>
  <c r="B112" i="39"/>
  <c r="A112" i="39"/>
  <c r="L109" i="39"/>
  <c r="F109" i="39"/>
  <c r="E109" i="39"/>
  <c r="D109" i="39"/>
  <c r="B109" i="39"/>
  <c r="A109" i="39"/>
  <c r="L101" i="39"/>
  <c r="F101" i="39"/>
  <c r="E101" i="39"/>
  <c r="D101" i="39"/>
  <c r="B101" i="39"/>
  <c r="A101" i="39"/>
  <c r="L73" i="39"/>
  <c r="F73" i="39"/>
  <c r="E73" i="39"/>
  <c r="D73" i="39"/>
  <c r="B73" i="39"/>
  <c r="A73" i="39"/>
  <c r="L71" i="39"/>
  <c r="F71" i="39"/>
  <c r="E71" i="39"/>
  <c r="D71" i="39"/>
  <c r="B71" i="39"/>
  <c r="A71" i="39"/>
  <c r="L70" i="39"/>
  <c r="F70" i="39"/>
  <c r="E70" i="39"/>
  <c r="D70" i="39"/>
  <c r="B70" i="39"/>
  <c r="A70" i="39"/>
  <c r="L63" i="39"/>
  <c r="F63" i="39"/>
  <c r="E63" i="39"/>
  <c r="D63" i="39"/>
  <c r="B63" i="39"/>
  <c r="A63" i="39"/>
  <c r="L48" i="39"/>
  <c r="F48" i="39"/>
  <c r="E48" i="39"/>
  <c r="D48" i="39"/>
  <c r="B48" i="39"/>
  <c r="A48" i="39"/>
  <c r="L1056" i="39"/>
  <c r="F1056" i="39"/>
  <c r="E1056" i="39"/>
  <c r="D1056" i="39"/>
  <c r="B1056" i="39"/>
  <c r="A1056" i="39"/>
  <c r="L1040" i="39"/>
  <c r="F1040" i="39"/>
  <c r="E1040" i="39"/>
  <c r="D1040" i="39"/>
  <c r="B1040" i="39"/>
  <c r="A1040" i="39"/>
  <c r="L1025" i="39"/>
  <c r="F1025" i="39"/>
  <c r="E1025" i="39"/>
  <c r="D1025" i="39"/>
  <c r="B1025" i="39"/>
  <c r="A1025" i="39"/>
  <c r="L998" i="39"/>
  <c r="F998" i="39"/>
  <c r="E998" i="39"/>
  <c r="D998" i="39"/>
  <c r="B998" i="39"/>
  <c r="A998" i="39"/>
  <c r="L990" i="39"/>
  <c r="F990" i="39"/>
  <c r="E990" i="39"/>
  <c r="D990" i="39"/>
  <c r="B990" i="39"/>
  <c r="A990" i="39"/>
  <c r="L988" i="39"/>
  <c r="F988" i="39"/>
  <c r="E988" i="39"/>
  <c r="D988" i="39"/>
  <c r="B988" i="39"/>
  <c r="A988" i="39"/>
  <c r="L945" i="39"/>
  <c r="F945" i="39"/>
  <c r="E945" i="39"/>
  <c r="D945" i="39"/>
  <c r="B945" i="39"/>
  <c r="A945" i="39"/>
  <c r="L939" i="39"/>
  <c r="F939" i="39"/>
  <c r="E939" i="39"/>
  <c r="D939" i="39"/>
  <c r="B939" i="39"/>
  <c r="A939" i="39"/>
  <c r="L938" i="39"/>
  <c r="F938" i="39"/>
  <c r="E938" i="39"/>
  <c r="D938" i="39"/>
  <c r="B938" i="39"/>
  <c r="A938" i="39"/>
  <c r="L917" i="39"/>
  <c r="F917" i="39"/>
  <c r="E917" i="39"/>
  <c r="D917" i="39"/>
  <c r="B917" i="39"/>
  <c r="A917" i="39"/>
  <c r="L910" i="39"/>
  <c r="F910" i="39"/>
  <c r="E910" i="39"/>
  <c r="D910" i="39"/>
  <c r="B910" i="39"/>
  <c r="A910" i="39"/>
  <c r="L908" i="39"/>
  <c r="F908" i="39"/>
  <c r="E908" i="39"/>
  <c r="D908" i="39"/>
  <c r="B908" i="39"/>
  <c r="A908" i="39"/>
  <c r="L872" i="39"/>
  <c r="F872" i="39"/>
  <c r="E872" i="39"/>
  <c r="D872" i="39"/>
  <c r="B872" i="39"/>
  <c r="A872" i="39"/>
  <c r="L864" i="39"/>
  <c r="F864" i="39"/>
  <c r="E864" i="39"/>
  <c r="D864" i="39"/>
  <c r="B864" i="39"/>
  <c r="A864" i="39"/>
  <c r="L863" i="39"/>
  <c r="F863" i="39"/>
  <c r="E863" i="39"/>
  <c r="D863" i="39"/>
  <c r="B863" i="39"/>
  <c r="A863" i="39"/>
  <c r="L858" i="39"/>
  <c r="F858" i="39"/>
  <c r="E858" i="39"/>
  <c r="D858" i="39"/>
  <c r="B858" i="39"/>
  <c r="A858" i="39"/>
  <c r="L823" i="39"/>
  <c r="F823" i="39"/>
  <c r="E823" i="39"/>
  <c r="D823" i="39"/>
  <c r="B823" i="39"/>
  <c r="A823" i="39"/>
  <c r="L743" i="39"/>
  <c r="F743" i="39"/>
  <c r="E743" i="39"/>
  <c r="D743" i="39"/>
  <c r="B743" i="39"/>
  <c r="A743" i="39"/>
  <c r="L742" i="39"/>
  <c r="F742" i="39"/>
  <c r="E742" i="39"/>
  <c r="D742" i="39"/>
  <c r="B742" i="39"/>
  <c r="A742" i="39"/>
  <c r="L741" i="39"/>
  <c r="F741" i="39"/>
  <c r="E741" i="39"/>
  <c r="D741" i="39"/>
  <c r="B741" i="39"/>
  <c r="A741" i="39"/>
  <c r="L739" i="39"/>
  <c r="F739" i="39"/>
  <c r="E739" i="39"/>
  <c r="D739" i="39"/>
  <c r="B739" i="39"/>
  <c r="A739" i="39"/>
  <c r="L731" i="39"/>
  <c r="F731" i="39"/>
  <c r="E731" i="39"/>
  <c r="D731" i="39"/>
  <c r="B731" i="39"/>
  <c r="A731" i="39"/>
  <c r="L730" i="39"/>
  <c r="F730" i="39"/>
  <c r="E730" i="39"/>
  <c r="D730" i="39"/>
  <c r="B730" i="39"/>
  <c r="A730" i="39"/>
  <c r="L719" i="39"/>
  <c r="F719" i="39"/>
  <c r="E719" i="39"/>
  <c r="D719" i="39"/>
  <c r="B719" i="39"/>
  <c r="A719" i="39"/>
  <c r="L716" i="39"/>
  <c r="F716" i="39"/>
  <c r="E716" i="39"/>
  <c r="D716" i="39"/>
  <c r="B716" i="39"/>
  <c r="A716" i="39"/>
  <c r="L702" i="39"/>
  <c r="F702" i="39"/>
  <c r="E702" i="39"/>
  <c r="D702" i="39"/>
  <c r="B702" i="39"/>
  <c r="A702" i="39"/>
  <c r="L694" i="39"/>
  <c r="F694" i="39"/>
  <c r="E694" i="39"/>
  <c r="D694" i="39"/>
  <c r="B694" i="39"/>
  <c r="A694" i="39"/>
  <c r="L692" i="39"/>
  <c r="F692" i="39"/>
  <c r="E692" i="39"/>
  <c r="D692" i="39"/>
  <c r="B692" i="39"/>
  <c r="A692" i="39"/>
  <c r="L669" i="39"/>
  <c r="F669" i="39"/>
  <c r="E669" i="39"/>
  <c r="D669" i="39"/>
  <c r="B669" i="39"/>
  <c r="A669" i="39"/>
  <c r="L656" i="39"/>
  <c r="F656" i="39"/>
  <c r="E656" i="39"/>
  <c r="D656" i="39"/>
  <c r="B656" i="39"/>
  <c r="A656" i="39"/>
  <c r="L655" i="39"/>
  <c r="F655" i="39"/>
  <c r="E655" i="39"/>
  <c r="D655" i="39"/>
  <c r="B655" i="39"/>
  <c r="A655" i="39"/>
  <c r="L645" i="39"/>
  <c r="F645" i="39"/>
  <c r="E645" i="39"/>
  <c r="D645" i="39"/>
  <c r="B645" i="39"/>
  <c r="A645" i="39"/>
  <c r="L643" i="39"/>
  <c r="F643" i="39"/>
  <c r="E643" i="39"/>
  <c r="D643" i="39"/>
  <c r="B643" i="39"/>
  <c r="A643" i="39"/>
  <c r="L601" i="39"/>
  <c r="F601" i="39"/>
  <c r="E601" i="39"/>
  <c r="D601" i="39"/>
  <c r="B601" i="39"/>
  <c r="A601" i="39"/>
  <c r="L597" i="39"/>
  <c r="F597" i="39"/>
  <c r="E597" i="39"/>
  <c r="D597" i="39"/>
  <c r="B597" i="39"/>
  <c r="A597" i="39"/>
  <c r="L585" i="39"/>
  <c r="F585" i="39"/>
  <c r="E585" i="39"/>
  <c r="D585" i="39"/>
  <c r="B585" i="39"/>
  <c r="A585" i="39"/>
  <c r="L579" i="39"/>
  <c r="F579" i="39"/>
  <c r="E579" i="39"/>
  <c r="D579" i="39"/>
  <c r="B579" i="39"/>
  <c r="A579" i="39"/>
  <c r="L578" i="39"/>
  <c r="F578" i="39"/>
  <c r="E578" i="39"/>
  <c r="D578" i="39"/>
  <c r="B578" i="39"/>
  <c r="A578" i="39"/>
  <c r="L565" i="39"/>
  <c r="F565" i="39"/>
  <c r="E565" i="39"/>
  <c r="D565" i="39"/>
  <c r="B565" i="39"/>
  <c r="A565" i="39"/>
  <c r="L540" i="39"/>
  <c r="F540" i="39"/>
  <c r="E540" i="39"/>
  <c r="D540" i="39"/>
  <c r="B540" i="39"/>
  <c r="A540" i="39"/>
  <c r="L515" i="39"/>
  <c r="F515" i="39"/>
  <c r="E515" i="39"/>
  <c r="D515" i="39"/>
  <c r="B515" i="39"/>
  <c r="A515" i="39"/>
  <c r="L514" i="39"/>
  <c r="F514" i="39"/>
  <c r="E514" i="39"/>
  <c r="D514" i="39"/>
  <c r="B514" i="39"/>
  <c r="A514" i="39"/>
  <c r="L495" i="39"/>
  <c r="F495" i="39"/>
  <c r="E495" i="39"/>
  <c r="D495" i="39"/>
  <c r="B495" i="39"/>
  <c r="A495" i="39"/>
  <c r="L477" i="39"/>
  <c r="F477" i="39"/>
  <c r="E477" i="39"/>
  <c r="D477" i="39"/>
  <c r="B477" i="39"/>
  <c r="A477" i="39"/>
  <c r="L466" i="39"/>
  <c r="F466" i="39"/>
  <c r="E466" i="39"/>
  <c r="D466" i="39"/>
  <c r="B466" i="39"/>
  <c r="A466" i="39"/>
  <c r="L463" i="39"/>
  <c r="F463" i="39"/>
  <c r="E463" i="39"/>
  <c r="D463" i="39"/>
  <c r="B463" i="39"/>
  <c r="A463" i="39"/>
  <c r="L451" i="39"/>
  <c r="F451" i="39"/>
  <c r="E451" i="39"/>
  <c r="D451" i="39"/>
  <c r="B451" i="39"/>
  <c r="A451" i="39"/>
  <c r="L415" i="39"/>
  <c r="F415" i="39"/>
  <c r="E415" i="39"/>
  <c r="D415" i="39"/>
  <c r="B415" i="39"/>
  <c r="A415" i="39"/>
  <c r="L414" i="39"/>
  <c r="F414" i="39"/>
  <c r="E414" i="39"/>
  <c r="D414" i="39"/>
  <c r="B414" i="39"/>
  <c r="A414" i="39"/>
  <c r="L411" i="39"/>
  <c r="F411" i="39"/>
  <c r="E411" i="39"/>
  <c r="D411" i="39"/>
  <c r="B411" i="39"/>
  <c r="A411" i="39"/>
  <c r="L367" i="39"/>
  <c r="F367" i="39"/>
  <c r="E367" i="39"/>
  <c r="D367" i="39"/>
  <c r="B367" i="39"/>
  <c r="A367" i="39"/>
  <c r="L365" i="39"/>
  <c r="F365" i="39"/>
  <c r="E365" i="39"/>
  <c r="D365" i="39"/>
  <c r="B365" i="39"/>
  <c r="A365" i="39"/>
  <c r="L364" i="39"/>
  <c r="F364" i="39"/>
  <c r="E364" i="39"/>
  <c r="D364" i="39"/>
  <c r="B364" i="39"/>
  <c r="A364" i="39"/>
  <c r="L343" i="39"/>
  <c r="F343" i="39"/>
  <c r="E343" i="39"/>
  <c r="D343" i="39"/>
  <c r="B343" i="39"/>
  <c r="A343" i="39"/>
  <c r="L338" i="39"/>
  <c r="F338" i="39"/>
  <c r="E338" i="39"/>
  <c r="D338" i="39"/>
  <c r="B338" i="39"/>
  <c r="A338" i="39"/>
  <c r="L333" i="39"/>
  <c r="F333" i="39"/>
  <c r="E333" i="39"/>
  <c r="D333" i="39"/>
  <c r="B333" i="39"/>
  <c r="A333" i="39"/>
  <c r="L332" i="39"/>
  <c r="F332" i="39"/>
  <c r="E332" i="39"/>
  <c r="D332" i="39"/>
  <c r="B332" i="39"/>
  <c r="A332" i="39"/>
  <c r="L330" i="39"/>
  <c r="F330" i="39"/>
  <c r="E330" i="39"/>
  <c r="D330" i="39"/>
  <c r="B330" i="39"/>
  <c r="A330" i="39"/>
  <c r="L329" i="39"/>
  <c r="F329" i="39"/>
  <c r="E329" i="39"/>
  <c r="D329" i="39"/>
  <c r="B329" i="39"/>
  <c r="A329" i="39"/>
  <c r="L293" i="39"/>
  <c r="F293" i="39"/>
  <c r="E293" i="39"/>
  <c r="D293" i="39"/>
  <c r="B293" i="39"/>
  <c r="A293" i="39"/>
  <c r="L282" i="39"/>
  <c r="F282" i="39"/>
  <c r="E282" i="39"/>
  <c r="D282" i="39"/>
  <c r="B282" i="39"/>
  <c r="A282" i="39"/>
  <c r="L277" i="39"/>
  <c r="F277" i="39"/>
  <c r="E277" i="39"/>
  <c r="D277" i="39"/>
  <c r="B277" i="39"/>
  <c r="A277" i="39"/>
  <c r="L266" i="39"/>
  <c r="F266" i="39"/>
  <c r="E266" i="39"/>
  <c r="D266" i="39"/>
  <c r="B266" i="39"/>
  <c r="A266" i="39"/>
  <c r="L265" i="39"/>
  <c r="F265" i="39"/>
  <c r="E265" i="39"/>
  <c r="D265" i="39"/>
  <c r="B265" i="39"/>
  <c r="A265" i="39"/>
  <c r="L259" i="39"/>
  <c r="F259" i="39"/>
  <c r="E259" i="39"/>
  <c r="D259" i="39"/>
  <c r="B259" i="39"/>
  <c r="A259" i="39"/>
  <c r="L249" i="39"/>
  <c r="F249" i="39"/>
  <c r="E249" i="39"/>
  <c r="D249" i="39"/>
  <c r="B249" i="39"/>
  <c r="A249" i="39"/>
  <c r="L245" i="39"/>
  <c r="F245" i="39"/>
  <c r="E245" i="39"/>
  <c r="D245" i="39"/>
  <c r="B245" i="39"/>
  <c r="A245" i="39"/>
  <c r="L242" i="39"/>
  <c r="F242" i="39"/>
  <c r="E242" i="39"/>
  <c r="D242" i="39"/>
  <c r="B242" i="39"/>
  <c r="A242" i="39"/>
  <c r="L241" i="39"/>
  <c r="F241" i="39"/>
  <c r="E241" i="39"/>
  <c r="D241" i="39"/>
  <c r="B241" i="39"/>
  <c r="A241" i="39"/>
  <c r="L184" i="39"/>
  <c r="F184" i="39"/>
  <c r="E184" i="39"/>
  <c r="D184" i="39"/>
  <c r="B184" i="39"/>
  <c r="A184" i="39"/>
  <c r="L152" i="39"/>
  <c r="F152" i="39"/>
  <c r="E152" i="39"/>
  <c r="D152" i="39"/>
  <c r="B152" i="39"/>
  <c r="A152" i="39"/>
  <c r="L146" i="39"/>
  <c r="F146" i="39"/>
  <c r="E146" i="39"/>
  <c r="D146" i="39"/>
  <c r="B146" i="39"/>
  <c r="A146" i="39"/>
  <c r="L145" i="39"/>
  <c r="F145" i="39"/>
  <c r="E145" i="39"/>
  <c r="D145" i="39"/>
  <c r="B145" i="39"/>
  <c r="A145" i="39"/>
  <c r="L140" i="39"/>
  <c r="F140" i="39"/>
  <c r="E140" i="39"/>
  <c r="D140" i="39"/>
  <c r="B140" i="39"/>
  <c r="A140" i="39"/>
  <c r="L137" i="39"/>
  <c r="F137" i="39"/>
  <c r="E137" i="39"/>
  <c r="D137" i="39"/>
  <c r="B137" i="39"/>
  <c r="A137" i="39"/>
  <c r="L133" i="39"/>
  <c r="F133" i="39"/>
  <c r="E133" i="39"/>
  <c r="D133" i="39"/>
  <c r="B133" i="39"/>
  <c r="A133" i="39"/>
  <c r="L132" i="39"/>
  <c r="F132" i="39"/>
  <c r="E132" i="39"/>
  <c r="D132" i="39"/>
  <c r="B132" i="39"/>
  <c r="A132" i="39"/>
  <c r="L131" i="39"/>
  <c r="F131" i="39"/>
  <c r="E131" i="39"/>
  <c r="D131" i="39"/>
  <c r="B131" i="39"/>
  <c r="A131" i="39"/>
  <c r="L122" i="39"/>
  <c r="F122" i="39"/>
  <c r="E122" i="39"/>
  <c r="D122" i="39"/>
  <c r="B122" i="39"/>
  <c r="A122" i="39"/>
  <c r="L84" i="39"/>
  <c r="F84" i="39"/>
  <c r="E84" i="39"/>
  <c r="D84" i="39"/>
  <c r="B84" i="39"/>
  <c r="A84" i="39"/>
  <c r="L66" i="39"/>
  <c r="F66" i="39"/>
  <c r="E66" i="39"/>
  <c r="D66" i="39"/>
  <c r="B66" i="39"/>
  <c r="A66" i="39"/>
  <c r="L65" i="39"/>
  <c r="F65" i="39"/>
  <c r="E65" i="39"/>
  <c r="D65" i="39"/>
  <c r="B65" i="39"/>
  <c r="A65" i="39"/>
  <c r="L58" i="39"/>
  <c r="F58" i="39"/>
  <c r="E58" i="39"/>
  <c r="D58" i="39"/>
  <c r="B58" i="39"/>
  <c r="A58" i="39"/>
  <c r="L55" i="39"/>
  <c r="F55" i="39"/>
  <c r="E55" i="39"/>
  <c r="D55" i="39"/>
  <c r="B55" i="39"/>
  <c r="A55" i="39"/>
  <c r="L53" i="39"/>
  <c r="F53" i="39"/>
  <c r="E53" i="39"/>
  <c r="D53" i="39"/>
  <c r="B53" i="39"/>
  <c r="A53" i="39"/>
  <c r="L21" i="39"/>
  <c r="F21" i="39"/>
  <c r="E21" i="39"/>
  <c r="D21" i="39"/>
  <c r="B21" i="39"/>
  <c r="A21" i="39"/>
  <c r="L17" i="39"/>
  <c r="F17" i="39"/>
  <c r="E17" i="39"/>
  <c r="D17" i="39"/>
  <c r="B17" i="39"/>
  <c r="A17" i="39"/>
  <c r="L15" i="39"/>
  <c r="F15" i="39"/>
  <c r="E15" i="39"/>
  <c r="D15" i="39"/>
  <c r="B15" i="39"/>
  <c r="A15" i="39"/>
  <c r="L10" i="39"/>
  <c r="F10" i="39"/>
  <c r="E10" i="39"/>
  <c r="D10" i="39"/>
  <c r="B10" i="39"/>
  <c r="A10" i="39"/>
  <c r="L3" i="39"/>
  <c r="F3" i="39"/>
  <c r="E3" i="39"/>
  <c r="D3" i="39"/>
  <c r="B3" i="39"/>
  <c r="A3" i="39"/>
  <c r="L3170" i="39"/>
  <c r="F3170" i="39"/>
  <c r="E3170" i="39"/>
  <c r="D3170" i="39"/>
  <c r="B3170" i="39"/>
  <c r="A3170" i="39"/>
  <c r="L3165" i="39"/>
  <c r="F3165" i="39"/>
  <c r="E3165" i="39"/>
  <c r="D3165" i="39"/>
  <c r="B3165" i="39"/>
  <c r="A3165" i="39"/>
  <c r="L3154" i="39"/>
  <c r="F3154" i="39"/>
  <c r="E3154" i="39"/>
  <c r="D3154" i="39"/>
  <c r="B3154" i="39"/>
  <c r="A3154" i="39"/>
  <c r="L3153" i="39"/>
  <c r="F3153" i="39"/>
  <c r="E3153" i="39"/>
  <c r="D3153" i="39"/>
  <c r="B3153" i="39"/>
  <c r="A3153" i="39"/>
  <c r="L3134" i="39"/>
  <c r="F3134" i="39"/>
  <c r="E3134" i="39"/>
  <c r="D3134" i="39"/>
  <c r="B3134" i="39"/>
  <c r="A3134" i="39"/>
  <c r="L3133" i="39"/>
  <c r="F3133" i="39"/>
  <c r="E3133" i="39"/>
  <c r="D3133" i="39"/>
  <c r="B3133" i="39"/>
  <c r="A3133" i="39"/>
  <c r="L3097" i="39"/>
  <c r="F3097" i="39"/>
  <c r="E3097" i="39"/>
  <c r="D3097" i="39"/>
  <c r="B3097" i="39"/>
  <c r="A3097" i="39"/>
  <c r="L3088" i="39"/>
  <c r="F3088" i="39"/>
  <c r="E3088" i="39"/>
  <c r="D3088" i="39"/>
  <c r="B3088" i="39"/>
  <c r="A3088" i="39"/>
  <c r="L3086" i="39"/>
  <c r="F3086" i="39"/>
  <c r="E3086" i="39"/>
  <c r="D3086" i="39"/>
  <c r="B3086" i="39"/>
  <c r="A3086" i="39"/>
  <c r="L3055" i="39"/>
  <c r="F3055" i="39"/>
  <c r="E3055" i="39"/>
  <c r="D3055" i="39"/>
  <c r="B3055" i="39"/>
  <c r="A3055" i="39"/>
  <c r="L3005" i="39"/>
  <c r="F3005" i="39"/>
  <c r="E3005" i="39"/>
  <c r="D3005" i="39"/>
  <c r="B3005" i="39"/>
  <c r="A3005" i="39"/>
  <c r="L3002" i="39"/>
  <c r="F3002" i="39"/>
  <c r="E3002" i="39"/>
  <c r="D3002" i="39"/>
  <c r="B3002" i="39"/>
  <c r="A3002" i="39"/>
  <c r="L2999" i="39"/>
  <c r="F2999" i="39"/>
  <c r="E2999" i="39"/>
  <c r="D2999" i="39"/>
  <c r="B2999" i="39"/>
  <c r="A2999" i="39"/>
  <c r="L2974" i="39"/>
  <c r="F2974" i="39"/>
  <c r="E2974" i="39"/>
  <c r="D2974" i="39"/>
  <c r="B2974" i="39"/>
  <c r="A2974" i="39"/>
  <c r="L2949" i="39"/>
  <c r="F2949" i="39"/>
  <c r="E2949" i="39"/>
  <c r="D2949" i="39"/>
  <c r="B2949" i="39"/>
  <c r="A2949" i="39"/>
  <c r="L2913" i="39"/>
  <c r="F2913" i="39"/>
  <c r="E2913" i="39"/>
  <c r="D2913" i="39"/>
  <c r="B2913" i="39"/>
  <c r="A2913" i="39"/>
  <c r="L2884" i="39"/>
  <c r="F2884" i="39"/>
  <c r="E2884" i="39"/>
  <c r="D2884" i="39"/>
  <c r="B2884" i="39"/>
  <c r="A2884" i="39"/>
  <c r="L2874" i="39"/>
  <c r="F2874" i="39"/>
  <c r="E2874" i="39"/>
  <c r="D2874" i="39"/>
  <c r="B2874" i="39"/>
  <c r="A2874" i="39"/>
  <c r="L2826" i="39"/>
  <c r="F2826" i="39"/>
  <c r="E2826" i="39"/>
  <c r="D2826" i="39"/>
  <c r="B2826" i="39"/>
  <c r="A2826" i="39"/>
  <c r="L2766" i="39"/>
  <c r="F2766" i="39"/>
  <c r="E2766" i="39"/>
  <c r="D2766" i="39"/>
  <c r="B2766" i="39"/>
  <c r="A2766" i="39"/>
  <c r="L2754" i="39"/>
  <c r="F2754" i="39"/>
  <c r="E2754" i="39"/>
  <c r="D2754" i="39"/>
  <c r="B2754" i="39"/>
  <c r="A2754" i="39"/>
  <c r="L2735" i="39"/>
  <c r="F2735" i="39"/>
  <c r="E2735" i="39"/>
  <c r="D2735" i="39"/>
  <c r="B2735" i="39"/>
  <c r="A2735" i="39"/>
  <c r="L2727" i="39"/>
  <c r="F2727" i="39"/>
  <c r="E2727" i="39"/>
  <c r="D2727" i="39"/>
  <c r="B2727" i="39"/>
  <c r="A2727" i="39"/>
  <c r="L2711" i="39"/>
  <c r="F2711" i="39"/>
  <c r="E2711" i="39"/>
  <c r="D2711" i="39"/>
  <c r="B2711" i="39"/>
  <c r="A2711" i="39"/>
  <c r="L2705" i="39"/>
  <c r="F2705" i="39"/>
  <c r="E2705" i="39"/>
  <c r="D2705" i="39"/>
  <c r="B2705" i="39"/>
  <c r="A2705" i="39"/>
  <c r="L2690" i="39"/>
  <c r="F2690" i="39"/>
  <c r="E2690" i="39"/>
  <c r="D2690" i="39"/>
  <c r="B2690" i="39"/>
  <c r="A2690" i="39"/>
  <c r="L2644" i="39"/>
  <c r="F2644" i="39"/>
  <c r="E2644" i="39"/>
  <c r="D2644" i="39"/>
  <c r="B2644" i="39"/>
  <c r="A2644" i="39"/>
  <c r="L2615" i="39"/>
  <c r="F2615" i="39"/>
  <c r="E2615" i="39"/>
  <c r="D2615" i="39"/>
  <c r="B2615" i="39"/>
  <c r="A2615" i="39"/>
  <c r="L2581" i="39"/>
  <c r="F2581" i="39"/>
  <c r="E2581" i="39"/>
  <c r="D2581" i="39"/>
  <c r="B2581" i="39"/>
  <c r="A2581" i="39"/>
  <c r="L2543" i="39"/>
  <c r="F2543" i="39"/>
  <c r="E2543" i="39"/>
  <c r="D2543" i="39"/>
  <c r="B2543" i="39"/>
  <c r="A2543" i="39"/>
  <c r="L2541" i="39"/>
  <c r="F2541" i="39"/>
  <c r="E2541" i="39"/>
  <c r="D2541" i="39"/>
  <c r="B2541" i="39"/>
  <c r="A2541" i="39"/>
  <c r="L2538" i="39"/>
  <c r="F2538" i="39"/>
  <c r="E2538" i="39"/>
  <c r="D2538" i="39"/>
  <c r="B2538" i="39"/>
  <c r="A2538" i="39"/>
  <c r="L2532" i="39"/>
  <c r="F2532" i="39"/>
  <c r="E2532" i="39"/>
  <c r="D2532" i="39"/>
  <c r="B2532" i="39"/>
  <c r="A2532" i="39"/>
  <c r="L2508" i="39"/>
  <c r="F2508" i="39"/>
  <c r="E2508" i="39"/>
  <c r="D2508" i="39"/>
  <c r="B2508" i="39"/>
  <c r="A2508" i="39"/>
  <c r="L2492" i="39"/>
  <c r="F2492" i="39"/>
  <c r="E2492" i="39"/>
  <c r="D2492" i="39"/>
  <c r="B2492" i="39"/>
  <c r="A2492" i="39"/>
  <c r="L2490" i="39"/>
  <c r="F2490" i="39"/>
  <c r="E2490" i="39"/>
  <c r="D2490" i="39"/>
  <c r="B2490" i="39"/>
  <c r="A2490" i="39"/>
  <c r="L2356" i="39"/>
  <c r="F2356" i="39"/>
  <c r="E2356" i="39"/>
  <c r="D2356" i="39"/>
  <c r="B2356" i="39"/>
  <c r="A2356" i="39"/>
  <c r="L2315" i="39"/>
  <c r="F2315" i="39"/>
  <c r="E2315" i="39"/>
  <c r="D2315" i="39"/>
  <c r="B2315" i="39"/>
  <c r="A2315" i="39"/>
  <c r="L2312" i="39"/>
  <c r="F2312" i="39"/>
  <c r="E2312" i="39"/>
  <c r="D2312" i="39"/>
  <c r="B2312" i="39"/>
  <c r="A2312" i="39"/>
  <c r="L2298" i="39"/>
  <c r="F2298" i="39"/>
  <c r="E2298" i="39"/>
  <c r="D2298" i="39"/>
  <c r="B2298" i="39"/>
  <c r="A2298" i="39"/>
  <c r="L2291" i="39"/>
  <c r="F2291" i="39"/>
  <c r="E2291" i="39"/>
  <c r="D2291" i="39"/>
  <c r="B2291" i="39"/>
  <c r="A2291" i="39"/>
  <c r="L2268" i="39"/>
  <c r="F2268" i="39"/>
  <c r="E2268" i="39"/>
  <c r="D2268" i="39"/>
  <c r="B2268" i="39"/>
  <c r="A2268" i="39"/>
  <c r="L2252" i="39"/>
  <c r="F2252" i="39"/>
  <c r="E2252" i="39"/>
  <c r="D2252" i="39"/>
  <c r="B2252" i="39"/>
  <c r="A2252" i="39"/>
  <c r="L2251" i="39"/>
  <c r="F2251" i="39"/>
  <c r="E2251" i="39"/>
  <c r="D2251" i="39"/>
  <c r="B2251" i="39"/>
  <c r="A2251" i="39"/>
  <c r="L2226" i="39"/>
  <c r="F2226" i="39"/>
  <c r="E2226" i="39"/>
  <c r="D2226" i="39"/>
  <c r="B2226" i="39"/>
  <c r="A2226" i="39"/>
  <c r="L2215" i="39"/>
  <c r="F2215" i="39"/>
  <c r="E2215" i="39"/>
  <c r="D2215" i="39"/>
  <c r="B2215" i="39"/>
  <c r="A2215" i="39"/>
  <c r="L2203" i="39"/>
  <c r="F2203" i="39"/>
  <c r="E2203" i="39"/>
  <c r="D2203" i="39"/>
  <c r="B2203" i="39"/>
  <c r="A2203" i="39"/>
  <c r="L2181" i="39"/>
  <c r="F2181" i="39"/>
  <c r="E2181" i="39"/>
  <c r="D2181" i="39"/>
  <c r="B2181" i="39"/>
  <c r="A2181" i="39"/>
  <c r="L2160" i="39"/>
  <c r="F2160" i="39"/>
  <c r="E2160" i="39"/>
  <c r="D2160" i="39"/>
  <c r="B2160" i="39"/>
  <c r="A2160" i="39"/>
  <c r="L2159" i="39"/>
  <c r="F2159" i="39"/>
  <c r="E2159" i="39"/>
  <c r="D2159" i="39"/>
  <c r="B2159" i="39"/>
  <c r="A2159" i="39"/>
  <c r="L2153" i="39"/>
  <c r="F2153" i="39"/>
  <c r="E2153" i="39"/>
  <c r="D2153" i="39"/>
  <c r="B2153" i="39"/>
  <c r="A2153" i="39"/>
  <c r="L2107" i="39"/>
  <c r="F2107" i="39"/>
  <c r="E2107" i="39"/>
  <c r="D2107" i="39"/>
  <c r="B2107" i="39"/>
  <c r="A2107" i="39"/>
  <c r="L2102" i="39"/>
  <c r="F2102" i="39"/>
  <c r="E2102" i="39"/>
  <c r="D2102" i="39"/>
  <c r="B2102" i="39"/>
  <c r="A2102" i="39"/>
  <c r="L2100" i="39"/>
  <c r="F2100" i="39"/>
  <c r="E2100" i="39"/>
  <c r="D2100" i="39"/>
  <c r="B2100" i="39"/>
  <c r="A2100" i="39"/>
  <c r="L2099" i="39"/>
  <c r="F2099" i="39"/>
  <c r="E2099" i="39"/>
  <c r="D2099" i="39"/>
  <c r="B2099" i="39"/>
  <c r="A2099" i="39"/>
  <c r="L2098" i="39"/>
  <c r="F2098" i="39"/>
  <c r="E2098" i="39"/>
  <c r="D2098" i="39"/>
  <c r="B2098" i="39"/>
  <c r="A2098" i="39"/>
  <c r="L2091" i="39"/>
  <c r="F2091" i="39"/>
  <c r="E2091" i="39"/>
  <c r="D2091" i="39"/>
  <c r="B2091" i="39"/>
  <c r="A2091" i="39"/>
  <c r="L2090" i="39"/>
  <c r="F2090" i="39"/>
  <c r="E2090" i="39"/>
  <c r="D2090" i="39"/>
  <c r="B2090" i="39"/>
  <c r="A2090" i="39"/>
  <c r="L2089" i="39"/>
  <c r="F2089" i="39"/>
  <c r="E2089" i="39"/>
  <c r="D2089" i="39"/>
  <c r="B2089" i="39"/>
  <c r="A2089" i="39"/>
  <c r="L2072" i="39"/>
  <c r="F2072" i="39"/>
  <c r="E2072" i="39"/>
  <c r="D2072" i="39"/>
  <c r="B2072" i="39"/>
  <c r="A2072" i="39"/>
  <c r="L1989" i="39"/>
  <c r="F1989" i="39"/>
  <c r="E1989" i="39"/>
  <c r="D1989" i="39"/>
  <c r="B1989" i="39"/>
  <c r="A1989" i="39"/>
  <c r="L1951" i="39"/>
  <c r="F1951" i="39"/>
  <c r="E1951" i="39"/>
  <c r="D1951" i="39"/>
  <c r="B1951" i="39"/>
  <c r="A1951" i="39"/>
  <c r="L1944" i="39"/>
  <c r="F1944" i="39"/>
  <c r="E1944" i="39"/>
  <c r="D1944" i="39"/>
  <c r="B1944" i="39"/>
  <c r="A1944" i="39"/>
  <c r="L1942" i="39"/>
  <c r="F1942" i="39"/>
  <c r="E1942" i="39"/>
  <c r="D1942" i="39"/>
  <c r="B1942" i="39"/>
  <c r="A1942" i="39"/>
  <c r="L1933" i="39"/>
  <c r="F1933" i="39"/>
  <c r="E1933" i="39"/>
  <c r="D1933" i="39"/>
  <c r="B1933" i="39"/>
  <c r="A1933" i="39"/>
  <c r="L1914" i="39"/>
  <c r="F1914" i="39"/>
  <c r="E1914" i="39"/>
  <c r="D1914" i="39"/>
  <c r="B1914" i="39"/>
  <c r="A1914" i="39"/>
  <c r="L1913" i="39"/>
  <c r="F1913" i="39"/>
  <c r="E1913" i="39"/>
  <c r="D1913" i="39"/>
  <c r="B1913" i="39"/>
  <c r="A1913" i="39"/>
  <c r="L1909" i="39"/>
  <c r="F1909" i="39"/>
  <c r="E1909" i="39"/>
  <c r="D1909" i="39"/>
  <c r="B1909" i="39"/>
  <c r="A1909" i="39"/>
  <c r="L1863" i="39"/>
  <c r="F1863" i="39"/>
  <c r="E1863" i="39"/>
  <c r="D1863" i="39"/>
  <c r="B1863" i="39"/>
  <c r="A1863" i="39"/>
  <c r="L1862" i="39"/>
  <c r="F1862" i="39"/>
  <c r="E1862" i="39"/>
  <c r="D1862" i="39"/>
  <c r="B1862" i="39"/>
  <c r="A1862" i="39"/>
  <c r="L1858" i="39"/>
  <c r="F1858" i="39"/>
  <c r="E1858" i="39"/>
  <c r="D1858" i="39"/>
  <c r="B1858" i="39"/>
  <c r="A1858" i="39"/>
  <c r="L1816" i="39"/>
  <c r="F1816" i="39"/>
  <c r="E1816" i="39"/>
  <c r="D1816" i="39"/>
  <c r="B1816" i="39"/>
  <c r="A1816" i="39"/>
  <c r="L1778" i="39"/>
  <c r="F1778" i="39"/>
  <c r="E1778" i="39"/>
  <c r="D1778" i="39"/>
  <c r="B1778" i="39"/>
  <c r="A1778" i="39"/>
  <c r="L1773" i="39"/>
  <c r="F1773" i="39"/>
  <c r="E1773" i="39"/>
  <c r="D1773" i="39"/>
  <c r="B1773" i="39"/>
  <c r="A1773" i="39"/>
  <c r="L1771" i="39"/>
  <c r="F1771" i="39"/>
  <c r="E1771" i="39"/>
  <c r="D1771" i="39"/>
  <c r="B1771" i="39"/>
  <c r="A1771" i="39"/>
  <c r="L1762" i="39"/>
  <c r="F1762" i="39"/>
  <c r="E1762" i="39"/>
  <c r="D1762" i="39"/>
  <c r="B1762" i="39"/>
  <c r="A1762" i="39"/>
  <c r="L1749" i="39"/>
  <c r="F1749" i="39"/>
  <c r="E1749" i="39"/>
  <c r="D1749" i="39"/>
  <c r="B1749" i="39"/>
  <c r="A1749" i="39"/>
  <c r="L1734" i="39"/>
  <c r="F1734" i="39"/>
  <c r="E1734" i="39"/>
  <c r="D1734" i="39"/>
  <c r="B1734" i="39"/>
  <c r="A1734" i="39"/>
  <c r="L1725" i="39"/>
  <c r="F1725" i="39"/>
  <c r="E1725" i="39"/>
  <c r="D1725" i="39"/>
  <c r="B1725" i="39"/>
  <c r="A1725" i="39"/>
  <c r="L1672" i="39"/>
  <c r="F1672" i="39"/>
  <c r="E1672" i="39"/>
  <c r="D1672" i="39"/>
  <c r="B1672" i="39"/>
  <c r="A1672" i="39"/>
  <c r="L1651" i="39"/>
  <c r="F1651" i="39"/>
  <c r="E1651" i="39"/>
  <c r="D1651" i="39"/>
  <c r="B1651" i="39"/>
  <c r="A1651" i="39"/>
  <c r="L1620" i="39"/>
  <c r="F1620" i="39"/>
  <c r="E1620" i="39"/>
  <c r="D1620" i="39"/>
  <c r="B1620" i="39"/>
  <c r="A1620" i="39"/>
  <c r="L1615" i="39"/>
  <c r="F1615" i="39"/>
  <c r="E1615" i="39"/>
  <c r="D1615" i="39"/>
  <c r="B1615" i="39"/>
  <c r="A1615" i="39"/>
  <c r="L1614" i="39"/>
  <c r="F1614" i="39"/>
  <c r="E1614" i="39"/>
  <c r="D1614" i="39"/>
  <c r="B1614" i="39"/>
  <c r="A1614" i="39"/>
  <c r="L1608" i="39"/>
  <c r="F1608" i="39"/>
  <c r="E1608" i="39"/>
  <c r="D1608" i="39"/>
  <c r="B1608" i="39"/>
  <c r="A1608" i="39"/>
  <c r="L1594" i="39"/>
  <c r="F1594" i="39"/>
  <c r="E1594" i="39"/>
  <c r="D1594" i="39"/>
  <c r="B1594" i="39"/>
  <c r="A1594" i="39"/>
  <c r="L1593" i="39"/>
  <c r="F1593" i="39"/>
  <c r="E1593" i="39"/>
  <c r="D1593" i="39"/>
  <c r="B1593" i="39"/>
  <c r="A1593" i="39"/>
  <c r="L1592" i="39"/>
  <c r="F1592" i="39"/>
  <c r="E1592" i="39"/>
  <c r="D1592" i="39"/>
  <c r="B1592" i="39"/>
  <c r="A1592" i="39"/>
  <c r="L1582" i="39"/>
  <c r="F1582" i="39"/>
  <c r="E1582" i="39"/>
  <c r="D1582" i="39"/>
  <c r="B1582" i="39"/>
  <c r="A1582" i="39"/>
  <c r="L1581" i="39"/>
  <c r="F1581" i="39"/>
  <c r="E1581" i="39"/>
  <c r="D1581" i="39"/>
  <c r="B1581" i="39"/>
  <c r="A1581" i="39"/>
  <c r="L1575" i="39"/>
  <c r="F1575" i="39"/>
  <c r="E1575" i="39"/>
  <c r="D1575" i="39"/>
  <c r="B1575" i="39"/>
  <c r="A1575" i="39"/>
  <c r="L1570" i="39"/>
  <c r="F1570" i="39"/>
  <c r="E1570" i="39"/>
  <c r="D1570" i="39"/>
  <c r="B1570" i="39"/>
  <c r="A1570" i="39"/>
  <c r="L1569" i="39"/>
  <c r="F1569" i="39"/>
  <c r="E1569" i="39"/>
  <c r="D1569" i="39"/>
  <c r="B1569" i="39"/>
  <c r="A1569" i="39"/>
  <c r="L1552" i="39"/>
  <c r="F1552" i="39"/>
  <c r="E1552" i="39"/>
  <c r="D1552" i="39"/>
  <c r="B1552" i="39"/>
  <c r="A1552" i="39"/>
  <c r="L1541" i="39"/>
  <c r="F1541" i="39"/>
  <c r="E1541" i="39"/>
  <c r="D1541" i="39"/>
  <c r="B1541" i="39"/>
  <c r="A1541" i="39"/>
  <c r="L1490" i="39"/>
  <c r="F1490" i="39"/>
  <c r="E1490" i="39"/>
  <c r="D1490" i="39"/>
  <c r="B1490" i="39"/>
  <c r="A1490" i="39"/>
  <c r="L1488" i="39"/>
  <c r="F1488" i="39"/>
  <c r="E1488" i="39"/>
  <c r="D1488" i="39"/>
  <c r="B1488" i="39"/>
  <c r="A1488" i="39"/>
  <c r="L1403" i="39"/>
  <c r="F1403" i="39"/>
  <c r="E1403" i="39"/>
  <c r="D1403" i="39"/>
  <c r="B1403" i="39"/>
  <c r="A1403" i="39"/>
  <c r="L1328" i="39"/>
  <c r="F1328" i="39"/>
  <c r="E1328" i="39"/>
  <c r="D1328" i="39"/>
  <c r="B1328" i="39"/>
  <c r="A1328" i="39"/>
  <c r="L1306" i="39"/>
  <c r="F1306" i="39"/>
  <c r="E1306" i="39"/>
  <c r="D1306" i="39"/>
  <c r="B1306" i="39"/>
  <c r="A1306" i="39"/>
  <c r="L1267" i="39"/>
  <c r="F1267" i="39"/>
  <c r="E1267" i="39"/>
  <c r="D1267" i="39"/>
  <c r="B1267" i="39"/>
  <c r="A1267" i="39"/>
  <c r="L1248" i="39"/>
  <c r="F1248" i="39"/>
  <c r="E1248" i="39"/>
  <c r="D1248" i="39"/>
  <c r="B1248" i="39"/>
  <c r="A1248" i="39"/>
  <c r="L1155" i="39"/>
  <c r="F1155" i="39"/>
  <c r="E1155" i="39"/>
  <c r="D1155" i="39"/>
  <c r="B1155" i="39"/>
  <c r="A1155" i="39"/>
  <c r="L1143" i="39"/>
  <c r="F1143" i="39"/>
  <c r="E1143" i="39"/>
  <c r="D1143" i="39"/>
  <c r="B1143" i="39"/>
  <c r="A1143" i="39"/>
  <c r="L1142" i="39"/>
  <c r="F1142" i="39"/>
  <c r="E1142" i="39"/>
  <c r="D1142" i="39"/>
  <c r="B1142" i="39"/>
  <c r="A1142" i="39"/>
  <c r="L1119" i="39"/>
  <c r="F1119" i="39"/>
  <c r="E1119" i="39"/>
  <c r="D1119" i="39"/>
  <c r="B1119" i="39"/>
  <c r="A1119" i="39"/>
  <c r="L1098" i="39"/>
  <c r="F1098" i="39"/>
  <c r="E1098" i="39"/>
  <c r="D1098" i="39"/>
  <c r="B1098" i="39"/>
  <c r="A1098" i="39"/>
  <c r="L1097" i="39"/>
  <c r="F1097" i="39"/>
  <c r="E1097" i="39"/>
  <c r="D1097" i="39"/>
  <c r="B1097" i="39"/>
  <c r="A1097" i="39"/>
  <c r="L1029" i="39"/>
  <c r="F1029" i="39"/>
  <c r="E1029" i="39"/>
  <c r="D1029" i="39"/>
  <c r="B1029" i="39"/>
  <c r="A1029" i="39"/>
  <c r="L978" i="39"/>
  <c r="F978" i="39"/>
  <c r="E978" i="39"/>
  <c r="D978" i="39"/>
  <c r="B978" i="39"/>
  <c r="A978" i="39"/>
  <c r="L909" i="39"/>
  <c r="F909" i="39"/>
  <c r="E909" i="39"/>
  <c r="D909" i="39"/>
  <c r="B909" i="39"/>
  <c r="A909" i="39"/>
  <c r="L810" i="39"/>
  <c r="F810" i="39"/>
  <c r="E810" i="39"/>
  <c r="D810" i="39"/>
  <c r="B810" i="39"/>
  <c r="A810" i="39"/>
  <c r="L805" i="39"/>
  <c r="F805" i="39"/>
  <c r="E805" i="39"/>
  <c r="D805" i="39"/>
  <c r="B805" i="39"/>
  <c r="A805" i="39"/>
  <c r="L767" i="39"/>
  <c r="F767" i="39"/>
  <c r="E767" i="39"/>
  <c r="D767" i="39"/>
  <c r="B767" i="39"/>
  <c r="A767" i="39"/>
  <c r="L724" i="39"/>
  <c r="F724" i="39"/>
  <c r="E724" i="39"/>
  <c r="D724" i="39"/>
  <c r="B724" i="39"/>
  <c r="A724" i="39"/>
  <c r="L721" i="39"/>
  <c r="F721" i="39"/>
  <c r="E721" i="39"/>
  <c r="D721" i="39"/>
  <c r="B721" i="39"/>
  <c r="A721" i="39"/>
  <c r="L714" i="39"/>
  <c r="F714" i="39"/>
  <c r="E714" i="39"/>
  <c r="D714" i="39"/>
  <c r="B714" i="39"/>
  <c r="A714" i="39"/>
  <c r="L693" i="39"/>
  <c r="F693" i="39"/>
  <c r="E693" i="39"/>
  <c r="D693" i="39"/>
  <c r="B693" i="39"/>
  <c r="A693" i="39"/>
  <c r="L667" i="39"/>
  <c r="F667" i="39"/>
  <c r="E667" i="39"/>
  <c r="D667" i="39"/>
  <c r="B667" i="39"/>
  <c r="A667" i="39"/>
  <c r="L644" i="39"/>
  <c r="F644" i="39"/>
  <c r="E644" i="39"/>
  <c r="D644" i="39"/>
  <c r="B644" i="39"/>
  <c r="A644" i="39"/>
  <c r="L600" i="39"/>
  <c r="F600" i="39"/>
  <c r="E600" i="39"/>
  <c r="D600" i="39"/>
  <c r="B600" i="39"/>
  <c r="A600" i="39"/>
  <c r="L586" i="39"/>
  <c r="F586" i="39"/>
  <c r="E586" i="39"/>
  <c r="D586" i="39"/>
  <c r="B586" i="39"/>
  <c r="A586" i="39"/>
  <c r="L580" i="39"/>
  <c r="F580" i="39"/>
  <c r="E580" i="39"/>
  <c r="D580" i="39"/>
  <c r="B580" i="39"/>
  <c r="A580" i="39"/>
  <c r="L577" i="39"/>
  <c r="F577" i="39"/>
  <c r="E577" i="39"/>
  <c r="D577" i="39"/>
  <c r="B577" i="39"/>
  <c r="A577" i="39"/>
  <c r="L576" i="39"/>
  <c r="F576" i="39"/>
  <c r="E576" i="39"/>
  <c r="D576" i="39"/>
  <c r="B576" i="39"/>
  <c r="A576" i="39"/>
  <c r="L511" i="39"/>
  <c r="F511" i="39"/>
  <c r="E511" i="39"/>
  <c r="D511" i="39"/>
  <c r="B511" i="39"/>
  <c r="A511" i="39"/>
  <c r="L505" i="39"/>
  <c r="F505" i="39"/>
  <c r="E505" i="39"/>
  <c r="D505" i="39"/>
  <c r="B505" i="39"/>
  <c r="A505" i="39"/>
  <c r="L468" i="39"/>
  <c r="F468" i="39"/>
  <c r="E468" i="39"/>
  <c r="D468" i="39"/>
  <c r="B468" i="39"/>
  <c r="A468" i="39"/>
  <c r="L387" i="39"/>
  <c r="F387" i="39"/>
  <c r="E387" i="39"/>
  <c r="D387" i="39"/>
  <c r="B387" i="39"/>
  <c r="A387" i="39"/>
  <c r="L386" i="39"/>
  <c r="F386" i="39"/>
  <c r="E386" i="39"/>
  <c r="D386" i="39"/>
  <c r="B386" i="39"/>
  <c r="A386" i="39"/>
  <c r="L376" i="39"/>
  <c r="F376" i="39"/>
  <c r="E376" i="39"/>
  <c r="D376" i="39"/>
  <c r="B376" i="39"/>
  <c r="A376" i="39"/>
  <c r="L345" i="39"/>
  <c r="F345" i="39"/>
  <c r="E345" i="39"/>
  <c r="D345" i="39"/>
  <c r="B345" i="39"/>
  <c r="A345" i="39"/>
  <c r="L331" i="39"/>
  <c r="F331" i="39"/>
  <c r="E331" i="39"/>
  <c r="D331" i="39"/>
  <c r="B331" i="39"/>
  <c r="A331" i="39"/>
  <c r="L328" i="39"/>
  <c r="F328" i="39"/>
  <c r="E328" i="39"/>
  <c r="D328" i="39"/>
  <c r="B328" i="39"/>
  <c r="A328" i="39"/>
  <c r="L278" i="39"/>
  <c r="F278" i="39"/>
  <c r="E278" i="39"/>
  <c r="D278" i="39"/>
  <c r="B278" i="39"/>
  <c r="A278" i="39"/>
  <c r="L264" i="39"/>
  <c r="F264" i="39"/>
  <c r="E264" i="39"/>
  <c r="D264" i="39"/>
  <c r="B264" i="39"/>
  <c r="A264" i="39"/>
  <c r="L247" i="39"/>
  <c r="F247" i="39"/>
  <c r="E247" i="39"/>
  <c r="D247" i="39"/>
  <c r="B247" i="39"/>
  <c r="A247" i="39"/>
  <c r="L224" i="39"/>
  <c r="F224" i="39"/>
  <c r="E224" i="39"/>
  <c r="D224" i="39"/>
  <c r="B224" i="39"/>
  <c r="A224" i="39"/>
  <c r="L207" i="39"/>
  <c r="F207" i="39"/>
  <c r="E207" i="39"/>
  <c r="D207" i="39"/>
  <c r="B207" i="39"/>
  <c r="A207" i="39"/>
  <c r="L175" i="39"/>
  <c r="F175" i="39"/>
  <c r="E175" i="39"/>
  <c r="D175" i="39"/>
  <c r="B175" i="39"/>
  <c r="A175" i="39"/>
  <c r="L159" i="39"/>
  <c r="F159" i="39"/>
  <c r="E159" i="39"/>
  <c r="D159" i="39"/>
  <c r="B159" i="39"/>
  <c r="A159" i="39"/>
  <c r="L54" i="39"/>
  <c r="F54" i="39"/>
  <c r="E54" i="39"/>
  <c r="D54" i="39"/>
  <c r="B54" i="39"/>
  <c r="A54" i="39"/>
  <c r="L29" i="39"/>
  <c r="F29" i="39"/>
  <c r="E29" i="39"/>
  <c r="D29" i="39"/>
  <c r="B29" i="39"/>
  <c r="A29" i="39"/>
  <c r="L1886" i="39"/>
  <c r="F1886" i="39"/>
  <c r="E1886" i="39"/>
  <c r="D1886" i="39"/>
  <c r="B1886" i="39"/>
  <c r="J1886" i="39" s="1"/>
  <c r="K1886" i="39" s="1"/>
  <c r="I1886" i="39" s="1"/>
  <c r="A1886" i="39"/>
  <c r="L2748" i="39"/>
  <c r="C2748" i="39" s="1"/>
  <c r="F2748" i="39"/>
  <c r="E2748" i="39"/>
  <c r="D2748" i="39"/>
  <c r="B2748" i="39"/>
  <c r="J2748" i="39" s="1"/>
  <c r="K2748" i="39" s="1"/>
  <c r="I2748" i="39" s="1"/>
  <c r="A2748" i="39"/>
  <c r="E34" i="5"/>
  <c r="A34" i="5"/>
  <c r="L2336" i="39"/>
  <c r="C2336" i="39" s="1"/>
  <c r="F2336" i="39"/>
  <c r="E2336" i="39"/>
  <c r="D2336" i="39"/>
  <c r="B2336" i="39"/>
  <c r="A2336" i="39"/>
  <c r="L1102" i="39"/>
  <c r="C1102" i="39" s="1"/>
  <c r="F1102" i="39"/>
  <c r="E1102" i="39"/>
  <c r="D1102" i="39"/>
  <c r="B1102" i="39"/>
  <c r="A1102" i="39"/>
  <c r="L1513" i="39"/>
  <c r="C1513" i="39" s="1"/>
  <c r="F1513" i="39"/>
  <c r="E1513" i="39"/>
  <c r="D1513" i="39"/>
  <c r="B1513" i="39"/>
  <c r="A1513" i="39"/>
  <c r="L2074" i="39"/>
  <c r="C2074" i="39" s="1"/>
  <c r="F2074" i="39"/>
  <c r="E2074" i="39"/>
  <c r="D2074" i="39"/>
  <c r="B2074" i="39"/>
  <c r="A2074" i="39"/>
  <c r="L2860" i="39"/>
  <c r="C2860" i="39" s="1"/>
  <c r="F2860" i="39"/>
  <c r="E2860" i="39"/>
  <c r="D2860" i="39"/>
  <c r="B2860" i="39"/>
  <c r="J2860" i="39" s="1"/>
  <c r="K2860" i="39" s="1"/>
  <c r="I2860" i="39" s="1"/>
  <c r="A2860" i="39"/>
  <c r="L1455" i="39"/>
  <c r="C1455" i="39" s="1"/>
  <c r="F1455" i="39"/>
  <c r="E1455" i="39"/>
  <c r="D1455" i="39"/>
  <c r="B1455" i="39"/>
  <c r="A1455" i="39"/>
  <c r="L2869" i="39"/>
  <c r="C2869" i="39" s="1"/>
  <c r="F2869" i="39"/>
  <c r="E2869" i="39"/>
  <c r="D2869" i="39"/>
  <c r="B2869" i="39"/>
  <c r="A2869" i="39"/>
  <c r="L3135" i="39"/>
  <c r="C3135" i="39" s="1"/>
  <c r="F3135" i="39"/>
  <c r="E3135" i="39"/>
  <c r="D3135" i="39"/>
  <c r="B3135" i="39"/>
  <c r="A3135" i="39"/>
  <c r="L1774" i="39"/>
  <c r="C1774" i="39" s="1"/>
  <c r="F1774" i="39"/>
  <c r="E1774" i="39"/>
  <c r="D1774" i="39"/>
  <c r="B1774" i="39"/>
  <c r="A1774" i="39"/>
  <c r="L272" i="39"/>
  <c r="C272" i="39" s="1"/>
  <c r="F272" i="39"/>
  <c r="E272" i="39"/>
  <c r="D272" i="39"/>
  <c r="B272" i="39"/>
  <c r="A272" i="39"/>
  <c r="L1290" i="39"/>
  <c r="C1290" i="39" s="1"/>
  <c r="F1290" i="39"/>
  <c r="E1290" i="39"/>
  <c r="D1290" i="39"/>
  <c r="B1290" i="39"/>
  <c r="A1290" i="39"/>
  <c r="L1163" i="39"/>
  <c r="C1163" i="39" s="1"/>
  <c r="F1163" i="39"/>
  <c r="E1163" i="39"/>
  <c r="D1163" i="39"/>
  <c r="B1163" i="39"/>
  <c r="J1163" i="39" s="1"/>
  <c r="K1163" i="39" s="1"/>
  <c r="I1163" i="39" s="1"/>
  <c r="A1163" i="39"/>
  <c r="L3007" i="39"/>
  <c r="C3007" i="39" s="1"/>
  <c r="F3007" i="39"/>
  <c r="E3007" i="39"/>
  <c r="D3007" i="39"/>
  <c r="B3007" i="39"/>
  <c r="A3007" i="39"/>
  <c r="L3044" i="39"/>
  <c r="C3044" i="39" s="1"/>
  <c r="F3044" i="39"/>
  <c r="E3044" i="39"/>
  <c r="D3044" i="39"/>
  <c r="B3044" i="39"/>
  <c r="A3044" i="39"/>
  <c r="J1159" i="39" l="1"/>
  <c r="K1159" i="39" s="1"/>
  <c r="I1159" i="39" s="1"/>
  <c r="H1159" i="39"/>
  <c r="J83" i="39"/>
  <c r="K83" i="39" s="1"/>
  <c r="I83" i="39" s="1"/>
  <c r="C2969" i="39"/>
  <c r="J2969" i="39"/>
  <c r="K2969" i="39" s="1"/>
  <c r="I2969" i="39" s="1"/>
  <c r="C2637" i="39"/>
  <c r="J2637" i="39"/>
  <c r="K2637" i="39" s="1"/>
  <c r="I2637" i="39" s="1"/>
  <c r="C810" i="39"/>
  <c r="C2513" i="39"/>
  <c r="C1950" i="39"/>
  <c r="C1467" i="39"/>
  <c r="C2769" i="39"/>
  <c r="C483" i="39"/>
  <c r="C1282" i="39"/>
  <c r="C2301" i="39"/>
  <c r="C1098" i="39"/>
  <c r="C1756" i="39"/>
  <c r="C2170" i="39"/>
  <c r="C2248" i="39"/>
  <c r="C1430" i="39"/>
  <c r="C452" i="39"/>
  <c r="C2379" i="39"/>
  <c r="C2123" i="39"/>
  <c r="C1530" i="39"/>
  <c r="C1595" i="39"/>
  <c r="C821" i="39"/>
  <c r="C714" i="39"/>
  <c r="C1464" i="39"/>
  <c r="C2175" i="39"/>
  <c r="C2166" i="39"/>
  <c r="C1283" i="39"/>
  <c r="C1429" i="39"/>
  <c r="C2949" i="39"/>
  <c r="C2304" i="39"/>
  <c r="C1460" i="39"/>
  <c r="C2730" i="39"/>
  <c r="C2551" i="39"/>
  <c r="C236" i="39"/>
  <c r="C430" i="39"/>
  <c r="C1755" i="39"/>
  <c r="C68" i="39"/>
  <c r="C1197" i="39"/>
  <c r="C478" i="39"/>
  <c r="C2590" i="39"/>
  <c r="C1845" i="39"/>
  <c r="C2570" i="39"/>
  <c r="C831" i="39"/>
  <c r="C1389" i="39"/>
  <c r="C25" i="39"/>
  <c r="C850" i="39"/>
  <c r="C829" i="39"/>
  <c r="C456" i="39"/>
  <c r="C1240" i="39"/>
  <c r="C2825" i="39"/>
  <c r="C1469" i="39"/>
  <c r="C435" i="39"/>
  <c r="C2830" i="39"/>
  <c r="C293" i="39"/>
  <c r="C578" i="39"/>
  <c r="C531" i="39"/>
  <c r="C419" i="39"/>
  <c r="C2806" i="39"/>
  <c r="C2102" i="39"/>
  <c r="C590" i="39"/>
  <c r="C1647" i="39"/>
  <c r="C998" i="39"/>
  <c r="C990" i="39"/>
  <c r="C1011" i="39"/>
  <c r="C429" i="39"/>
  <c r="C2978" i="39"/>
  <c r="C2847" i="39"/>
  <c r="C3" i="39"/>
  <c r="C2006" i="39"/>
  <c r="C1299" i="39"/>
  <c r="C2538" i="39"/>
  <c r="C1582" i="39"/>
  <c r="C70" i="39"/>
  <c r="C2659" i="39"/>
  <c r="C2645" i="39"/>
  <c r="C2563" i="39"/>
  <c r="C2438" i="39"/>
  <c r="C1798" i="39"/>
  <c r="C1478" i="39"/>
  <c r="C2603" i="39"/>
  <c r="C2567" i="39"/>
  <c r="C3030" i="39"/>
  <c r="C2757" i="39"/>
  <c r="C2657" i="39"/>
  <c r="C1010" i="39"/>
  <c r="C960" i="39"/>
  <c r="C585" i="39"/>
  <c r="C1395" i="39"/>
  <c r="C329" i="39"/>
  <c r="C1569" i="39"/>
  <c r="C2522" i="39"/>
  <c r="C2506" i="39"/>
  <c r="C1992" i="39"/>
  <c r="C6" i="39"/>
  <c r="C470" i="39"/>
  <c r="C2706" i="39"/>
  <c r="C2504" i="39"/>
  <c r="C2377" i="39"/>
  <c r="C1475" i="39"/>
  <c r="C630" i="39"/>
  <c r="C645" i="39"/>
  <c r="C2492" i="39"/>
  <c r="C828" i="39"/>
  <c r="C527" i="39"/>
  <c r="C421" i="39"/>
  <c r="C3061" i="39"/>
  <c r="C1014" i="39"/>
  <c r="C917" i="39"/>
  <c r="C1348" i="39"/>
  <c r="C1286" i="39"/>
  <c r="C340" i="39"/>
  <c r="C2187" i="39"/>
  <c r="C1969" i="39"/>
  <c r="C2766" i="39"/>
  <c r="C1791" i="39"/>
  <c r="C1882" i="39"/>
  <c r="C1384" i="39"/>
  <c r="C1035" i="39"/>
  <c r="C2127" i="39"/>
  <c r="C1985" i="39"/>
  <c r="C1525" i="39"/>
  <c r="C2005" i="39"/>
  <c r="C2411" i="39"/>
  <c r="C1391" i="39"/>
  <c r="C2912" i="39"/>
  <c r="C2689" i="39"/>
  <c r="C16" i="39"/>
  <c r="C2267" i="39"/>
  <c r="C2176" i="39"/>
  <c r="C2131" i="39"/>
  <c r="C1946" i="39"/>
  <c r="C1297" i="39"/>
  <c r="C237" i="39"/>
  <c r="C158" i="39"/>
  <c r="C2896" i="39"/>
  <c r="C2486" i="39"/>
  <c r="C3110" i="39"/>
  <c r="C2007" i="39"/>
  <c r="C1952" i="39"/>
  <c r="C651" i="39"/>
  <c r="C234" i="39"/>
  <c r="C2897" i="39"/>
  <c r="C1345" i="39"/>
  <c r="C799" i="39"/>
  <c r="C3086" i="39"/>
  <c r="C2571" i="39"/>
  <c r="C2547" i="39"/>
  <c r="C2404" i="39"/>
  <c r="C1740" i="39"/>
  <c r="C1288" i="39"/>
  <c r="C734" i="39"/>
  <c r="C566" i="39"/>
  <c r="C233" i="39"/>
  <c r="C451" i="39"/>
  <c r="C160" i="39"/>
  <c r="C2832" i="39"/>
  <c r="C1600" i="39"/>
  <c r="C2703" i="39"/>
  <c r="C1635" i="39"/>
  <c r="C1238" i="39"/>
  <c r="C2946" i="39"/>
  <c r="C109" i="39"/>
  <c r="C2514" i="39"/>
  <c r="C1869" i="39"/>
  <c r="C1125" i="39"/>
  <c r="C817" i="39"/>
  <c r="C438" i="39"/>
  <c r="C2556" i="39"/>
  <c r="C2499" i="39"/>
  <c r="C715" i="39"/>
  <c r="C185" i="39"/>
  <c r="C3095" i="39"/>
  <c r="C2581" i="39"/>
  <c r="C689" i="39"/>
  <c r="C166" i="39"/>
  <c r="C104" i="39"/>
  <c r="C2442" i="39"/>
  <c r="C1965" i="39"/>
  <c r="C1587" i="39"/>
  <c r="C811" i="39"/>
  <c r="C168" i="39"/>
  <c r="C5" i="39"/>
  <c r="C2259" i="39"/>
  <c r="C1940" i="39"/>
  <c r="C1789" i="39"/>
  <c r="C1481" i="39"/>
  <c r="C982" i="39"/>
  <c r="C183" i="39"/>
  <c r="C1672" i="39"/>
  <c r="C1920" i="39"/>
  <c r="C1114" i="39"/>
  <c r="C838" i="39"/>
  <c r="C804" i="39"/>
  <c r="C3056" i="39"/>
  <c r="C2836" i="39"/>
  <c r="C1479" i="39"/>
  <c r="C1075" i="39"/>
  <c r="C2798" i="39"/>
  <c r="C1919" i="39"/>
  <c r="C1622" i="39"/>
  <c r="C1428" i="39"/>
  <c r="C845" i="39"/>
  <c r="C1315" i="39"/>
  <c r="C1173" i="39"/>
  <c r="C1129" i="39"/>
  <c r="C151" i="39"/>
  <c r="C3042" i="39"/>
  <c r="C3085" i="39"/>
  <c r="C3019" i="39"/>
  <c r="C2190" i="39"/>
  <c r="C2735" i="39"/>
  <c r="C2729" i="39"/>
  <c r="C2368" i="39"/>
  <c r="C1544" i="39"/>
  <c r="C1294" i="39"/>
  <c r="C1037" i="39"/>
  <c r="C1015" i="39"/>
  <c r="C911" i="39"/>
  <c r="C851" i="39"/>
  <c r="C768" i="39"/>
  <c r="C758" i="39"/>
  <c r="C614" i="39"/>
  <c r="C350" i="39"/>
  <c r="C3111" i="39"/>
  <c r="C2955" i="39"/>
  <c r="C2809" i="39"/>
  <c r="C3126" i="39"/>
  <c r="C2343" i="39"/>
  <c r="C1783" i="39"/>
  <c r="C1510" i="39"/>
  <c r="C411" i="39"/>
  <c r="C66" i="39"/>
  <c r="C2653" i="39"/>
  <c r="C2444" i="39"/>
  <c r="C2303" i="39"/>
  <c r="C1440" i="39"/>
  <c r="C1186" i="39"/>
  <c r="C935" i="39"/>
  <c r="C795" i="39"/>
  <c r="C620" i="39"/>
  <c r="C427" i="39"/>
  <c r="C2881" i="39"/>
  <c r="C2041" i="39"/>
  <c r="C1938" i="39"/>
  <c r="C1623" i="39"/>
  <c r="C716" i="39"/>
  <c r="C2501" i="39"/>
  <c r="C1966" i="39"/>
  <c r="C1765" i="39"/>
  <c r="C1638" i="39"/>
  <c r="C1534" i="39"/>
  <c r="C1436" i="39"/>
  <c r="C929" i="39"/>
  <c r="C599" i="39"/>
  <c r="C308" i="39"/>
  <c r="C31" i="39"/>
  <c r="C703" i="39"/>
  <c r="C656" i="39"/>
  <c r="C2621" i="39"/>
  <c r="C2309" i="39"/>
  <c r="C2207" i="39"/>
  <c r="C2165" i="39"/>
  <c r="C2001" i="39"/>
  <c r="C1804" i="39"/>
  <c r="C1758" i="39"/>
  <c r="C1596" i="39"/>
  <c r="C1272" i="39"/>
  <c r="C1236" i="39"/>
  <c r="C1185" i="39"/>
  <c r="C1144" i="39"/>
  <c r="C717" i="39"/>
  <c r="C707" i="39"/>
  <c r="C592" i="39"/>
  <c r="C532" i="39"/>
  <c r="C342" i="39"/>
  <c r="C162" i="39"/>
  <c r="C3093" i="39"/>
  <c r="C2508" i="39"/>
  <c r="C1909" i="39"/>
  <c r="C1190" i="39"/>
  <c r="C797" i="39"/>
  <c r="C727" i="39"/>
  <c r="C538" i="39"/>
  <c r="C390" i="39"/>
  <c r="C369" i="39"/>
  <c r="C3113" i="39"/>
  <c r="H3154" i="39"/>
  <c r="H3135" i="39"/>
  <c r="H3134" i="39"/>
  <c r="H3127" i="39"/>
  <c r="H3111" i="39"/>
  <c r="H3086" i="39"/>
  <c r="H3062" i="39"/>
  <c r="H3056" i="39"/>
  <c r="H3044" i="39"/>
  <c r="H3043" i="39"/>
  <c r="H3020" i="39"/>
  <c r="H2927" i="39"/>
  <c r="H2913" i="39"/>
  <c r="H2897" i="39"/>
  <c r="H2884" i="39"/>
  <c r="H2883" i="39"/>
  <c r="H2882" i="39"/>
  <c r="H2807" i="39"/>
  <c r="H2705" i="39"/>
  <c r="H2645" i="39"/>
  <c r="H2605" i="39"/>
  <c r="H2571" i="39"/>
  <c r="H2252" i="39"/>
  <c r="H2176" i="39"/>
  <c r="H2127" i="39"/>
  <c r="H2100" i="39"/>
  <c r="H2090" i="39"/>
  <c r="H2006" i="39"/>
  <c r="H1993" i="39"/>
  <c r="H1952" i="39"/>
  <c r="H1914" i="39"/>
  <c r="H1774" i="39"/>
  <c r="H1596" i="39"/>
  <c r="H1570" i="39"/>
  <c r="H577" i="39"/>
  <c r="H532" i="39"/>
  <c r="H471" i="39"/>
  <c r="H343" i="39"/>
  <c r="H333" i="39"/>
  <c r="H324" i="39"/>
  <c r="H152" i="39"/>
  <c r="H146" i="39"/>
  <c r="H133" i="39"/>
  <c r="H55" i="39"/>
  <c r="H17" i="39"/>
  <c r="C2093" i="39"/>
  <c r="C1999" i="39"/>
  <c r="C133" i="39"/>
  <c r="H2689" i="39"/>
  <c r="H2660" i="39"/>
  <c r="H2443" i="39"/>
  <c r="H2268" i="39"/>
  <c r="H2177" i="39"/>
  <c r="H2166" i="39"/>
  <c r="H2160" i="39"/>
  <c r="H1866" i="39"/>
  <c r="H1863" i="39"/>
  <c r="H1186" i="39"/>
  <c r="H811" i="39"/>
  <c r="H805" i="39"/>
  <c r="H743" i="39"/>
  <c r="H716" i="39"/>
  <c r="H694" i="39"/>
  <c r="H644" i="39"/>
  <c r="H579" i="39"/>
  <c r="H505" i="39"/>
  <c r="H331" i="39"/>
  <c r="H237" i="39"/>
  <c r="H213" i="39"/>
  <c r="H185" i="39"/>
  <c r="H145" i="39"/>
  <c r="C2704" i="39"/>
  <c r="C2688" i="39"/>
  <c r="C1296" i="39"/>
  <c r="C805" i="39"/>
  <c r="H2604" i="39"/>
  <c r="H1951" i="39"/>
  <c r="H1593" i="39"/>
  <c r="H1403" i="39"/>
  <c r="H1391" i="39"/>
  <c r="H1283" i="39"/>
  <c r="H1029" i="39"/>
  <c r="H910" i="39"/>
  <c r="H833" i="39"/>
  <c r="H829" i="39"/>
  <c r="H800" i="39"/>
  <c r="H742" i="39"/>
  <c r="H717" i="39"/>
  <c r="H630" i="39"/>
  <c r="H601" i="39"/>
  <c r="H332" i="39"/>
  <c r="H234" i="39"/>
  <c r="H16" i="39"/>
  <c r="C1838" i="39"/>
  <c r="C1040" i="39"/>
  <c r="H2808" i="39"/>
  <c r="H2798" i="39"/>
  <c r="H2514" i="39"/>
  <c r="H2444" i="39"/>
  <c r="H2304" i="39"/>
  <c r="H2099" i="39"/>
  <c r="H2091" i="39"/>
  <c r="H1953" i="39"/>
  <c r="H1845" i="39"/>
  <c r="H1623" i="39"/>
  <c r="H1479" i="39"/>
  <c r="H1430" i="39"/>
  <c r="H1241" i="39"/>
  <c r="H832" i="39"/>
  <c r="H731" i="39"/>
  <c r="H715" i="39"/>
  <c r="H693" i="39"/>
  <c r="H580" i="39"/>
  <c r="H515" i="39"/>
  <c r="H478" i="39"/>
  <c r="H365" i="39"/>
  <c r="H329" i="39"/>
  <c r="H265" i="39"/>
  <c r="H242" i="39"/>
  <c r="H184" i="39"/>
  <c r="H160" i="39"/>
  <c r="H102" i="39"/>
  <c r="H66" i="39"/>
  <c r="C2577" i="39"/>
  <c r="C2084" i="39"/>
  <c r="C2994" i="39"/>
  <c r="H2826" i="39"/>
  <c r="H2704" i="39"/>
  <c r="H2644" i="39"/>
  <c r="H2253" i="39"/>
  <c r="H1595" i="39"/>
  <c r="H1582" i="39"/>
  <c r="H1429" i="39"/>
  <c r="H1297" i="39"/>
  <c r="H1143" i="39"/>
  <c r="H911" i="39"/>
  <c r="H851" i="39"/>
  <c r="H703" i="39"/>
  <c r="H656" i="39"/>
  <c r="H645" i="39"/>
  <c r="H631" i="39"/>
  <c r="H600" i="39"/>
  <c r="H578" i="39"/>
  <c r="H566" i="39"/>
  <c r="H430" i="39"/>
  <c r="H415" i="39"/>
  <c r="H278" i="39"/>
  <c r="H132" i="39"/>
  <c r="H54" i="39"/>
  <c r="H6" i="39"/>
  <c r="C2592" i="39"/>
  <c r="C2003" i="39"/>
  <c r="C2927" i="39"/>
  <c r="C2643" i="39"/>
  <c r="H2809" i="39"/>
  <c r="H2730" i="39"/>
  <c r="H2706" i="39"/>
  <c r="H2690" i="39"/>
  <c r="H2377" i="39"/>
  <c r="H2251" i="39"/>
  <c r="H2216" i="39"/>
  <c r="H2208" i="39"/>
  <c r="H2007" i="39"/>
  <c r="H1966" i="39"/>
  <c r="H1920" i="39"/>
  <c r="H1784" i="39"/>
  <c r="H1756" i="39"/>
  <c r="H1615" i="39"/>
  <c r="H1594" i="39"/>
  <c r="H1390" i="39"/>
  <c r="H1144" i="39"/>
  <c r="H1114" i="39"/>
  <c r="H1098" i="39"/>
  <c r="H1015" i="39"/>
  <c r="H1011" i="39"/>
  <c r="H939" i="39"/>
  <c r="H909" i="39"/>
  <c r="H864" i="39"/>
  <c r="H768" i="39"/>
  <c r="H692" i="39"/>
  <c r="H586" i="39"/>
  <c r="H452" i="39"/>
  <c r="H387" i="39"/>
  <c r="H330" i="39"/>
  <c r="H266" i="39"/>
  <c r="H210" i="39"/>
  <c r="H159" i="39"/>
  <c r="H138" i="39"/>
  <c r="H71" i="39"/>
  <c r="C2785" i="39"/>
  <c r="C2459" i="39"/>
  <c r="C2250" i="39"/>
  <c r="C1507" i="39"/>
  <c r="C898" i="39"/>
  <c r="C102" i="39"/>
  <c r="C3138" i="39"/>
  <c r="C2808" i="39"/>
  <c r="C631" i="39"/>
  <c r="C445" i="39"/>
  <c r="C196" i="39"/>
  <c r="C2882" i="39"/>
  <c r="C672" i="39"/>
  <c r="C739" i="39"/>
  <c r="C515" i="39"/>
  <c r="C328" i="39"/>
  <c r="C3014" i="39"/>
  <c r="C2907" i="39"/>
  <c r="C2793" i="39"/>
  <c r="C2780" i="39"/>
  <c r="C112" i="39"/>
  <c r="C71" i="39"/>
  <c r="C823" i="39"/>
  <c r="C2090" i="39"/>
  <c r="C644" i="39"/>
  <c r="C2177" i="39"/>
  <c r="C1844" i="39"/>
  <c r="C1398" i="39"/>
  <c r="C3020" i="39"/>
  <c r="C2291" i="39"/>
  <c r="C2604" i="39"/>
  <c r="C2216" i="39"/>
  <c r="C2208" i="39"/>
  <c r="C2146" i="39"/>
  <c r="C77" i="39"/>
  <c r="C2789" i="39"/>
  <c r="C2443" i="39"/>
  <c r="C173" i="39"/>
  <c r="C1773" i="39"/>
  <c r="C576" i="39"/>
  <c r="C345" i="39"/>
  <c r="C224" i="39"/>
  <c r="C2883" i="39"/>
  <c r="C297" i="39"/>
  <c r="C2999" i="39"/>
  <c r="C2312" i="39"/>
  <c r="C1858" i="39"/>
  <c r="C2740" i="39"/>
  <c r="C2660" i="39"/>
  <c r="C2376" i="39"/>
  <c r="C209" i="39"/>
  <c r="C3062" i="39"/>
  <c r="C2232" i="39"/>
  <c r="C1594" i="39"/>
  <c r="C2215" i="39"/>
  <c r="C323" i="39"/>
  <c r="C2858" i="39"/>
  <c r="C1951" i="39"/>
  <c r="C2059" i="39"/>
  <c r="C1241" i="39"/>
  <c r="C1019" i="39"/>
  <c r="C488" i="39"/>
  <c r="C2253" i="39"/>
  <c r="C2681" i="39"/>
  <c r="C2676" i="39"/>
  <c r="C2668" i="39"/>
  <c r="C2020" i="39"/>
  <c r="C3076" i="39"/>
  <c r="C1872" i="39"/>
  <c r="C1414" i="39"/>
  <c r="C1402" i="39"/>
  <c r="C1259" i="39"/>
  <c r="C833" i="39"/>
  <c r="C638" i="39"/>
  <c r="C3168" i="39"/>
  <c r="C2900" i="39"/>
  <c r="C1742" i="39"/>
  <c r="C763" i="39"/>
  <c r="C2560" i="39"/>
  <c r="C2434" i="39"/>
  <c r="C2126" i="39"/>
  <c r="C629" i="39"/>
  <c r="C1499" i="39"/>
  <c r="C1028" i="39"/>
  <c r="C504" i="39"/>
  <c r="C324" i="39"/>
  <c r="C156" i="39"/>
  <c r="C12" i="39"/>
  <c r="C3144" i="39"/>
  <c r="C691" i="39"/>
  <c r="C138" i="39"/>
  <c r="C2807" i="39"/>
  <c r="J2785" i="39"/>
  <c r="K2785" i="39" s="1"/>
  <c r="I2785" i="39" s="1"/>
  <c r="J2769" i="39"/>
  <c r="K2769" i="39" s="1"/>
  <c r="I2769" i="39" s="1"/>
  <c r="J2757" i="39"/>
  <c r="K2757" i="39" s="1"/>
  <c r="I2757" i="39" s="1"/>
  <c r="J2740" i="39"/>
  <c r="K2740" i="39" s="1"/>
  <c r="I2740" i="39" s="1"/>
  <c r="J2730" i="39"/>
  <c r="K2730" i="39" s="1"/>
  <c r="I2730" i="39" s="1"/>
  <c r="J2729" i="39"/>
  <c r="K2729" i="39" s="1"/>
  <c r="I2729" i="39" s="1"/>
  <c r="J2706" i="39"/>
  <c r="K2706" i="39" s="1"/>
  <c r="I2706" i="39" s="1"/>
  <c r="J2704" i="39"/>
  <c r="K2704" i="39" s="1"/>
  <c r="I2704" i="39" s="1"/>
  <c r="J2703" i="39"/>
  <c r="K2703" i="39" s="1"/>
  <c r="I2703" i="39" s="1"/>
  <c r="J2689" i="39"/>
  <c r="K2689" i="39" s="1"/>
  <c r="I2689" i="39" s="1"/>
  <c r="J2688" i="39"/>
  <c r="K2688" i="39" s="1"/>
  <c r="I2688" i="39" s="1"/>
  <c r="J2681" i="39"/>
  <c r="K2681" i="39" s="1"/>
  <c r="I2681" i="39" s="1"/>
  <c r="J2676" i="39"/>
  <c r="K2676" i="39" s="1"/>
  <c r="I2676" i="39" s="1"/>
  <c r="J2668" i="39"/>
  <c r="K2668" i="39" s="1"/>
  <c r="I2668" i="39" s="1"/>
  <c r="J2660" i="39"/>
  <c r="K2660" i="39" s="1"/>
  <c r="I2660" i="39" s="1"/>
  <c r="J2659" i="39"/>
  <c r="K2659" i="39" s="1"/>
  <c r="I2659" i="39" s="1"/>
  <c r="J2657" i="39"/>
  <c r="K2657" i="39" s="1"/>
  <c r="I2657" i="39" s="1"/>
  <c r="J2653" i="39"/>
  <c r="K2653" i="39" s="1"/>
  <c r="I2653" i="39" s="1"/>
  <c r="J2645" i="39"/>
  <c r="K2645" i="39" s="1"/>
  <c r="I2645" i="39" s="1"/>
  <c r="J2604" i="39"/>
  <c r="K2604" i="39" s="1"/>
  <c r="I2604" i="39" s="1"/>
  <c r="J2567" i="39"/>
  <c r="K2567" i="39" s="1"/>
  <c r="J2513" i="39"/>
  <c r="K2513" i="39" s="1"/>
  <c r="J2506" i="39"/>
  <c r="K2506" i="39" s="1"/>
  <c r="I2506" i="39" s="1"/>
  <c r="J2486" i="39"/>
  <c r="K2486" i="39" s="1"/>
  <c r="I2486" i="39" s="1"/>
  <c r="J2459" i="39"/>
  <c r="K2459" i="39" s="1"/>
  <c r="I2459" i="39" s="1"/>
  <c r="J2434" i="39"/>
  <c r="K2434" i="39" s="1"/>
  <c r="I2434" i="39" s="1"/>
  <c r="J2411" i="39"/>
  <c r="K2411" i="39" s="1"/>
  <c r="I2411" i="39" s="1"/>
  <c r="J2377" i="39"/>
  <c r="K2377" i="39" s="1"/>
  <c r="J2207" i="39"/>
  <c r="K2207" i="39" s="1"/>
  <c r="J2165" i="39"/>
  <c r="K2165" i="39" s="1"/>
  <c r="I2165" i="39" s="1"/>
  <c r="J2127" i="39"/>
  <c r="K2127" i="39" s="1"/>
  <c r="J2126" i="39"/>
  <c r="K2126" i="39" s="1"/>
  <c r="J2123" i="39"/>
  <c r="K2123" i="39" s="1"/>
  <c r="I2123" i="39" s="1"/>
  <c r="J2005" i="39"/>
  <c r="K2005" i="39" s="1"/>
  <c r="J1999" i="39"/>
  <c r="K1999" i="39" s="1"/>
  <c r="I1999" i="39" s="1"/>
  <c r="J1992" i="39"/>
  <c r="K1992" i="39" s="1"/>
  <c r="J1946" i="39"/>
  <c r="K1946" i="39" s="1"/>
  <c r="J1920" i="39"/>
  <c r="K1920" i="39" s="1"/>
  <c r="J1919" i="39"/>
  <c r="K1919" i="39" s="1"/>
  <c r="J1791" i="39"/>
  <c r="K1791" i="39" s="1"/>
  <c r="I1791" i="39" s="1"/>
  <c r="J1525" i="39"/>
  <c r="K1525" i="39" s="1"/>
  <c r="I1525" i="39" s="1"/>
  <c r="J1479" i="39"/>
  <c r="K1479" i="39" s="1"/>
  <c r="I1479" i="39" s="1"/>
  <c r="J1475" i="39"/>
  <c r="K1475" i="39" s="1"/>
  <c r="J1436" i="39"/>
  <c r="K1436" i="39" s="1"/>
  <c r="J1384" i="39"/>
  <c r="K1384" i="39" s="1"/>
  <c r="J1348" i="39"/>
  <c r="K1348" i="39" s="1"/>
  <c r="I1348" i="39" s="1"/>
  <c r="J1294" i="39"/>
  <c r="K1294" i="39" s="1"/>
  <c r="J1185" i="39"/>
  <c r="K1185" i="39" s="1"/>
  <c r="J1075" i="39"/>
  <c r="K1075" i="39" s="1"/>
  <c r="I1075" i="39" s="1"/>
  <c r="J1035" i="39"/>
  <c r="K1035" i="39" s="1"/>
  <c r="J1028" i="39"/>
  <c r="K1028" i="39" s="1"/>
  <c r="I1028" i="39" s="1"/>
  <c r="J1019" i="39"/>
  <c r="K1019" i="39" s="1"/>
  <c r="J1015" i="39"/>
  <c r="K1015" i="39" s="1"/>
  <c r="I1015" i="39" s="1"/>
  <c r="J982" i="39"/>
  <c r="K982" i="39" s="1"/>
  <c r="I982" i="39" s="1"/>
  <c r="J850" i="39"/>
  <c r="K850" i="39" s="1"/>
  <c r="I850" i="39" s="1"/>
  <c r="J828" i="39"/>
  <c r="K828" i="39" s="1"/>
  <c r="I828" i="39" s="1"/>
  <c r="J717" i="39"/>
  <c r="K717" i="39" s="1"/>
  <c r="J614" i="39"/>
  <c r="K614" i="39" s="1"/>
  <c r="I614" i="39" s="1"/>
  <c r="J592" i="39"/>
  <c r="K592" i="39" s="1"/>
  <c r="J527" i="39"/>
  <c r="K527" i="39" s="1"/>
  <c r="J504" i="39"/>
  <c r="K504" i="39" s="1"/>
  <c r="I504" i="39" s="1"/>
  <c r="J470" i="39"/>
  <c r="K470" i="39" s="1"/>
  <c r="I470" i="39" s="1"/>
  <c r="J452" i="39"/>
  <c r="K452" i="39" s="1"/>
  <c r="I452" i="39" s="1"/>
  <c r="J390" i="39"/>
  <c r="K390" i="39" s="1"/>
  <c r="I390" i="39" s="1"/>
  <c r="J340" i="39"/>
  <c r="K340" i="39" s="1"/>
  <c r="I340" i="39" s="1"/>
  <c r="J308" i="39"/>
  <c r="K308" i="39" s="1"/>
  <c r="I308" i="39" s="1"/>
  <c r="J234" i="39"/>
  <c r="K234" i="39" s="1"/>
  <c r="I234" i="39" s="1"/>
  <c r="J168" i="39"/>
  <c r="K168" i="39" s="1"/>
  <c r="I168" i="39" s="1"/>
  <c r="J104" i="39"/>
  <c r="K104" i="39" s="1"/>
  <c r="I104" i="39" s="1"/>
  <c r="J68" i="39"/>
  <c r="K68" i="39" s="1"/>
  <c r="J6" i="39"/>
  <c r="K6" i="39" s="1"/>
  <c r="I6" i="39" s="1"/>
  <c r="J2621" i="39"/>
  <c r="K2621" i="39" s="1"/>
  <c r="I2621" i="39" s="1"/>
  <c r="J2603" i="39"/>
  <c r="K2603" i="39" s="1"/>
  <c r="I2603" i="39" s="1"/>
  <c r="J2592" i="39"/>
  <c r="K2592" i="39" s="1"/>
  <c r="I2592" i="39" s="1"/>
  <c r="J2590" i="39"/>
  <c r="K2590" i="39" s="1"/>
  <c r="I2590" i="39" s="1"/>
  <c r="J2577" i="39"/>
  <c r="K2577" i="39" s="1"/>
  <c r="I2567" i="39"/>
  <c r="J2563" i="39"/>
  <c r="K2563" i="39" s="1"/>
  <c r="I2563" i="39" s="1"/>
  <c r="J2556" i="39"/>
  <c r="K2556" i="39" s="1"/>
  <c r="I2556" i="39" s="1"/>
  <c r="J2514" i="39"/>
  <c r="K2514" i="39" s="1"/>
  <c r="I2513" i="39"/>
  <c r="J2501" i="39"/>
  <c r="K2501" i="39" s="1"/>
  <c r="I2501" i="39" s="1"/>
  <c r="J2499" i="39"/>
  <c r="K2499" i="39" s="1"/>
  <c r="I2499" i="39" s="1"/>
  <c r="J2438" i="39"/>
  <c r="K2438" i="39" s="1"/>
  <c r="J2309" i="39"/>
  <c r="K2309" i="39" s="1"/>
  <c r="I2309" i="39" s="1"/>
  <c r="J2303" i="39"/>
  <c r="K2303" i="39" s="1"/>
  <c r="I2303" i="39" s="1"/>
  <c r="J2248" i="39"/>
  <c r="K2248" i="39" s="1"/>
  <c r="I2248" i="39" s="1"/>
  <c r="I2127" i="39"/>
  <c r="I2126" i="39"/>
  <c r="J2059" i="39"/>
  <c r="K2059" i="39" s="1"/>
  <c r="I2059" i="39" s="1"/>
  <c r="J2007" i="39"/>
  <c r="K2007" i="39" s="1"/>
  <c r="I2007" i="39" s="1"/>
  <c r="J2001" i="39"/>
  <c r="K2001" i="39" s="1"/>
  <c r="I2001" i="39" s="1"/>
  <c r="J1965" i="39"/>
  <c r="K1965" i="39" s="1"/>
  <c r="I1965" i="39" s="1"/>
  <c r="J1950" i="39"/>
  <c r="K1950" i="39" s="1"/>
  <c r="I1950" i="39" s="1"/>
  <c r="I1919" i="39"/>
  <c r="J1844" i="39"/>
  <c r="K1844" i="39" s="1"/>
  <c r="J1742" i="39"/>
  <c r="K1742" i="39" s="1"/>
  <c r="I1742" i="39" s="1"/>
  <c r="J1647" i="39"/>
  <c r="K1647" i="39" s="1"/>
  <c r="I1647" i="39" s="1"/>
  <c r="J1467" i="39"/>
  <c r="K1467" i="39" s="1"/>
  <c r="I1467" i="39" s="1"/>
  <c r="J1440" i="39"/>
  <c r="K1440" i="39" s="1"/>
  <c r="I1436" i="39"/>
  <c r="J1398" i="39"/>
  <c r="K1398" i="39" s="1"/>
  <c r="I1398" i="39" s="1"/>
  <c r="J1391" i="39"/>
  <c r="K1391" i="39" s="1"/>
  <c r="I1384" i="39"/>
  <c r="J1272" i="39"/>
  <c r="K1272" i="39" s="1"/>
  <c r="I1185" i="39"/>
  <c r="J1173" i="39"/>
  <c r="K1173" i="39" s="1"/>
  <c r="I1173" i="39" s="1"/>
  <c r="J1144" i="39"/>
  <c r="K1144" i="39" s="1"/>
  <c r="I1144" i="39" s="1"/>
  <c r="J1129" i="39"/>
  <c r="K1129" i="39" s="1"/>
  <c r="I1129" i="39" s="1"/>
  <c r="J1037" i="39"/>
  <c r="K1037" i="39" s="1"/>
  <c r="I1037" i="39" s="1"/>
  <c r="J1014" i="39"/>
  <c r="K1014" i="39" s="1"/>
  <c r="J898" i="39"/>
  <c r="K898" i="39" s="1"/>
  <c r="J851" i="39"/>
  <c r="K851" i="39" s="1"/>
  <c r="I851" i="39" s="1"/>
  <c r="J795" i="39"/>
  <c r="K795" i="39" s="1"/>
  <c r="J763" i="39"/>
  <c r="K763" i="39" s="1"/>
  <c r="I763" i="39" s="1"/>
  <c r="I717" i="39"/>
  <c r="J689" i="39"/>
  <c r="K689" i="39" s="1"/>
  <c r="J651" i="39"/>
  <c r="K651" i="39" s="1"/>
  <c r="J638" i="39"/>
  <c r="K638" i="39" s="1"/>
  <c r="J620" i="39"/>
  <c r="K620" i="39" s="1"/>
  <c r="I620" i="39" s="1"/>
  <c r="J532" i="39"/>
  <c r="K532" i="39" s="1"/>
  <c r="I532" i="39" s="1"/>
  <c r="J438" i="39"/>
  <c r="K438" i="39" s="1"/>
  <c r="I438" i="39" s="1"/>
  <c r="J342" i="39"/>
  <c r="K342" i="39" s="1"/>
  <c r="I342" i="39" s="1"/>
  <c r="J209" i="39"/>
  <c r="K209" i="39" s="1"/>
  <c r="I209" i="39" s="1"/>
  <c r="J166" i="39"/>
  <c r="K166" i="39" s="1"/>
  <c r="I166" i="39" s="1"/>
  <c r="J151" i="39"/>
  <c r="K151" i="39" s="1"/>
  <c r="I151" i="39" s="1"/>
  <c r="J5" i="39"/>
  <c r="K5" i="39" s="1"/>
  <c r="J2571" i="39"/>
  <c r="K2571" i="39" s="1"/>
  <c r="I2571" i="39" s="1"/>
  <c r="J2442" i="39"/>
  <c r="K2442" i="39" s="1"/>
  <c r="I2442" i="39" s="1"/>
  <c r="I2377" i="39"/>
  <c r="J2368" i="39"/>
  <c r="K2368" i="39" s="1"/>
  <c r="I2368" i="39" s="1"/>
  <c r="J2267" i="39"/>
  <c r="K2267" i="39" s="1"/>
  <c r="I2267" i="39" s="1"/>
  <c r="J2250" i="39"/>
  <c r="K2250" i="39" s="1"/>
  <c r="I2250" i="39" s="1"/>
  <c r="I2207" i="39"/>
  <c r="J2170" i="39"/>
  <c r="K2170" i="39" s="1"/>
  <c r="I2170" i="39" s="1"/>
  <c r="J2166" i="39"/>
  <c r="K2166" i="39" s="1"/>
  <c r="I2166" i="39" s="1"/>
  <c r="J2084" i="39"/>
  <c r="K2084" i="39" s="1"/>
  <c r="J2020" i="39"/>
  <c r="K2020" i="39" s="1"/>
  <c r="I2020" i="39" s="1"/>
  <c r="I2005" i="39"/>
  <c r="J1985" i="39"/>
  <c r="K1985" i="39" s="1"/>
  <c r="I1985" i="39" s="1"/>
  <c r="J1952" i="39"/>
  <c r="K1952" i="39" s="1"/>
  <c r="I1952" i="39" s="1"/>
  <c r="I1946" i="39"/>
  <c r="J1838" i="39"/>
  <c r="K1838" i="39" s="1"/>
  <c r="I1838" i="39" s="1"/>
  <c r="J1804" i="39"/>
  <c r="K1804" i="39" s="1"/>
  <c r="I1804" i="39" s="1"/>
  <c r="J1740" i="39"/>
  <c r="K1740" i="39" s="1"/>
  <c r="I1740" i="39" s="1"/>
  <c r="J1544" i="39"/>
  <c r="K1544" i="39" s="1"/>
  <c r="I1475" i="39"/>
  <c r="I1440" i="39"/>
  <c r="J1429" i="39"/>
  <c r="K1429" i="39" s="1"/>
  <c r="I1429" i="39" s="1"/>
  <c r="J1283" i="39"/>
  <c r="K1283" i="39" s="1"/>
  <c r="I1283" i="39" s="1"/>
  <c r="I1272" i="39"/>
  <c r="J1236" i="39"/>
  <c r="K1236" i="39" s="1"/>
  <c r="I1236" i="39" s="1"/>
  <c r="J1190" i="39"/>
  <c r="K1190" i="39" s="1"/>
  <c r="I1190" i="39" s="1"/>
  <c r="J1186" i="39"/>
  <c r="K1186" i="39" s="1"/>
  <c r="I1186" i="39" s="1"/>
  <c r="I1035" i="39"/>
  <c r="J1010" i="39"/>
  <c r="K1010" i="39" s="1"/>
  <c r="I898" i="39"/>
  <c r="I689" i="39"/>
  <c r="I651" i="39"/>
  <c r="I638" i="39"/>
  <c r="J631" i="39"/>
  <c r="K631" i="39" s="1"/>
  <c r="I631" i="39" s="1"/>
  <c r="I592" i="39"/>
  <c r="J531" i="39"/>
  <c r="K531" i="39" s="1"/>
  <c r="I531" i="39" s="1"/>
  <c r="J183" i="39"/>
  <c r="K183" i="39" s="1"/>
  <c r="J158" i="39"/>
  <c r="K158" i="39" s="1"/>
  <c r="I158" i="39" s="1"/>
  <c r="J12" i="39"/>
  <c r="K12" i="39" s="1"/>
  <c r="I12" i="39" s="1"/>
  <c r="J2570" i="39"/>
  <c r="K2570" i="39" s="1"/>
  <c r="I2570" i="39" s="1"/>
  <c r="J2560" i="39"/>
  <c r="K2560" i="39" s="1"/>
  <c r="I2560" i="39" s="1"/>
  <c r="J2522" i="39"/>
  <c r="K2522" i="39" s="1"/>
  <c r="I2522" i="39" s="1"/>
  <c r="I2514" i="39"/>
  <c r="J2444" i="39"/>
  <c r="K2444" i="39" s="1"/>
  <c r="I2444" i="39" s="1"/>
  <c r="I2438" i="39"/>
  <c r="J2259" i="39"/>
  <c r="K2259" i="39" s="1"/>
  <c r="I2259" i="39" s="1"/>
  <c r="J2177" i="39"/>
  <c r="K2177" i="39" s="1"/>
  <c r="I2177" i="39" s="1"/>
  <c r="J2175" i="39"/>
  <c r="K2175" i="39" s="1"/>
  <c r="I2175" i="39" s="1"/>
  <c r="J2146" i="39"/>
  <c r="K2146" i="39" s="1"/>
  <c r="I2146" i="39" s="1"/>
  <c r="J2131" i="39"/>
  <c r="K2131" i="39" s="1"/>
  <c r="I2131" i="39" s="1"/>
  <c r="J2093" i="39"/>
  <c r="K2093" i="39" s="1"/>
  <c r="I2093" i="39" s="1"/>
  <c r="I2084" i="39"/>
  <c r="J2003" i="39"/>
  <c r="K2003" i="39" s="1"/>
  <c r="I2003" i="39" s="1"/>
  <c r="I1992" i="39"/>
  <c r="I1844" i="39"/>
  <c r="J1765" i="39"/>
  <c r="K1765" i="39" s="1"/>
  <c r="I1765" i="39" s="1"/>
  <c r="J1638" i="39"/>
  <c r="K1638" i="39" s="1"/>
  <c r="I1638" i="39" s="1"/>
  <c r="J1596" i="39"/>
  <c r="K1596" i="39" s="1"/>
  <c r="I1596" i="39" s="1"/>
  <c r="J1587" i="39"/>
  <c r="K1587" i="39" s="1"/>
  <c r="I1587" i="39" s="1"/>
  <c r="I1544" i="39"/>
  <c r="J1534" i="39"/>
  <c r="K1534" i="39" s="1"/>
  <c r="I1534" i="39" s="1"/>
  <c r="J1530" i="39"/>
  <c r="K1530" i="39" s="1"/>
  <c r="I1530" i="39" s="1"/>
  <c r="J1507" i="39"/>
  <c r="K1507" i="39" s="1"/>
  <c r="I1507" i="39" s="1"/>
  <c r="J1499" i="39"/>
  <c r="K1499" i="39" s="1"/>
  <c r="I1499" i="39" s="1"/>
  <c r="J1430" i="39"/>
  <c r="K1430" i="39" s="1"/>
  <c r="I1430" i="39" s="1"/>
  <c r="J1414" i="39"/>
  <c r="K1414" i="39" s="1"/>
  <c r="I1414" i="39" s="1"/>
  <c r="J1402" i="39"/>
  <c r="K1402" i="39" s="1"/>
  <c r="I1402" i="39" s="1"/>
  <c r="I1391" i="39"/>
  <c r="J1315" i="39"/>
  <c r="K1315" i="39" s="1"/>
  <c r="I1315" i="39" s="1"/>
  <c r="J1296" i="39"/>
  <c r="K1296" i="39" s="1"/>
  <c r="I1296" i="39" s="1"/>
  <c r="I1294" i="39"/>
  <c r="I1019" i="39"/>
  <c r="I1014" i="39"/>
  <c r="J935" i="39"/>
  <c r="K935" i="39" s="1"/>
  <c r="I935" i="39" s="1"/>
  <c r="J811" i="39"/>
  <c r="K811" i="39" s="1"/>
  <c r="I811" i="39" s="1"/>
  <c r="J804" i="39"/>
  <c r="K804" i="39" s="1"/>
  <c r="I804" i="39" s="1"/>
  <c r="J797" i="39"/>
  <c r="K797" i="39" s="1"/>
  <c r="I797" i="39" s="1"/>
  <c r="I795" i="39"/>
  <c r="J768" i="39"/>
  <c r="K768" i="39" s="1"/>
  <c r="I768" i="39" s="1"/>
  <c r="J734" i="39"/>
  <c r="K734" i="39" s="1"/>
  <c r="I734" i="39" s="1"/>
  <c r="J629" i="39"/>
  <c r="K629" i="39" s="1"/>
  <c r="I629" i="39" s="1"/>
  <c r="J599" i="39"/>
  <c r="K599" i="39" s="1"/>
  <c r="I599" i="39" s="1"/>
  <c r="J538" i="39"/>
  <c r="K538" i="39" s="1"/>
  <c r="I538" i="39" s="1"/>
  <c r="I527" i="39"/>
  <c r="J488" i="39"/>
  <c r="K488" i="39" s="1"/>
  <c r="I488" i="39" s="1"/>
  <c r="J483" i="39"/>
  <c r="K483" i="39" s="1"/>
  <c r="I483" i="39" s="1"/>
  <c r="J445" i="39"/>
  <c r="K445" i="39" s="1"/>
  <c r="I445" i="39" s="1"/>
  <c r="J435" i="39"/>
  <c r="K435" i="39" s="1"/>
  <c r="I435" i="39" s="1"/>
  <c r="J427" i="39"/>
  <c r="K427" i="39" s="1"/>
  <c r="I427" i="39" s="1"/>
  <c r="J421" i="39"/>
  <c r="K421" i="39" s="1"/>
  <c r="I421" i="39" s="1"/>
  <c r="J323" i="39"/>
  <c r="K323" i="39" s="1"/>
  <c r="I323" i="39" s="1"/>
  <c r="J236" i="39"/>
  <c r="K236" i="39" s="1"/>
  <c r="I236" i="39" s="1"/>
  <c r="I183" i="39"/>
  <c r="J162" i="39"/>
  <c r="K162" i="39" s="1"/>
  <c r="I162" i="39" s="1"/>
  <c r="J156" i="39"/>
  <c r="K156" i="39" s="1"/>
  <c r="I156" i="39" s="1"/>
  <c r="J25" i="39"/>
  <c r="K25" i="39" s="1"/>
  <c r="I25" i="39" s="1"/>
  <c r="J2504" i="39"/>
  <c r="K2504" i="39" s="1"/>
  <c r="I2504" i="39" s="1"/>
  <c r="J2404" i="39"/>
  <c r="K2404" i="39" s="1"/>
  <c r="I2404" i="39" s="1"/>
  <c r="J2301" i="39"/>
  <c r="K2301" i="39" s="1"/>
  <c r="I2301" i="39" s="1"/>
  <c r="J2216" i="39"/>
  <c r="K2216" i="39" s="1"/>
  <c r="I2216" i="39" s="1"/>
  <c r="J2208" i="39"/>
  <c r="K2208" i="39" s="1"/>
  <c r="I2208" i="39" s="1"/>
  <c r="J2176" i="39"/>
  <c r="K2176" i="39" s="1"/>
  <c r="I2176" i="39" s="1"/>
  <c r="J2006" i="39"/>
  <c r="K2006" i="39" s="1"/>
  <c r="I2006" i="39" s="1"/>
  <c r="J1940" i="39"/>
  <c r="K1940" i="39" s="1"/>
  <c r="I1940" i="39" s="1"/>
  <c r="I1920" i="39"/>
  <c r="J1882" i="39"/>
  <c r="K1882" i="39" s="1"/>
  <c r="I1882" i="39" s="1"/>
  <c r="J1798" i="39"/>
  <c r="K1798" i="39" s="1"/>
  <c r="I1798" i="39" s="1"/>
  <c r="J1789" i="39"/>
  <c r="K1789" i="39" s="1"/>
  <c r="I1789" i="39" s="1"/>
  <c r="J1755" i="39"/>
  <c r="K1755" i="39" s="1"/>
  <c r="I1755" i="39" s="1"/>
  <c r="J1481" i="39"/>
  <c r="K1481" i="39" s="1"/>
  <c r="I1481" i="39" s="1"/>
  <c r="J1478" i="39"/>
  <c r="K1478" i="39" s="1"/>
  <c r="I1478" i="39" s="1"/>
  <c r="J1469" i="39"/>
  <c r="K1469" i="39" s="1"/>
  <c r="I1469" i="39" s="1"/>
  <c r="J1460" i="39"/>
  <c r="K1460" i="39" s="1"/>
  <c r="I1460" i="39" s="1"/>
  <c r="J1428" i="39"/>
  <c r="K1428" i="39" s="1"/>
  <c r="I1428" i="39" s="1"/>
  <c r="J1389" i="39"/>
  <c r="K1389" i="39" s="1"/>
  <c r="I1389" i="39" s="1"/>
  <c r="J1299" i="39"/>
  <c r="K1299" i="39" s="1"/>
  <c r="I1299" i="39" s="1"/>
  <c r="J1259" i="39"/>
  <c r="K1259" i="39" s="1"/>
  <c r="I1259" i="39" s="1"/>
  <c r="J1238" i="39"/>
  <c r="K1238" i="39" s="1"/>
  <c r="I1238" i="39" s="1"/>
  <c r="I1010" i="39"/>
  <c r="J929" i="39"/>
  <c r="K929" i="39" s="1"/>
  <c r="I929" i="39" s="1"/>
  <c r="J838" i="39"/>
  <c r="K838" i="39" s="1"/>
  <c r="I838" i="39" s="1"/>
  <c r="J727" i="39"/>
  <c r="K727" i="39" s="1"/>
  <c r="I727" i="39" s="1"/>
  <c r="J715" i="39"/>
  <c r="K715" i="39" s="1"/>
  <c r="I715" i="39" s="1"/>
  <c r="J566" i="39"/>
  <c r="K566" i="39" s="1"/>
  <c r="I566" i="39" s="1"/>
  <c r="J430" i="39"/>
  <c r="K430" i="39" s="1"/>
  <c r="I430" i="39" s="1"/>
  <c r="J419" i="39"/>
  <c r="K419" i="39" s="1"/>
  <c r="I419" i="39" s="1"/>
  <c r="J350" i="39"/>
  <c r="K350" i="39" s="1"/>
  <c r="I350" i="39" s="1"/>
  <c r="J237" i="39"/>
  <c r="K237" i="39" s="1"/>
  <c r="I237" i="39" s="1"/>
  <c r="J185" i="39"/>
  <c r="K185" i="39" s="1"/>
  <c r="I185" i="39" s="1"/>
  <c r="J138" i="39"/>
  <c r="K138" i="39" s="1"/>
  <c r="I138" i="39" s="1"/>
  <c r="J77" i="39"/>
  <c r="K77" i="39" s="1"/>
  <c r="I77" i="39" s="1"/>
  <c r="I68" i="39"/>
  <c r="J31" i="39"/>
  <c r="K31" i="39" s="1"/>
  <c r="I31" i="39" s="1"/>
  <c r="I5" i="39"/>
  <c r="J2551" i="39"/>
  <c r="K2551" i="39" s="1"/>
  <c r="I2551" i="39" s="1"/>
  <c r="J2547" i="39"/>
  <c r="K2547" i="39" s="1"/>
  <c r="I2547" i="39" s="1"/>
  <c r="J2376" i="39"/>
  <c r="K2376" i="39" s="1"/>
  <c r="I2376" i="39" s="1"/>
  <c r="J1966" i="39"/>
  <c r="K1966" i="39" s="1"/>
  <c r="I1966" i="39" s="1"/>
  <c r="J1872" i="39"/>
  <c r="K1872" i="39" s="1"/>
  <c r="I1872" i="39" s="1"/>
  <c r="J1869" i="39"/>
  <c r="K1869" i="39" s="1"/>
  <c r="I1869" i="39" s="1"/>
  <c r="J1758" i="39"/>
  <c r="K1758" i="39" s="1"/>
  <c r="I1758" i="39" s="1"/>
  <c r="J1635" i="39"/>
  <c r="K1635" i="39" s="1"/>
  <c r="I1635" i="39" s="1"/>
  <c r="J1622" i="39"/>
  <c r="K1622" i="39" s="1"/>
  <c r="I1622" i="39" s="1"/>
  <c r="J1297" i="39"/>
  <c r="K1297" i="39" s="1"/>
  <c r="I1297" i="39" s="1"/>
  <c r="J1288" i="39"/>
  <c r="K1288" i="39" s="1"/>
  <c r="I1288" i="39" s="1"/>
  <c r="J1286" i="39"/>
  <c r="K1286" i="39" s="1"/>
  <c r="I1286" i="39" s="1"/>
  <c r="J1282" i="39"/>
  <c r="K1282" i="39" s="1"/>
  <c r="I1282" i="39" s="1"/>
  <c r="J1241" i="39"/>
  <c r="K1241" i="39" s="1"/>
  <c r="I1241" i="39" s="1"/>
  <c r="J1240" i="39"/>
  <c r="K1240" i="39" s="1"/>
  <c r="I1240" i="39" s="1"/>
  <c r="J1125" i="39"/>
  <c r="K1125" i="39" s="1"/>
  <c r="I1125" i="39" s="1"/>
  <c r="J1114" i="39"/>
  <c r="K1114" i="39" s="1"/>
  <c r="I1114" i="39" s="1"/>
  <c r="J1011" i="39"/>
  <c r="K1011" i="39" s="1"/>
  <c r="I1011" i="39" s="1"/>
  <c r="J911" i="39"/>
  <c r="K911" i="39" s="1"/>
  <c r="I911" i="39" s="1"/>
  <c r="J845" i="39"/>
  <c r="K845" i="39" s="1"/>
  <c r="I845" i="39" s="1"/>
  <c r="J833" i="39"/>
  <c r="K833" i="39" s="1"/>
  <c r="I833" i="39" s="1"/>
  <c r="J829" i="39"/>
  <c r="K829" i="39" s="1"/>
  <c r="I829" i="39" s="1"/>
  <c r="J817" i="39"/>
  <c r="K817" i="39" s="1"/>
  <c r="I817" i="39" s="1"/>
  <c r="J758" i="39"/>
  <c r="K758" i="39" s="1"/>
  <c r="I758" i="39" s="1"/>
  <c r="J707" i="39"/>
  <c r="K707" i="39" s="1"/>
  <c r="I707" i="39" s="1"/>
  <c r="J691" i="39"/>
  <c r="K691" i="39" s="1"/>
  <c r="I691" i="39" s="1"/>
  <c r="J630" i="39"/>
  <c r="K630" i="39" s="1"/>
  <c r="I630" i="39" s="1"/>
  <c r="J456" i="39"/>
  <c r="K456" i="39" s="1"/>
  <c r="I456" i="39" s="1"/>
  <c r="J429" i="39"/>
  <c r="K429" i="39" s="1"/>
  <c r="I429" i="39" s="1"/>
  <c r="J369" i="39"/>
  <c r="K369" i="39" s="1"/>
  <c r="I369" i="39" s="1"/>
  <c r="J324" i="39"/>
  <c r="K324" i="39" s="1"/>
  <c r="I324" i="39" s="1"/>
  <c r="J233" i="39"/>
  <c r="K233" i="39" s="1"/>
  <c r="I233" i="39" s="1"/>
  <c r="J196" i="39"/>
  <c r="K196" i="39" s="1"/>
  <c r="I196" i="39" s="1"/>
  <c r="J160" i="39"/>
  <c r="K160" i="39" s="1"/>
  <c r="I160" i="39" s="1"/>
  <c r="J102" i="39"/>
  <c r="K102" i="39" s="1"/>
  <c r="I102" i="39" s="1"/>
  <c r="J16" i="39"/>
  <c r="K16" i="39" s="1"/>
  <c r="I16" i="39" s="1"/>
  <c r="C264" i="39"/>
  <c r="C210" i="39"/>
  <c r="C1865" i="39"/>
  <c r="C938" i="39"/>
  <c r="C152" i="39"/>
  <c r="C2268" i="39"/>
  <c r="C1552" i="39"/>
  <c r="C247" i="39"/>
  <c r="C2926" i="39"/>
  <c r="C800" i="39"/>
  <c r="C471" i="39"/>
  <c r="C988" i="39"/>
  <c r="C945" i="39"/>
  <c r="C1620" i="39"/>
  <c r="C721" i="39"/>
  <c r="C387" i="39"/>
  <c r="C514" i="39"/>
  <c r="C2356" i="39"/>
  <c r="C1778" i="39"/>
  <c r="C2797" i="39"/>
  <c r="C1866" i="39"/>
  <c r="C970" i="39"/>
  <c r="J3076" i="39"/>
  <c r="K3076" i="39" s="1"/>
  <c r="J3061" i="39"/>
  <c r="K3061" i="39" s="1"/>
  <c r="I3061" i="39" s="1"/>
  <c r="J3014" i="39"/>
  <c r="K3014" i="39" s="1"/>
  <c r="J2994" i="39"/>
  <c r="K2994" i="39" s="1"/>
  <c r="J2927" i="39"/>
  <c r="K2927" i="39" s="1"/>
  <c r="I2927" i="39" s="1"/>
  <c r="J2882" i="39"/>
  <c r="K2882" i="39" s="1"/>
  <c r="J2809" i="39"/>
  <c r="K2809" i="39" s="1"/>
  <c r="J2793" i="39"/>
  <c r="K2793" i="39" s="1"/>
  <c r="J3138" i="39"/>
  <c r="K3138" i="39" s="1"/>
  <c r="I3138" i="39" s="1"/>
  <c r="J3113" i="39"/>
  <c r="K3113" i="39" s="1"/>
  <c r="I3113" i="39" s="1"/>
  <c r="J3095" i="39"/>
  <c r="K3095" i="39" s="1"/>
  <c r="I3095" i="39" s="1"/>
  <c r="I3076" i="39"/>
  <c r="J3030" i="39"/>
  <c r="K3030" i="39" s="1"/>
  <c r="I3030" i="39" s="1"/>
  <c r="J3020" i="39"/>
  <c r="K3020" i="39" s="1"/>
  <c r="I3020" i="39" s="1"/>
  <c r="I2994" i="39"/>
  <c r="J2955" i="39"/>
  <c r="K2955" i="39" s="1"/>
  <c r="I2955" i="39" s="1"/>
  <c r="J2897" i="39"/>
  <c r="K2897" i="39" s="1"/>
  <c r="I2897" i="39" s="1"/>
  <c r="J2883" i="39"/>
  <c r="K2883" i="39" s="1"/>
  <c r="I2883" i="39" s="1"/>
  <c r="I2882" i="39"/>
  <c r="J2830" i="39"/>
  <c r="K2830" i="39" s="1"/>
  <c r="J2798" i="39"/>
  <c r="K2798" i="39" s="1"/>
  <c r="I2798" i="39" s="1"/>
  <c r="I3014" i="39"/>
  <c r="J2907" i="39"/>
  <c r="K2907" i="39" s="1"/>
  <c r="I2907" i="39" s="1"/>
  <c r="J2832" i="39"/>
  <c r="K2832" i="39" s="1"/>
  <c r="I2832" i="39" s="1"/>
  <c r="J2807" i="39"/>
  <c r="K2807" i="39" s="1"/>
  <c r="I2807" i="39" s="1"/>
  <c r="I2793" i="39"/>
  <c r="J3168" i="39"/>
  <c r="K3168" i="39" s="1"/>
  <c r="I3168" i="39" s="1"/>
  <c r="J3111" i="39"/>
  <c r="K3111" i="39" s="1"/>
  <c r="I3111" i="39" s="1"/>
  <c r="J3062" i="39"/>
  <c r="K3062" i="39" s="1"/>
  <c r="I3062" i="39" s="1"/>
  <c r="J3056" i="39"/>
  <c r="K3056" i="39" s="1"/>
  <c r="J2946" i="39"/>
  <c r="K2946" i="39" s="1"/>
  <c r="I2946" i="39" s="1"/>
  <c r="J2881" i="39"/>
  <c r="K2881" i="39" s="1"/>
  <c r="I2881" i="39" s="1"/>
  <c r="J2825" i="39"/>
  <c r="K2825" i="39" s="1"/>
  <c r="I2825" i="39" s="1"/>
  <c r="I2809" i="39"/>
  <c r="J3144" i="39"/>
  <c r="K3144" i="39" s="1"/>
  <c r="I3144" i="39" s="1"/>
  <c r="J3093" i="39"/>
  <c r="K3093" i="39" s="1"/>
  <c r="I3093" i="39" s="1"/>
  <c r="I3056" i="39"/>
  <c r="J3042" i="39"/>
  <c r="K3042" i="39" s="1"/>
  <c r="I3042" i="39" s="1"/>
  <c r="J2858" i="39"/>
  <c r="K2858" i="39" s="1"/>
  <c r="I2858" i="39" s="1"/>
  <c r="I2830" i="39"/>
  <c r="J2808" i="39"/>
  <c r="K2808" i="39" s="1"/>
  <c r="I2808" i="39" s="1"/>
  <c r="J2806" i="39"/>
  <c r="K2806" i="39" s="1"/>
  <c r="I2806" i="39" s="1"/>
  <c r="J2978" i="39"/>
  <c r="K2978" i="39" s="1"/>
  <c r="I2978" i="39" s="1"/>
  <c r="J2912" i="39"/>
  <c r="K2912" i="39" s="1"/>
  <c r="I2912" i="39" s="1"/>
  <c r="J2900" i="39"/>
  <c r="K2900" i="39" s="1"/>
  <c r="I2900" i="39" s="1"/>
  <c r="J2896" i="39"/>
  <c r="K2896" i="39" s="1"/>
  <c r="I2896" i="39" s="1"/>
  <c r="J2836" i="39"/>
  <c r="K2836" i="39" s="1"/>
  <c r="I2836" i="39" s="1"/>
  <c r="J2797" i="39"/>
  <c r="K2797" i="39" s="1"/>
  <c r="I2797" i="39" s="1"/>
  <c r="C2395" i="39"/>
  <c r="C1784" i="39"/>
  <c r="C144" i="39"/>
  <c r="C858" i="39"/>
  <c r="C466" i="39"/>
  <c r="C1490" i="39"/>
  <c r="C3097" i="39"/>
  <c r="C2464" i="39"/>
  <c r="C1993" i="39"/>
  <c r="C1254" i="39"/>
  <c r="C1113" i="39"/>
  <c r="C678" i="39"/>
  <c r="C73" i="39"/>
  <c r="C1309" i="39"/>
  <c r="C559" i="39"/>
  <c r="C521" i="39"/>
  <c r="C692" i="39"/>
  <c r="C131" i="39"/>
  <c r="C2826" i="39"/>
  <c r="C2543" i="39"/>
  <c r="C3043" i="39"/>
  <c r="C2510" i="39"/>
  <c r="C343" i="39"/>
  <c r="C3002" i="39"/>
  <c r="C212" i="39"/>
  <c r="C863" i="39"/>
  <c r="C1847" i="39"/>
  <c r="C864" i="39"/>
  <c r="C53" i="39"/>
  <c r="C1933" i="39"/>
  <c r="C1155" i="39"/>
  <c r="C365" i="39"/>
  <c r="C1863" i="39"/>
  <c r="C282" i="39"/>
  <c r="C137" i="39"/>
  <c r="C2884" i="39"/>
  <c r="C1942" i="39"/>
  <c r="C1615" i="39"/>
  <c r="C577" i="39"/>
  <c r="C1434" i="39"/>
  <c r="C1372" i="39"/>
  <c r="C1166" i="39"/>
  <c r="C1390" i="39"/>
  <c r="C724" i="39"/>
  <c r="C278" i="39"/>
  <c r="C1361" i="39"/>
  <c r="C1267" i="39"/>
  <c r="C978" i="39"/>
  <c r="C3127" i="39"/>
  <c r="C2236" i="39"/>
  <c r="C259" i="39"/>
  <c r="C667" i="39"/>
  <c r="C376" i="39"/>
  <c r="C1400" i="39"/>
  <c r="C894" i="39"/>
  <c r="C63" i="39"/>
  <c r="C333" i="39"/>
  <c r="C265" i="39"/>
  <c r="C2690" i="39"/>
  <c r="C2203" i="39"/>
  <c r="C586" i="39"/>
  <c r="C2153" i="39"/>
  <c r="C1054" i="39"/>
  <c r="C213" i="39"/>
  <c r="C48" i="39"/>
  <c r="C332" i="39"/>
  <c r="C145" i="39"/>
  <c r="C2615" i="39"/>
  <c r="C2251" i="39"/>
  <c r="C1816" i="39"/>
  <c r="C1403" i="39"/>
  <c r="C159" i="39"/>
  <c r="C3154" i="39"/>
  <c r="C2160" i="39"/>
  <c r="C2605" i="39"/>
  <c r="C1407" i="39"/>
  <c r="C1056" i="39"/>
  <c r="C910" i="39"/>
  <c r="C146" i="39"/>
  <c r="C1989" i="39"/>
  <c r="C505" i="39"/>
  <c r="C175" i="39"/>
  <c r="C54" i="39"/>
  <c r="C29" i="39"/>
  <c r="C1953" i="39"/>
  <c r="C832" i="39"/>
  <c r="C101" i="39"/>
  <c r="C2023" i="39"/>
  <c r="J3127" i="39"/>
  <c r="K3127" i="39" s="1"/>
  <c r="I3127" i="39" s="1"/>
  <c r="J3043" i="39"/>
  <c r="K3043" i="39" s="1"/>
  <c r="I3043" i="39" s="1"/>
  <c r="J2789" i="39"/>
  <c r="K2789" i="39" s="1"/>
  <c r="I2789" i="39" s="1"/>
  <c r="J2236" i="39"/>
  <c r="K2236" i="39" s="1"/>
  <c r="I2236" i="39" s="1"/>
  <c r="J1595" i="39"/>
  <c r="K1595" i="39" s="1"/>
  <c r="J1407" i="39"/>
  <c r="K1407" i="39" s="1"/>
  <c r="J1372" i="39"/>
  <c r="K1372" i="39" s="1"/>
  <c r="I1372" i="39" s="1"/>
  <c r="J1166" i="39"/>
  <c r="K1166" i="39" s="1"/>
  <c r="J970" i="39"/>
  <c r="K970" i="39" s="1"/>
  <c r="I970" i="39" s="1"/>
  <c r="J831" i="39"/>
  <c r="K831" i="39" s="1"/>
  <c r="J297" i="39"/>
  <c r="K297" i="39" s="1"/>
  <c r="J63" i="39"/>
  <c r="K63" i="39" s="1"/>
  <c r="J48" i="39"/>
  <c r="K48" i="39" s="1"/>
  <c r="I48" i="39" s="1"/>
  <c r="J3126" i="39"/>
  <c r="K3126" i="39" s="1"/>
  <c r="I3126" i="39" s="1"/>
  <c r="J2343" i="39"/>
  <c r="K2343" i="39" s="1"/>
  <c r="I2343" i="39" s="1"/>
  <c r="J1866" i="39"/>
  <c r="K1866" i="39" s="1"/>
  <c r="J1400" i="39"/>
  <c r="K1400" i="39" s="1"/>
  <c r="I1400" i="39" s="1"/>
  <c r="J1254" i="39"/>
  <c r="K1254" i="39" s="1"/>
  <c r="I1254" i="39" s="1"/>
  <c r="J1113" i="39"/>
  <c r="K1113" i="39" s="1"/>
  <c r="I1113" i="39" s="1"/>
  <c r="J210" i="39"/>
  <c r="K210" i="39" s="1"/>
  <c r="I210" i="39" s="1"/>
  <c r="J101" i="39"/>
  <c r="K101" i="39" s="1"/>
  <c r="I101" i="39" s="1"/>
  <c r="J70" i="39"/>
  <c r="K70" i="39" s="1"/>
  <c r="I70" i="39" s="1"/>
  <c r="J2464" i="39"/>
  <c r="K2464" i="39" s="1"/>
  <c r="J2379" i="39"/>
  <c r="K2379" i="39" s="1"/>
  <c r="I2379" i="39" s="1"/>
  <c r="J2253" i="39"/>
  <c r="K2253" i="39" s="1"/>
  <c r="I2253" i="39" s="1"/>
  <c r="J1969" i="39"/>
  <c r="K1969" i="39" s="1"/>
  <c r="I1969" i="39" s="1"/>
  <c r="J1953" i="39"/>
  <c r="K1953" i="39" s="1"/>
  <c r="I1953" i="39" s="1"/>
  <c r="J1938" i="39"/>
  <c r="K1938" i="39" s="1"/>
  <c r="I1938" i="39" s="1"/>
  <c r="J1847" i="39"/>
  <c r="K1847" i="39" s="1"/>
  <c r="I1847" i="39" s="1"/>
  <c r="J1600" i="39"/>
  <c r="K1600" i="39" s="1"/>
  <c r="J1510" i="39"/>
  <c r="K1510" i="39" s="1"/>
  <c r="I1510" i="39" s="1"/>
  <c r="J1434" i="39"/>
  <c r="K1434" i="39" s="1"/>
  <c r="J1054" i="39"/>
  <c r="K1054" i="39" s="1"/>
  <c r="J960" i="39"/>
  <c r="K960" i="39" s="1"/>
  <c r="I960" i="39" s="1"/>
  <c r="J799" i="39"/>
  <c r="K799" i="39" s="1"/>
  <c r="I799" i="39" s="1"/>
  <c r="J703" i="39"/>
  <c r="K703" i="39" s="1"/>
  <c r="I703" i="39" s="1"/>
  <c r="J590" i="39"/>
  <c r="K590" i="39" s="1"/>
  <c r="I590" i="39" s="1"/>
  <c r="J2643" i="39"/>
  <c r="K2643" i="39" s="1"/>
  <c r="I2643" i="39" s="1"/>
  <c r="I2464" i="39"/>
  <c r="J2395" i="39"/>
  <c r="K2395" i="39" s="1"/>
  <c r="I2395" i="39" s="1"/>
  <c r="J2190" i="39"/>
  <c r="K2190" i="39" s="1"/>
  <c r="I2190" i="39" s="1"/>
  <c r="J2023" i="39"/>
  <c r="K2023" i="39" s="1"/>
  <c r="I2023" i="39" s="1"/>
  <c r="J1993" i="39"/>
  <c r="K1993" i="39" s="1"/>
  <c r="I1993" i="39" s="1"/>
  <c r="J1784" i="39"/>
  <c r="K1784" i="39" s="1"/>
  <c r="I1784" i="39" s="1"/>
  <c r="J1783" i="39"/>
  <c r="K1783" i="39" s="1"/>
  <c r="I1783" i="39" s="1"/>
  <c r="I1434" i="39"/>
  <c r="J1390" i="39"/>
  <c r="K1390" i="39" s="1"/>
  <c r="J1361" i="39"/>
  <c r="K1361" i="39" s="1"/>
  <c r="I1361" i="39" s="1"/>
  <c r="J1309" i="39"/>
  <c r="K1309" i="39" s="1"/>
  <c r="I1309" i="39" s="1"/>
  <c r="J559" i="39"/>
  <c r="K559" i="39" s="1"/>
  <c r="I559" i="39" s="1"/>
  <c r="J109" i="39"/>
  <c r="K109" i="39" s="1"/>
  <c r="I109" i="39" s="1"/>
  <c r="J3110" i="39"/>
  <c r="K3110" i="39" s="1"/>
  <c r="I3110" i="39" s="1"/>
  <c r="J3019" i="39"/>
  <c r="K3019" i="39" s="1"/>
  <c r="I3019" i="39" s="1"/>
  <c r="J2847" i="39"/>
  <c r="K2847" i="39" s="1"/>
  <c r="I2847" i="39" s="1"/>
  <c r="J2510" i="39"/>
  <c r="K2510" i="39" s="1"/>
  <c r="I2510" i="39" s="1"/>
  <c r="J2443" i="39"/>
  <c r="K2443" i="39" s="1"/>
  <c r="I2443" i="39" s="1"/>
  <c r="J2232" i="39"/>
  <c r="K2232" i="39" s="1"/>
  <c r="I2232" i="39" s="1"/>
  <c r="J2041" i="39"/>
  <c r="K2041" i="39" s="1"/>
  <c r="I2041" i="39" s="1"/>
  <c r="J1756" i="39"/>
  <c r="K1756" i="39" s="1"/>
  <c r="I1756" i="39" s="1"/>
  <c r="J1395" i="39"/>
  <c r="K1395" i="39" s="1"/>
  <c r="I1390" i="39"/>
  <c r="J1197" i="39"/>
  <c r="K1197" i="39" s="1"/>
  <c r="I1197" i="39" s="1"/>
  <c r="I1054" i="39"/>
  <c r="J832" i="39"/>
  <c r="K832" i="39" s="1"/>
  <c r="I832" i="39" s="1"/>
  <c r="J821" i="39"/>
  <c r="K821" i="39" s="1"/>
  <c r="I821" i="39" s="1"/>
  <c r="J471" i="39"/>
  <c r="K471" i="39" s="1"/>
  <c r="I471" i="39" s="1"/>
  <c r="J213" i="39"/>
  <c r="K213" i="39" s="1"/>
  <c r="I213" i="39" s="1"/>
  <c r="J144" i="39"/>
  <c r="K144" i="39" s="1"/>
  <c r="I144" i="39" s="1"/>
  <c r="J112" i="39"/>
  <c r="K112" i="39" s="1"/>
  <c r="I112" i="39" s="1"/>
  <c r="J2926" i="39"/>
  <c r="K2926" i="39" s="1"/>
  <c r="I2926" i="39" s="1"/>
  <c r="J1845" i="39"/>
  <c r="K1845" i="39" s="1"/>
  <c r="I1845" i="39" s="1"/>
  <c r="J1623" i="39"/>
  <c r="K1623" i="39" s="1"/>
  <c r="I1623" i="39" s="1"/>
  <c r="I1395" i="39"/>
  <c r="J894" i="39"/>
  <c r="K894" i="39" s="1"/>
  <c r="I894" i="39" s="1"/>
  <c r="J678" i="39"/>
  <c r="K678" i="39" s="1"/>
  <c r="I678" i="39" s="1"/>
  <c r="J672" i="39"/>
  <c r="K672" i="39" s="1"/>
  <c r="I672" i="39" s="1"/>
  <c r="J478" i="39"/>
  <c r="K478" i="39" s="1"/>
  <c r="I478" i="39" s="1"/>
  <c r="J73" i="39"/>
  <c r="K73" i="39" s="1"/>
  <c r="I73" i="39" s="1"/>
  <c r="J71" i="39"/>
  <c r="K71" i="39" s="1"/>
  <c r="I71" i="39" s="1"/>
  <c r="J3085" i="39"/>
  <c r="K3085" i="39" s="1"/>
  <c r="I3085" i="39" s="1"/>
  <c r="J2780" i="39"/>
  <c r="K2780" i="39" s="1"/>
  <c r="I2780" i="39" s="1"/>
  <c r="J2605" i="39"/>
  <c r="K2605" i="39" s="1"/>
  <c r="I2605" i="39" s="1"/>
  <c r="J2304" i="39"/>
  <c r="K2304" i="39" s="1"/>
  <c r="I2304" i="39" s="1"/>
  <c r="J2187" i="39"/>
  <c r="K2187" i="39" s="1"/>
  <c r="I2187" i="39" s="1"/>
  <c r="J1865" i="39"/>
  <c r="K1865" i="39" s="1"/>
  <c r="I1865" i="39" s="1"/>
  <c r="J1464" i="39"/>
  <c r="K1464" i="39" s="1"/>
  <c r="I1464" i="39" s="1"/>
  <c r="J1345" i="39"/>
  <c r="K1345" i="39" s="1"/>
  <c r="I1345" i="39" s="1"/>
  <c r="J800" i="39"/>
  <c r="K800" i="39" s="1"/>
  <c r="I800" i="39" s="1"/>
  <c r="J521" i="39"/>
  <c r="K521" i="39" s="1"/>
  <c r="I521" i="39" s="1"/>
  <c r="J212" i="39"/>
  <c r="K212" i="39" s="1"/>
  <c r="I212" i="39" s="1"/>
  <c r="J173" i="39"/>
  <c r="K173" i="39" s="1"/>
  <c r="I173" i="39" s="1"/>
  <c r="C694" i="39"/>
  <c r="C2974" i="39"/>
  <c r="C15" i="39"/>
  <c r="C2711" i="39"/>
  <c r="C872" i="39"/>
  <c r="C741" i="39"/>
  <c r="C702" i="39"/>
  <c r="C655" i="39"/>
  <c r="C565" i="39"/>
  <c r="C463" i="39"/>
  <c r="C367" i="39"/>
  <c r="C364" i="39"/>
  <c r="C330" i="39"/>
  <c r="C249" i="39"/>
  <c r="C242" i="39"/>
  <c r="C241" i="39"/>
  <c r="C140" i="39"/>
  <c r="C122" i="39"/>
  <c r="C55" i="39"/>
  <c r="C21" i="39"/>
  <c r="C3134" i="39"/>
  <c r="C2541" i="39"/>
  <c r="C2089" i="39"/>
  <c r="C1914" i="39"/>
  <c r="C1862" i="39"/>
  <c r="C1581" i="39"/>
  <c r="C1575" i="39"/>
  <c r="C1328" i="39"/>
  <c r="C331" i="39"/>
  <c r="C2072" i="39"/>
  <c r="C908" i="39"/>
  <c r="C743" i="39"/>
  <c r="C730" i="39"/>
  <c r="C643" i="39"/>
  <c r="C495" i="39"/>
  <c r="C2490" i="39"/>
  <c r="C2298" i="39"/>
  <c r="C2107" i="39"/>
  <c r="C2099" i="39"/>
  <c r="C1593" i="39"/>
  <c r="C1248" i="39"/>
  <c r="C1119" i="39"/>
  <c r="C266" i="39"/>
  <c r="C10" i="39"/>
  <c r="C2727" i="39"/>
  <c r="C2315" i="39"/>
  <c r="C719" i="39"/>
  <c r="C415" i="39"/>
  <c r="C245" i="39"/>
  <c r="C3088" i="39"/>
  <c r="C2913" i="39"/>
  <c r="C2874" i="39"/>
  <c r="C1762" i="39"/>
  <c r="C1651" i="39"/>
  <c r="C1541" i="39"/>
  <c r="C1029" i="39"/>
  <c r="C601" i="39"/>
  <c r="C184" i="39"/>
  <c r="C65" i="39"/>
  <c r="C17" i="39"/>
  <c r="C2705" i="39"/>
  <c r="C2159" i="39"/>
  <c r="C2100" i="39"/>
  <c r="C2091" i="39"/>
  <c r="C1771" i="39"/>
  <c r="C1749" i="39"/>
  <c r="C1570" i="39"/>
  <c r="C767" i="39"/>
  <c r="C511" i="39"/>
  <c r="C579" i="39"/>
  <c r="C58" i="39"/>
  <c r="C3165" i="39"/>
  <c r="C731" i="39"/>
  <c r="C84" i="39"/>
  <c r="C2226" i="39"/>
  <c r="C1944" i="39"/>
  <c r="C1608" i="39"/>
  <c r="C1143" i="39"/>
  <c r="C540" i="39"/>
  <c r="C277" i="39"/>
  <c r="C2252" i="39"/>
  <c r="C2098" i="39"/>
  <c r="C1734" i="39"/>
  <c r="C1488" i="39"/>
  <c r="C1886" i="39"/>
  <c r="C2532" i="39"/>
  <c r="C2181" i="39"/>
  <c r="C1592" i="39"/>
  <c r="C1306" i="39"/>
  <c r="C1142" i="39"/>
  <c r="C909" i="39"/>
  <c r="C580" i="39"/>
  <c r="C597" i="39"/>
  <c r="C477" i="39"/>
  <c r="C414" i="39"/>
  <c r="C338" i="39"/>
  <c r="C132" i="39"/>
  <c r="C3170" i="39"/>
  <c r="C3055" i="39"/>
  <c r="C3005" i="39"/>
  <c r="C2754" i="39"/>
  <c r="C1913" i="39"/>
  <c r="C1725" i="39"/>
  <c r="C1614" i="39"/>
  <c r="C600" i="39"/>
  <c r="C468" i="39"/>
  <c r="C939" i="39"/>
  <c r="C742" i="39"/>
  <c r="C1025" i="39"/>
  <c r="C669" i="39"/>
  <c r="C3153" i="39"/>
  <c r="C3133" i="39"/>
  <c r="C693" i="39"/>
  <c r="C207" i="39"/>
  <c r="C386" i="39"/>
  <c r="C2644" i="39"/>
  <c r="C1097" i="39"/>
  <c r="J1056" i="39"/>
  <c r="K1056" i="39" s="1"/>
  <c r="I1056" i="39" s="1"/>
  <c r="J1040" i="39"/>
  <c r="K1040" i="39" s="1"/>
  <c r="I1040" i="39" s="1"/>
  <c r="J1025" i="39"/>
  <c r="K1025" i="39" s="1"/>
  <c r="I1025" i="39" s="1"/>
  <c r="J998" i="39"/>
  <c r="K998" i="39" s="1"/>
  <c r="I998" i="39" s="1"/>
  <c r="J990" i="39"/>
  <c r="K990" i="39" s="1"/>
  <c r="I990" i="39" s="1"/>
  <c r="J988" i="39"/>
  <c r="K988" i="39" s="1"/>
  <c r="I988" i="39" s="1"/>
  <c r="J945" i="39"/>
  <c r="K945" i="39" s="1"/>
  <c r="I945" i="39" s="1"/>
  <c r="J939" i="39"/>
  <c r="K939" i="39" s="1"/>
  <c r="I939" i="39" s="1"/>
  <c r="J938" i="39"/>
  <c r="K938" i="39" s="1"/>
  <c r="I938" i="39" s="1"/>
  <c r="J917" i="39"/>
  <c r="K917" i="39" s="1"/>
  <c r="I917" i="39" s="1"/>
  <c r="J908" i="39"/>
  <c r="K908" i="39" s="1"/>
  <c r="J872" i="39"/>
  <c r="K872" i="39" s="1"/>
  <c r="I872" i="39" s="1"/>
  <c r="J864" i="39"/>
  <c r="K864" i="39" s="1"/>
  <c r="J863" i="39"/>
  <c r="K863" i="39" s="1"/>
  <c r="J730" i="39"/>
  <c r="K730" i="39" s="1"/>
  <c r="I730" i="39" s="1"/>
  <c r="J719" i="39"/>
  <c r="K719" i="39" s="1"/>
  <c r="I719" i="39" s="1"/>
  <c r="J716" i="39"/>
  <c r="K716" i="39" s="1"/>
  <c r="J702" i="39"/>
  <c r="K702" i="39" s="1"/>
  <c r="J540" i="39"/>
  <c r="K540" i="39" s="1"/>
  <c r="I540" i="39" s="1"/>
  <c r="J514" i="39"/>
  <c r="K514" i="39" s="1"/>
  <c r="I514" i="39" s="1"/>
  <c r="J343" i="39"/>
  <c r="K343" i="39" s="1"/>
  <c r="I343" i="39" s="1"/>
  <c r="J241" i="39"/>
  <c r="K241" i="39" s="1"/>
  <c r="J146" i="39"/>
  <c r="K146" i="39" s="1"/>
  <c r="I146" i="39" s="1"/>
  <c r="J133" i="39"/>
  <c r="K133" i="39" s="1"/>
  <c r="J55" i="39"/>
  <c r="K55" i="39" s="1"/>
  <c r="I55" i="39" s="1"/>
  <c r="J53" i="39"/>
  <c r="K53" i="39" s="1"/>
  <c r="J3153" i="39"/>
  <c r="K3153" i="39" s="1"/>
  <c r="I3153" i="39" s="1"/>
  <c r="J2727" i="39"/>
  <c r="K2727" i="39" s="1"/>
  <c r="I2727" i="39" s="1"/>
  <c r="J2644" i="39"/>
  <c r="K2644" i="39" s="1"/>
  <c r="I2644" i="39" s="1"/>
  <c r="J2615" i="39"/>
  <c r="K2615" i="39" s="1"/>
  <c r="I2615" i="39" s="1"/>
  <c r="J2532" i="39"/>
  <c r="K2532" i="39" s="1"/>
  <c r="J2492" i="39"/>
  <c r="K2492" i="39" s="1"/>
  <c r="I2492" i="39" s="1"/>
  <c r="J2490" i="39"/>
  <c r="K2490" i="39" s="1"/>
  <c r="J2291" i="39"/>
  <c r="K2291" i="39" s="1"/>
  <c r="J2160" i="39"/>
  <c r="K2160" i="39" s="1"/>
  <c r="I2160" i="39" s="1"/>
  <c r="J2159" i="39"/>
  <c r="K2159" i="39" s="1"/>
  <c r="J2091" i="39"/>
  <c r="K2091" i="39" s="1"/>
  <c r="J2089" i="39"/>
  <c r="K2089" i="39" s="1"/>
  <c r="I2089" i="39" s="1"/>
  <c r="J1651" i="39"/>
  <c r="K1651" i="39" s="1"/>
  <c r="J1570" i="39"/>
  <c r="K1570" i="39" s="1"/>
  <c r="I1570" i="39" s="1"/>
  <c r="J1552" i="39"/>
  <c r="K1552" i="39" s="1"/>
  <c r="J1490" i="39"/>
  <c r="K1490" i="39" s="1"/>
  <c r="I1490" i="39" s="1"/>
  <c r="J1488" i="39"/>
  <c r="K1488" i="39" s="1"/>
  <c r="J1267" i="39"/>
  <c r="K1267" i="39" s="1"/>
  <c r="I1267" i="39" s="1"/>
  <c r="J978" i="39"/>
  <c r="K978" i="39" s="1"/>
  <c r="J810" i="39"/>
  <c r="K810" i="39" s="1"/>
  <c r="J805" i="39"/>
  <c r="K805" i="39" s="1"/>
  <c r="J724" i="39"/>
  <c r="K724" i="39" s="1"/>
  <c r="I724" i="39" s="1"/>
  <c r="J721" i="39"/>
  <c r="K721" i="39" s="1"/>
  <c r="J693" i="39"/>
  <c r="K693" i="39" s="1"/>
  <c r="J580" i="39"/>
  <c r="K580" i="39" s="1"/>
  <c r="J576" i="39"/>
  <c r="K576" i="39" s="1"/>
  <c r="I576" i="39" s="1"/>
  <c r="J511" i="39"/>
  <c r="K511" i="39" s="1"/>
  <c r="J224" i="39"/>
  <c r="K224" i="39" s="1"/>
  <c r="I224" i="39" s="1"/>
  <c r="J207" i="39"/>
  <c r="K207" i="39" s="1"/>
  <c r="J29" i="39"/>
  <c r="K29" i="39" s="1"/>
  <c r="I29" i="39" s="1"/>
  <c r="I863" i="39"/>
  <c r="J823" i="39"/>
  <c r="K823" i="39" s="1"/>
  <c r="I823" i="39" s="1"/>
  <c r="I716" i="39"/>
  <c r="I702" i="39"/>
  <c r="J692" i="39"/>
  <c r="K692" i="39" s="1"/>
  <c r="I692" i="39" s="1"/>
  <c r="J669" i="39"/>
  <c r="K669" i="39" s="1"/>
  <c r="I669" i="39" s="1"/>
  <c r="J656" i="39"/>
  <c r="K656" i="39" s="1"/>
  <c r="I656" i="39" s="1"/>
  <c r="J655" i="39"/>
  <c r="K655" i="39" s="1"/>
  <c r="I655" i="39" s="1"/>
  <c r="J597" i="39"/>
  <c r="K597" i="39" s="1"/>
  <c r="I597" i="39" s="1"/>
  <c r="J477" i="39"/>
  <c r="K477" i="39" s="1"/>
  <c r="I477" i="39" s="1"/>
  <c r="J265" i="39"/>
  <c r="K265" i="39" s="1"/>
  <c r="I265" i="39" s="1"/>
  <c r="J259" i="39"/>
  <c r="K259" i="39" s="1"/>
  <c r="I259" i="39" s="1"/>
  <c r="J184" i="39"/>
  <c r="K184" i="39" s="1"/>
  <c r="I184" i="39" s="1"/>
  <c r="J152" i="39"/>
  <c r="K152" i="39" s="1"/>
  <c r="I152" i="39" s="1"/>
  <c r="J84" i="39"/>
  <c r="K84" i="39" s="1"/>
  <c r="J3" i="39"/>
  <c r="K3" i="39" s="1"/>
  <c r="J3170" i="39"/>
  <c r="K3170" i="39" s="1"/>
  <c r="I3170" i="39" s="1"/>
  <c r="J3154" i="39"/>
  <c r="K3154" i="39" s="1"/>
  <c r="I3154" i="39" s="1"/>
  <c r="J3134" i="39"/>
  <c r="K3134" i="39" s="1"/>
  <c r="I3134" i="39" s="1"/>
  <c r="J3055" i="39"/>
  <c r="K3055" i="39" s="1"/>
  <c r="I3055" i="39" s="1"/>
  <c r="J3002" i="39"/>
  <c r="K3002" i="39" s="1"/>
  <c r="J2974" i="39"/>
  <c r="K2974" i="39" s="1"/>
  <c r="I2974" i="39" s="1"/>
  <c r="J2884" i="39"/>
  <c r="K2884" i="39" s="1"/>
  <c r="I2884" i="39" s="1"/>
  <c r="I2532" i="39"/>
  <c r="I2490" i="39"/>
  <c r="J2315" i="39"/>
  <c r="K2315" i="39" s="1"/>
  <c r="I2315" i="39" s="1"/>
  <c r="J2312" i="39"/>
  <c r="K2312" i="39" s="1"/>
  <c r="I2312" i="39" s="1"/>
  <c r="J2099" i="39"/>
  <c r="K2099" i="39" s="1"/>
  <c r="I2099" i="39" s="1"/>
  <c r="I2091" i="39"/>
  <c r="J1951" i="39"/>
  <c r="K1951" i="39" s="1"/>
  <c r="J1944" i="39"/>
  <c r="K1944" i="39" s="1"/>
  <c r="I1944" i="39" s="1"/>
  <c r="J1933" i="39"/>
  <c r="K1933" i="39" s="1"/>
  <c r="J1862" i="39"/>
  <c r="K1862" i="39" s="1"/>
  <c r="I1862" i="39" s="1"/>
  <c r="J1858" i="39"/>
  <c r="K1858" i="39" s="1"/>
  <c r="I1858" i="39" s="1"/>
  <c r="J1816" i="39"/>
  <c r="K1816" i="39" s="1"/>
  <c r="I1816" i="39" s="1"/>
  <c r="J1762" i="39"/>
  <c r="K1762" i="39" s="1"/>
  <c r="J1620" i="39"/>
  <c r="K1620" i="39" s="1"/>
  <c r="I1620" i="39" s="1"/>
  <c r="J1608" i="39"/>
  <c r="K1608" i="39" s="1"/>
  <c r="I1608" i="39" s="1"/>
  <c r="J1403" i="39"/>
  <c r="K1403" i="39" s="1"/>
  <c r="I1403" i="39" s="1"/>
  <c r="J1029" i="39"/>
  <c r="K1029" i="39" s="1"/>
  <c r="J667" i="39"/>
  <c r="K667" i="39" s="1"/>
  <c r="I667" i="39" s="1"/>
  <c r="J387" i="39"/>
  <c r="K387" i="39" s="1"/>
  <c r="I387" i="39" s="1"/>
  <c r="J331" i="39"/>
  <c r="K331" i="39" s="1"/>
  <c r="I331" i="39" s="1"/>
  <c r="J175" i="39"/>
  <c r="K175" i="39" s="1"/>
  <c r="I175" i="39" s="1"/>
  <c r="J54" i="39"/>
  <c r="K54" i="39" s="1"/>
  <c r="I54" i="39" s="1"/>
  <c r="J858" i="39"/>
  <c r="K858" i="39" s="1"/>
  <c r="I858" i="39" s="1"/>
  <c r="J743" i="39"/>
  <c r="K743" i="39" s="1"/>
  <c r="I743" i="39" s="1"/>
  <c r="J741" i="39"/>
  <c r="K741" i="39" s="1"/>
  <c r="J578" i="39"/>
  <c r="K578" i="39" s="1"/>
  <c r="I578" i="39" s="1"/>
  <c r="J466" i="39"/>
  <c r="K466" i="39" s="1"/>
  <c r="I466" i="39" s="1"/>
  <c r="J415" i="39"/>
  <c r="K415" i="39" s="1"/>
  <c r="I415" i="39" s="1"/>
  <c r="J364" i="39"/>
  <c r="K364" i="39" s="1"/>
  <c r="I364" i="39" s="1"/>
  <c r="J330" i="39"/>
  <c r="K330" i="39" s="1"/>
  <c r="I330" i="39" s="1"/>
  <c r="J266" i="39"/>
  <c r="K266" i="39" s="1"/>
  <c r="I266" i="39" s="1"/>
  <c r="J242" i="39"/>
  <c r="K242" i="39" s="1"/>
  <c r="I242" i="39" s="1"/>
  <c r="J145" i="39"/>
  <c r="K145" i="39" s="1"/>
  <c r="I145" i="39" s="1"/>
  <c r="J65" i="39"/>
  <c r="K65" i="39" s="1"/>
  <c r="I65" i="39" s="1"/>
  <c r="J3165" i="39"/>
  <c r="K3165" i="39" s="1"/>
  <c r="I3165" i="39" s="1"/>
  <c r="J3133" i="39"/>
  <c r="K3133" i="39" s="1"/>
  <c r="I3133" i="39" s="1"/>
  <c r="J3086" i="39"/>
  <c r="K3086" i="39" s="1"/>
  <c r="I3086" i="39" s="1"/>
  <c r="J3005" i="39"/>
  <c r="K3005" i="39" s="1"/>
  <c r="I3005" i="39" s="1"/>
  <c r="J2735" i="39"/>
  <c r="K2735" i="39" s="1"/>
  <c r="I2735" i="39" s="1"/>
  <c r="J2581" i="39"/>
  <c r="K2581" i="39" s="1"/>
  <c r="I2581" i="39" s="1"/>
  <c r="J2543" i="39"/>
  <c r="K2543" i="39" s="1"/>
  <c r="I2543" i="39" s="1"/>
  <c r="J2508" i="39"/>
  <c r="K2508" i="39" s="1"/>
  <c r="I2508" i="39" s="1"/>
  <c r="J2356" i="39"/>
  <c r="K2356" i="39" s="1"/>
  <c r="I2356" i="39" s="1"/>
  <c r="J2298" i="39"/>
  <c r="K2298" i="39" s="1"/>
  <c r="I2298" i="39" s="1"/>
  <c r="J2252" i="39"/>
  <c r="K2252" i="39" s="1"/>
  <c r="I2252" i="39" s="1"/>
  <c r="I1933" i="39"/>
  <c r="J1913" i="39"/>
  <c r="K1913" i="39" s="1"/>
  <c r="I1913" i="39" s="1"/>
  <c r="J1909" i="39"/>
  <c r="K1909" i="39" s="1"/>
  <c r="I1909" i="39" s="1"/>
  <c r="I1762" i="39"/>
  <c r="J1749" i="39"/>
  <c r="K1749" i="39" s="1"/>
  <c r="I1749" i="39" s="1"/>
  <c r="J1725" i="39"/>
  <c r="K1725" i="39" s="1"/>
  <c r="I1725" i="39" s="1"/>
  <c r="J1592" i="39"/>
  <c r="K1592" i="39" s="1"/>
  <c r="J1582" i="39"/>
  <c r="K1582" i="39" s="1"/>
  <c r="I1582" i="39" s="1"/>
  <c r="J1541" i="39"/>
  <c r="K1541" i="39" s="1"/>
  <c r="I1541" i="39" s="1"/>
  <c r="J468" i="39"/>
  <c r="K468" i="39" s="1"/>
  <c r="I468" i="39" s="1"/>
  <c r="J386" i="39"/>
  <c r="K386" i="39" s="1"/>
  <c r="J278" i="39"/>
  <c r="K278" i="39" s="1"/>
  <c r="I278" i="39" s="1"/>
  <c r="J247" i="39"/>
  <c r="K247" i="39" s="1"/>
  <c r="I247" i="39" s="1"/>
  <c r="J643" i="39"/>
  <c r="K643" i="39" s="1"/>
  <c r="I643" i="39" s="1"/>
  <c r="J585" i="39"/>
  <c r="K585" i="39" s="1"/>
  <c r="I585" i="39" s="1"/>
  <c r="J579" i="39"/>
  <c r="K579" i="39" s="1"/>
  <c r="I579" i="39" s="1"/>
  <c r="J463" i="39"/>
  <c r="K463" i="39" s="1"/>
  <c r="I463" i="39" s="1"/>
  <c r="J411" i="39"/>
  <c r="K411" i="39" s="1"/>
  <c r="I411" i="39" s="1"/>
  <c r="J365" i="39"/>
  <c r="K365" i="39" s="1"/>
  <c r="I365" i="39" s="1"/>
  <c r="J122" i="39"/>
  <c r="K122" i="39" s="1"/>
  <c r="I122" i="39" s="1"/>
  <c r="J66" i="39"/>
  <c r="K66" i="39" s="1"/>
  <c r="I66" i="39" s="1"/>
  <c r="J58" i="39"/>
  <c r="K58" i="39" s="1"/>
  <c r="I58" i="39" s="1"/>
  <c r="J15" i="39"/>
  <c r="K15" i="39" s="1"/>
  <c r="I15" i="39" s="1"/>
  <c r="J3088" i="39"/>
  <c r="K3088" i="39" s="1"/>
  <c r="I3088" i="39" s="1"/>
  <c r="J2949" i="39"/>
  <c r="K2949" i="39" s="1"/>
  <c r="I2949" i="39" s="1"/>
  <c r="J2913" i="39"/>
  <c r="K2913" i="39" s="1"/>
  <c r="I2913" i="39" s="1"/>
  <c r="J2826" i="39"/>
  <c r="K2826" i="39" s="1"/>
  <c r="I2826" i="39" s="1"/>
  <c r="J2690" i="39"/>
  <c r="K2690" i="39" s="1"/>
  <c r="I2690" i="39" s="1"/>
  <c r="J2268" i="39"/>
  <c r="K2268" i="39" s="1"/>
  <c r="I2268" i="39" s="1"/>
  <c r="J2251" i="39"/>
  <c r="K2251" i="39" s="1"/>
  <c r="I2251" i="39" s="1"/>
  <c r="J2215" i="39"/>
  <c r="K2215" i="39" s="1"/>
  <c r="I2215" i="39" s="1"/>
  <c r="J2181" i="39"/>
  <c r="K2181" i="39" s="1"/>
  <c r="I2181" i="39" s="1"/>
  <c r="J2107" i="39"/>
  <c r="K2107" i="39" s="1"/>
  <c r="I2107" i="39" s="1"/>
  <c r="J2090" i="39"/>
  <c r="K2090" i="39" s="1"/>
  <c r="I2090" i="39" s="1"/>
  <c r="J1989" i="39"/>
  <c r="K1989" i="39" s="1"/>
  <c r="I1989" i="39" s="1"/>
  <c r="J1914" i="39"/>
  <c r="K1914" i="39" s="1"/>
  <c r="I1914" i="39" s="1"/>
  <c r="J1734" i="39"/>
  <c r="K1734" i="39" s="1"/>
  <c r="I1734" i="39" s="1"/>
  <c r="J1672" i="39"/>
  <c r="K1672" i="39" s="1"/>
  <c r="I1672" i="39" s="1"/>
  <c r="J1594" i="39"/>
  <c r="K1594" i="39" s="1"/>
  <c r="I1594" i="39" s="1"/>
  <c r="J1593" i="39"/>
  <c r="K1593" i="39" s="1"/>
  <c r="I1593" i="39" s="1"/>
  <c r="J1575" i="39"/>
  <c r="K1575" i="39" s="1"/>
  <c r="I1575" i="39" s="1"/>
  <c r="J1097" i="39"/>
  <c r="K1097" i="39" s="1"/>
  <c r="I1097" i="39" s="1"/>
  <c r="J909" i="39"/>
  <c r="K909" i="39" s="1"/>
  <c r="I909" i="39" s="1"/>
  <c r="J600" i="39"/>
  <c r="K600" i="39" s="1"/>
  <c r="I600" i="39" s="1"/>
  <c r="J376" i="39"/>
  <c r="K376" i="39" s="1"/>
  <c r="I376" i="39" s="1"/>
  <c r="J159" i="39"/>
  <c r="K159" i="39" s="1"/>
  <c r="I159" i="39" s="1"/>
  <c r="J601" i="39"/>
  <c r="K601" i="39" s="1"/>
  <c r="I601" i="39" s="1"/>
  <c r="J515" i="39"/>
  <c r="K515" i="39" s="1"/>
  <c r="I515" i="39" s="1"/>
  <c r="J495" i="39"/>
  <c r="K495" i="39" s="1"/>
  <c r="I495" i="39" s="1"/>
  <c r="J338" i="39"/>
  <c r="K338" i="39" s="1"/>
  <c r="I338" i="39" s="1"/>
  <c r="J332" i="39"/>
  <c r="K332" i="39" s="1"/>
  <c r="I332" i="39" s="1"/>
  <c r="J329" i="39"/>
  <c r="K329" i="39" s="1"/>
  <c r="I329" i="39" s="1"/>
  <c r="J293" i="39"/>
  <c r="K293" i="39" s="1"/>
  <c r="I293" i="39" s="1"/>
  <c r="J245" i="39"/>
  <c r="K245" i="39" s="1"/>
  <c r="I245" i="39" s="1"/>
  <c r="J140" i="39"/>
  <c r="K140" i="39" s="1"/>
  <c r="I140" i="39" s="1"/>
  <c r="J21" i="39"/>
  <c r="K21" i="39" s="1"/>
  <c r="I21" i="39" s="1"/>
  <c r="J17" i="39"/>
  <c r="K17" i="39" s="1"/>
  <c r="I17" i="39" s="1"/>
  <c r="J10" i="39"/>
  <c r="K10" i="39" s="1"/>
  <c r="I10" i="39" s="1"/>
  <c r="J2999" i="39"/>
  <c r="K2999" i="39" s="1"/>
  <c r="I2999" i="39" s="1"/>
  <c r="J2766" i="39"/>
  <c r="K2766" i="39" s="1"/>
  <c r="I2766" i="39" s="1"/>
  <c r="J2705" i="39"/>
  <c r="K2705" i="39" s="1"/>
  <c r="I2705" i="39" s="1"/>
  <c r="J2538" i="39"/>
  <c r="K2538" i="39" s="1"/>
  <c r="I2538" i="39" s="1"/>
  <c r="J2153" i="39"/>
  <c r="K2153" i="39" s="1"/>
  <c r="I2153" i="39" s="1"/>
  <c r="J2100" i="39"/>
  <c r="K2100" i="39" s="1"/>
  <c r="I2100" i="39" s="1"/>
  <c r="J2072" i="39"/>
  <c r="K2072" i="39" s="1"/>
  <c r="I2072" i="39" s="1"/>
  <c r="J1773" i="39"/>
  <c r="K1773" i="39" s="1"/>
  <c r="I1773" i="39" s="1"/>
  <c r="J1615" i="39"/>
  <c r="K1615" i="39" s="1"/>
  <c r="I1615" i="39" s="1"/>
  <c r="J1614" i="39"/>
  <c r="K1614" i="39" s="1"/>
  <c r="I1614" i="39" s="1"/>
  <c r="J1569" i="39"/>
  <c r="K1569" i="39" s="1"/>
  <c r="I1569" i="39" s="1"/>
  <c r="J1155" i="39"/>
  <c r="K1155" i="39" s="1"/>
  <c r="I1155" i="39" s="1"/>
  <c r="J1119" i="39"/>
  <c r="K1119" i="39" s="1"/>
  <c r="I1119" i="39" s="1"/>
  <c r="J767" i="39"/>
  <c r="K767" i="39" s="1"/>
  <c r="I767" i="39" s="1"/>
  <c r="J644" i="39"/>
  <c r="K644" i="39" s="1"/>
  <c r="I644" i="39" s="1"/>
  <c r="J505" i="39"/>
  <c r="K505" i="39" s="1"/>
  <c r="I505" i="39" s="1"/>
  <c r="J328" i="39"/>
  <c r="K328" i="39" s="1"/>
  <c r="I328" i="39" s="1"/>
  <c r="J910" i="39"/>
  <c r="K910" i="39" s="1"/>
  <c r="I910" i="39" s="1"/>
  <c r="J742" i="39"/>
  <c r="K742" i="39" s="1"/>
  <c r="I742" i="39" s="1"/>
  <c r="J739" i="39"/>
  <c r="K739" i="39" s="1"/>
  <c r="I739" i="39" s="1"/>
  <c r="J731" i="39"/>
  <c r="K731" i="39" s="1"/>
  <c r="I731" i="39" s="1"/>
  <c r="J694" i="39"/>
  <c r="K694" i="39" s="1"/>
  <c r="I694" i="39" s="1"/>
  <c r="J645" i="39"/>
  <c r="K645" i="39" s="1"/>
  <c r="I645" i="39" s="1"/>
  <c r="J565" i="39"/>
  <c r="K565" i="39" s="1"/>
  <c r="I565" i="39" s="1"/>
  <c r="J451" i="39"/>
  <c r="K451" i="39" s="1"/>
  <c r="I451" i="39" s="1"/>
  <c r="J414" i="39"/>
  <c r="K414" i="39" s="1"/>
  <c r="I414" i="39" s="1"/>
  <c r="J367" i="39"/>
  <c r="K367" i="39" s="1"/>
  <c r="I367" i="39" s="1"/>
  <c r="J333" i="39"/>
  <c r="K333" i="39" s="1"/>
  <c r="I333" i="39" s="1"/>
  <c r="J282" i="39"/>
  <c r="K282" i="39" s="1"/>
  <c r="I282" i="39" s="1"/>
  <c r="J277" i="39"/>
  <c r="K277" i="39" s="1"/>
  <c r="I277" i="39" s="1"/>
  <c r="J249" i="39"/>
  <c r="K249" i="39" s="1"/>
  <c r="I249" i="39" s="1"/>
  <c r="J137" i="39"/>
  <c r="K137" i="39" s="1"/>
  <c r="I137" i="39" s="1"/>
  <c r="J132" i="39"/>
  <c r="K132" i="39" s="1"/>
  <c r="I132" i="39" s="1"/>
  <c r="J131" i="39"/>
  <c r="K131" i="39" s="1"/>
  <c r="I131" i="39" s="1"/>
  <c r="J3097" i="39"/>
  <c r="K3097" i="39" s="1"/>
  <c r="I3097" i="39" s="1"/>
  <c r="J2874" i="39"/>
  <c r="K2874" i="39" s="1"/>
  <c r="I2874" i="39" s="1"/>
  <c r="J2754" i="39"/>
  <c r="K2754" i="39" s="1"/>
  <c r="I2754" i="39" s="1"/>
  <c r="J2711" i="39"/>
  <c r="K2711" i="39" s="1"/>
  <c r="I2711" i="39" s="1"/>
  <c r="J2541" i="39"/>
  <c r="K2541" i="39" s="1"/>
  <c r="I2541" i="39" s="1"/>
  <c r="J2226" i="39"/>
  <c r="K2226" i="39" s="1"/>
  <c r="I2226" i="39" s="1"/>
  <c r="J2203" i="39"/>
  <c r="K2203" i="39" s="1"/>
  <c r="I2203" i="39" s="1"/>
  <c r="J2102" i="39"/>
  <c r="K2102" i="39" s="1"/>
  <c r="I2102" i="39" s="1"/>
  <c r="J2098" i="39"/>
  <c r="K2098" i="39" s="1"/>
  <c r="I2098" i="39" s="1"/>
  <c r="J1942" i="39"/>
  <c r="K1942" i="39" s="1"/>
  <c r="I1942" i="39" s="1"/>
  <c r="J1863" i="39"/>
  <c r="K1863" i="39" s="1"/>
  <c r="I1863" i="39" s="1"/>
  <c r="J1778" i="39"/>
  <c r="K1778" i="39" s="1"/>
  <c r="I1778" i="39" s="1"/>
  <c r="J1771" i="39"/>
  <c r="K1771" i="39" s="1"/>
  <c r="I1771" i="39" s="1"/>
  <c r="J1581" i="39"/>
  <c r="K1581" i="39" s="1"/>
  <c r="I1581" i="39" s="1"/>
  <c r="J1328" i="39"/>
  <c r="K1328" i="39" s="1"/>
  <c r="I1328" i="39" s="1"/>
  <c r="J1306" i="39"/>
  <c r="K1306" i="39" s="1"/>
  <c r="I1306" i="39" s="1"/>
  <c r="J1248" i="39"/>
  <c r="K1248" i="39" s="1"/>
  <c r="I1248" i="39" s="1"/>
  <c r="J1143" i="39"/>
  <c r="K1143" i="39" s="1"/>
  <c r="I1143" i="39" s="1"/>
  <c r="J1142" i="39"/>
  <c r="K1142" i="39" s="1"/>
  <c r="I1142" i="39" s="1"/>
  <c r="J1098" i="39"/>
  <c r="K1098" i="39" s="1"/>
  <c r="I1098" i="39" s="1"/>
  <c r="J714" i="39"/>
  <c r="K714" i="39" s="1"/>
  <c r="I714" i="39" s="1"/>
  <c r="J586" i="39"/>
  <c r="K586" i="39" s="1"/>
  <c r="I586" i="39" s="1"/>
  <c r="J577" i="39"/>
  <c r="K577" i="39" s="1"/>
  <c r="I577" i="39" s="1"/>
  <c r="J345" i="39"/>
  <c r="K345" i="39" s="1"/>
  <c r="I345" i="39" s="1"/>
  <c r="J264" i="39"/>
  <c r="K264" i="39" s="1"/>
  <c r="I264" i="39" s="1"/>
  <c r="J272" i="39"/>
  <c r="K272" i="39" s="1"/>
  <c r="I272" i="39" s="1"/>
  <c r="J1290" i="39"/>
  <c r="K1290" i="39" s="1"/>
  <c r="I1290" i="39" s="1"/>
  <c r="J2074" i="39"/>
  <c r="K2074" i="39" s="1"/>
  <c r="I2074" i="39" s="1"/>
  <c r="J2336" i="39"/>
  <c r="K2336" i="39" s="1"/>
  <c r="I2336" i="39" s="1"/>
  <c r="J2869" i="39"/>
  <c r="K2869" i="39" s="1"/>
  <c r="I2869" i="39" s="1"/>
  <c r="J1513" i="39"/>
  <c r="K1513" i="39" s="1"/>
  <c r="I1513" i="39" s="1"/>
  <c r="J3135" i="39"/>
  <c r="K3135" i="39" s="1"/>
  <c r="I3135" i="39" s="1"/>
  <c r="J1774" i="39"/>
  <c r="K1774" i="39" s="1"/>
  <c r="I1774" i="39" s="1"/>
  <c r="J3007" i="39"/>
  <c r="K3007" i="39" s="1"/>
  <c r="I3007" i="39" s="1"/>
  <c r="J1455" i="39"/>
  <c r="K1455" i="39" s="1"/>
  <c r="I1455" i="39" s="1"/>
  <c r="J1102" i="39"/>
  <c r="K1102" i="39" s="1"/>
  <c r="I1102" i="39" s="1"/>
  <c r="J3044" i="39"/>
  <c r="K3044" i="39" s="1"/>
  <c r="I3044" i="39" s="1"/>
  <c r="E32" i="5"/>
  <c r="E31" i="5"/>
  <c r="E30" i="5"/>
  <c r="E29" i="5"/>
  <c r="E28" i="5"/>
  <c r="E27" i="5"/>
  <c r="E26" i="5"/>
  <c r="E25" i="5"/>
  <c r="E23" i="5"/>
  <c r="E22" i="5"/>
  <c r="E21" i="5"/>
  <c r="E20" i="5"/>
  <c r="E18" i="5"/>
  <c r="E17" i="5"/>
  <c r="E16" i="5"/>
  <c r="E15" i="5"/>
  <c r="C32" i="5"/>
  <c r="C31" i="5"/>
  <c r="C30" i="5"/>
  <c r="C29" i="5"/>
  <c r="C28" i="5"/>
  <c r="C27" i="5"/>
  <c r="C26" i="5"/>
  <c r="C25" i="5"/>
  <c r="C23" i="5"/>
  <c r="C22" i="5"/>
  <c r="C21" i="5"/>
  <c r="C20" i="5"/>
  <c r="C18" i="5"/>
  <c r="C17" i="5"/>
  <c r="C16" i="5"/>
  <c r="C15" i="5"/>
  <c r="L1772" i="39"/>
  <c r="C1772" i="39" s="1"/>
  <c r="F1772" i="39"/>
  <c r="E1772" i="39"/>
  <c r="D1772" i="39"/>
  <c r="B1772" i="39"/>
  <c r="H1772" i="39" s="1"/>
  <c r="A1772" i="39"/>
  <c r="L1366" i="39"/>
  <c r="C1366" i="39" s="1"/>
  <c r="F1366" i="39"/>
  <c r="E1366" i="39"/>
  <c r="D1366" i="39"/>
  <c r="B1366" i="39"/>
  <c r="A1366" i="39"/>
  <c r="L1121" i="39"/>
  <c r="C1121" i="39" s="1"/>
  <c r="F1121" i="39"/>
  <c r="E1121" i="39"/>
  <c r="D1121" i="39"/>
  <c r="B1121" i="39"/>
  <c r="A1121" i="39"/>
  <c r="L900" i="39"/>
  <c r="C900" i="39" s="1"/>
  <c r="F900" i="39"/>
  <c r="E900" i="39"/>
  <c r="D900" i="39"/>
  <c r="B900" i="39"/>
  <c r="A900" i="39"/>
  <c r="L2202" i="39"/>
  <c r="C2202" i="39" s="1"/>
  <c r="F2202" i="39"/>
  <c r="E2202" i="39"/>
  <c r="D2202" i="39"/>
  <c r="B2202" i="39"/>
  <c r="A2202" i="39"/>
  <c r="L260" i="39"/>
  <c r="C260" i="39" s="1"/>
  <c r="F260" i="39"/>
  <c r="E260" i="39"/>
  <c r="D260" i="39"/>
  <c r="B260" i="39"/>
  <c r="H260" i="39" s="1"/>
  <c r="A260" i="39"/>
  <c r="L1861" i="39"/>
  <c r="C1861" i="39" s="1"/>
  <c r="F1861" i="39"/>
  <c r="E1861" i="39"/>
  <c r="D1861" i="39"/>
  <c r="B1861" i="39"/>
  <c r="A1861" i="39"/>
  <c r="L1226" i="39"/>
  <c r="C1226" i="39" s="1"/>
  <c r="F1226" i="39"/>
  <c r="E1226" i="39"/>
  <c r="D1226" i="39"/>
  <c r="B1226" i="39"/>
  <c r="A1226" i="39"/>
  <c r="L1785" i="39"/>
  <c r="C1785" i="39" s="1"/>
  <c r="F1785" i="39"/>
  <c r="E1785" i="39"/>
  <c r="D1785" i="39"/>
  <c r="B1785" i="39"/>
  <c r="H1785" i="39" s="1"/>
  <c r="A1785" i="39"/>
  <c r="L1502" i="39"/>
  <c r="C1502" i="39" s="1"/>
  <c r="F1502" i="39"/>
  <c r="E1502" i="39"/>
  <c r="D1502" i="39"/>
  <c r="B1502" i="39"/>
  <c r="A1502" i="39"/>
  <c r="L1572" i="39"/>
  <c r="C1572" i="39" s="1"/>
  <c r="F1572" i="39"/>
  <c r="E1572" i="39"/>
  <c r="D1572" i="39"/>
  <c r="B1572" i="39"/>
  <c r="A1572" i="39"/>
  <c r="L2296" i="39"/>
  <c r="C2296" i="39" s="1"/>
  <c r="F2296" i="39"/>
  <c r="E2296" i="39"/>
  <c r="D2296" i="39"/>
  <c r="B2296" i="39"/>
  <c r="A2296" i="39"/>
  <c r="L2295" i="39"/>
  <c r="C2295" i="39" s="1"/>
  <c r="F2295" i="39"/>
  <c r="E2295" i="39"/>
  <c r="D2295" i="39"/>
  <c r="B2295" i="39"/>
  <c r="A2295" i="39"/>
  <c r="L2475" i="39"/>
  <c r="C2475" i="39" s="1"/>
  <c r="F2475" i="39"/>
  <c r="E2475" i="39"/>
  <c r="D2475" i="39"/>
  <c r="B2475" i="39"/>
  <c r="A2475" i="39"/>
  <c r="L2358" i="39"/>
  <c r="C2358" i="39" s="1"/>
  <c r="F2358" i="39"/>
  <c r="E2358" i="39"/>
  <c r="D2358" i="39"/>
  <c r="B2358" i="39"/>
  <c r="A2358" i="39"/>
  <c r="L1047" i="39"/>
  <c r="C1047" i="39" s="1"/>
  <c r="F1047" i="39"/>
  <c r="E1047" i="39"/>
  <c r="D1047" i="39"/>
  <c r="B1047" i="39"/>
  <c r="A1047" i="39"/>
  <c r="L1984" i="39"/>
  <c r="C1984" i="39" s="1"/>
  <c r="F1984" i="39"/>
  <c r="E1984" i="39"/>
  <c r="D1984" i="39"/>
  <c r="B1984" i="39"/>
  <c r="A1984" i="39"/>
  <c r="L2353" i="39"/>
  <c r="C2353" i="39" s="1"/>
  <c r="F2353" i="39"/>
  <c r="E2353" i="39"/>
  <c r="D2353" i="39"/>
  <c r="B2353" i="39"/>
  <c r="A2353" i="39"/>
  <c r="L1264" i="39"/>
  <c r="C1264" i="39" s="1"/>
  <c r="F1264" i="39"/>
  <c r="E1264" i="39"/>
  <c r="D1264" i="39"/>
  <c r="B1264" i="39"/>
  <c r="A1264" i="39"/>
  <c r="L1215" i="39"/>
  <c r="C1215" i="39" s="1"/>
  <c r="F1215" i="39"/>
  <c r="E1215" i="39"/>
  <c r="D1215" i="39"/>
  <c r="B1215" i="39"/>
  <c r="A1215" i="39"/>
  <c r="L1501" i="39"/>
  <c r="C1501" i="39" s="1"/>
  <c r="F1501" i="39"/>
  <c r="E1501" i="39"/>
  <c r="D1501" i="39"/>
  <c r="B1501" i="39"/>
  <c r="A1501" i="39"/>
  <c r="L1195" i="39"/>
  <c r="C1195" i="39" s="1"/>
  <c r="F1195" i="39"/>
  <c r="E1195" i="39"/>
  <c r="D1195" i="39"/>
  <c r="B1195" i="39"/>
  <c r="A1195" i="39"/>
  <c r="L2673" i="39"/>
  <c r="C2673" i="39" s="1"/>
  <c r="F2673" i="39"/>
  <c r="E2673" i="39"/>
  <c r="D2673" i="39"/>
  <c r="B2673" i="39"/>
  <c r="A2673" i="39"/>
  <c r="L1726" i="39"/>
  <c r="C1726" i="39" s="1"/>
  <c r="F1726" i="39"/>
  <c r="E1726" i="39"/>
  <c r="D1726" i="39"/>
  <c r="B1726" i="39"/>
  <c r="H1726" i="39" s="1"/>
  <c r="A1726" i="39"/>
  <c r="L2430" i="39"/>
  <c r="C2430" i="39" s="1"/>
  <c r="F2430" i="39"/>
  <c r="E2430" i="39"/>
  <c r="D2430" i="39"/>
  <c r="B2430" i="39"/>
  <c r="A2430" i="39"/>
  <c r="L2142" i="39"/>
  <c r="C2142" i="39" s="1"/>
  <c r="F2142" i="39"/>
  <c r="E2142" i="39"/>
  <c r="D2142" i="39"/>
  <c r="B2142" i="39"/>
  <c r="A2142" i="39"/>
  <c r="L1021" i="39"/>
  <c r="C1021" i="39" s="1"/>
  <c r="F1021" i="39"/>
  <c r="E1021" i="39"/>
  <c r="D1021" i="39"/>
  <c r="B1021" i="39"/>
  <c r="A1021" i="39"/>
  <c r="L240" i="39"/>
  <c r="C240" i="39" s="1"/>
  <c r="F240" i="39"/>
  <c r="E240" i="39"/>
  <c r="D240" i="39"/>
  <c r="B240" i="39"/>
  <c r="A240" i="39"/>
  <c r="L79" i="39"/>
  <c r="C79" i="39" s="1"/>
  <c r="F79" i="39"/>
  <c r="E79" i="39"/>
  <c r="D79" i="39"/>
  <c r="B79" i="39"/>
  <c r="A79" i="39"/>
  <c r="L2920" i="39"/>
  <c r="C2920" i="39" s="1"/>
  <c r="F2920" i="39"/>
  <c r="E2920" i="39"/>
  <c r="D2920" i="39"/>
  <c r="B2920" i="39"/>
  <c r="A2920" i="39"/>
  <c r="L1006" i="39"/>
  <c r="C1006" i="39" s="1"/>
  <c r="F1006" i="39"/>
  <c r="E1006" i="39"/>
  <c r="D1006" i="39"/>
  <c r="B1006" i="39"/>
  <c r="A1006" i="39"/>
  <c r="L1898" i="39"/>
  <c r="C1898" i="39" s="1"/>
  <c r="F1898" i="39"/>
  <c r="E1898" i="39"/>
  <c r="D1898" i="39"/>
  <c r="B1898" i="39"/>
  <c r="A1898" i="39"/>
  <c r="L1545" i="39"/>
  <c r="C1545" i="39" s="1"/>
  <c r="F1545" i="39"/>
  <c r="E1545" i="39"/>
  <c r="D1545" i="39"/>
  <c r="B1545" i="39"/>
  <c r="H1545" i="39" s="1"/>
  <c r="A1545" i="39"/>
  <c r="L539" i="39"/>
  <c r="C539" i="39" s="1"/>
  <c r="F539" i="39"/>
  <c r="E539" i="39"/>
  <c r="D539" i="39"/>
  <c r="B539" i="39"/>
  <c r="H539" i="39" s="1"/>
  <c r="A539" i="39"/>
  <c r="L1473" i="39"/>
  <c r="C1473" i="39" s="1"/>
  <c r="F1473" i="39"/>
  <c r="E1473" i="39"/>
  <c r="D1473" i="39"/>
  <c r="B1473" i="39"/>
  <c r="A1473" i="39"/>
  <c r="L2163" i="39"/>
  <c r="C2163" i="39" s="1"/>
  <c r="F2163" i="39"/>
  <c r="E2163" i="39"/>
  <c r="D2163" i="39"/>
  <c r="B2163" i="39"/>
  <c r="A2163" i="39"/>
  <c r="L1373" i="39"/>
  <c r="C1373" i="39" s="1"/>
  <c r="F1373" i="39"/>
  <c r="E1373" i="39"/>
  <c r="D1373" i="39"/>
  <c r="B1373" i="39"/>
  <c r="H1373" i="39" s="1"/>
  <c r="A1373" i="39"/>
  <c r="L1004" i="39"/>
  <c r="C1004" i="39" s="1"/>
  <c r="F1004" i="39"/>
  <c r="E1004" i="39"/>
  <c r="D1004" i="39"/>
  <c r="B1004" i="39"/>
  <c r="A1004" i="39"/>
  <c r="L1826" i="39"/>
  <c r="C1826" i="39" s="1"/>
  <c r="F1826" i="39"/>
  <c r="E1826" i="39"/>
  <c r="D1826" i="39"/>
  <c r="B1826" i="39"/>
  <c r="A1826" i="39"/>
  <c r="L1576" i="39"/>
  <c r="C1576" i="39" s="1"/>
  <c r="F1576" i="39"/>
  <c r="E1576" i="39"/>
  <c r="D1576" i="39"/>
  <c r="B1576" i="39"/>
  <c r="H1576" i="39" s="1"/>
  <c r="A1576" i="39"/>
  <c r="L744" i="39"/>
  <c r="C744" i="39" s="1"/>
  <c r="F744" i="39"/>
  <c r="E744" i="39"/>
  <c r="D744" i="39"/>
  <c r="B744" i="39"/>
  <c r="H744" i="39" s="1"/>
  <c r="A744" i="39"/>
  <c r="L1889" i="39"/>
  <c r="C1889" i="39" s="1"/>
  <c r="F1889" i="39"/>
  <c r="E1889" i="39"/>
  <c r="D1889" i="39"/>
  <c r="B1889" i="39"/>
  <c r="A1889" i="39"/>
  <c r="L2485" i="39"/>
  <c r="C2485" i="39" s="1"/>
  <c r="F2485" i="39"/>
  <c r="E2485" i="39"/>
  <c r="D2485" i="39"/>
  <c r="B2485" i="39"/>
  <c r="A2485" i="39"/>
  <c r="L41" i="39"/>
  <c r="C41" i="39" s="1"/>
  <c r="F41" i="39"/>
  <c r="E41" i="39"/>
  <c r="D41" i="39"/>
  <c r="B41" i="39"/>
  <c r="A41" i="39"/>
  <c r="L2750" i="39"/>
  <c r="C2750" i="39" s="1"/>
  <c r="F2750" i="39"/>
  <c r="E2750" i="39"/>
  <c r="D2750" i="39"/>
  <c r="B2750" i="39"/>
  <c r="A2750" i="39"/>
  <c r="L704" i="39"/>
  <c r="C704" i="39" s="1"/>
  <c r="F704" i="39"/>
  <c r="E704" i="39"/>
  <c r="D704" i="39"/>
  <c r="B704" i="39"/>
  <c r="H704" i="39" s="1"/>
  <c r="A704" i="39"/>
  <c r="L2580" i="39"/>
  <c r="C2580" i="39" s="1"/>
  <c r="F2580" i="39"/>
  <c r="E2580" i="39"/>
  <c r="D2580" i="39"/>
  <c r="B2580" i="39"/>
  <c r="A2580" i="39"/>
  <c r="L2537" i="39"/>
  <c r="C2537" i="39" s="1"/>
  <c r="F2537" i="39"/>
  <c r="E2537" i="39"/>
  <c r="D2537" i="39"/>
  <c r="B2537" i="39"/>
  <c r="A2537" i="39"/>
  <c r="L816" i="39"/>
  <c r="C816" i="39" s="1"/>
  <c r="F816" i="39"/>
  <c r="E816" i="39"/>
  <c r="D816" i="39"/>
  <c r="B816" i="39"/>
  <c r="A816" i="39"/>
  <c r="L1934" i="39"/>
  <c r="C1934" i="39" s="1"/>
  <c r="F1934" i="39"/>
  <c r="E1934" i="39"/>
  <c r="D1934" i="39"/>
  <c r="B1934" i="39"/>
  <c r="H1934" i="39" s="1"/>
  <c r="A1934" i="39"/>
  <c r="L1763" i="39"/>
  <c r="C1763" i="39" s="1"/>
  <c r="F1763" i="39"/>
  <c r="E1763" i="39"/>
  <c r="D1763" i="39"/>
  <c r="B1763" i="39"/>
  <c r="H1763" i="39" s="1"/>
  <c r="A1763" i="39"/>
  <c r="L425" i="39"/>
  <c r="C425" i="39" s="1"/>
  <c r="F425" i="39"/>
  <c r="E425" i="39"/>
  <c r="D425" i="39"/>
  <c r="B425" i="39"/>
  <c r="A425" i="39"/>
  <c r="L636" i="39"/>
  <c r="C636" i="39" s="1"/>
  <c r="F636" i="39"/>
  <c r="E636" i="39"/>
  <c r="D636" i="39"/>
  <c r="B636" i="39"/>
  <c r="A636" i="39"/>
  <c r="L473" i="39"/>
  <c r="C473" i="39" s="1"/>
  <c r="F473" i="39"/>
  <c r="E473" i="39"/>
  <c r="D473" i="39"/>
  <c r="B473" i="39"/>
  <c r="A473" i="39"/>
  <c r="L2427" i="39"/>
  <c r="C2427" i="39" s="1"/>
  <c r="F2427" i="39"/>
  <c r="E2427" i="39"/>
  <c r="D2427" i="39"/>
  <c r="B2427" i="39"/>
  <c r="A2427" i="39"/>
  <c r="L642" i="39"/>
  <c r="C642" i="39" s="1"/>
  <c r="F642" i="39"/>
  <c r="E642" i="39"/>
  <c r="D642" i="39"/>
  <c r="B642" i="39"/>
  <c r="A642" i="39"/>
  <c r="L626" i="39"/>
  <c r="C626" i="39" s="1"/>
  <c r="F626" i="39"/>
  <c r="E626" i="39"/>
  <c r="D626" i="39"/>
  <c r="B626" i="39"/>
  <c r="A626" i="39"/>
  <c r="L218" i="39"/>
  <c r="C218" i="39" s="1"/>
  <c r="F218" i="39"/>
  <c r="E218" i="39"/>
  <c r="D218" i="39"/>
  <c r="B218" i="39"/>
  <c r="A218" i="39"/>
  <c r="L211" i="39"/>
  <c r="C211" i="39" s="1"/>
  <c r="F211" i="39"/>
  <c r="E211" i="39"/>
  <c r="D211" i="39"/>
  <c r="B211" i="39"/>
  <c r="H211" i="39" s="1"/>
  <c r="A211" i="39"/>
  <c r="L51" i="39"/>
  <c r="C51" i="39" s="1"/>
  <c r="F51" i="39"/>
  <c r="E51" i="39"/>
  <c r="D51" i="39"/>
  <c r="B51" i="39"/>
  <c r="A51" i="39"/>
  <c r="L1337" i="39"/>
  <c r="C1337" i="39" s="1"/>
  <c r="F1337" i="39"/>
  <c r="E1337" i="39"/>
  <c r="D1337" i="39"/>
  <c r="B1337" i="39"/>
  <c r="A1337" i="39"/>
  <c r="L2528" i="39"/>
  <c r="C2528" i="39" s="1"/>
  <c r="F2528" i="39"/>
  <c r="E2528" i="39"/>
  <c r="D2528" i="39"/>
  <c r="B2528" i="39"/>
  <c r="A2528" i="39"/>
  <c r="L608" i="39"/>
  <c r="C608" i="39" s="1"/>
  <c r="F608" i="39"/>
  <c r="E608" i="39"/>
  <c r="D608" i="39"/>
  <c r="B608" i="39"/>
  <c r="A608" i="39"/>
  <c r="L1752" i="39"/>
  <c r="C1752" i="39" s="1"/>
  <c r="F1752" i="39"/>
  <c r="E1752" i="39"/>
  <c r="D1752" i="39"/>
  <c r="B1752" i="39"/>
  <c r="A1752" i="39"/>
  <c r="L42" i="39"/>
  <c r="C42" i="39" s="1"/>
  <c r="F42" i="39"/>
  <c r="E42" i="39"/>
  <c r="D42" i="39"/>
  <c r="B42" i="39"/>
  <c r="A42" i="39"/>
  <c r="L1331" i="39"/>
  <c r="C1331" i="39" s="1"/>
  <c r="F1331" i="39"/>
  <c r="E1331" i="39"/>
  <c r="D1331" i="39"/>
  <c r="B1331" i="39"/>
  <c r="A1331" i="39"/>
  <c r="L1059" i="39"/>
  <c r="C1059" i="39" s="1"/>
  <c r="F1059" i="39"/>
  <c r="E1059" i="39"/>
  <c r="D1059" i="39"/>
  <c r="B1059" i="39"/>
  <c r="A1059" i="39"/>
  <c r="L1352" i="39"/>
  <c r="C1352" i="39" s="1"/>
  <c r="F1352" i="39"/>
  <c r="E1352" i="39"/>
  <c r="D1352" i="39"/>
  <c r="B1352" i="39"/>
  <c r="A1352" i="39"/>
  <c r="L1105" i="39"/>
  <c r="C1105" i="39" s="1"/>
  <c r="F1105" i="39"/>
  <c r="E1105" i="39"/>
  <c r="D1105" i="39"/>
  <c r="B1105" i="39"/>
  <c r="A1105" i="39"/>
  <c r="L3128" i="39"/>
  <c r="C3128" i="39" s="1"/>
  <c r="F3128" i="39"/>
  <c r="E3128" i="39"/>
  <c r="D3128" i="39"/>
  <c r="B3128" i="39"/>
  <c r="H3128" i="39" s="1"/>
  <c r="A3128" i="39"/>
  <c r="L3080" i="39"/>
  <c r="C3080" i="39" s="1"/>
  <c r="F3080" i="39"/>
  <c r="E3080" i="39"/>
  <c r="D3080" i="39"/>
  <c r="B3080" i="39"/>
  <c r="A3080" i="39"/>
  <c r="L2173" i="39"/>
  <c r="C2173" i="39" s="1"/>
  <c r="F2173" i="39"/>
  <c r="E2173" i="39"/>
  <c r="D2173" i="39"/>
  <c r="B2173" i="39"/>
  <c r="A2173" i="39"/>
  <c r="L2658" i="39"/>
  <c r="C2658" i="39" s="1"/>
  <c r="F2658" i="39"/>
  <c r="E2658" i="39"/>
  <c r="D2658" i="39"/>
  <c r="B2658" i="39"/>
  <c r="H2658" i="39" s="1"/>
  <c r="A2658" i="39"/>
  <c r="L174" i="39"/>
  <c r="C174" i="39" s="1"/>
  <c r="F174" i="39"/>
  <c r="E174" i="39"/>
  <c r="D174" i="39"/>
  <c r="B174" i="39"/>
  <c r="H174" i="39" s="1"/>
  <c r="A174" i="39"/>
  <c r="L2008" i="39"/>
  <c r="C2008" i="39" s="1"/>
  <c r="F2008" i="39"/>
  <c r="E2008" i="39"/>
  <c r="D2008" i="39"/>
  <c r="B2008" i="39"/>
  <c r="H2008" i="39" s="1"/>
  <c r="A2008" i="39"/>
  <c r="L780" i="39"/>
  <c r="C780" i="39" s="1"/>
  <c r="F780" i="39"/>
  <c r="E780" i="39"/>
  <c r="D780" i="39"/>
  <c r="B780" i="39"/>
  <c r="A780" i="39"/>
  <c r="L380" i="39"/>
  <c r="C380" i="39" s="1"/>
  <c r="F380" i="39"/>
  <c r="E380" i="39"/>
  <c r="D380" i="39"/>
  <c r="B380" i="39"/>
  <c r="A380" i="39"/>
  <c r="L322" i="39"/>
  <c r="C322" i="39" s="1"/>
  <c r="F322" i="39"/>
  <c r="E322" i="39"/>
  <c r="D322" i="39"/>
  <c r="B322" i="39"/>
  <c r="A322" i="39"/>
  <c r="L2509" i="39"/>
  <c r="C2509" i="39" s="1"/>
  <c r="F2509" i="39"/>
  <c r="E2509" i="39"/>
  <c r="D2509" i="39"/>
  <c r="B2509" i="39"/>
  <c r="H2509" i="39" s="1"/>
  <c r="A2509" i="39"/>
  <c r="L792" i="39"/>
  <c r="C792" i="39" s="1"/>
  <c r="F792" i="39"/>
  <c r="E792" i="39"/>
  <c r="D792" i="39"/>
  <c r="B792" i="39"/>
  <c r="A792" i="39"/>
  <c r="L2617" i="39"/>
  <c r="C2617" i="39" s="1"/>
  <c r="F2617" i="39"/>
  <c r="E2617" i="39"/>
  <c r="D2617" i="39"/>
  <c r="B2617" i="39"/>
  <c r="A2617" i="39"/>
  <c r="L2360" i="39"/>
  <c r="C2360" i="39" s="1"/>
  <c r="F2360" i="39"/>
  <c r="E2360" i="39"/>
  <c r="D2360" i="39"/>
  <c r="B2360" i="39"/>
  <c r="A2360" i="39"/>
  <c r="L75" i="39"/>
  <c r="C75" i="39" s="1"/>
  <c r="F75" i="39"/>
  <c r="E75" i="39"/>
  <c r="D75" i="39"/>
  <c r="B75" i="39"/>
  <c r="A75" i="39"/>
  <c r="L1516" i="39"/>
  <c r="C1516" i="39" s="1"/>
  <c r="F1516" i="39"/>
  <c r="E1516" i="39"/>
  <c r="D1516" i="39"/>
  <c r="B1516" i="39"/>
  <c r="A1516" i="39"/>
  <c r="L2983" i="39"/>
  <c r="C2983" i="39" s="1"/>
  <c r="F2983" i="39"/>
  <c r="E2983" i="39"/>
  <c r="D2983" i="39"/>
  <c r="B2983" i="39"/>
  <c r="A2983" i="39"/>
  <c r="L621" i="39"/>
  <c r="C621" i="39" s="1"/>
  <c r="F621" i="39"/>
  <c r="E621" i="39"/>
  <c r="D621" i="39"/>
  <c r="B621" i="39"/>
  <c r="H621" i="39" s="1"/>
  <c r="A621" i="39"/>
  <c r="L1487" i="39"/>
  <c r="C1487" i="39" s="1"/>
  <c r="F1487" i="39"/>
  <c r="E1487" i="39"/>
  <c r="D1487" i="39"/>
  <c r="B1487" i="39"/>
  <c r="A1487" i="39"/>
  <c r="L1381" i="39"/>
  <c r="C1381" i="39" s="1"/>
  <c r="F1381" i="39"/>
  <c r="E1381" i="39"/>
  <c r="D1381" i="39"/>
  <c r="B1381" i="39"/>
  <c r="A1381" i="39"/>
  <c r="L2602" i="39"/>
  <c r="C2602" i="39" s="1"/>
  <c r="F2602" i="39"/>
  <c r="E2602" i="39"/>
  <c r="D2602" i="39"/>
  <c r="B2602" i="39"/>
  <c r="A2602" i="39"/>
  <c r="L2338" i="39"/>
  <c r="C2338" i="39" s="1"/>
  <c r="F2338" i="39"/>
  <c r="E2338" i="39"/>
  <c r="D2338" i="39"/>
  <c r="B2338" i="39"/>
  <c r="A2338" i="39"/>
  <c r="L424" i="39"/>
  <c r="C424" i="39" s="1"/>
  <c r="F424" i="39"/>
  <c r="E424" i="39"/>
  <c r="D424" i="39"/>
  <c r="B424" i="39"/>
  <c r="A424" i="39"/>
  <c r="L2720" i="39"/>
  <c r="C2720" i="39" s="1"/>
  <c r="F2720" i="39"/>
  <c r="E2720" i="39"/>
  <c r="D2720" i="39"/>
  <c r="B2720" i="39"/>
  <c r="A2720" i="39"/>
  <c r="L2454" i="39"/>
  <c r="C2454" i="39" s="1"/>
  <c r="F2454" i="39"/>
  <c r="E2454" i="39"/>
  <c r="D2454" i="39"/>
  <c r="B2454" i="39"/>
  <c r="A2454" i="39"/>
  <c r="L796" i="39"/>
  <c r="C796" i="39" s="1"/>
  <c r="F796" i="39"/>
  <c r="E796" i="39"/>
  <c r="D796" i="39"/>
  <c r="B796" i="39"/>
  <c r="H796" i="39" s="1"/>
  <c r="A796" i="39"/>
  <c r="L2396" i="39"/>
  <c r="C2396" i="39" s="1"/>
  <c r="F2396" i="39"/>
  <c r="E2396" i="39"/>
  <c r="D2396" i="39"/>
  <c r="B2396" i="39"/>
  <c r="H2396" i="39" s="1"/>
  <c r="A2396" i="39"/>
  <c r="L1393" i="39"/>
  <c r="C1393" i="39" s="1"/>
  <c r="F1393" i="39"/>
  <c r="E1393" i="39"/>
  <c r="D1393" i="39"/>
  <c r="B1393" i="39"/>
  <c r="A1393" i="39"/>
  <c r="L766" i="39"/>
  <c r="C766" i="39" s="1"/>
  <c r="F766" i="39"/>
  <c r="E766" i="39"/>
  <c r="D766" i="39"/>
  <c r="B766" i="39"/>
  <c r="A766" i="39"/>
  <c r="L3013" i="39"/>
  <c r="C3013" i="39" s="1"/>
  <c r="F3013" i="39"/>
  <c r="E3013" i="39"/>
  <c r="D3013" i="39"/>
  <c r="B3013" i="39"/>
  <c r="A3013" i="39"/>
  <c r="L2887" i="39"/>
  <c r="C2887" i="39" s="1"/>
  <c r="F2887" i="39"/>
  <c r="E2887" i="39"/>
  <c r="D2887" i="39"/>
  <c r="B2887" i="39"/>
  <c r="A2887" i="39"/>
  <c r="L257" i="39"/>
  <c r="C257" i="39" s="1"/>
  <c r="F257" i="39"/>
  <c r="E257" i="39"/>
  <c r="D257" i="39"/>
  <c r="B257" i="39"/>
  <c r="A257" i="39"/>
  <c r="L2796" i="39"/>
  <c r="C2796" i="39" s="1"/>
  <c r="F2796" i="39"/>
  <c r="E2796" i="39"/>
  <c r="D2796" i="39"/>
  <c r="B2796" i="39"/>
  <c r="A2796" i="39"/>
  <c r="L756" i="39"/>
  <c r="C756" i="39" s="1"/>
  <c r="F756" i="39"/>
  <c r="E756" i="39"/>
  <c r="D756" i="39"/>
  <c r="B756" i="39"/>
  <c r="A756" i="39"/>
  <c r="L2834" i="39"/>
  <c r="C2834" i="39" s="1"/>
  <c r="F2834" i="39"/>
  <c r="E2834" i="39"/>
  <c r="D2834" i="39"/>
  <c r="B2834" i="39"/>
  <c r="A2834" i="39"/>
  <c r="L1104" i="39"/>
  <c r="C1104" i="39" s="1"/>
  <c r="F1104" i="39"/>
  <c r="E1104" i="39"/>
  <c r="D1104" i="39"/>
  <c r="B1104" i="39"/>
  <c r="A1104" i="39"/>
  <c r="L3051" i="39"/>
  <c r="C3051" i="39" s="1"/>
  <c r="F3051" i="39"/>
  <c r="E3051" i="39"/>
  <c r="D3051" i="39"/>
  <c r="B3051" i="39"/>
  <c r="A3051" i="39"/>
  <c r="L2737" i="39"/>
  <c r="C2737" i="39" s="1"/>
  <c r="F2737" i="39"/>
  <c r="E2737" i="39"/>
  <c r="D2737" i="39"/>
  <c r="B2737" i="39"/>
  <c r="A2737" i="39"/>
  <c r="L2493" i="39"/>
  <c r="C2493" i="39" s="1"/>
  <c r="F2493" i="39"/>
  <c r="E2493" i="39"/>
  <c r="D2493" i="39"/>
  <c r="B2493" i="39"/>
  <c r="H2493" i="39" s="1"/>
  <c r="A2493" i="39"/>
  <c r="L1712" i="39"/>
  <c r="C1712" i="39" s="1"/>
  <c r="F1712" i="39"/>
  <c r="E1712" i="39"/>
  <c r="D1712" i="39"/>
  <c r="B1712" i="39"/>
  <c r="A1712" i="39"/>
  <c r="L107" i="39"/>
  <c r="C107" i="39" s="1"/>
  <c r="F107" i="39"/>
  <c r="E107" i="39"/>
  <c r="D107" i="39"/>
  <c r="B107" i="39"/>
  <c r="A107" i="39"/>
  <c r="L417" i="39"/>
  <c r="C417" i="39" s="1"/>
  <c r="F417" i="39"/>
  <c r="E417" i="39"/>
  <c r="D417" i="39"/>
  <c r="B417" i="39"/>
  <c r="A417" i="39"/>
  <c r="L366" i="39"/>
  <c r="C366" i="39" s="1"/>
  <c r="F366" i="39"/>
  <c r="E366" i="39"/>
  <c r="D366" i="39"/>
  <c r="B366" i="39"/>
  <c r="H366" i="39" s="1"/>
  <c r="A366" i="39"/>
  <c r="L2027" i="39"/>
  <c r="C2027" i="39" s="1"/>
  <c r="F2027" i="39"/>
  <c r="E2027" i="39"/>
  <c r="D2027" i="39"/>
  <c r="B2027" i="39"/>
  <c r="A2027" i="39"/>
  <c r="L1736" i="39"/>
  <c r="C1736" i="39" s="1"/>
  <c r="F1736" i="39"/>
  <c r="E1736" i="39"/>
  <c r="D1736" i="39"/>
  <c r="B1736" i="39"/>
  <c r="A1736" i="39"/>
  <c r="L3037" i="39"/>
  <c r="C3037" i="39" s="1"/>
  <c r="F3037" i="39"/>
  <c r="E3037" i="39"/>
  <c r="D3037" i="39"/>
  <c r="B3037" i="39"/>
  <c r="A3037" i="39"/>
  <c r="L2042" i="39"/>
  <c r="C2042" i="39" s="1"/>
  <c r="F2042" i="39"/>
  <c r="E2042" i="39"/>
  <c r="D2042" i="39"/>
  <c r="B2042" i="39"/>
  <c r="H2042" i="39" s="1"/>
  <c r="A2042" i="39"/>
  <c r="L1853" i="39"/>
  <c r="C1853" i="39" s="1"/>
  <c r="F1853" i="39"/>
  <c r="E1853" i="39"/>
  <c r="D1853" i="39"/>
  <c r="B1853" i="39"/>
  <c r="A1853" i="39"/>
  <c r="L1690" i="39"/>
  <c r="C1690" i="39" s="1"/>
  <c r="F1690" i="39"/>
  <c r="E1690" i="39"/>
  <c r="D1690" i="39"/>
  <c r="B1690" i="39"/>
  <c r="A1690" i="39"/>
  <c r="L1549" i="39"/>
  <c r="C1549" i="39" s="1"/>
  <c r="F1549" i="39"/>
  <c r="E1549" i="39"/>
  <c r="D1549" i="39"/>
  <c r="B1549" i="39"/>
  <c r="A1549" i="39"/>
  <c r="L1416" i="39"/>
  <c r="C1416" i="39" s="1"/>
  <c r="F1416" i="39"/>
  <c r="E1416" i="39"/>
  <c r="D1416" i="39"/>
  <c r="B1416" i="39"/>
  <c r="A1416" i="39"/>
  <c r="L304" i="39"/>
  <c r="C304" i="39" s="1"/>
  <c r="F304" i="39"/>
  <c r="E304" i="39"/>
  <c r="D304" i="39"/>
  <c r="B304" i="39"/>
  <c r="A304" i="39"/>
  <c r="L2736" i="39"/>
  <c r="C2736" i="39" s="1"/>
  <c r="F2736" i="39"/>
  <c r="E2736" i="39"/>
  <c r="D2736" i="39"/>
  <c r="B2736" i="39"/>
  <c r="H2736" i="39" s="1"/>
  <c r="A2736" i="39"/>
  <c r="L3049" i="39"/>
  <c r="C3049" i="39" s="1"/>
  <c r="F3049" i="39"/>
  <c r="E3049" i="39"/>
  <c r="D3049" i="39"/>
  <c r="B3049" i="39"/>
  <c r="A3049" i="39"/>
  <c r="L2915" i="39"/>
  <c r="C2915" i="39" s="1"/>
  <c r="F2915" i="39"/>
  <c r="E2915" i="39"/>
  <c r="D2915" i="39"/>
  <c r="B2915" i="39"/>
  <c r="A2915" i="39"/>
  <c r="L1546" i="39"/>
  <c r="C1546" i="39" s="1"/>
  <c r="F1546" i="39"/>
  <c r="E1546" i="39"/>
  <c r="D1546" i="39"/>
  <c r="B1546" i="39"/>
  <c r="H1546" i="39" s="1"/>
  <c r="A1546" i="39"/>
  <c r="L2524" i="39"/>
  <c r="C2524" i="39" s="1"/>
  <c r="F2524" i="39"/>
  <c r="E2524" i="39"/>
  <c r="D2524" i="39"/>
  <c r="B2524" i="39"/>
  <c r="A2524" i="39"/>
  <c r="L2460" i="39"/>
  <c r="C2460" i="39" s="1"/>
  <c r="F2460" i="39"/>
  <c r="E2460" i="39"/>
  <c r="D2460" i="39"/>
  <c r="B2460" i="39"/>
  <c r="H2460" i="39" s="1"/>
  <c r="A2460" i="39"/>
  <c r="L2174" i="39"/>
  <c r="C2174" i="39" s="1"/>
  <c r="F2174" i="39"/>
  <c r="E2174" i="39"/>
  <c r="D2174" i="39"/>
  <c r="B2174" i="39"/>
  <c r="H2174" i="39" s="1"/>
  <c r="A2174" i="39"/>
  <c r="L2569" i="39"/>
  <c r="C2569" i="39" s="1"/>
  <c r="F2569" i="39"/>
  <c r="E2569" i="39"/>
  <c r="D2569" i="39"/>
  <c r="B2569" i="39"/>
  <c r="A2569" i="39"/>
  <c r="L2391" i="39"/>
  <c r="C2391" i="39" s="1"/>
  <c r="F2391" i="39"/>
  <c r="E2391" i="39"/>
  <c r="D2391" i="39"/>
  <c r="B2391" i="39"/>
  <c r="A2391" i="39"/>
  <c r="L1671" i="39"/>
  <c r="C1671" i="39" s="1"/>
  <c r="F1671" i="39"/>
  <c r="E1671" i="39"/>
  <c r="D1671" i="39"/>
  <c r="B1671" i="39"/>
  <c r="A1671" i="39"/>
  <c r="L1008" i="39"/>
  <c r="C1008" i="39" s="1"/>
  <c r="F1008" i="39"/>
  <c r="E1008" i="39"/>
  <c r="D1008" i="39"/>
  <c r="B1008" i="39"/>
  <c r="A1008" i="39"/>
  <c r="L14" i="39"/>
  <c r="C14" i="39" s="1"/>
  <c r="F14" i="39"/>
  <c r="E14" i="39"/>
  <c r="D14" i="39"/>
  <c r="B14" i="39"/>
  <c r="A14" i="39"/>
  <c r="L1679" i="39"/>
  <c r="C1679" i="39" s="1"/>
  <c r="F1679" i="39"/>
  <c r="E1679" i="39"/>
  <c r="D1679" i="39"/>
  <c r="B1679" i="39"/>
  <c r="A1679" i="39"/>
  <c r="L2870" i="39"/>
  <c r="C2870" i="39" s="1"/>
  <c r="F2870" i="39"/>
  <c r="E2870" i="39"/>
  <c r="D2870" i="39"/>
  <c r="B2870" i="39"/>
  <c r="H2870" i="39" s="1"/>
  <c r="A2870" i="39"/>
  <c r="L1340" i="39"/>
  <c r="C1340" i="39" s="1"/>
  <c r="F1340" i="39"/>
  <c r="E1340" i="39"/>
  <c r="D1340" i="39"/>
  <c r="B1340" i="39"/>
  <c r="A1340" i="39"/>
  <c r="O31" i="5"/>
  <c r="O29" i="5"/>
  <c r="O27" i="5"/>
  <c r="O25" i="5"/>
  <c r="O22" i="5"/>
  <c r="O20" i="5"/>
  <c r="O17" i="5"/>
  <c r="O15" i="5"/>
  <c r="O13" i="5"/>
  <c r="O12" i="5"/>
  <c r="O11" i="5"/>
  <c r="O10" i="5"/>
  <c r="O8" i="5"/>
  <c r="O7" i="5"/>
  <c r="I63" i="39" l="1"/>
  <c r="I1166" i="39"/>
  <c r="I297" i="39"/>
  <c r="I1866" i="39"/>
  <c r="I1407" i="39"/>
  <c r="I831" i="39"/>
  <c r="I1595" i="39"/>
  <c r="H42" i="39"/>
  <c r="H1672" i="39"/>
  <c r="I1600" i="39"/>
  <c r="I741" i="39"/>
  <c r="I1592" i="39"/>
  <c r="I1029" i="39"/>
  <c r="I386" i="39"/>
  <c r="H1502" i="39"/>
  <c r="H2296" i="39"/>
  <c r="H425" i="39"/>
  <c r="H1105" i="39"/>
  <c r="H2737" i="39"/>
  <c r="H323" i="39"/>
  <c r="H175" i="39"/>
  <c r="H1985" i="39"/>
  <c r="I1488" i="39"/>
  <c r="I721" i="39"/>
  <c r="I241" i="39"/>
  <c r="I133" i="39"/>
  <c r="I84" i="39"/>
  <c r="I53" i="39"/>
  <c r="I3002" i="39"/>
  <c r="I2291" i="39"/>
  <c r="I2159" i="39"/>
  <c r="I1951" i="39"/>
  <c r="I1651" i="39"/>
  <c r="I1552" i="39"/>
  <c r="I978" i="39"/>
  <c r="I693" i="39"/>
  <c r="I580" i="39"/>
  <c r="I207" i="39"/>
  <c r="I3" i="39"/>
  <c r="I810" i="39"/>
  <c r="I805" i="39"/>
  <c r="I511" i="39"/>
  <c r="H2538" i="39"/>
  <c r="H1773" i="39"/>
  <c r="H2486" i="39"/>
  <c r="H797" i="39"/>
  <c r="H2570" i="39"/>
  <c r="H367" i="39"/>
  <c r="H2659" i="39"/>
  <c r="H2510" i="39"/>
  <c r="H1862" i="39"/>
  <c r="H643" i="39"/>
  <c r="H2603" i="39"/>
  <c r="H817" i="39"/>
  <c r="H2203" i="39"/>
  <c r="H241" i="39"/>
  <c r="H3014" i="39"/>
  <c r="H540" i="39"/>
  <c r="H2797" i="39"/>
  <c r="H2175" i="39"/>
  <c r="H15" i="39"/>
  <c r="H767" i="39"/>
  <c r="H212" i="39"/>
  <c r="H2581" i="39"/>
  <c r="H1488" i="39"/>
  <c r="I2577" i="39"/>
  <c r="I908" i="39"/>
  <c r="I864" i="39"/>
  <c r="J3049" i="39"/>
  <c r="K3049" i="39" s="1"/>
  <c r="I3049" i="39" s="1"/>
  <c r="J2042" i="39"/>
  <c r="K2042" i="39" s="1"/>
  <c r="I2042" i="39" s="1"/>
  <c r="J3051" i="39"/>
  <c r="K3051" i="39" s="1"/>
  <c r="I3051" i="39" s="1"/>
  <c r="J2796" i="39"/>
  <c r="K2796" i="39" s="1"/>
  <c r="I2796" i="39" s="1"/>
  <c r="J2454" i="39"/>
  <c r="K2454" i="39" s="1"/>
  <c r="I2454" i="39" s="1"/>
  <c r="J2983" i="39"/>
  <c r="K2983" i="39" s="1"/>
  <c r="I2983" i="39" s="1"/>
  <c r="J1331" i="39"/>
  <c r="K1331" i="39" s="1"/>
  <c r="I1331" i="39" s="1"/>
  <c r="J2528" i="39"/>
  <c r="K2528" i="39" s="1"/>
  <c r="I2528" i="39" s="1"/>
  <c r="J2485" i="39"/>
  <c r="K2485" i="39" s="1"/>
  <c r="I2485" i="39" s="1"/>
  <c r="J1898" i="39"/>
  <c r="K1898" i="39" s="1"/>
  <c r="I1898" i="39" s="1"/>
  <c r="J240" i="39"/>
  <c r="K240" i="39" s="1"/>
  <c r="I240" i="39" s="1"/>
  <c r="J2737" i="39"/>
  <c r="K2737" i="39" s="1"/>
  <c r="I2737" i="39" s="1"/>
  <c r="J756" i="39"/>
  <c r="K756" i="39" s="1"/>
  <c r="I756" i="39" s="1"/>
  <c r="J3013" i="39"/>
  <c r="K3013" i="39" s="1"/>
  <c r="I3013" i="39" s="1"/>
  <c r="J796" i="39"/>
  <c r="K796" i="39" s="1"/>
  <c r="I796" i="39" s="1"/>
  <c r="J2338" i="39"/>
  <c r="K2338" i="39" s="1"/>
  <c r="I2338" i="39" s="1"/>
  <c r="J2360" i="39"/>
  <c r="K2360" i="39" s="1"/>
  <c r="I2360" i="39" s="1"/>
  <c r="J174" i="39"/>
  <c r="K174" i="39" s="1"/>
  <c r="I174" i="39" s="1"/>
  <c r="J3080" i="39"/>
  <c r="K3080" i="39" s="1"/>
  <c r="I3080" i="39" s="1"/>
  <c r="J1576" i="39"/>
  <c r="K1576" i="39" s="1"/>
  <c r="I1576" i="39" s="1"/>
  <c r="J2358" i="39"/>
  <c r="K2358" i="39" s="1"/>
  <c r="I2358" i="39" s="1"/>
  <c r="J1572" i="39"/>
  <c r="K1572" i="39" s="1"/>
  <c r="I1572" i="39" s="1"/>
  <c r="J260" i="39"/>
  <c r="K260" i="39" s="1"/>
  <c r="I260" i="39" s="1"/>
  <c r="J1121" i="39"/>
  <c r="K1121" i="39" s="1"/>
  <c r="I1121" i="39" s="1"/>
  <c r="J2460" i="39"/>
  <c r="K2460" i="39" s="1"/>
  <c r="I2460" i="39" s="1"/>
  <c r="J1546" i="39"/>
  <c r="K1546" i="39" s="1"/>
  <c r="I1546" i="39" s="1"/>
  <c r="J1736" i="39"/>
  <c r="K1736" i="39" s="1"/>
  <c r="I1736" i="39" s="1"/>
  <c r="J366" i="39"/>
  <c r="K366" i="39" s="1"/>
  <c r="I366" i="39" s="1"/>
  <c r="J2887" i="39"/>
  <c r="K2887" i="39" s="1"/>
  <c r="I2887" i="39" s="1"/>
  <c r="J2396" i="39"/>
  <c r="K2396" i="39" s="1"/>
  <c r="I2396" i="39" s="1"/>
  <c r="J75" i="39"/>
  <c r="K75" i="39" s="1"/>
  <c r="I75" i="39" s="1"/>
  <c r="J2509" i="39"/>
  <c r="K2509" i="39" s="1"/>
  <c r="I2509" i="39" s="1"/>
  <c r="J2008" i="39"/>
  <c r="K2008" i="39" s="1"/>
  <c r="I2008" i="39" s="1"/>
  <c r="J2173" i="39"/>
  <c r="K2173" i="39" s="1"/>
  <c r="I2173" i="39" s="1"/>
  <c r="J1352" i="39"/>
  <c r="K1352" i="39" s="1"/>
  <c r="I1352" i="39" s="1"/>
  <c r="J51" i="39"/>
  <c r="K51" i="39" s="1"/>
  <c r="I51" i="39" s="1"/>
  <c r="J642" i="39"/>
  <c r="K642" i="39" s="1"/>
  <c r="I642" i="39" s="1"/>
  <c r="J425" i="39"/>
  <c r="K425" i="39" s="1"/>
  <c r="I425" i="39" s="1"/>
  <c r="J1373" i="39"/>
  <c r="K1373" i="39" s="1"/>
  <c r="I1373" i="39" s="1"/>
  <c r="J2920" i="39"/>
  <c r="K2920" i="39" s="1"/>
  <c r="I2920" i="39" s="1"/>
  <c r="J1215" i="39"/>
  <c r="K1215" i="39" s="1"/>
  <c r="I1215" i="39" s="1"/>
  <c r="J1047" i="39"/>
  <c r="K1047" i="39" s="1"/>
  <c r="I1047" i="39" s="1"/>
  <c r="J900" i="39"/>
  <c r="K900" i="39" s="1"/>
  <c r="I900" i="39" s="1"/>
  <c r="J2524" i="39"/>
  <c r="K2524" i="39" s="1"/>
  <c r="I2524" i="39" s="1"/>
  <c r="J2027" i="39"/>
  <c r="K2027" i="39" s="1"/>
  <c r="I2027" i="39" s="1"/>
  <c r="J1712" i="39"/>
  <c r="K1712" i="39" s="1"/>
  <c r="I1712" i="39" s="1"/>
  <c r="J1104" i="39"/>
  <c r="K1104" i="39" s="1"/>
  <c r="I1104" i="39" s="1"/>
  <c r="J1393" i="39"/>
  <c r="K1393" i="39" s="1"/>
  <c r="I1393" i="39" s="1"/>
  <c r="J2720" i="39"/>
  <c r="K2720" i="39" s="1"/>
  <c r="I2720" i="39" s="1"/>
  <c r="J1381" i="39"/>
  <c r="K1381" i="39" s="1"/>
  <c r="I1381" i="39" s="1"/>
  <c r="J792" i="39"/>
  <c r="K792" i="39" s="1"/>
  <c r="I792" i="39" s="1"/>
  <c r="J1105" i="39"/>
  <c r="K1105" i="39" s="1"/>
  <c r="I1105" i="39" s="1"/>
  <c r="J1004" i="39"/>
  <c r="K1004" i="39" s="1"/>
  <c r="I1004" i="39" s="1"/>
  <c r="J539" i="39"/>
  <c r="K539" i="39" s="1"/>
  <c r="I539" i="39" s="1"/>
  <c r="J1501" i="39"/>
  <c r="K1501" i="39" s="1"/>
  <c r="I1501" i="39" s="1"/>
  <c r="J1785" i="39"/>
  <c r="K1785" i="39" s="1"/>
  <c r="I1785" i="39" s="1"/>
  <c r="J2202" i="39"/>
  <c r="K2202" i="39" s="1"/>
  <c r="I2202" i="39" s="1"/>
  <c r="J2569" i="39"/>
  <c r="K2569" i="39" s="1"/>
  <c r="I2569" i="39" s="1"/>
  <c r="J218" i="39"/>
  <c r="K218" i="39" s="1"/>
  <c r="I218" i="39" s="1"/>
  <c r="J2475" i="39"/>
  <c r="K2475" i="39" s="1"/>
  <c r="I2475" i="39" s="1"/>
  <c r="J380" i="39"/>
  <c r="K380" i="39" s="1"/>
  <c r="I380" i="39" s="1"/>
  <c r="J608" i="39"/>
  <c r="K608" i="39" s="1"/>
  <c r="I608" i="39" s="1"/>
  <c r="J211" i="39"/>
  <c r="K211" i="39" s="1"/>
  <c r="I211" i="39" s="1"/>
  <c r="J1545" i="39"/>
  <c r="K1545" i="39" s="1"/>
  <c r="I1545" i="39" s="1"/>
  <c r="J2430" i="39"/>
  <c r="K2430" i="39" s="1"/>
  <c r="I2430" i="39" s="1"/>
  <c r="J2658" i="39"/>
  <c r="K2658" i="39" s="1"/>
  <c r="I2658" i="39" s="1"/>
  <c r="J2353" i="39"/>
  <c r="K2353" i="39" s="1"/>
  <c r="I2353" i="39" s="1"/>
  <c r="J1679" i="39"/>
  <c r="K1679" i="39" s="1"/>
  <c r="I1679" i="39" s="1"/>
  <c r="J304" i="39"/>
  <c r="K304" i="39" s="1"/>
  <c r="I304" i="39" s="1"/>
  <c r="J2427" i="39"/>
  <c r="K2427" i="39" s="1"/>
  <c r="I2427" i="39" s="1"/>
  <c r="J79" i="39"/>
  <c r="K79" i="39" s="1"/>
  <c r="I79" i="39" s="1"/>
  <c r="J1340" i="39"/>
  <c r="K1340" i="39" s="1"/>
  <c r="I1340" i="39" s="1"/>
  <c r="J42" i="39"/>
  <c r="K42" i="39" s="1"/>
  <c r="I42" i="39" s="1"/>
  <c r="J1934" i="39"/>
  <c r="K1934" i="39" s="1"/>
  <c r="I1934" i="39" s="1"/>
  <c r="J1726" i="39"/>
  <c r="K1726" i="39" s="1"/>
  <c r="I1726" i="39" s="1"/>
  <c r="J2870" i="39"/>
  <c r="K2870" i="39" s="1"/>
  <c r="I2870" i="39" s="1"/>
  <c r="J1671" i="39"/>
  <c r="K1671" i="39" s="1"/>
  <c r="I1671" i="39" s="1"/>
  <c r="J1690" i="39"/>
  <c r="K1690" i="39" s="1"/>
  <c r="I1690" i="39" s="1"/>
  <c r="J322" i="39"/>
  <c r="K322" i="39" s="1"/>
  <c r="I322" i="39" s="1"/>
  <c r="J2750" i="39"/>
  <c r="K2750" i="39" s="1"/>
  <c r="I2750" i="39" s="1"/>
  <c r="J2673" i="39"/>
  <c r="K2673" i="39" s="1"/>
  <c r="I2673" i="39" s="1"/>
  <c r="J1861" i="39"/>
  <c r="K1861" i="39" s="1"/>
  <c r="I1861" i="39" s="1"/>
  <c r="J1008" i="39"/>
  <c r="K1008" i="39" s="1"/>
  <c r="I1008" i="39" s="1"/>
  <c r="J1549" i="39"/>
  <c r="K1549" i="39" s="1"/>
  <c r="I1549" i="39" s="1"/>
  <c r="J1337" i="39"/>
  <c r="K1337" i="39" s="1"/>
  <c r="I1337" i="39" s="1"/>
  <c r="J1853" i="39"/>
  <c r="K1853" i="39" s="1"/>
  <c r="I1853" i="39" s="1"/>
  <c r="J1226" i="39"/>
  <c r="K1226" i="39" s="1"/>
  <c r="I1226" i="39" s="1"/>
  <c r="J2602" i="39"/>
  <c r="K2602" i="39" s="1"/>
  <c r="I2602" i="39" s="1"/>
  <c r="J2915" i="39"/>
  <c r="K2915" i="39" s="1"/>
  <c r="I2915" i="39" s="1"/>
  <c r="J424" i="39"/>
  <c r="K424" i="39" s="1"/>
  <c r="I424" i="39" s="1"/>
  <c r="J1752" i="39"/>
  <c r="K1752" i="39" s="1"/>
  <c r="I1752" i="39" s="1"/>
  <c r="J636" i="39"/>
  <c r="K636" i="39" s="1"/>
  <c r="I636" i="39" s="1"/>
  <c r="J1006" i="39"/>
  <c r="K1006" i="39" s="1"/>
  <c r="I1006" i="39" s="1"/>
  <c r="J14" i="39"/>
  <c r="K14" i="39" s="1"/>
  <c r="I14" i="39" s="1"/>
  <c r="J2493" i="39"/>
  <c r="K2493" i="39" s="1"/>
  <c r="I2493" i="39" s="1"/>
  <c r="J780" i="39"/>
  <c r="K780" i="39" s="1"/>
  <c r="I780" i="39" s="1"/>
  <c r="J2142" i="39"/>
  <c r="K2142" i="39" s="1"/>
  <c r="I2142" i="39" s="1"/>
  <c r="J1772" i="39"/>
  <c r="K1772" i="39" s="1"/>
  <c r="I1772" i="39" s="1"/>
  <c r="J744" i="39"/>
  <c r="K744" i="39" s="1"/>
  <c r="I744" i="39" s="1"/>
  <c r="J417" i="39"/>
  <c r="K417" i="39" s="1"/>
  <c r="I417" i="39" s="1"/>
  <c r="J816" i="39"/>
  <c r="K816" i="39" s="1"/>
  <c r="I816" i="39" s="1"/>
  <c r="J2537" i="39"/>
  <c r="K2537" i="39" s="1"/>
  <c r="I2537" i="39" s="1"/>
  <c r="J2580" i="39"/>
  <c r="K2580" i="39" s="1"/>
  <c r="I2580" i="39" s="1"/>
  <c r="J704" i="39"/>
  <c r="K704" i="39" s="1"/>
  <c r="I704" i="39" s="1"/>
  <c r="J41" i="39"/>
  <c r="K41" i="39" s="1"/>
  <c r="I41" i="39" s="1"/>
  <c r="J1264" i="39"/>
  <c r="K1264" i="39" s="1"/>
  <c r="I1264" i="39" s="1"/>
  <c r="J1984" i="39"/>
  <c r="K1984" i="39" s="1"/>
  <c r="I1984" i="39" s="1"/>
  <c r="J2296" i="39"/>
  <c r="K2296" i="39" s="1"/>
  <c r="I2296" i="39" s="1"/>
  <c r="J621" i="39"/>
  <c r="K621" i="39" s="1"/>
  <c r="I621" i="39" s="1"/>
  <c r="J1487" i="39"/>
  <c r="K1487" i="39" s="1"/>
  <c r="I1487" i="39" s="1"/>
  <c r="J2617" i="39"/>
  <c r="K2617" i="39" s="1"/>
  <c r="I2617" i="39" s="1"/>
  <c r="J1763" i="39"/>
  <c r="K1763" i="39" s="1"/>
  <c r="I1763" i="39" s="1"/>
  <c r="J257" i="39"/>
  <c r="K257" i="39" s="1"/>
  <c r="I257" i="39" s="1"/>
  <c r="J1059" i="39"/>
  <c r="K1059" i="39" s="1"/>
  <c r="I1059" i="39" s="1"/>
  <c r="J1889" i="39"/>
  <c r="K1889" i="39" s="1"/>
  <c r="I1889" i="39" s="1"/>
  <c r="J1021" i="39"/>
  <c r="K1021" i="39" s="1"/>
  <c r="I1021" i="39" s="1"/>
  <c r="J2295" i="39"/>
  <c r="K2295" i="39" s="1"/>
  <c r="I2295" i="39" s="1"/>
  <c r="J1826" i="39"/>
  <c r="K1826" i="39" s="1"/>
  <c r="I1826" i="39" s="1"/>
  <c r="J1473" i="39"/>
  <c r="K1473" i="39" s="1"/>
  <c r="I1473" i="39" s="1"/>
  <c r="J626" i="39"/>
  <c r="K626" i="39" s="1"/>
  <c r="I626" i="39" s="1"/>
  <c r="J2163" i="39"/>
  <c r="K2163" i="39" s="1"/>
  <c r="I2163" i="39" s="1"/>
  <c r="J1516" i="39"/>
  <c r="K1516" i="39" s="1"/>
  <c r="I1516" i="39" s="1"/>
  <c r="J3128" i="39"/>
  <c r="K3128" i="39" s="1"/>
  <c r="I3128" i="39" s="1"/>
  <c r="J473" i="39"/>
  <c r="K473" i="39" s="1"/>
  <c r="I473" i="39" s="1"/>
  <c r="J1366" i="39"/>
  <c r="K1366" i="39" s="1"/>
  <c r="I1366" i="39" s="1"/>
  <c r="J107" i="39"/>
  <c r="K107" i="39" s="1"/>
  <c r="I107" i="39" s="1"/>
  <c r="J2834" i="39"/>
  <c r="K2834" i="39" s="1"/>
  <c r="I2834" i="39" s="1"/>
  <c r="J766" i="39"/>
  <c r="K766" i="39" s="1"/>
  <c r="I766" i="39" s="1"/>
  <c r="J1195" i="39"/>
  <c r="K1195" i="39" s="1"/>
  <c r="I1195" i="39" s="1"/>
  <c r="J1502" i="39"/>
  <c r="K1502" i="39" s="1"/>
  <c r="I1502" i="39" s="1"/>
  <c r="J2736" i="39"/>
  <c r="K2736" i="39" s="1"/>
  <c r="I2736" i="39" s="1"/>
  <c r="J2391" i="39"/>
  <c r="K2391" i="39" s="1"/>
  <c r="I2391" i="39" s="1"/>
  <c r="J2174" i="39"/>
  <c r="K2174" i="39" s="1"/>
  <c r="I2174" i="39" s="1"/>
  <c r="J1416" i="39"/>
  <c r="K1416" i="39" s="1"/>
  <c r="I1416" i="39" s="1"/>
  <c r="J3037" i="39"/>
  <c r="K3037" i="39" s="1"/>
  <c r="I3037" i="39" s="1"/>
  <c r="L1555" i="39"/>
  <c r="C1555" i="39" s="1"/>
  <c r="F1555" i="39"/>
  <c r="E1555" i="39"/>
  <c r="D1555" i="39"/>
  <c r="B1555" i="39"/>
  <c r="A1555" i="39"/>
  <c r="L262" i="39"/>
  <c r="C262" i="39" s="1"/>
  <c r="F262" i="39"/>
  <c r="E262" i="39"/>
  <c r="D262" i="39"/>
  <c r="B262" i="39"/>
  <c r="A262" i="39"/>
  <c r="L1717" i="39"/>
  <c r="C1717" i="39" s="1"/>
  <c r="F1717" i="39"/>
  <c r="E1717" i="39"/>
  <c r="D1717" i="39"/>
  <c r="B1717" i="39"/>
  <c r="A1717" i="39"/>
  <c r="L2269" i="39"/>
  <c r="C2269" i="39" s="1"/>
  <c r="F2269" i="39"/>
  <c r="E2269" i="39"/>
  <c r="D2269" i="39"/>
  <c r="B2269" i="39"/>
  <c r="H2269" i="39" s="1"/>
  <c r="A2269" i="39"/>
  <c r="L316" i="39"/>
  <c r="C316" i="39" s="1"/>
  <c r="F316" i="39"/>
  <c r="E316" i="39"/>
  <c r="D316" i="39"/>
  <c r="B316" i="39"/>
  <c r="A316" i="39"/>
  <c r="L1792" i="39"/>
  <c r="C1792" i="39" s="1"/>
  <c r="F1792" i="39"/>
  <c r="E1792" i="39"/>
  <c r="D1792" i="39"/>
  <c r="B1792" i="39"/>
  <c r="H1792" i="39" s="1"/>
  <c r="A1792" i="39"/>
  <c r="L1735" i="39"/>
  <c r="C1735" i="39" s="1"/>
  <c r="F1735" i="39"/>
  <c r="E1735" i="39"/>
  <c r="D1735" i="39"/>
  <c r="B1735" i="39"/>
  <c r="A1735" i="39"/>
  <c r="L2827" i="39"/>
  <c r="C2827" i="39" s="1"/>
  <c r="F2827" i="39"/>
  <c r="E2827" i="39"/>
  <c r="D2827" i="39"/>
  <c r="B2827" i="39"/>
  <c r="H2827" i="39" s="1"/>
  <c r="A2827" i="39"/>
  <c r="L1841" i="39"/>
  <c r="C1841" i="39" s="1"/>
  <c r="F1841" i="39"/>
  <c r="E1841" i="39"/>
  <c r="D1841" i="39"/>
  <c r="B1841" i="39"/>
  <c r="A1841" i="39"/>
  <c r="L606" i="39"/>
  <c r="C606" i="39" s="1"/>
  <c r="F606" i="39"/>
  <c r="E606" i="39"/>
  <c r="D606" i="39"/>
  <c r="B606" i="39"/>
  <c r="A606" i="39"/>
  <c r="L2400" i="39"/>
  <c r="C2400" i="39" s="1"/>
  <c r="F2400" i="39"/>
  <c r="E2400" i="39"/>
  <c r="D2400" i="39"/>
  <c r="B2400" i="39"/>
  <c r="A2400" i="39"/>
  <c r="L2401" i="39"/>
  <c r="C2401" i="39" s="1"/>
  <c r="F2401" i="39"/>
  <c r="E2401" i="39"/>
  <c r="D2401" i="39"/>
  <c r="B2401" i="39"/>
  <c r="H2401" i="39" s="1"/>
  <c r="A2401" i="39"/>
  <c r="L1533" i="39"/>
  <c r="C1533" i="39" s="1"/>
  <c r="F1533" i="39"/>
  <c r="E1533" i="39"/>
  <c r="D1533" i="39"/>
  <c r="B1533" i="39"/>
  <c r="A1533" i="39"/>
  <c r="L2876" i="39"/>
  <c r="C2876" i="39" s="1"/>
  <c r="F2876" i="39"/>
  <c r="E2876" i="39"/>
  <c r="D2876" i="39"/>
  <c r="B2876" i="39"/>
  <c r="A2876" i="39"/>
  <c r="L36" i="39"/>
  <c r="C36" i="39" s="1"/>
  <c r="F36" i="39"/>
  <c r="E36" i="39"/>
  <c r="D36" i="39"/>
  <c r="B36" i="39"/>
  <c r="A36" i="39"/>
  <c r="L3146" i="39"/>
  <c r="C3146" i="39" s="1"/>
  <c r="F3146" i="39"/>
  <c r="E3146" i="39"/>
  <c r="D3146" i="39"/>
  <c r="B3146" i="39"/>
  <c r="A3146" i="39"/>
  <c r="L1279" i="39"/>
  <c r="C1279" i="39" s="1"/>
  <c r="F1279" i="39"/>
  <c r="E1279" i="39"/>
  <c r="D1279" i="39"/>
  <c r="B1279" i="39"/>
  <c r="A1279" i="39"/>
  <c r="L1230" i="39"/>
  <c r="C1230" i="39" s="1"/>
  <c r="F1230" i="39"/>
  <c r="E1230" i="39"/>
  <c r="D1230" i="39"/>
  <c r="B1230" i="39"/>
  <c r="A1230" i="39"/>
  <c r="L3025" i="39"/>
  <c r="C3025" i="39" s="1"/>
  <c r="F3025" i="39"/>
  <c r="E3025" i="39"/>
  <c r="D3025" i="39"/>
  <c r="B3025" i="39"/>
  <c r="A3025" i="39"/>
  <c r="L745" i="39"/>
  <c r="C745" i="39" s="1"/>
  <c r="F745" i="39"/>
  <c r="E745" i="39"/>
  <c r="D745" i="39"/>
  <c r="B745" i="39"/>
  <c r="H745" i="39" s="1"/>
  <c r="A745" i="39"/>
  <c r="L3137" i="39"/>
  <c r="C3137" i="39" s="1"/>
  <c r="F3137" i="39"/>
  <c r="E3137" i="39"/>
  <c r="D3137" i="39"/>
  <c r="B3137" i="39"/>
  <c r="A3137" i="39"/>
  <c r="L2693" i="39"/>
  <c r="C2693" i="39" s="1"/>
  <c r="F2693" i="39"/>
  <c r="E2693" i="39"/>
  <c r="D2693" i="39"/>
  <c r="B2693" i="39"/>
  <c r="A2693" i="39"/>
  <c r="L2245" i="39"/>
  <c r="C2245" i="39" s="1"/>
  <c r="F2245" i="39"/>
  <c r="E2245" i="39"/>
  <c r="D2245" i="39"/>
  <c r="B2245" i="39"/>
  <c r="A2245" i="39"/>
  <c r="L2743" i="39"/>
  <c r="C2743" i="39" s="1"/>
  <c r="F2743" i="39"/>
  <c r="E2743" i="39"/>
  <c r="D2743" i="39"/>
  <c r="B2743" i="39"/>
  <c r="A2743" i="39"/>
  <c r="L2877" i="39"/>
  <c r="C2877" i="39" s="1"/>
  <c r="F2877" i="39"/>
  <c r="E2877" i="39"/>
  <c r="D2877" i="39"/>
  <c r="B2877" i="39"/>
  <c r="H2877" i="39" s="1"/>
  <c r="A2877" i="39"/>
  <c r="L3152" i="39"/>
  <c r="C3152" i="39" s="1"/>
  <c r="F3152" i="39"/>
  <c r="E3152" i="39"/>
  <c r="D3152" i="39"/>
  <c r="B3152" i="39"/>
  <c r="H3153" i="39" s="1"/>
  <c r="A3152" i="39"/>
  <c r="L164" i="39"/>
  <c r="C164" i="39" s="1"/>
  <c r="F164" i="39"/>
  <c r="E164" i="39"/>
  <c r="D164" i="39"/>
  <c r="B164" i="39"/>
  <c r="A164" i="39"/>
  <c r="L3010" i="39"/>
  <c r="C3010" i="39" s="1"/>
  <c r="F3010" i="39"/>
  <c r="E3010" i="39"/>
  <c r="D3010" i="39"/>
  <c r="B3010" i="39"/>
  <c r="A3010" i="39"/>
  <c r="L1711" i="39"/>
  <c r="C1711" i="39" s="1"/>
  <c r="F1711" i="39"/>
  <c r="E1711" i="39"/>
  <c r="D1711" i="39"/>
  <c r="B1711" i="39"/>
  <c r="A1711" i="39"/>
  <c r="L2552" i="39"/>
  <c r="C2552" i="39" s="1"/>
  <c r="F2552" i="39"/>
  <c r="E2552" i="39"/>
  <c r="D2552" i="39"/>
  <c r="B2552" i="39"/>
  <c r="H2552" i="39" s="1"/>
  <c r="A2552" i="39"/>
  <c r="L1857" i="39"/>
  <c r="C1857" i="39" s="1"/>
  <c r="F1857" i="39"/>
  <c r="E1857" i="39"/>
  <c r="D1857" i="39"/>
  <c r="B1857" i="39"/>
  <c r="A1857" i="39"/>
  <c r="L788" i="39"/>
  <c r="C788" i="39" s="1"/>
  <c r="F788" i="39"/>
  <c r="E788" i="39"/>
  <c r="D788" i="39"/>
  <c r="B788" i="39"/>
  <c r="A788" i="39"/>
  <c r="L2211" i="39"/>
  <c r="C2211" i="39" s="1"/>
  <c r="F2211" i="39"/>
  <c r="E2211" i="39"/>
  <c r="D2211" i="39"/>
  <c r="B2211" i="39"/>
  <c r="A2211" i="39"/>
  <c r="L229" i="39"/>
  <c r="C229" i="39" s="1"/>
  <c r="F229" i="39"/>
  <c r="E229" i="39"/>
  <c r="D229" i="39"/>
  <c r="B229" i="39"/>
  <c r="A229" i="39"/>
  <c r="L2341" i="39"/>
  <c r="C2341" i="39" s="1"/>
  <c r="F2341" i="39"/>
  <c r="E2341" i="39"/>
  <c r="D2341" i="39"/>
  <c r="B2341" i="39"/>
  <c r="A2341" i="39"/>
  <c r="L2220" i="39"/>
  <c r="C2220" i="39" s="1"/>
  <c r="F2220" i="39"/>
  <c r="E2220" i="39"/>
  <c r="D2220" i="39"/>
  <c r="B2220" i="39"/>
  <c r="A2220" i="39"/>
  <c r="L34" i="39"/>
  <c r="C34" i="39" s="1"/>
  <c r="F34" i="39"/>
  <c r="E34" i="39"/>
  <c r="D34" i="39"/>
  <c r="B34" i="39"/>
  <c r="A34" i="39"/>
  <c r="L2038" i="39"/>
  <c r="C2038" i="39" s="1"/>
  <c r="F2038" i="39"/>
  <c r="E2038" i="39"/>
  <c r="D2038" i="39"/>
  <c r="B2038" i="39"/>
  <c r="A2038" i="39"/>
  <c r="L658" i="39"/>
  <c r="C658" i="39" s="1"/>
  <c r="F658" i="39"/>
  <c r="E658" i="39"/>
  <c r="D658" i="39"/>
  <c r="B658" i="39"/>
  <c r="A658" i="39"/>
  <c r="L1218" i="39"/>
  <c r="C1218" i="39" s="1"/>
  <c r="F1218" i="39"/>
  <c r="E1218" i="39"/>
  <c r="D1218" i="39"/>
  <c r="B1218" i="39"/>
  <c r="A1218" i="39"/>
  <c r="L946" i="39"/>
  <c r="C946" i="39" s="1"/>
  <c r="F946" i="39"/>
  <c r="E946" i="39"/>
  <c r="D946" i="39"/>
  <c r="B946" i="39"/>
  <c r="H946" i="39" s="1"/>
  <c r="A946" i="39"/>
  <c r="L298" i="39"/>
  <c r="C298" i="39" s="1"/>
  <c r="F298" i="39"/>
  <c r="E298" i="39"/>
  <c r="D298" i="39"/>
  <c r="B298" i="39"/>
  <c r="A298" i="39"/>
  <c r="L1124" i="39"/>
  <c r="C1124" i="39" s="1"/>
  <c r="F1124" i="39"/>
  <c r="E1124" i="39"/>
  <c r="D1124" i="39"/>
  <c r="B1124" i="39"/>
  <c r="A1124" i="39"/>
  <c r="L2871" i="39"/>
  <c r="C2871" i="39" s="1"/>
  <c r="F2871" i="39"/>
  <c r="E2871" i="39"/>
  <c r="D2871" i="39"/>
  <c r="B2871" i="39"/>
  <c r="H2871" i="39" s="1"/>
  <c r="A2871" i="39"/>
  <c r="L1618" i="39"/>
  <c r="C1618" i="39" s="1"/>
  <c r="F1618" i="39"/>
  <c r="E1618" i="39"/>
  <c r="D1618" i="39"/>
  <c r="B1618" i="39"/>
  <c r="A1618" i="39"/>
  <c r="L2209" i="39"/>
  <c r="C2209" i="39" s="1"/>
  <c r="F2209" i="39"/>
  <c r="E2209" i="39"/>
  <c r="D2209" i="39"/>
  <c r="B2209" i="39"/>
  <c r="H2209" i="39" s="1"/>
  <c r="A2209" i="39"/>
  <c r="L1089" i="39"/>
  <c r="C1089" i="39" s="1"/>
  <c r="F1089" i="39"/>
  <c r="E1089" i="39"/>
  <c r="D1089" i="39"/>
  <c r="B1089" i="39"/>
  <c r="A1089" i="39"/>
  <c r="L27" i="39"/>
  <c r="C27" i="39" s="1"/>
  <c r="F27" i="39"/>
  <c r="E27" i="39"/>
  <c r="D27" i="39"/>
  <c r="B27" i="39"/>
  <c r="A27" i="39"/>
  <c r="L2784" i="39"/>
  <c r="C2784" i="39" s="1"/>
  <c r="F2784" i="39"/>
  <c r="E2784" i="39"/>
  <c r="D2784" i="39"/>
  <c r="B2784" i="39"/>
  <c r="A2784" i="39"/>
  <c r="L2328" i="39"/>
  <c r="C2328" i="39" s="1"/>
  <c r="F2328" i="39"/>
  <c r="E2328" i="39"/>
  <c r="D2328" i="39"/>
  <c r="B2328" i="39"/>
  <c r="A2328" i="39"/>
  <c r="L1868" i="39"/>
  <c r="C1868" i="39" s="1"/>
  <c r="F1868" i="39"/>
  <c r="E1868" i="39"/>
  <c r="D1868" i="39"/>
  <c r="B1868" i="39"/>
  <c r="A1868" i="39"/>
  <c r="L1619" i="39"/>
  <c r="C1619" i="39" s="1"/>
  <c r="F1619" i="39"/>
  <c r="E1619" i="39"/>
  <c r="D1619" i="39"/>
  <c r="B1619" i="39"/>
  <c r="A1619" i="39"/>
  <c r="L1652" i="39"/>
  <c r="C1652" i="39" s="1"/>
  <c r="F1652" i="39"/>
  <c r="E1652" i="39"/>
  <c r="D1652" i="39"/>
  <c r="B1652" i="39"/>
  <c r="H1652" i="39" s="1"/>
  <c r="A1652" i="39"/>
  <c r="L1128" i="39"/>
  <c r="C1128" i="39" s="1"/>
  <c r="F1128" i="39"/>
  <c r="E1128" i="39"/>
  <c r="D1128" i="39"/>
  <c r="B1128" i="39"/>
  <c r="A1128" i="39"/>
  <c r="L2325" i="39"/>
  <c r="C2325" i="39" s="1"/>
  <c r="F2325" i="39"/>
  <c r="E2325" i="39"/>
  <c r="D2325" i="39"/>
  <c r="B2325" i="39"/>
  <c r="A2325" i="39"/>
  <c r="L2073" i="39"/>
  <c r="C2073" i="39" s="1"/>
  <c r="F2073" i="39"/>
  <c r="E2073" i="39"/>
  <c r="D2073" i="39"/>
  <c r="B2073" i="39"/>
  <c r="A2073" i="39"/>
  <c r="L674" i="39"/>
  <c r="C674" i="39" s="1"/>
  <c r="F674" i="39"/>
  <c r="E674" i="39"/>
  <c r="D674" i="39"/>
  <c r="B674" i="39"/>
  <c r="A674" i="39"/>
  <c r="L1338" i="39"/>
  <c r="C1338" i="39" s="1"/>
  <c r="F1338" i="39"/>
  <c r="E1338" i="39"/>
  <c r="D1338" i="39"/>
  <c r="B1338" i="39"/>
  <c r="H1338" i="39" s="1"/>
  <c r="A1338" i="39"/>
  <c r="L932" i="39"/>
  <c r="C932" i="39" s="1"/>
  <c r="F932" i="39"/>
  <c r="E932" i="39"/>
  <c r="D932" i="39"/>
  <c r="B932" i="39"/>
  <c r="A932" i="39"/>
  <c r="L1202" i="39"/>
  <c r="C1202" i="39" s="1"/>
  <c r="F1202" i="39"/>
  <c r="E1202" i="39"/>
  <c r="D1202" i="39"/>
  <c r="B1202" i="39"/>
  <c r="A1202" i="39"/>
  <c r="L553" i="39"/>
  <c r="C553" i="39" s="1"/>
  <c r="F553" i="39"/>
  <c r="E553" i="39"/>
  <c r="D553" i="39"/>
  <c r="B553" i="39"/>
  <c r="A553" i="39"/>
  <c r="L1680" i="39"/>
  <c r="C1680" i="39" s="1"/>
  <c r="F1680" i="39"/>
  <c r="E1680" i="39"/>
  <c r="D1680" i="39"/>
  <c r="B1680" i="39"/>
  <c r="H1680" i="39" s="1"/>
  <c r="A1680" i="39"/>
  <c r="L206" i="39"/>
  <c r="C206" i="39" s="1"/>
  <c r="F206" i="39"/>
  <c r="E206" i="39"/>
  <c r="D206" i="39"/>
  <c r="B206" i="39"/>
  <c r="A206" i="39"/>
  <c r="L2904" i="39"/>
  <c r="C2904" i="39" s="1"/>
  <c r="F2904" i="39"/>
  <c r="E2904" i="39"/>
  <c r="D2904" i="39"/>
  <c r="B2904" i="39"/>
  <c r="A2904" i="39"/>
  <c r="L2388" i="39"/>
  <c r="C2388" i="39" s="1"/>
  <c r="F2388" i="39"/>
  <c r="E2388" i="39"/>
  <c r="D2388" i="39"/>
  <c r="B2388" i="39"/>
  <c r="A2388" i="39"/>
  <c r="L2375" i="39"/>
  <c r="C2375" i="39" s="1"/>
  <c r="F2375" i="39"/>
  <c r="E2375" i="39"/>
  <c r="D2375" i="39"/>
  <c r="B2375" i="39"/>
  <c r="A2375" i="39"/>
  <c r="L39" i="39"/>
  <c r="C39" i="39" s="1"/>
  <c r="F39" i="39"/>
  <c r="E39" i="39"/>
  <c r="D39" i="39"/>
  <c r="B39" i="39"/>
  <c r="A39" i="39"/>
  <c r="L1009" i="39"/>
  <c r="C1009" i="39" s="1"/>
  <c r="F1009" i="39"/>
  <c r="E1009" i="39"/>
  <c r="D1009" i="39"/>
  <c r="B1009" i="39"/>
  <c r="A1009" i="39"/>
  <c r="L861" i="39"/>
  <c r="C861" i="39" s="1"/>
  <c r="F861" i="39"/>
  <c r="E861" i="39"/>
  <c r="D861" i="39"/>
  <c r="B861" i="39"/>
  <c r="A861" i="39"/>
  <c r="L1960" i="39"/>
  <c r="C1960" i="39" s="1"/>
  <c r="F1960" i="39"/>
  <c r="E1960" i="39"/>
  <c r="D1960" i="39"/>
  <c r="B1960" i="39"/>
  <c r="A1960" i="39"/>
  <c r="L3079" i="39"/>
  <c r="C3079" i="39" s="1"/>
  <c r="F3079" i="39"/>
  <c r="E3079" i="39"/>
  <c r="D3079" i="39"/>
  <c r="B3079" i="39"/>
  <c r="A3079" i="39"/>
  <c r="L2092" i="39"/>
  <c r="C2092" i="39" s="1"/>
  <c r="F2092" i="39"/>
  <c r="E2092" i="39"/>
  <c r="D2092" i="39"/>
  <c r="B2092" i="39"/>
  <c r="A2092" i="39"/>
  <c r="L2519" i="39"/>
  <c r="C2519" i="39" s="1"/>
  <c r="F2519" i="39"/>
  <c r="E2519" i="39"/>
  <c r="D2519" i="39"/>
  <c r="B2519" i="39"/>
  <c r="A2519" i="39"/>
  <c r="L760" i="39"/>
  <c r="C760" i="39" s="1"/>
  <c r="F760" i="39"/>
  <c r="E760" i="39"/>
  <c r="D760" i="39"/>
  <c r="B760" i="39"/>
  <c r="A760" i="39"/>
  <c r="L2680" i="39"/>
  <c r="C2680" i="39" s="1"/>
  <c r="F2680" i="39"/>
  <c r="E2680" i="39"/>
  <c r="D2680" i="39"/>
  <c r="B2680" i="39"/>
  <c r="A2680" i="39"/>
  <c r="L1974" i="39"/>
  <c r="C1974" i="39" s="1"/>
  <c r="F1974" i="39"/>
  <c r="E1974" i="39"/>
  <c r="D1974" i="39"/>
  <c r="B1974" i="39"/>
  <c r="A1974" i="39"/>
  <c r="L2848" i="39"/>
  <c r="C2848" i="39" s="1"/>
  <c r="F2848" i="39"/>
  <c r="E2848" i="39"/>
  <c r="D2848" i="39"/>
  <c r="B2848" i="39"/>
  <c r="H2848" i="39" s="1"/>
  <c r="A2848" i="39"/>
  <c r="L3145" i="39"/>
  <c r="C3145" i="39" s="1"/>
  <c r="F3145" i="39"/>
  <c r="E3145" i="39"/>
  <c r="D3145" i="39"/>
  <c r="B3145" i="39"/>
  <c r="H3145" i="39" s="1"/>
  <c r="A3145" i="39"/>
  <c r="L3096" i="39"/>
  <c r="C3096" i="39" s="1"/>
  <c r="F3096" i="39"/>
  <c r="E3096" i="39"/>
  <c r="D3096" i="39"/>
  <c r="B3096" i="39"/>
  <c r="A3096" i="39"/>
  <c r="L157" i="39"/>
  <c r="C157" i="39" s="1"/>
  <c r="F157" i="39"/>
  <c r="E157" i="39"/>
  <c r="D157" i="39"/>
  <c r="B157" i="39"/>
  <c r="A157" i="39"/>
  <c r="L612" i="39"/>
  <c r="C612" i="39" s="1"/>
  <c r="F612" i="39"/>
  <c r="E612" i="39"/>
  <c r="D612" i="39"/>
  <c r="B612" i="39"/>
  <c r="A612" i="39"/>
  <c r="L2436" i="39"/>
  <c r="C2436" i="39" s="1"/>
  <c r="F2436" i="39"/>
  <c r="E2436" i="39"/>
  <c r="D2436" i="39"/>
  <c r="B2436" i="39"/>
  <c r="A2436" i="39"/>
  <c r="L1026" i="39"/>
  <c r="C1026" i="39" s="1"/>
  <c r="F1026" i="39"/>
  <c r="E1026" i="39"/>
  <c r="D1026" i="39"/>
  <c r="B1026" i="39"/>
  <c r="H1026" i="39" s="1"/>
  <c r="A1026" i="39"/>
  <c r="L465" i="39"/>
  <c r="C465" i="39" s="1"/>
  <c r="F465" i="39"/>
  <c r="E465" i="39"/>
  <c r="D465" i="39"/>
  <c r="B465" i="39"/>
  <c r="A465" i="39"/>
  <c r="L2588" i="39"/>
  <c r="C2588" i="39" s="1"/>
  <c r="F2588" i="39"/>
  <c r="E2588" i="39"/>
  <c r="D2588" i="39"/>
  <c r="B2588" i="39"/>
  <c r="A2588" i="39"/>
  <c r="L1162" i="39"/>
  <c r="C1162" i="39" s="1"/>
  <c r="F1162" i="39"/>
  <c r="E1162" i="39"/>
  <c r="D1162" i="39"/>
  <c r="B1162" i="39"/>
  <c r="A1162" i="39"/>
  <c r="L1424" i="39"/>
  <c r="C1424" i="39" s="1"/>
  <c r="F1424" i="39"/>
  <c r="E1424" i="39"/>
  <c r="D1424" i="39"/>
  <c r="B1424" i="39"/>
  <c r="A1424" i="39"/>
  <c r="L1987" i="39"/>
  <c r="C1987" i="39" s="1"/>
  <c r="F1987" i="39"/>
  <c r="E1987" i="39"/>
  <c r="D1987" i="39"/>
  <c r="B1987" i="39"/>
  <c r="A1987" i="39"/>
  <c r="L2672" i="39"/>
  <c r="C2672" i="39" s="1"/>
  <c r="F2672" i="39"/>
  <c r="E2672" i="39"/>
  <c r="D2672" i="39"/>
  <c r="B2672" i="39"/>
  <c r="A2672" i="39"/>
  <c r="L2710" i="39"/>
  <c r="C2710" i="39" s="1"/>
  <c r="F2710" i="39"/>
  <c r="E2710" i="39"/>
  <c r="D2710" i="39"/>
  <c r="B2710" i="39"/>
  <c r="A2710" i="39"/>
  <c r="L1565" i="39"/>
  <c r="C1565" i="39" s="1"/>
  <c r="F1565" i="39"/>
  <c r="E1565" i="39"/>
  <c r="D1565" i="39"/>
  <c r="B1565" i="39"/>
  <c r="A1565" i="39"/>
  <c r="L1316" i="39"/>
  <c r="C1316" i="39" s="1"/>
  <c r="F1316" i="39"/>
  <c r="E1316" i="39"/>
  <c r="D1316" i="39"/>
  <c r="B1316" i="39"/>
  <c r="H1316" i="39" s="1"/>
  <c r="A1316" i="39"/>
  <c r="L1192" i="39"/>
  <c r="C1192" i="39" s="1"/>
  <c r="F1192" i="39"/>
  <c r="E1192" i="39"/>
  <c r="D1192" i="39"/>
  <c r="B1192" i="39"/>
  <c r="A1192" i="39"/>
  <c r="L2840" i="39"/>
  <c r="C2840" i="39" s="1"/>
  <c r="F2840" i="39"/>
  <c r="E2840" i="39"/>
  <c r="D2840" i="39"/>
  <c r="B2840" i="39"/>
  <c r="A2840" i="39"/>
  <c r="L3142" i="39"/>
  <c r="C3142" i="39" s="1"/>
  <c r="F3142" i="39"/>
  <c r="E3142" i="39"/>
  <c r="D3142" i="39"/>
  <c r="B3142" i="39"/>
  <c r="A3142" i="39"/>
  <c r="L420" i="39"/>
  <c r="C420" i="39" s="1"/>
  <c r="F420" i="39"/>
  <c r="E420" i="39"/>
  <c r="D420" i="39"/>
  <c r="B420" i="39"/>
  <c r="A420" i="39"/>
  <c r="L1048" i="39"/>
  <c r="C1048" i="39" s="1"/>
  <c r="F1048" i="39"/>
  <c r="E1048" i="39"/>
  <c r="D1048" i="39"/>
  <c r="B1048" i="39"/>
  <c r="H1048" i="39" s="1"/>
  <c r="A1048" i="39"/>
  <c r="L1971" i="39"/>
  <c r="C1971" i="39" s="1"/>
  <c r="F1971" i="39"/>
  <c r="E1971" i="39"/>
  <c r="D1971" i="39"/>
  <c r="B1971" i="39"/>
  <c r="A1971" i="39"/>
  <c r="L1604" i="39"/>
  <c r="C1604" i="39" s="1"/>
  <c r="F1604" i="39"/>
  <c r="E1604" i="39"/>
  <c r="D1604" i="39"/>
  <c r="B1604" i="39"/>
  <c r="A1604" i="39"/>
  <c r="L1362" i="39"/>
  <c r="C1362" i="39" s="1"/>
  <c r="F1362" i="39"/>
  <c r="E1362" i="39"/>
  <c r="D1362" i="39"/>
  <c r="B1362" i="39"/>
  <c r="H1362" i="39" s="1"/>
  <c r="A1362" i="39"/>
  <c r="L1686" i="39"/>
  <c r="C1686" i="39" s="1"/>
  <c r="F1686" i="39"/>
  <c r="E1686" i="39"/>
  <c r="D1686" i="39"/>
  <c r="B1686" i="39"/>
  <c r="A1686" i="39"/>
  <c r="L1932" i="39"/>
  <c r="C1932" i="39" s="1"/>
  <c r="F1932" i="39"/>
  <c r="E1932" i="39"/>
  <c r="D1932" i="39"/>
  <c r="B1932" i="39"/>
  <c r="A1932" i="39"/>
  <c r="L2722" i="39"/>
  <c r="C2722" i="39" s="1"/>
  <c r="F2722" i="39"/>
  <c r="E2722" i="39"/>
  <c r="D2722" i="39"/>
  <c r="B2722" i="39"/>
  <c r="A2722" i="39"/>
  <c r="L2455" i="39"/>
  <c r="C2455" i="39" s="1"/>
  <c r="F2455" i="39"/>
  <c r="E2455" i="39"/>
  <c r="D2455" i="39"/>
  <c r="B2455" i="39"/>
  <c r="H2455" i="39" s="1"/>
  <c r="A2455" i="39"/>
  <c r="L2210" i="39"/>
  <c r="C2210" i="39" s="1"/>
  <c r="F2210" i="39"/>
  <c r="E2210" i="39"/>
  <c r="D2210" i="39"/>
  <c r="B2210" i="39"/>
  <c r="A2210" i="39"/>
  <c r="L2244" i="39"/>
  <c r="C2244" i="39" s="1"/>
  <c r="F2244" i="39"/>
  <c r="E2244" i="39"/>
  <c r="D2244" i="39"/>
  <c r="B2244" i="39"/>
  <c r="A2244" i="39"/>
  <c r="L904" i="39"/>
  <c r="C904" i="39" s="1"/>
  <c r="F904" i="39"/>
  <c r="E904" i="39"/>
  <c r="D904" i="39"/>
  <c r="B904" i="39"/>
  <c r="A904" i="39"/>
  <c r="L710" i="39"/>
  <c r="C710" i="39" s="1"/>
  <c r="F710" i="39"/>
  <c r="E710" i="39"/>
  <c r="D710" i="39"/>
  <c r="B710" i="39"/>
  <c r="A710" i="39"/>
  <c r="L281" i="39"/>
  <c r="C281" i="39" s="1"/>
  <c r="F281" i="39"/>
  <c r="E281" i="39"/>
  <c r="D281" i="39"/>
  <c r="B281" i="39"/>
  <c r="A281" i="39"/>
  <c r="L2536" i="39"/>
  <c r="C2536" i="39" s="1"/>
  <c r="F2536" i="39"/>
  <c r="E2536" i="39"/>
  <c r="D2536" i="39"/>
  <c r="B2536" i="39"/>
  <c r="A2536" i="39"/>
  <c r="L1401" i="39"/>
  <c r="C1401" i="39" s="1"/>
  <c r="F1401" i="39"/>
  <c r="E1401" i="39"/>
  <c r="D1401" i="39"/>
  <c r="B1401" i="39"/>
  <c r="A1401" i="39"/>
  <c r="L2266" i="39"/>
  <c r="C2266" i="39" s="1"/>
  <c r="F2266" i="39"/>
  <c r="E2266" i="39"/>
  <c r="D2266" i="39"/>
  <c r="B2266" i="39"/>
  <c r="A2266" i="39"/>
  <c r="L889" i="39"/>
  <c r="C889" i="39" s="1"/>
  <c r="F889" i="39"/>
  <c r="E889" i="39"/>
  <c r="D889" i="39"/>
  <c r="B889" i="39"/>
  <c r="A889" i="39"/>
  <c r="L574" i="39"/>
  <c r="C574" i="39" s="1"/>
  <c r="F574" i="39"/>
  <c r="E574" i="39"/>
  <c r="D574" i="39"/>
  <c r="B574" i="39"/>
  <c r="A574" i="39"/>
  <c r="L2945" i="39"/>
  <c r="C2945" i="39" s="1"/>
  <c r="F2945" i="39"/>
  <c r="E2945" i="39"/>
  <c r="D2945" i="39"/>
  <c r="B2945" i="39"/>
  <c r="H2946" i="39" s="1"/>
  <c r="A2945" i="39"/>
  <c r="L822" i="39"/>
  <c r="C822" i="39" s="1"/>
  <c r="F822" i="39"/>
  <c r="E822" i="39"/>
  <c r="D822" i="39"/>
  <c r="B822" i="39"/>
  <c r="A822" i="39"/>
  <c r="L1224" i="39"/>
  <c r="C1224" i="39" s="1"/>
  <c r="F1224" i="39"/>
  <c r="E1224" i="39"/>
  <c r="D1224" i="39"/>
  <c r="B1224" i="39"/>
  <c r="A1224" i="39"/>
  <c r="L2048" i="39"/>
  <c r="C2048" i="39" s="1"/>
  <c r="F2048" i="39"/>
  <c r="E2048" i="39"/>
  <c r="D2048" i="39"/>
  <c r="B2048" i="39"/>
  <c r="A2048" i="39"/>
  <c r="L857" i="39"/>
  <c r="C857" i="39" s="1"/>
  <c r="F857" i="39"/>
  <c r="E857" i="39"/>
  <c r="D857" i="39"/>
  <c r="B857" i="39"/>
  <c r="A857" i="39"/>
  <c r="L2944" i="39"/>
  <c r="C2944" i="39" s="1"/>
  <c r="F2944" i="39"/>
  <c r="E2944" i="39"/>
  <c r="D2944" i="39"/>
  <c r="B2944" i="39"/>
  <c r="A2944" i="39"/>
  <c r="L2224" i="39"/>
  <c r="C2224" i="39" s="1"/>
  <c r="F2224" i="39"/>
  <c r="E2224" i="39"/>
  <c r="D2224" i="39"/>
  <c r="B2224" i="39"/>
  <c r="A2224" i="39"/>
  <c r="L1067" i="39"/>
  <c r="C1067" i="39" s="1"/>
  <c r="F1067" i="39"/>
  <c r="E1067" i="39"/>
  <c r="D1067" i="39"/>
  <c r="B1067" i="39"/>
  <c r="A1067" i="39"/>
  <c r="L2272" i="39"/>
  <c r="C2272" i="39" s="1"/>
  <c r="F2272" i="39"/>
  <c r="E2272" i="39"/>
  <c r="D2272" i="39"/>
  <c r="B2272" i="39"/>
  <c r="A2272" i="39"/>
  <c r="L346" i="39"/>
  <c r="C346" i="39" s="1"/>
  <c r="F346" i="39"/>
  <c r="E346" i="39"/>
  <c r="D346" i="39"/>
  <c r="B346" i="39"/>
  <c r="H346" i="39" s="1"/>
  <c r="A346" i="39"/>
  <c r="L344" i="39"/>
  <c r="C344" i="39" s="1"/>
  <c r="F344" i="39"/>
  <c r="E344" i="39"/>
  <c r="D344" i="39"/>
  <c r="B344" i="39"/>
  <c r="A344" i="39"/>
  <c r="L86" i="39"/>
  <c r="C86" i="39" s="1"/>
  <c r="F86" i="39"/>
  <c r="E86" i="39"/>
  <c r="D86" i="39"/>
  <c r="B86" i="39"/>
  <c r="A86" i="39"/>
  <c r="L1200" i="39"/>
  <c r="C1200" i="39" s="1"/>
  <c r="F1200" i="39"/>
  <c r="E1200" i="39"/>
  <c r="D1200" i="39"/>
  <c r="B1200" i="39"/>
  <c r="A1200" i="39"/>
  <c r="L1223" i="39"/>
  <c r="C1223" i="39" s="1"/>
  <c r="F1223" i="39"/>
  <c r="E1223" i="39"/>
  <c r="D1223" i="39"/>
  <c r="B1223" i="39"/>
  <c r="A1223" i="39"/>
  <c r="L3117" i="39"/>
  <c r="C3117" i="39" s="1"/>
  <c r="F3117" i="39"/>
  <c r="E3117" i="39"/>
  <c r="D3117" i="39"/>
  <c r="B3117" i="39"/>
  <c r="A3117" i="39"/>
  <c r="L647" i="39"/>
  <c r="C647" i="39" s="1"/>
  <c r="F647" i="39"/>
  <c r="E647" i="39"/>
  <c r="D647" i="39"/>
  <c r="B647" i="39"/>
  <c r="A647" i="39"/>
  <c r="L1721" i="39"/>
  <c r="C1721" i="39" s="1"/>
  <c r="F1721" i="39"/>
  <c r="E1721" i="39"/>
  <c r="D1721" i="39"/>
  <c r="B1721" i="39"/>
  <c r="A1721" i="39"/>
  <c r="L517" i="39"/>
  <c r="C517" i="39" s="1"/>
  <c r="F517" i="39"/>
  <c r="E517" i="39"/>
  <c r="D517" i="39"/>
  <c r="B517" i="39"/>
  <c r="A517" i="39"/>
  <c r="L2817" i="39"/>
  <c r="C2817" i="39" s="1"/>
  <c r="F2817" i="39"/>
  <c r="E2817" i="39"/>
  <c r="D2817" i="39"/>
  <c r="B2817" i="39"/>
  <c r="A2817" i="39"/>
  <c r="L486" i="39"/>
  <c r="C486" i="39" s="1"/>
  <c r="F486" i="39"/>
  <c r="E486" i="39"/>
  <c r="D486" i="39"/>
  <c r="B486" i="39"/>
  <c r="A486" i="39"/>
  <c r="L28" i="39"/>
  <c r="C28" i="39" s="1"/>
  <c r="F28" i="39"/>
  <c r="E28" i="39"/>
  <c r="D28" i="39"/>
  <c r="B28" i="39"/>
  <c r="A28" i="39"/>
  <c r="L216" i="39"/>
  <c r="C216" i="39" s="1"/>
  <c r="F216" i="39"/>
  <c r="E216" i="39"/>
  <c r="D216" i="39"/>
  <c r="B216" i="39"/>
  <c r="A216" i="39"/>
  <c r="L1313" i="39"/>
  <c r="C1313" i="39" s="1"/>
  <c r="F1313" i="39"/>
  <c r="E1313" i="39"/>
  <c r="D1313" i="39"/>
  <c r="B1313" i="39"/>
  <c r="A1313" i="39"/>
  <c r="L1739" i="39"/>
  <c r="C1739" i="39" s="1"/>
  <c r="F1739" i="39"/>
  <c r="E1739" i="39"/>
  <c r="D1739" i="39"/>
  <c r="B1739" i="39"/>
  <c r="A1739" i="39"/>
  <c r="L1046" i="39"/>
  <c r="C1046" i="39" s="1"/>
  <c r="F1046" i="39"/>
  <c r="E1046" i="39"/>
  <c r="D1046" i="39"/>
  <c r="B1046" i="39"/>
  <c r="A1046" i="39"/>
  <c r="L1716" i="39"/>
  <c r="C1716" i="39" s="1"/>
  <c r="F1716" i="39"/>
  <c r="E1716" i="39"/>
  <c r="D1716" i="39"/>
  <c r="B1716" i="39"/>
  <c r="A1716" i="39"/>
  <c r="L1364" i="39"/>
  <c r="C1364" i="39" s="1"/>
  <c r="F1364" i="39"/>
  <c r="E1364" i="39"/>
  <c r="D1364" i="39"/>
  <c r="B1364" i="39"/>
  <c r="A1364" i="39"/>
  <c r="L1201" i="39"/>
  <c r="C1201" i="39" s="1"/>
  <c r="F1201" i="39"/>
  <c r="E1201" i="39"/>
  <c r="D1201" i="39"/>
  <c r="B1201" i="39"/>
  <c r="H1201" i="39" s="1"/>
  <c r="A1201" i="39"/>
  <c r="L1606" i="39"/>
  <c r="C1606" i="39" s="1"/>
  <c r="F1606" i="39"/>
  <c r="E1606" i="39"/>
  <c r="D1606" i="39"/>
  <c r="B1606" i="39"/>
  <c r="A1606" i="39"/>
  <c r="L856" i="39"/>
  <c r="C856" i="39" s="1"/>
  <c r="F856" i="39"/>
  <c r="E856" i="39"/>
  <c r="D856" i="39"/>
  <c r="B856" i="39"/>
  <c r="A856" i="39"/>
  <c r="L3024" i="39"/>
  <c r="C3024" i="39" s="1"/>
  <c r="F3024" i="39"/>
  <c r="E3024" i="39"/>
  <c r="D3024" i="39"/>
  <c r="B3024" i="39"/>
  <c r="A3024" i="39"/>
  <c r="L862" i="39"/>
  <c r="C862" i="39" s="1"/>
  <c r="F862" i="39"/>
  <c r="E862" i="39"/>
  <c r="D862" i="39"/>
  <c r="B862" i="39"/>
  <c r="A862" i="39"/>
  <c r="L1320" i="39"/>
  <c r="C1320" i="39" s="1"/>
  <c r="F1320" i="39"/>
  <c r="E1320" i="39"/>
  <c r="D1320" i="39"/>
  <c r="B1320" i="39"/>
  <c r="A1320" i="39"/>
  <c r="L1962" i="39"/>
  <c r="C1962" i="39" s="1"/>
  <c r="F1962" i="39"/>
  <c r="E1962" i="39"/>
  <c r="D1962" i="39"/>
  <c r="B1962" i="39"/>
  <c r="A1962" i="39"/>
  <c r="L2246" i="39"/>
  <c r="C2246" i="39" s="1"/>
  <c r="F2246" i="39"/>
  <c r="E2246" i="39"/>
  <c r="D2246" i="39"/>
  <c r="B2246" i="39"/>
  <c r="A2246" i="39"/>
  <c r="L2347" i="39"/>
  <c r="C2347" i="39" s="1"/>
  <c r="F2347" i="39"/>
  <c r="E2347" i="39"/>
  <c r="D2347" i="39"/>
  <c r="B2347" i="39"/>
  <c r="A2347" i="39"/>
  <c r="L1689" i="39"/>
  <c r="C1689" i="39" s="1"/>
  <c r="F1689" i="39"/>
  <c r="E1689" i="39"/>
  <c r="D1689" i="39"/>
  <c r="B1689" i="39"/>
  <c r="A1689" i="39"/>
  <c r="L999" i="39"/>
  <c r="C999" i="39" s="1"/>
  <c r="F999" i="39"/>
  <c r="E999" i="39"/>
  <c r="D999" i="39"/>
  <c r="B999" i="39"/>
  <c r="H999" i="39" s="1"/>
  <c r="A999" i="39"/>
  <c r="L3083" i="39"/>
  <c r="C3083" i="39" s="1"/>
  <c r="F3083" i="39"/>
  <c r="E3083" i="39"/>
  <c r="D3083" i="39"/>
  <c r="B3083" i="39"/>
  <c r="A3083" i="39"/>
  <c r="L622" i="39"/>
  <c r="C622" i="39" s="1"/>
  <c r="F622" i="39"/>
  <c r="E622" i="39"/>
  <c r="D622" i="39"/>
  <c r="B622" i="39"/>
  <c r="H622" i="39" s="1"/>
  <c r="A622" i="39"/>
  <c r="L2132" i="39"/>
  <c r="C2132" i="39" s="1"/>
  <c r="F2132" i="39"/>
  <c r="E2132" i="39"/>
  <c r="D2132" i="39"/>
  <c r="B2132" i="39"/>
  <c r="H2132" i="39" s="1"/>
  <c r="A2132" i="39"/>
  <c r="L572" i="39"/>
  <c r="C572" i="39" s="1"/>
  <c r="F572" i="39"/>
  <c r="E572" i="39"/>
  <c r="D572" i="39"/>
  <c r="B572" i="39"/>
  <c r="A572" i="39"/>
  <c r="L2815" i="39"/>
  <c r="C2815" i="39" s="1"/>
  <c r="F2815" i="39"/>
  <c r="E2815" i="39"/>
  <c r="D2815" i="39"/>
  <c r="B2815" i="39"/>
  <c r="A2815" i="39"/>
  <c r="L882" i="39"/>
  <c r="C882" i="39" s="1"/>
  <c r="F882" i="39"/>
  <c r="E882" i="39"/>
  <c r="D882" i="39"/>
  <c r="B882" i="39"/>
  <c r="A882" i="39"/>
  <c r="L2054" i="39"/>
  <c r="C2054" i="39" s="1"/>
  <c r="F2054" i="39"/>
  <c r="E2054" i="39"/>
  <c r="D2054" i="39"/>
  <c r="B2054" i="39"/>
  <c r="A2054" i="39"/>
  <c r="L706" i="39"/>
  <c r="C706" i="39" s="1"/>
  <c r="F706" i="39"/>
  <c r="E706" i="39"/>
  <c r="D706" i="39"/>
  <c r="B706" i="39"/>
  <c r="A706" i="39"/>
  <c r="L1835" i="39"/>
  <c r="C1835" i="39" s="1"/>
  <c r="F1835" i="39"/>
  <c r="E1835" i="39"/>
  <c r="D1835" i="39"/>
  <c r="B1835" i="39"/>
  <c r="A1835" i="39"/>
  <c r="L2289" i="39"/>
  <c r="C2289" i="39" s="1"/>
  <c r="F2289" i="39"/>
  <c r="E2289" i="39"/>
  <c r="D2289" i="39"/>
  <c r="B2289" i="39"/>
  <c r="A2289" i="39"/>
  <c r="L2398" i="39"/>
  <c r="C2398" i="39" s="1"/>
  <c r="F2398" i="39"/>
  <c r="E2398" i="39"/>
  <c r="D2398" i="39"/>
  <c r="B2398" i="39"/>
  <c r="A2398" i="39"/>
  <c r="L2531" i="39"/>
  <c r="C2531" i="39" s="1"/>
  <c r="F2531" i="39"/>
  <c r="E2531" i="39"/>
  <c r="D2531" i="39"/>
  <c r="B2531" i="39"/>
  <c r="A2531" i="39"/>
  <c r="L2686" i="39"/>
  <c r="C2686" i="39" s="1"/>
  <c r="F2686" i="39"/>
  <c r="E2686" i="39"/>
  <c r="D2686" i="39"/>
  <c r="B2686" i="39"/>
  <c r="A2686" i="39"/>
  <c r="L1637" i="39"/>
  <c r="C1637" i="39" s="1"/>
  <c r="F1637" i="39"/>
  <c r="E1637" i="39"/>
  <c r="D1637" i="39"/>
  <c r="B1637" i="39"/>
  <c r="A1637" i="39"/>
  <c r="L1583" i="39"/>
  <c r="C1583" i="39" s="1"/>
  <c r="F1583" i="39"/>
  <c r="E1583" i="39"/>
  <c r="D1583" i="39"/>
  <c r="B1583" i="39"/>
  <c r="H1583" i="39" s="1"/>
  <c r="A1583" i="39"/>
  <c r="L26" i="39"/>
  <c r="C26" i="39" s="1"/>
  <c r="F26" i="39"/>
  <c r="E26" i="39"/>
  <c r="D26" i="39"/>
  <c r="B26" i="39"/>
  <c r="H26" i="39" s="1"/>
  <c r="A26" i="39"/>
  <c r="L1509" i="39"/>
  <c r="C1509" i="39" s="1"/>
  <c r="F1509" i="39"/>
  <c r="E1509" i="39"/>
  <c r="D1509" i="39"/>
  <c r="B1509" i="39"/>
  <c r="A1509" i="39"/>
  <c r="L813" i="39"/>
  <c r="C813" i="39" s="1"/>
  <c r="F813" i="39"/>
  <c r="E813" i="39"/>
  <c r="D813" i="39"/>
  <c r="B813" i="39"/>
  <c r="A813" i="39"/>
  <c r="L482" i="39"/>
  <c r="C482" i="39" s="1"/>
  <c r="F482" i="39"/>
  <c r="E482" i="39"/>
  <c r="D482" i="39"/>
  <c r="B482" i="39"/>
  <c r="H483" i="39" s="1"/>
  <c r="A482" i="39"/>
  <c r="L886" i="39"/>
  <c r="C886" i="39" s="1"/>
  <c r="F886" i="39"/>
  <c r="E886" i="39"/>
  <c r="D886" i="39"/>
  <c r="B886" i="39"/>
  <c r="A886" i="39"/>
  <c r="L2685" i="39"/>
  <c r="C2685" i="39" s="1"/>
  <c r="F2685" i="39"/>
  <c r="E2685" i="39"/>
  <c r="D2685" i="39"/>
  <c r="B2685" i="39"/>
  <c r="A2685" i="39"/>
  <c r="L2237" i="39"/>
  <c r="C2237" i="39" s="1"/>
  <c r="F2237" i="39"/>
  <c r="E2237" i="39"/>
  <c r="D2237" i="39"/>
  <c r="B2237" i="39"/>
  <c r="H2237" i="39" s="1"/>
  <c r="A2237" i="39"/>
  <c r="L2039" i="39"/>
  <c r="C2039" i="39" s="1"/>
  <c r="F2039" i="39"/>
  <c r="E2039" i="39"/>
  <c r="D2039" i="39"/>
  <c r="B2039" i="39"/>
  <c r="A2039" i="39"/>
  <c r="L179" i="39"/>
  <c r="C179" i="39" s="1"/>
  <c r="F179" i="39"/>
  <c r="E179" i="39"/>
  <c r="D179" i="39"/>
  <c r="B179" i="39"/>
  <c r="A179" i="39"/>
  <c r="L806" i="39"/>
  <c r="C806" i="39" s="1"/>
  <c r="F806" i="39"/>
  <c r="E806" i="39"/>
  <c r="D806" i="39"/>
  <c r="B806" i="39"/>
  <c r="H806" i="39" s="1"/>
  <c r="A806" i="39"/>
  <c r="L2849" i="39"/>
  <c r="C2849" i="39" s="1"/>
  <c r="F2849" i="39"/>
  <c r="E2849" i="39"/>
  <c r="D2849" i="39"/>
  <c r="B2849" i="39"/>
  <c r="A2849" i="39"/>
  <c r="L1214" i="39"/>
  <c r="C1214" i="39" s="1"/>
  <c r="F1214" i="39"/>
  <c r="E1214" i="39"/>
  <c r="D1214" i="39"/>
  <c r="B1214" i="39"/>
  <c r="A1214" i="39"/>
  <c r="L1194" i="39"/>
  <c r="C1194" i="39" s="1"/>
  <c r="F1194" i="39"/>
  <c r="E1194" i="39"/>
  <c r="D1194" i="39"/>
  <c r="B1194" i="39"/>
  <c r="A1194" i="39"/>
  <c r="L296" i="39"/>
  <c r="C296" i="39" s="1"/>
  <c r="F296" i="39"/>
  <c r="E296" i="39"/>
  <c r="D296" i="39"/>
  <c r="B296" i="39"/>
  <c r="A296" i="39"/>
  <c r="L280" i="39"/>
  <c r="C280" i="39" s="1"/>
  <c r="F280" i="39"/>
  <c r="E280" i="39"/>
  <c r="D280" i="39"/>
  <c r="B280" i="39"/>
  <c r="A280" i="39"/>
  <c r="L1136" i="39"/>
  <c r="C1136" i="39" s="1"/>
  <c r="F1136" i="39"/>
  <c r="E1136" i="39"/>
  <c r="D1136" i="39"/>
  <c r="B1136" i="39"/>
  <c r="A1136" i="39"/>
  <c r="L2963" i="39"/>
  <c r="C2963" i="39" s="1"/>
  <c r="F2963" i="39"/>
  <c r="E2963" i="39"/>
  <c r="D2963" i="39"/>
  <c r="B2963" i="39"/>
  <c r="A2963" i="39"/>
  <c r="L2746" i="39"/>
  <c r="C2746" i="39" s="1"/>
  <c r="F2746" i="39"/>
  <c r="E2746" i="39"/>
  <c r="D2746" i="39"/>
  <c r="B2746" i="39"/>
  <c r="A2746" i="39"/>
  <c r="L2953" i="39"/>
  <c r="C2953" i="39" s="1"/>
  <c r="F2953" i="39"/>
  <c r="E2953" i="39"/>
  <c r="D2953" i="39"/>
  <c r="B2953" i="39"/>
  <c r="A2953" i="39"/>
  <c r="L1024" i="39"/>
  <c r="C1024" i="39" s="1"/>
  <c r="F1024" i="39"/>
  <c r="E1024" i="39"/>
  <c r="D1024" i="39"/>
  <c r="B1024" i="39"/>
  <c r="A1024" i="39"/>
  <c r="L534" i="39"/>
  <c r="C534" i="39" s="1"/>
  <c r="F534" i="39"/>
  <c r="E534" i="39"/>
  <c r="D534" i="39"/>
  <c r="B534" i="39"/>
  <c r="A534" i="39"/>
  <c r="L40" i="39"/>
  <c r="C40" i="39" s="1"/>
  <c r="F40" i="39"/>
  <c r="E40" i="39"/>
  <c r="D40" i="39"/>
  <c r="B40" i="39"/>
  <c r="A40" i="39"/>
  <c r="L1049" i="39"/>
  <c r="C1049" i="39" s="1"/>
  <c r="F1049" i="39"/>
  <c r="E1049" i="39"/>
  <c r="D1049" i="39"/>
  <c r="B1049" i="39"/>
  <c r="A1049" i="39"/>
  <c r="L474" i="39"/>
  <c r="C474" i="39" s="1"/>
  <c r="F474" i="39"/>
  <c r="E474" i="39"/>
  <c r="D474" i="39"/>
  <c r="B474" i="39"/>
  <c r="H474" i="39" s="1"/>
  <c r="A474" i="39"/>
  <c r="L2760" i="39"/>
  <c r="C2760" i="39" s="1"/>
  <c r="F2760" i="39"/>
  <c r="E2760" i="39"/>
  <c r="D2760" i="39"/>
  <c r="B2760" i="39"/>
  <c r="A2760" i="39"/>
  <c r="L2227" i="39"/>
  <c r="C2227" i="39" s="1"/>
  <c r="F2227" i="39"/>
  <c r="E2227" i="39"/>
  <c r="D2227" i="39"/>
  <c r="B2227" i="39"/>
  <c r="H2227" i="39" s="1"/>
  <c r="A2227" i="39"/>
  <c r="L1504" i="39"/>
  <c r="C1504" i="39" s="1"/>
  <c r="F1504" i="39"/>
  <c r="E1504" i="39"/>
  <c r="D1504" i="39"/>
  <c r="B1504" i="39"/>
  <c r="A1504" i="39"/>
  <c r="L1612" i="39"/>
  <c r="C1612" i="39" s="1"/>
  <c r="F1612" i="39"/>
  <c r="E1612" i="39"/>
  <c r="D1612" i="39"/>
  <c r="B1612" i="39"/>
  <c r="A1612" i="39"/>
  <c r="L453" i="39"/>
  <c r="C453" i="39" s="1"/>
  <c r="F453" i="39"/>
  <c r="E453" i="39"/>
  <c r="D453" i="39"/>
  <c r="B453" i="39"/>
  <c r="H453" i="39" s="1"/>
  <c r="A453" i="39"/>
  <c r="L1561" i="39"/>
  <c r="C1561" i="39" s="1"/>
  <c r="F1561" i="39"/>
  <c r="E1561" i="39"/>
  <c r="D1561" i="39"/>
  <c r="B1561" i="39"/>
  <c r="A1561" i="39"/>
  <c r="L776" i="39"/>
  <c r="C776" i="39" s="1"/>
  <c r="F776" i="39"/>
  <c r="E776" i="39"/>
  <c r="D776" i="39"/>
  <c r="B776" i="39"/>
  <c r="A776" i="39"/>
  <c r="L1775" i="39"/>
  <c r="C1775" i="39" s="1"/>
  <c r="F1775" i="39"/>
  <c r="E1775" i="39"/>
  <c r="D1775" i="39"/>
  <c r="B1775" i="39"/>
  <c r="H1775" i="39" s="1"/>
  <c r="A1775" i="39"/>
  <c r="L2169" i="39"/>
  <c r="C2169" i="39" s="1"/>
  <c r="F2169" i="39"/>
  <c r="E2169" i="39"/>
  <c r="D2169" i="39"/>
  <c r="B2169" i="39"/>
  <c r="A2169" i="39"/>
  <c r="L449" i="39"/>
  <c r="C449" i="39" s="1"/>
  <c r="F449" i="39"/>
  <c r="E449" i="39"/>
  <c r="D449" i="39"/>
  <c r="B449" i="39"/>
  <c r="A449" i="39"/>
  <c r="L397" i="39"/>
  <c r="C397" i="39" s="1"/>
  <c r="F397" i="39"/>
  <c r="E397" i="39"/>
  <c r="D397" i="39"/>
  <c r="B397" i="39"/>
  <c r="A397" i="39"/>
  <c r="L607" i="39"/>
  <c r="C607" i="39" s="1"/>
  <c r="F607" i="39"/>
  <c r="E607" i="39"/>
  <c r="D607" i="39"/>
  <c r="B607" i="39"/>
  <c r="A607" i="39"/>
  <c r="L670" i="39"/>
  <c r="C670" i="39" s="1"/>
  <c r="F670" i="39"/>
  <c r="E670" i="39"/>
  <c r="D670" i="39"/>
  <c r="B670" i="39"/>
  <c r="H670" i="39" s="1"/>
  <c r="A670" i="39"/>
  <c r="L2193" i="39"/>
  <c r="C2193" i="39" s="1"/>
  <c r="F2193" i="39"/>
  <c r="E2193" i="39"/>
  <c r="D2193" i="39"/>
  <c r="B2193" i="39"/>
  <c r="A2193" i="39"/>
  <c r="L2716" i="39"/>
  <c r="C2716" i="39" s="1"/>
  <c r="F2716" i="39"/>
  <c r="E2716" i="39"/>
  <c r="D2716" i="39"/>
  <c r="B2716" i="39"/>
  <c r="A2716" i="39"/>
  <c r="L334" i="39"/>
  <c r="C334" i="39" s="1"/>
  <c r="F334" i="39"/>
  <c r="E334" i="39"/>
  <c r="D334" i="39"/>
  <c r="B334" i="39"/>
  <c r="H334" i="39" s="1"/>
  <c r="A334" i="39"/>
  <c r="L2260" i="39"/>
  <c r="C2260" i="39" s="1"/>
  <c r="F2260" i="39"/>
  <c r="E2260" i="39"/>
  <c r="D2260" i="39"/>
  <c r="B2260" i="39"/>
  <c r="H2260" i="39" s="1"/>
  <c r="A2260" i="39"/>
  <c r="L627" i="39"/>
  <c r="C627" i="39" s="1"/>
  <c r="F627" i="39"/>
  <c r="E627" i="39"/>
  <c r="D627" i="39"/>
  <c r="B627" i="39"/>
  <c r="H627" i="39" s="1"/>
  <c r="A627" i="39"/>
  <c r="L1514" i="39"/>
  <c r="C1514" i="39" s="1"/>
  <c r="F1514" i="39"/>
  <c r="E1514" i="39"/>
  <c r="D1514" i="39"/>
  <c r="B1514" i="39"/>
  <c r="H1514" i="39" s="1"/>
  <c r="A1514" i="39"/>
  <c r="L1497" i="39"/>
  <c r="C1497" i="39" s="1"/>
  <c r="F1497" i="39"/>
  <c r="E1497" i="39"/>
  <c r="D1497" i="39"/>
  <c r="B1497" i="39"/>
  <c r="A1497" i="39"/>
  <c r="L2223" i="39"/>
  <c r="C2223" i="39" s="1"/>
  <c r="F2223" i="39"/>
  <c r="E2223" i="39"/>
  <c r="D2223" i="39"/>
  <c r="B2223" i="39"/>
  <c r="A2223" i="39"/>
  <c r="L2970" i="39"/>
  <c r="C2970" i="39" s="1"/>
  <c r="F2970" i="39"/>
  <c r="E2970" i="39"/>
  <c r="D2970" i="39"/>
  <c r="B2970" i="39"/>
  <c r="A2970" i="39"/>
  <c r="L2619" i="39"/>
  <c r="C2619" i="39" s="1"/>
  <c r="F2619" i="39"/>
  <c r="E2619" i="39"/>
  <c r="D2619" i="39"/>
  <c r="B2619" i="39"/>
  <c r="A2619" i="39"/>
  <c r="L1078" i="39"/>
  <c r="C1078" i="39" s="1"/>
  <c r="F1078" i="39"/>
  <c r="E1078" i="39"/>
  <c r="D1078" i="39"/>
  <c r="B1078" i="39"/>
  <c r="A1078" i="39"/>
  <c r="L2700" i="39"/>
  <c r="C2700" i="39" s="1"/>
  <c r="F2700" i="39"/>
  <c r="E2700" i="39"/>
  <c r="D2700" i="39"/>
  <c r="B2700" i="39"/>
  <c r="A2700" i="39"/>
  <c r="L1842" i="39"/>
  <c r="C1842" i="39" s="1"/>
  <c r="F1842" i="39"/>
  <c r="E1842" i="39"/>
  <c r="D1842" i="39"/>
  <c r="B1842" i="39"/>
  <c r="A1842" i="39"/>
  <c r="L1515" i="39"/>
  <c r="C1515" i="39" s="1"/>
  <c r="F1515" i="39"/>
  <c r="E1515" i="39"/>
  <c r="D1515" i="39"/>
  <c r="B1515" i="39"/>
  <c r="A1515" i="39"/>
  <c r="L3022" i="39"/>
  <c r="C3022" i="39" s="1"/>
  <c r="F3022" i="39"/>
  <c r="E3022" i="39"/>
  <c r="D3022" i="39"/>
  <c r="B3022" i="39"/>
  <c r="A3022" i="39"/>
  <c r="L2559" i="39"/>
  <c r="C2559" i="39" s="1"/>
  <c r="F2559" i="39"/>
  <c r="E2559" i="39"/>
  <c r="D2559" i="39"/>
  <c r="B2559" i="39"/>
  <c r="A2559" i="39"/>
  <c r="L3001" i="39"/>
  <c r="C3001" i="39" s="1"/>
  <c r="F3001" i="39"/>
  <c r="E3001" i="39"/>
  <c r="D3001" i="39"/>
  <c r="B3001" i="39"/>
  <c r="A3001" i="39"/>
  <c r="L905" i="39"/>
  <c r="C905" i="39" s="1"/>
  <c r="F905" i="39"/>
  <c r="E905" i="39"/>
  <c r="D905" i="39"/>
  <c r="B905" i="39"/>
  <c r="A905" i="39"/>
  <c r="L3167" i="39"/>
  <c r="C3167" i="39" s="1"/>
  <c r="F3167" i="39"/>
  <c r="E3167" i="39"/>
  <c r="D3167" i="39"/>
  <c r="B3167" i="39"/>
  <c r="A3167" i="39"/>
  <c r="L628" i="39"/>
  <c r="C628" i="39" s="1"/>
  <c r="F628" i="39"/>
  <c r="E628" i="39"/>
  <c r="D628" i="39"/>
  <c r="B628" i="39"/>
  <c r="A628" i="39"/>
  <c r="L895" i="39"/>
  <c r="C895" i="39" s="1"/>
  <c r="F895" i="39"/>
  <c r="E895" i="39"/>
  <c r="D895" i="39"/>
  <c r="B895" i="39"/>
  <c r="H895" i="39" s="1"/>
  <c r="A895" i="39"/>
  <c r="L637" i="39"/>
  <c r="C637" i="39" s="1"/>
  <c r="F637" i="39"/>
  <c r="E637" i="39"/>
  <c r="D637" i="39"/>
  <c r="B637" i="39"/>
  <c r="A637" i="39"/>
  <c r="L2880" i="39"/>
  <c r="C2880" i="39" s="1"/>
  <c r="F2880" i="39"/>
  <c r="E2880" i="39"/>
  <c r="D2880" i="39"/>
  <c r="B2880" i="39"/>
  <c r="A2880" i="39"/>
  <c r="L1147" i="39"/>
  <c r="C1147" i="39" s="1"/>
  <c r="F1147" i="39"/>
  <c r="E1147" i="39"/>
  <c r="D1147" i="39"/>
  <c r="B1147" i="39"/>
  <c r="A1147" i="39"/>
  <c r="L859" i="39"/>
  <c r="C859" i="39" s="1"/>
  <c r="F859" i="39"/>
  <c r="E859" i="39"/>
  <c r="D859" i="39"/>
  <c r="B859" i="39"/>
  <c r="H859" i="39" s="1"/>
  <c r="A859" i="39"/>
  <c r="L2194" i="39"/>
  <c r="C2194" i="39" s="1"/>
  <c r="F2194" i="39"/>
  <c r="E2194" i="39"/>
  <c r="D2194" i="39"/>
  <c r="B2194" i="39"/>
  <c r="H2194" i="39" s="1"/>
  <c r="A2194" i="39"/>
  <c r="L1796" i="39"/>
  <c r="C1796" i="39" s="1"/>
  <c r="F1796" i="39"/>
  <c r="E1796" i="39"/>
  <c r="D1796" i="39"/>
  <c r="B1796" i="39"/>
  <c r="A1796" i="39"/>
  <c r="L902" i="39"/>
  <c r="C902" i="39" s="1"/>
  <c r="F902" i="39"/>
  <c r="E902" i="39"/>
  <c r="D902" i="39"/>
  <c r="B902" i="39"/>
  <c r="A902" i="39"/>
  <c r="L2066" i="39"/>
  <c r="C2066" i="39" s="1"/>
  <c r="F2066" i="39"/>
  <c r="E2066" i="39"/>
  <c r="D2066" i="39"/>
  <c r="B2066" i="39"/>
  <c r="A2066" i="39"/>
  <c r="L996" i="39"/>
  <c r="C996" i="39" s="1"/>
  <c r="F996" i="39"/>
  <c r="E996" i="39"/>
  <c r="D996" i="39"/>
  <c r="B996" i="39"/>
  <c r="A996" i="39"/>
  <c r="L593" i="39"/>
  <c r="C593" i="39" s="1"/>
  <c r="F593" i="39"/>
  <c r="E593" i="39"/>
  <c r="D593" i="39"/>
  <c r="B593" i="39"/>
  <c r="H593" i="39" s="1"/>
  <c r="A593" i="39"/>
  <c r="L2495" i="39"/>
  <c r="C2495" i="39" s="1"/>
  <c r="F2495" i="39"/>
  <c r="E2495" i="39"/>
  <c r="D2495" i="39"/>
  <c r="B2495" i="39"/>
  <c r="A2495" i="39"/>
  <c r="L2288" i="39"/>
  <c r="C2288" i="39" s="1"/>
  <c r="F2288" i="39"/>
  <c r="E2288" i="39"/>
  <c r="D2288" i="39"/>
  <c r="B2288" i="39"/>
  <c r="A2288" i="39"/>
  <c r="L1813" i="39"/>
  <c r="C1813" i="39" s="1"/>
  <c r="F1813" i="39"/>
  <c r="E1813" i="39"/>
  <c r="D1813" i="39"/>
  <c r="B1813" i="39"/>
  <c r="A1813" i="39"/>
  <c r="L2792" i="39"/>
  <c r="C2792" i="39" s="1"/>
  <c r="F2792" i="39"/>
  <c r="E2792" i="39"/>
  <c r="D2792" i="39"/>
  <c r="B2792" i="39"/>
  <c r="A2792" i="39"/>
  <c r="L873" i="39"/>
  <c r="C873" i="39" s="1"/>
  <c r="F873" i="39"/>
  <c r="E873" i="39"/>
  <c r="D873" i="39"/>
  <c r="B873" i="39"/>
  <c r="H873" i="39" s="1"/>
  <c r="A873" i="39"/>
  <c r="L1616" i="39"/>
  <c r="C1616" i="39" s="1"/>
  <c r="F1616" i="39"/>
  <c r="E1616" i="39"/>
  <c r="D1616" i="39"/>
  <c r="B1616" i="39"/>
  <c r="H1616" i="39" s="1"/>
  <c r="A1616" i="39"/>
  <c r="L2908" i="39"/>
  <c r="C2908" i="39" s="1"/>
  <c r="F2908" i="39"/>
  <c r="E2908" i="39"/>
  <c r="D2908" i="39"/>
  <c r="B2908" i="39"/>
  <c r="H2908" i="39" s="1"/>
  <c r="A2908" i="39"/>
  <c r="L2116" i="39"/>
  <c r="C2116" i="39" s="1"/>
  <c r="F2116" i="39"/>
  <c r="E2116" i="39"/>
  <c r="D2116" i="39"/>
  <c r="B2116" i="39"/>
  <c r="A2116" i="39"/>
  <c r="L1093" i="39"/>
  <c r="C1093" i="39" s="1"/>
  <c r="F1093" i="39"/>
  <c r="E1093" i="39"/>
  <c r="D1093" i="39"/>
  <c r="B1093" i="39"/>
  <c r="A1093" i="39"/>
  <c r="L1161" i="39"/>
  <c r="C1161" i="39" s="1"/>
  <c r="F1161" i="39"/>
  <c r="E1161" i="39"/>
  <c r="D1161" i="39"/>
  <c r="B1161" i="39"/>
  <c r="A1161" i="39"/>
  <c r="L2635" i="39"/>
  <c r="C2635" i="39" s="1"/>
  <c r="F2635" i="39"/>
  <c r="E2635" i="39"/>
  <c r="D2635" i="39"/>
  <c r="B2635" i="39"/>
  <c r="A2635" i="39"/>
  <c r="L1634" i="39"/>
  <c r="C1634" i="39" s="1"/>
  <c r="F1634" i="39"/>
  <c r="E1634" i="39"/>
  <c r="D1634" i="39"/>
  <c r="B1634" i="39"/>
  <c r="A1634" i="39"/>
  <c r="L1926" i="39"/>
  <c r="C1926" i="39" s="1"/>
  <c r="F1926" i="39"/>
  <c r="E1926" i="39"/>
  <c r="D1926" i="39"/>
  <c r="B1926" i="39"/>
  <c r="A1926" i="39"/>
  <c r="L971" i="39"/>
  <c r="C971" i="39" s="1"/>
  <c r="F971" i="39"/>
  <c r="E971" i="39"/>
  <c r="D971" i="39"/>
  <c r="B971" i="39"/>
  <c r="H971" i="39" s="1"/>
  <c r="A971" i="39"/>
  <c r="L2465" i="39"/>
  <c r="C2465" i="39" s="1"/>
  <c r="F2465" i="39"/>
  <c r="E2465" i="39"/>
  <c r="D2465" i="39"/>
  <c r="B2465" i="39"/>
  <c r="H2465" i="39" s="1"/>
  <c r="A2465" i="39"/>
  <c r="L434" i="39"/>
  <c r="C434" i="39" s="1"/>
  <c r="F434" i="39"/>
  <c r="E434" i="39"/>
  <c r="D434" i="39"/>
  <c r="B434" i="39"/>
  <c r="A434" i="39"/>
  <c r="L2902" i="39"/>
  <c r="C2902" i="39" s="1"/>
  <c r="F2902" i="39"/>
  <c r="E2902" i="39"/>
  <c r="D2902" i="39"/>
  <c r="B2902" i="39"/>
  <c r="A2902" i="39"/>
  <c r="L820" i="39"/>
  <c r="C820" i="39" s="1"/>
  <c r="F820" i="39"/>
  <c r="E820" i="39"/>
  <c r="D820" i="39"/>
  <c r="B820" i="39"/>
  <c r="A820" i="39"/>
  <c r="L560" i="39"/>
  <c r="C560" i="39" s="1"/>
  <c r="F560" i="39"/>
  <c r="E560" i="39"/>
  <c r="D560" i="39"/>
  <c r="B560" i="39"/>
  <c r="H560" i="39" s="1"/>
  <c r="A560" i="39"/>
  <c r="L2889" i="39"/>
  <c r="C2889" i="39" s="1"/>
  <c r="F2889" i="39"/>
  <c r="E2889" i="39"/>
  <c r="D2889" i="39"/>
  <c r="B2889" i="39"/>
  <c r="A2889" i="39"/>
  <c r="L568" i="39"/>
  <c r="C568" i="39" s="1"/>
  <c r="F568" i="39"/>
  <c r="E568" i="39"/>
  <c r="D568" i="39"/>
  <c r="B568" i="39"/>
  <c r="A568" i="39"/>
  <c r="L1994" i="39"/>
  <c r="C1994" i="39" s="1"/>
  <c r="F1994" i="39"/>
  <c r="E1994" i="39"/>
  <c r="D1994" i="39"/>
  <c r="B1994" i="39"/>
  <c r="H1994" i="39" s="1"/>
  <c r="A1994" i="39"/>
  <c r="L1675" i="39"/>
  <c r="C1675" i="39" s="1"/>
  <c r="F1675" i="39"/>
  <c r="E1675" i="39"/>
  <c r="D1675" i="39"/>
  <c r="B1675" i="39"/>
  <c r="A1675" i="39"/>
  <c r="L1839" i="39"/>
  <c r="C1839" i="39" s="1"/>
  <c r="F1839" i="39"/>
  <c r="E1839" i="39"/>
  <c r="D1839" i="39"/>
  <c r="B1839" i="39"/>
  <c r="H1839" i="39" s="1"/>
  <c r="A1839" i="39"/>
  <c r="L916" i="39"/>
  <c r="C916" i="39" s="1"/>
  <c r="F916" i="39"/>
  <c r="E916" i="39"/>
  <c r="D916" i="39"/>
  <c r="B916" i="39"/>
  <c r="A916" i="39"/>
  <c r="L267" i="39"/>
  <c r="C267" i="39" s="1"/>
  <c r="F267" i="39"/>
  <c r="E267" i="39"/>
  <c r="D267" i="39"/>
  <c r="B267" i="39"/>
  <c r="H267" i="39" s="1"/>
  <c r="A267" i="39"/>
  <c r="L3106" i="39"/>
  <c r="C3106" i="39" s="1"/>
  <c r="F3106" i="39"/>
  <c r="E3106" i="39"/>
  <c r="D3106" i="39"/>
  <c r="B3106" i="39"/>
  <c r="A3106" i="39"/>
  <c r="L1246" i="39"/>
  <c r="C1246" i="39" s="1"/>
  <c r="F1246" i="39"/>
  <c r="E1246" i="39"/>
  <c r="D1246" i="39"/>
  <c r="B1246" i="39"/>
  <c r="A1246" i="39"/>
  <c r="L2394" i="39"/>
  <c r="C2394" i="39" s="1"/>
  <c r="F2394" i="39"/>
  <c r="E2394" i="39"/>
  <c r="D2394" i="39"/>
  <c r="B2394" i="39"/>
  <c r="A2394" i="39"/>
  <c r="L1249" i="39"/>
  <c r="C1249" i="39" s="1"/>
  <c r="F1249" i="39"/>
  <c r="E1249" i="39"/>
  <c r="D1249" i="39"/>
  <c r="B1249" i="39"/>
  <c r="H1249" i="39" s="1"/>
  <c r="A1249" i="39"/>
  <c r="L959" i="39"/>
  <c r="C959" i="39" s="1"/>
  <c r="F959" i="39"/>
  <c r="E959" i="39"/>
  <c r="D959" i="39"/>
  <c r="B959" i="39"/>
  <c r="A959" i="39"/>
  <c r="L2712" i="39"/>
  <c r="C2712" i="39" s="1"/>
  <c r="F2712" i="39"/>
  <c r="E2712" i="39"/>
  <c r="D2712" i="39"/>
  <c r="B2712" i="39"/>
  <c r="H2712" i="39" s="1"/>
  <c r="A2712" i="39"/>
  <c r="L1598" i="39"/>
  <c r="C1598" i="39" s="1"/>
  <c r="F1598" i="39"/>
  <c r="E1598" i="39"/>
  <c r="D1598" i="39"/>
  <c r="B1598" i="39"/>
  <c r="A1598" i="39"/>
  <c r="L1140" i="39"/>
  <c r="C1140" i="39" s="1"/>
  <c r="F1140" i="39"/>
  <c r="E1140" i="39"/>
  <c r="D1140" i="39"/>
  <c r="B1140" i="39"/>
  <c r="A1140" i="39"/>
  <c r="L2364" i="39"/>
  <c r="C2364" i="39" s="1"/>
  <c r="F2364" i="39"/>
  <c r="E2364" i="39"/>
  <c r="D2364" i="39"/>
  <c r="B2364" i="39"/>
  <c r="A2364" i="39"/>
  <c r="L3082" i="39"/>
  <c r="C3082" i="39" s="1"/>
  <c r="F3082" i="39"/>
  <c r="E3082" i="39"/>
  <c r="D3082" i="39"/>
  <c r="B3082" i="39"/>
  <c r="A3082" i="39"/>
  <c r="L1368" i="39"/>
  <c r="C1368" i="39" s="1"/>
  <c r="F1368" i="39"/>
  <c r="E1368" i="39"/>
  <c r="D1368" i="39"/>
  <c r="B1368" i="39"/>
  <c r="A1368" i="39"/>
  <c r="L3089" i="39"/>
  <c r="C3089" i="39" s="1"/>
  <c r="F3089" i="39"/>
  <c r="E3089" i="39"/>
  <c r="D3089" i="39"/>
  <c r="B3089" i="39"/>
  <c r="H3089" i="39" s="1"/>
  <c r="A3089" i="39"/>
  <c r="L1723" i="39"/>
  <c r="C1723" i="39" s="1"/>
  <c r="F1723" i="39"/>
  <c r="E1723" i="39"/>
  <c r="D1723" i="39"/>
  <c r="B1723" i="39"/>
  <c r="A1723" i="39"/>
  <c r="L3084" i="39"/>
  <c r="C3084" i="39" s="1"/>
  <c r="F3084" i="39"/>
  <c r="E3084" i="39"/>
  <c r="D3084" i="39"/>
  <c r="B3084" i="39"/>
  <c r="A3084" i="39"/>
  <c r="L2478" i="39"/>
  <c r="C2478" i="39" s="1"/>
  <c r="F2478" i="39"/>
  <c r="E2478" i="39"/>
  <c r="D2478" i="39"/>
  <c r="B2478" i="39"/>
  <c r="A2478" i="39"/>
  <c r="L1342" i="39"/>
  <c r="C1342" i="39" s="1"/>
  <c r="F1342" i="39"/>
  <c r="E1342" i="39"/>
  <c r="D1342" i="39"/>
  <c r="B1342" i="39"/>
  <c r="A1342" i="39"/>
  <c r="L1903" i="39"/>
  <c r="C1903" i="39" s="1"/>
  <c r="F1903" i="39"/>
  <c r="E1903" i="39"/>
  <c r="D1903" i="39"/>
  <c r="B1903" i="39"/>
  <c r="A1903" i="39"/>
  <c r="L1715" i="39"/>
  <c r="C1715" i="39" s="1"/>
  <c r="F1715" i="39"/>
  <c r="E1715" i="39"/>
  <c r="D1715" i="39"/>
  <c r="B1715" i="39"/>
  <c r="A1715" i="39"/>
  <c r="L339" i="39"/>
  <c r="C339" i="39" s="1"/>
  <c r="F339" i="39"/>
  <c r="E339" i="39"/>
  <c r="D339" i="39"/>
  <c r="B339" i="39"/>
  <c r="A339" i="39"/>
  <c r="L3169" i="39"/>
  <c r="C3169" i="39" s="1"/>
  <c r="F3169" i="39"/>
  <c r="E3169" i="39"/>
  <c r="D3169" i="39"/>
  <c r="B3169" i="39"/>
  <c r="A3169" i="39"/>
  <c r="L2950" i="39"/>
  <c r="C2950" i="39" s="1"/>
  <c r="F2950" i="39"/>
  <c r="E2950" i="39"/>
  <c r="D2950" i="39"/>
  <c r="B2950" i="39"/>
  <c r="H2950" i="39" s="1"/>
  <c r="A2950" i="39"/>
  <c r="L1978" i="39"/>
  <c r="C1978" i="39" s="1"/>
  <c r="F1978" i="39"/>
  <c r="E1978" i="39"/>
  <c r="D1978" i="39"/>
  <c r="B1978" i="39"/>
  <c r="A1978" i="39"/>
  <c r="L433" i="39"/>
  <c r="C433" i="39" s="1"/>
  <c r="F433" i="39"/>
  <c r="E433" i="39"/>
  <c r="D433" i="39"/>
  <c r="B433" i="39"/>
  <c r="A433" i="39"/>
  <c r="L881" i="39"/>
  <c r="C881" i="39" s="1"/>
  <c r="F881" i="39"/>
  <c r="E881" i="39"/>
  <c r="D881" i="39"/>
  <c r="B881" i="39"/>
  <c r="A881" i="39"/>
  <c r="L2642" i="39"/>
  <c r="C2642" i="39" s="1"/>
  <c r="F2642" i="39"/>
  <c r="E2642" i="39"/>
  <c r="D2642" i="39"/>
  <c r="B2642" i="39"/>
  <c r="A2642" i="39"/>
  <c r="L1737" i="39"/>
  <c r="C1737" i="39" s="1"/>
  <c r="F1737" i="39"/>
  <c r="E1737" i="39"/>
  <c r="D1737" i="39"/>
  <c r="B1737" i="39"/>
  <c r="H1737" i="39" s="1"/>
  <c r="A1737" i="39"/>
  <c r="L733" i="39"/>
  <c r="C733" i="39" s="1"/>
  <c r="F733" i="39"/>
  <c r="E733" i="39"/>
  <c r="D733" i="39"/>
  <c r="B733" i="39"/>
  <c r="A733" i="39"/>
  <c r="L1757" i="39"/>
  <c r="C1757" i="39" s="1"/>
  <c r="F1757" i="39"/>
  <c r="E1757" i="39"/>
  <c r="D1757" i="39"/>
  <c r="B1757" i="39"/>
  <c r="A1757" i="39"/>
  <c r="L448" i="39"/>
  <c r="C448" i="39" s="1"/>
  <c r="F448" i="39"/>
  <c r="E448" i="39"/>
  <c r="D448" i="39"/>
  <c r="B448" i="39"/>
  <c r="A448" i="39"/>
  <c r="L1767" i="39"/>
  <c r="C1767" i="39" s="1"/>
  <c r="F1767" i="39"/>
  <c r="E1767" i="39"/>
  <c r="D1767" i="39"/>
  <c r="B1767" i="39"/>
  <c r="A1767" i="39"/>
  <c r="L2640" i="39"/>
  <c r="C2640" i="39" s="1"/>
  <c r="F2640" i="39"/>
  <c r="E2640" i="39"/>
  <c r="D2640" i="39"/>
  <c r="B2640" i="39"/>
  <c r="A2640" i="39"/>
  <c r="L1071" i="39"/>
  <c r="C1071" i="39" s="1"/>
  <c r="F1071" i="39"/>
  <c r="E1071" i="39"/>
  <c r="D1071" i="39"/>
  <c r="B1071" i="39"/>
  <c r="A1071" i="39"/>
  <c r="L701" i="39"/>
  <c r="C701" i="39" s="1"/>
  <c r="F701" i="39"/>
  <c r="E701" i="39"/>
  <c r="D701" i="39"/>
  <c r="B701" i="39"/>
  <c r="A701" i="39"/>
  <c r="L2483" i="39"/>
  <c r="C2483" i="39" s="1"/>
  <c r="F2483" i="39"/>
  <c r="E2483" i="39"/>
  <c r="D2483" i="39"/>
  <c r="B2483" i="39"/>
  <c r="A2483" i="39"/>
  <c r="L2415" i="39"/>
  <c r="C2415" i="39" s="1"/>
  <c r="F2415" i="39"/>
  <c r="E2415" i="39"/>
  <c r="D2415" i="39"/>
  <c r="B2415" i="39"/>
  <c r="A2415" i="39"/>
  <c r="L649" i="39"/>
  <c r="C649" i="39" s="1"/>
  <c r="F649" i="39"/>
  <c r="E649" i="39"/>
  <c r="D649" i="39"/>
  <c r="B649" i="39"/>
  <c r="A649" i="39"/>
  <c r="L2069" i="39"/>
  <c r="C2069" i="39" s="1"/>
  <c r="F2069" i="39"/>
  <c r="E2069" i="39"/>
  <c r="D2069" i="39"/>
  <c r="B2069" i="39"/>
  <c r="A2069" i="39"/>
  <c r="L2614" i="39"/>
  <c r="C2614" i="39" s="1"/>
  <c r="F2614" i="39"/>
  <c r="E2614" i="39"/>
  <c r="D2614" i="39"/>
  <c r="B2614" i="39"/>
  <c r="A2614" i="39"/>
  <c r="L1304" i="39"/>
  <c r="C1304" i="39" s="1"/>
  <c r="F1304" i="39"/>
  <c r="E1304" i="39"/>
  <c r="D1304" i="39"/>
  <c r="B1304" i="39"/>
  <c r="A1304" i="39"/>
  <c r="L973" i="39"/>
  <c r="C973" i="39" s="1"/>
  <c r="F973" i="39"/>
  <c r="E973" i="39"/>
  <c r="D973" i="39"/>
  <c r="B973" i="39"/>
  <c r="A973" i="39"/>
  <c r="L2601" i="39"/>
  <c r="C2601" i="39" s="1"/>
  <c r="F2601" i="39"/>
  <c r="E2601" i="39"/>
  <c r="D2601" i="39"/>
  <c r="B2601" i="39"/>
  <c r="A2601" i="39"/>
  <c r="L867" i="39"/>
  <c r="C867" i="39" s="1"/>
  <c r="F867" i="39"/>
  <c r="E867" i="39"/>
  <c r="D867" i="39"/>
  <c r="B867" i="39"/>
  <c r="A867" i="39"/>
  <c r="L2960" i="39"/>
  <c r="C2960" i="39" s="1"/>
  <c r="F2960" i="39"/>
  <c r="E2960" i="39"/>
  <c r="D2960" i="39"/>
  <c r="B2960" i="39"/>
  <c r="A2960" i="39"/>
  <c r="L3155" i="39"/>
  <c r="C3155" i="39" s="1"/>
  <c r="F3155" i="39"/>
  <c r="E3155" i="39"/>
  <c r="D3155" i="39"/>
  <c r="B3155" i="39"/>
  <c r="H3155" i="39" s="1"/>
  <c r="A3155" i="39"/>
  <c r="L843" i="39"/>
  <c r="C843" i="39" s="1"/>
  <c r="F843" i="39"/>
  <c r="E843" i="39"/>
  <c r="D843" i="39"/>
  <c r="B843" i="39"/>
  <c r="A843" i="39"/>
  <c r="L2195" i="39"/>
  <c r="C2195" i="39" s="1"/>
  <c r="F2195" i="39"/>
  <c r="E2195" i="39"/>
  <c r="D2195" i="39"/>
  <c r="B2195" i="39"/>
  <c r="A2195" i="39"/>
  <c r="L1239" i="39"/>
  <c r="C1239" i="39" s="1"/>
  <c r="F1239" i="39"/>
  <c r="E1239" i="39"/>
  <c r="D1239" i="39"/>
  <c r="B1239" i="39"/>
  <c r="A1239" i="39"/>
  <c r="L1673" i="39"/>
  <c r="C1673" i="39" s="1"/>
  <c r="F1673" i="39"/>
  <c r="E1673" i="39"/>
  <c r="D1673" i="39"/>
  <c r="B1673" i="39"/>
  <c r="H1673" i="39" s="1"/>
  <c r="A1673" i="39"/>
  <c r="L772" i="39"/>
  <c r="C772" i="39" s="1"/>
  <c r="F772" i="39"/>
  <c r="E772" i="39"/>
  <c r="D772" i="39"/>
  <c r="B772" i="39"/>
  <c r="A772" i="39"/>
  <c r="L1204" i="39"/>
  <c r="C1204" i="39" s="1"/>
  <c r="F1204" i="39"/>
  <c r="E1204" i="39"/>
  <c r="D1204" i="39"/>
  <c r="B1204" i="39"/>
  <c r="A1204" i="39"/>
  <c r="L2380" i="39"/>
  <c r="C2380" i="39" s="1"/>
  <c r="F2380" i="39"/>
  <c r="E2380" i="39"/>
  <c r="D2380" i="39"/>
  <c r="B2380" i="39"/>
  <c r="H2380" i="39" s="1"/>
  <c r="A2380" i="39"/>
  <c r="L1554" i="39"/>
  <c r="C1554" i="39" s="1"/>
  <c r="F1554" i="39"/>
  <c r="E1554" i="39"/>
  <c r="D1554" i="39"/>
  <c r="B1554" i="39"/>
  <c r="A1554" i="39"/>
  <c r="L1979" i="39"/>
  <c r="C1979" i="39" s="1"/>
  <c r="F1979" i="39"/>
  <c r="E1979" i="39"/>
  <c r="D1979" i="39"/>
  <c r="B1979" i="39"/>
  <c r="H1979" i="39" s="1"/>
  <c r="A1979" i="39"/>
  <c r="L2402" i="39"/>
  <c r="C2402" i="39" s="1"/>
  <c r="F2402" i="39"/>
  <c r="E2402" i="39"/>
  <c r="D2402" i="39"/>
  <c r="B2402" i="39"/>
  <c r="A2402" i="39"/>
  <c r="L2096" i="39"/>
  <c r="C2096" i="39" s="1"/>
  <c r="F2096" i="39"/>
  <c r="E2096" i="39"/>
  <c r="D2096" i="39"/>
  <c r="B2096" i="39"/>
  <c r="A2096" i="39"/>
  <c r="L937" i="39"/>
  <c r="C937" i="39" s="1"/>
  <c r="F937" i="39"/>
  <c r="E937" i="39"/>
  <c r="D937" i="39"/>
  <c r="B937" i="39"/>
  <c r="A937" i="39"/>
  <c r="L1057" i="39"/>
  <c r="C1057" i="39" s="1"/>
  <c r="F1057" i="39"/>
  <c r="E1057" i="39"/>
  <c r="D1057" i="39"/>
  <c r="B1057" i="39"/>
  <c r="H1057" i="39" s="1"/>
  <c r="A1057" i="39"/>
  <c r="L1233" i="39"/>
  <c r="C1233" i="39" s="1"/>
  <c r="F1233" i="39"/>
  <c r="E1233" i="39"/>
  <c r="D1233" i="39"/>
  <c r="B1233" i="39"/>
  <c r="A1233" i="39"/>
  <c r="L2446" i="39"/>
  <c r="C2446" i="39" s="1"/>
  <c r="F2446" i="39"/>
  <c r="E2446" i="39"/>
  <c r="D2446" i="39"/>
  <c r="B2446" i="39"/>
  <c r="A2446" i="39"/>
  <c r="L2503" i="39"/>
  <c r="C2503" i="39" s="1"/>
  <c r="F2503" i="39"/>
  <c r="E2503" i="39"/>
  <c r="D2503" i="39"/>
  <c r="B2503" i="39"/>
  <c r="A2503" i="39"/>
  <c r="L1571" i="39"/>
  <c r="C1571" i="39" s="1"/>
  <c r="F1571" i="39"/>
  <c r="E1571" i="39"/>
  <c r="D1571" i="39"/>
  <c r="B1571" i="39"/>
  <c r="A1571" i="39"/>
  <c r="L235" i="39"/>
  <c r="C235" i="39" s="1"/>
  <c r="F235" i="39"/>
  <c r="E235" i="39"/>
  <c r="D235" i="39"/>
  <c r="B235" i="39"/>
  <c r="A235" i="39"/>
  <c r="L180" i="39"/>
  <c r="C180" i="39" s="1"/>
  <c r="F180" i="39"/>
  <c r="E180" i="39"/>
  <c r="D180" i="39"/>
  <c r="B180" i="39"/>
  <c r="A180" i="39"/>
  <c r="L1685" i="39"/>
  <c r="C1685" i="39" s="1"/>
  <c r="F1685" i="39"/>
  <c r="E1685" i="39"/>
  <c r="D1685" i="39"/>
  <c r="B1685" i="39"/>
  <c r="A1685" i="39"/>
  <c r="L888" i="39"/>
  <c r="C888" i="39" s="1"/>
  <c r="F888" i="39"/>
  <c r="E888" i="39"/>
  <c r="D888" i="39"/>
  <c r="B888" i="39"/>
  <c r="A888" i="39"/>
  <c r="L3071" i="39"/>
  <c r="C3071" i="39" s="1"/>
  <c r="F3071" i="39"/>
  <c r="E3071" i="39"/>
  <c r="D3071" i="39"/>
  <c r="B3071" i="39"/>
  <c r="A3071" i="39"/>
  <c r="L1182" i="39"/>
  <c r="C1182" i="39" s="1"/>
  <c r="F1182" i="39"/>
  <c r="E1182" i="39"/>
  <c r="D1182" i="39"/>
  <c r="B1182" i="39"/>
  <c r="A1182" i="39"/>
  <c r="L1810" i="39"/>
  <c r="C1810" i="39" s="1"/>
  <c r="F1810" i="39"/>
  <c r="E1810" i="39"/>
  <c r="D1810" i="39"/>
  <c r="B1810" i="39"/>
  <c r="A1810" i="39"/>
  <c r="L1112" i="39"/>
  <c r="C1112" i="39" s="1"/>
  <c r="F1112" i="39"/>
  <c r="E1112" i="39"/>
  <c r="D1112" i="39"/>
  <c r="B1112" i="39"/>
  <c r="A1112" i="39"/>
  <c r="L301" i="39"/>
  <c r="C301" i="39" s="1"/>
  <c r="F301" i="39"/>
  <c r="E301" i="39"/>
  <c r="D301" i="39"/>
  <c r="B301" i="39"/>
  <c r="A301" i="39"/>
  <c r="L2763" i="39"/>
  <c r="C2763" i="39" s="1"/>
  <c r="F2763" i="39"/>
  <c r="E2763" i="39"/>
  <c r="D2763" i="39"/>
  <c r="B2763" i="39"/>
  <c r="A2763" i="39"/>
  <c r="L2772" i="39"/>
  <c r="C2772" i="39" s="1"/>
  <c r="F2772" i="39"/>
  <c r="E2772" i="39"/>
  <c r="D2772" i="39"/>
  <c r="B2772" i="39"/>
  <c r="A2772" i="39"/>
  <c r="L1349" i="39"/>
  <c r="C1349" i="39" s="1"/>
  <c r="F1349" i="39"/>
  <c r="E1349" i="39"/>
  <c r="D1349" i="39"/>
  <c r="B1349" i="39"/>
  <c r="H1349" i="39" s="1"/>
  <c r="A1349" i="39"/>
  <c r="L441" i="39"/>
  <c r="C441" i="39" s="1"/>
  <c r="F441" i="39"/>
  <c r="E441" i="39"/>
  <c r="D441" i="39"/>
  <c r="B441" i="39"/>
  <c r="A441" i="39"/>
  <c r="L1908" i="39"/>
  <c r="C1908" i="39" s="1"/>
  <c r="F1908" i="39"/>
  <c r="E1908" i="39"/>
  <c r="D1908" i="39"/>
  <c r="B1908" i="39"/>
  <c r="A1908" i="39"/>
  <c r="L1018" i="39"/>
  <c r="C1018" i="39" s="1"/>
  <c r="F1018" i="39"/>
  <c r="E1018" i="39"/>
  <c r="D1018" i="39"/>
  <c r="B1018" i="39"/>
  <c r="A1018" i="39"/>
  <c r="L1171" i="39"/>
  <c r="C1171" i="39" s="1"/>
  <c r="F1171" i="39"/>
  <c r="E1171" i="39"/>
  <c r="D1171" i="39"/>
  <c r="B1171" i="39"/>
  <c r="A1171" i="39"/>
  <c r="L1308" i="39"/>
  <c r="C1308" i="39" s="1"/>
  <c r="F1308" i="39"/>
  <c r="E1308" i="39"/>
  <c r="D1308" i="39"/>
  <c r="B1308" i="39"/>
  <c r="A1308" i="39"/>
  <c r="L2128" i="39"/>
  <c r="C2128" i="39" s="1"/>
  <c r="F2128" i="39"/>
  <c r="E2128" i="39"/>
  <c r="D2128" i="39"/>
  <c r="B2128" i="39"/>
  <c r="H2128" i="39" s="1"/>
  <c r="A2128" i="39"/>
  <c r="L2121" i="39"/>
  <c r="C2121" i="39" s="1"/>
  <c r="F2121" i="39"/>
  <c r="E2121" i="39"/>
  <c r="D2121" i="39"/>
  <c r="B2121" i="39"/>
  <c r="A2121" i="39"/>
  <c r="L1418" i="39"/>
  <c r="C1418" i="39" s="1"/>
  <c r="F1418" i="39"/>
  <c r="E1418" i="39"/>
  <c r="D1418" i="39"/>
  <c r="B1418" i="39"/>
  <c r="A1418" i="39"/>
  <c r="L315" i="39"/>
  <c r="C315" i="39" s="1"/>
  <c r="F315" i="39"/>
  <c r="E315" i="39"/>
  <c r="D315" i="39"/>
  <c r="B315" i="39"/>
  <c r="A315" i="39"/>
  <c r="L1636" i="39"/>
  <c r="C1636" i="39" s="1"/>
  <c r="F1636" i="39"/>
  <c r="E1636" i="39"/>
  <c r="D1636" i="39"/>
  <c r="B1636" i="39"/>
  <c r="H1636" i="39" s="1"/>
  <c r="A1636" i="39"/>
  <c r="L1602" i="39"/>
  <c r="C1602" i="39" s="1"/>
  <c r="F1602" i="39"/>
  <c r="E1602" i="39"/>
  <c r="D1602" i="39"/>
  <c r="B1602" i="39"/>
  <c r="A1602" i="39"/>
  <c r="L108" i="39"/>
  <c r="C108" i="39" s="1"/>
  <c r="F108" i="39"/>
  <c r="E108" i="39"/>
  <c r="D108" i="39"/>
  <c r="B108" i="39"/>
  <c r="A108" i="39"/>
  <c r="L2751" i="39"/>
  <c r="C2751" i="39" s="1"/>
  <c r="F2751" i="39"/>
  <c r="E2751" i="39"/>
  <c r="D2751" i="39"/>
  <c r="B2751" i="39"/>
  <c r="H2751" i="39" s="1"/>
  <c r="A2751" i="39"/>
  <c r="L1949" i="39"/>
  <c r="C1949" i="39" s="1"/>
  <c r="F1949" i="39"/>
  <c r="E1949" i="39"/>
  <c r="D1949" i="39"/>
  <c r="B1949" i="39"/>
  <c r="A1949" i="39"/>
  <c r="L1311" i="39"/>
  <c r="C1311" i="39" s="1"/>
  <c r="F1311" i="39"/>
  <c r="E1311" i="39"/>
  <c r="D1311" i="39"/>
  <c r="B1311" i="39"/>
  <c r="A1311" i="39"/>
  <c r="L1354" i="39"/>
  <c r="C1354" i="39" s="1"/>
  <c r="F1354" i="39"/>
  <c r="E1354" i="39"/>
  <c r="D1354" i="39"/>
  <c r="B1354" i="39"/>
  <c r="A1354" i="39"/>
  <c r="L288" i="39"/>
  <c r="C288" i="39" s="1"/>
  <c r="F288" i="39"/>
  <c r="E288" i="39"/>
  <c r="D288" i="39"/>
  <c r="B288" i="39"/>
  <c r="A288" i="39"/>
  <c r="L3115" i="39"/>
  <c r="C3115" i="39" s="1"/>
  <c r="F3115" i="39"/>
  <c r="E3115" i="39"/>
  <c r="D3115" i="39"/>
  <c r="B3115" i="39"/>
  <c r="A3115" i="39"/>
  <c r="L3157" i="39"/>
  <c r="C3157" i="39" s="1"/>
  <c r="F3157" i="39"/>
  <c r="E3157" i="39"/>
  <c r="D3157" i="39"/>
  <c r="B3157" i="39"/>
  <c r="A3157" i="39"/>
  <c r="L728" i="39"/>
  <c r="C728" i="39" s="1"/>
  <c r="F728" i="39"/>
  <c r="E728" i="39"/>
  <c r="D728" i="39"/>
  <c r="B728" i="39"/>
  <c r="H728" i="39" s="1"/>
  <c r="A728" i="39"/>
  <c r="L416" i="39"/>
  <c r="C416" i="39" s="1"/>
  <c r="F416" i="39"/>
  <c r="E416" i="39"/>
  <c r="D416" i="39"/>
  <c r="B416" i="39"/>
  <c r="A416" i="39"/>
  <c r="L319" i="39"/>
  <c r="C319" i="39" s="1"/>
  <c r="F319" i="39"/>
  <c r="E319" i="39"/>
  <c r="D319" i="39"/>
  <c r="B319" i="39"/>
  <c r="A319" i="39"/>
  <c r="L81" i="39"/>
  <c r="C81" i="39" s="1"/>
  <c r="F81" i="39"/>
  <c r="E81" i="39"/>
  <c r="D81" i="39"/>
  <c r="B81" i="39"/>
  <c r="H83" i="39" s="1"/>
  <c r="A81" i="39"/>
  <c r="L1659" i="39"/>
  <c r="C1659" i="39" s="1"/>
  <c r="F1659" i="39"/>
  <c r="E1659" i="39"/>
  <c r="D1659" i="39"/>
  <c r="B1659" i="39"/>
  <c r="A1659" i="39"/>
  <c r="L59" i="39"/>
  <c r="C59" i="39" s="1"/>
  <c r="F59" i="39"/>
  <c r="E59" i="39"/>
  <c r="D59" i="39"/>
  <c r="B59" i="39"/>
  <c r="H59" i="39" s="1"/>
  <c r="A59" i="39"/>
  <c r="L2878" i="39"/>
  <c r="C2878" i="39" s="1"/>
  <c r="F2878" i="39"/>
  <c r="E2878" i="39"/>
  <c r="D2878" i="39"/>
  <c r="B2878" i="39"/>
  <c r="A2878" i="39"/>
  <c r="L1899" i="39"/>
  <c r="C1899" i="39" s="1"/>
  <c r="F1899" i="39"/>
  <c r="E1899" i="39"/>
  <c r="D1899" i="39"/>
  <c r="B1899" i="39"/>
  <c r="H1899" i="39" s="1"/>
  <c r="A1899" i="39"/>
  <c r="L3072" i="39"/>
  <c r="C3072" i="39" s="1"/>
  <c r="F3072" i="39"/>
  <c r="E3072" i="39"/>
  <c r="D3072" i="39"/>
  <c r="B3072" i="39"/>
  <c r="H3072" i="39" s="1"/>
  <c r="A3072" i="39"/>
  <c r="L1843" i="39"/>
  <c r="C1843" i="39" s="1"/>
  <c r="F1843" i="39"/>
  <c r="E1843" i="39"/>
  <c r="D1843" i="39"/>
  <c r="B1843" i="39"/>
  <c r="A1843" i="39"/>
  <c r="L2058" i="39"/>
  <c r="C2058" i="39" s="1"/>
  <c r="F2058" i="39"/>
  <c r="E2058" i="39"/>
  <c r="D2058" i="39"/>
  <c r="B2058" i="39"/>
  <c r="A2058" i="39"/>
  <c r="L1548" i="39"/>
  <c r="C1548" i="39" s="1"/>
  <c r="F1548" i="39"/>
  <c r="E1548" i="39"/>
  <c r="D1548" i="39"/>
  <c r="B1548" i="39"/>
  <c r="A1548" i="39"/>
  <c r="L874" i="39"/>
  <c r="C874" i="39" s="1"/>
  <c r="F874" i="39"/>
  <c r="E874" i="39"/>
  <c r="D874" i="39"/>
  <c r="B874" i="39"/>
  <c r="A874" i="39"/>
  <c r="L2075" i="39"/>
  <c r="C2075" i="39" s="1"/>
  <c r="F2075" i="39"/>
  <c r="E2075" i="39"/>
  <c r="D2075" i="39"/>
  <c r="B2075" i="39"/>
  <c r="H2075" i="39" s="1"/>
  <c r="A2075" i="39"/>
  <c r="L1945" i="39"/>
  <c r="C1945" i="39" s="1"/>
  <c r="F1945" i="39"/>
  <c r="E1945" i="39"/>
  <c r="D1945" i="39"/>
  <c r="B1945" i="39"/>
  <c r="A1945" i="39"/>
  <c r="L3151" i="39"/>
  <c r="C3151" i="39" s="1"/>
  <c r="F3151" i="39"/>
  <c r="E3151" i="39"/>
  <c r="D3151" i="39"/>
  <c r="B3151" i="39"/>
  <c r="A3151" i="39"/>
  <c r="L2972" i="39"/>
  <c r="C2972" i="39" s="1"/>
  <c r="F2972" i="39"/>
  <c r="E2972" i="39"/>
  <c r="D2972" i="39"/>
  <c r="B2972" i="39"/>
  <c r="A2972" i="39"/>
  <c r="L1318" i="39"/>
  <c r="C1318" i="39" s="1"/>
  <c r="F1318" i="39"/>
  <c r="E1318" i="39"/>
  <c r="D1318" i="39"/>
  <c r="B1318" i="39"/>
  <c r="A1318" i="39"/>
  <c r="L2771" i="39"/>
  <c r="C2771" i="39" s="1"/>
  <c r="F2771" i="39"/>
  <c r="E2771" i="39"/>
  <c r="D2771" i="39"/>
  <c r="B2771" i="39"/>
  <c r="A2771" i="39"/>
  <c r="L1091" i="39"/>
  <c r="C1091" i="39" s="1"/>
  <c r="F1091" i="39"/>
  <c r="E1091" i="39"/>
  <c r="D1091" i="39"/>
  <c r="B1091" i="39"/>
  <c r="A1091" i="39"/>
  <c r="L2624" i="39"/>
  <c r="C2624" i="39" s="1"/>
  <c r="F2624" i="39"/>
  <c r="E2624" i="39"/>
  <c r="D2624" i="39"/>
  <c r="B2624" i="39"/>
  <c r="A2624" i="39"/>
  <c r="L1335" i="39"/>
  <c r="C1335" i="39" s="1"/>
  <c r="F1335" i="39"/>
  <c r="E1335" i="39"/>
  <c r="D1335" i="39"/>
  <c r="B1335" i="39"/>
  <c r="A1335" i="39"/>
  <c r="L2533" i="39"/>
  <c r="C2533" i="39" s="1"/>
  <c r="F2533" i="39"/>
  <c r="E2533" i="39"/>
  <c r="D2533" i="39"/>
  <c r="B2533" i="39"/>
  <c r="H2533" i="39" s="1"/>
  <c r="A2533" i="39"/>
  <c r="L2342" i="39"/>
  <c r="C2342" i="39" s="1"/>
  <c r="F2342" i="39"/>
  <c r="E2342" i="39"/>
  <c r="D2342" i="39"/>
  <c r="B2342" i="39"/>
  <c r="A2342" i="39"/>
  <c r="L2523" i="39"/>
  <c r="C2523" i="39" s="1"/>
  <c r="F2523" i="39"/>
  <c r="E2523" i="39"/>
  <c r="D2523" i="39"/>
  <c r="B2523" i="39"/>
  <c r="A2523" i="39"/>
  <c r="L2081" i="39"/>
  <c r="C2081" i="39" s="1"/>
  <c r="F2081" i="39"/>
  <c r="E2081" i="39"/>
  <c r="D2081" i="39"/>
  <c r="B2081" i="39"/>
  <c r="A2081" i="39"/>
  <c r="L2611" i="39"/>
  <c r="C2611" i="39" s="1"/>
  <c r="F2611" i="39"/>
  <c r="E2611" i="39"/>
  <c r="D2611" i="39"/>
  <c r="B2611" i="39"/>
  <c r="A2611" i="39"/>
  <c r="L439" i="39"/>
  <c r="C439" i="39" s="1"/>
  <c r="F439" i="39"/>
  <c r="E439" i="39"/>
  <c r="D439" i="39"/>
  <c r="B439" i="39"/>
  <c r="H439" i="39" s="1"/>
  <c r="A439" i="39"/>
  <c r="L2824" i="39"/>
  <c r="C2824" i="39" s="1"/>
  <c r="F2824" i="39"/>
  <c r="E2824" i="39"/>
  <c r="D2824" i="39"/>
  <c r="B2824" i="39"/>
  <c r="A2824" i="39"/>
  <c r="L2607" i="39"/>
  <c r="C2607" i="39" s="1"/>
  <c r="F2607" i="39"/>
  <c r="E2607" i="39"/>
  <c r="D2607" i="39"/>
  <c r="B2607" i="39"/>
  <c r="A2607" i="39"/>
  <c r="L2582" i="39"/>
  <c r="C2582" i="39" s="1"/>
  <c r="F2582" i="39"/>
  <c r="E2582" i="39"/>
  <c r="D2582" i="39"/>
  <c r="B2582" i="39"/>
  <c r="H2582" i="39" s="1"/>
  <c r="A2582" i="39"/>
  <c r="L2992" i="39"/>
  <c r="C2992" i="39" s="1"/>
  <c r="F2992" i="39"/>
  <c r="E2992" i="39"/>
  <c r="D2992" i="39"/>
  <c r="B2992" i="39"/>
  <c r="A2992" i="39"/>
  <c r="L952" i="39"/>
  <c r="C952" i="39" s="1"/>
  <c r="F952" i="39"/>
  <c r="E952" i="39"/>
  <c r="D952" i="39"/>
  <c r="B952" i="39"/>
  <c r="A952" i="39"/>
  <c r="L1539" i="39"/>
  <c r="C1539" i="39" s="1"/>
  <c r="F1539" i="39"/>
  <c r="E1539" i="39"/>
  <c r="D1539" i="39"/>
  <c r="B1539" i="39"/>
  <c r="A1539" i="39"/>
  <c r="L2967" i="39"/>
  <c r="C2967" i="39" s="1"/>
  <c r="F2967" i="39"/>
  <c r="E2967" i="39"/>
  <c r="D2967" i="39"/>
  <c r="B2967" i="39"/>
  <c r="H2969" i="39" s="1"/>
  <c r="A2967" i="39"/>
  <c r="L2408" i="39"/>
  <c r="C2408" i="39" s="1"/>
  <c r="F2408" i="39"/>
  <c r="E2408" i="39"/>
  <c r="D2408" i="39"/>
  <c r="B2408" i="39"/>
  <c r="A2408" i="39"/>
  <c r="L2324" i="39"/>
  <c r="C2324" i="39" s="1"/>
  <c r="F2324" i="39"/>
  <c r="E2324" i="39"/>
  <c r="D2324" i="39"/>
  <c r="B2324" i="39"/>
  <c r="A2324" i="39"/>
  <c r="L1854" i="39"/>
  <c r="C1854" i="39" s="1"/>
  <c r="F1854" i="39"/>
  <c r="E1854" i="39"/>
  <c r="D1854" i="39"/>
  <c r="B1854" i="39"/>
  <c r="H1854" i="39" s="1"/>
  <c r="A1854" i="39"/>
  <c r="L1023" i="39"/>
  <c r="C1023" i="39" s="1"/>
  <c r="F1023" i="39"/>
  <c r="E1023" i="39"/>
  <c r="D1023" i="39"/>
  <c r="B1023" i="39"/>
  <c r="A1023" i="39"/>
  <c r="L1359" i="39"/>
  <c r="C1359" i="39" s="1"/>
  <c r="F1359" i="39"/>
  <c r="E1359" i="39"/>
  <c r="D1359" i="39"/>
  <c r="B1359" i="39"/>
  <c r="A1359" i="39"/>
  <c r="L2966" i="39"/>
  <c r="C2966" i="39" s="1"/>
  <c r="F2966" i="39"/>
  <c r="E2966" i="39"/>
  <c r="D2966" i="39"/>
  <c r="B2966" i="39"/>
  <c r="A2966" i="39"/>
  <c r="L2184" i="39"/>
  <c r="C2184" i="39" s="1"/>
  <c r="F2184" i="39"/>
  <c r="E2184" i="39"/>
  <c r="D2184" i="39"/>
  <c r="B2184" i="39"/>
  <c r="A2184" i="39"/>
  <c r="L1574" i="39"/>
  <c r="C1574" i="39" s="1"/>
  <c r="F1574" i="39"/>
  <c r="E1574" i="39"/>
  <c r="D1574" i="39"/>
  <c r="B1574" i="39"/>
  <c r="A1574" i="39"/>
  <c r="L116" i="39"/>
  <c r="C116" i="39" s="1"/>
  <c r="F116" i="39"/>
  <c r="E116" i="39"/>
  <c r="D116" i="39"/>
  <c r="B116" i="39"/>
  <c r="A116" i="39"/>
  <c r="L2609" i="39"/>
  <c r="C2609" i="39" s="1"/>
  <c r="F2609" i="39"/>
  <c r="E2609" i="39"/>
  <c r="D2609" i="39"/>
  <c r="B2609" i="39"/>
  <c r="A2609" i="39"/>
  <c r="L2077" i="39"/>
  <c r="C2077" i="39" s="1"/>
  <c r="F2077" i="39"/>
  <c r="E2077" i="39"/>
  <c r="D2077" i="39"/>
  <c r="B2077" i="39"/>
  <c r="A2077" i="39"/>
  <c r="L1027" i="39"/>
  <c r="C1027" i="39" s="1"/>
  <c r="F1027" i="39"/>
  <c r="E1027" i="39"/>
  <c r="D1027" i="39"/>
  <c r="B1027" i="39"/>
  <c r="A1027" i="39"/>
  <c r="L2262" i="39"/>
  <c r="C2262" i="39" s="1"/>
  <c r="F2262" i="39"/>
  <c r="E2262" i="39"/>
  <c r="D2262" i="39"/>
  <c r="B2262" i="39"/>
  <c r="A2262" i="39"/>
  <c r="L1477" i="39"/>
  <c r="C1477" i="39" s="1"/>
  <c r="F1477" i="39"/>
  <c r="E1477" i="39"/>
  <c r="D1477" i="39"/>
  <c r="B1477" i="39"/>
  <c r="A1477" i="39"/>
  <c r="L1196" i="39"/>
  <c r="C1196" i="39" s="1"/>
  <c r="F1196" i="39"/>
  <c r="E1196" i="39"/>
  <c r="D1196" i="39"/>
  <c r="B1196" i="39"/>
  <c r="A1196" i="39"/>
  <c r="L2954" i="39"/>
  <c r="C2954" i="39" s="1"/>
  <c r="F2954" i="39"/>
  <c r="E2954" i="39"/>
  <c r="D2954" i="39"/>
  <c r="B2954" i="39"/>
  <c r="A2954" i="39"/>
  <c r="L1219" i="39"/>
  <c r="C1219" i="39" s="1"/>
  <c r="F1219" i="39"/>
  <c r="E1219" i="39"/>
  <c r="D1219" i="39"/>
  <c r="B1219" i="39"/>
  <c r="A1219" i="39"/>
  <c r="L523" i="39"/>
  <c r="C523" i="39" s="1"/>
  <c r="F523" i="39"/>
  <c r="E523" i="39"/>
  <c r="D523" i="39"/>
  <c r="B523" i="39"/>
  <c r="A523" i="39"/>
  <c r="L314" i="39"/>
  <c r="C314" i="39" s="1"/>
  <c r="F314" i="39"/>
  <c r="E314" i="39"/>
  <c r="D314" i="39"/>
  <c r="B314" i="39"/>
  <c r="A314" i="39"/>
  <c r="L2595" i="39"/>
  <c r="C2595" i="39" s="1"/>
  <c r="F2595" i="39"/>
  <c r="E2595" i="39"/>
  <c r="D2595" i="39"/>
  <c r="B2595" i="39"/>
  <c r="A2595" i="39"/>
  <c r="L1709" i="39"/>
  <c r="C1709" i="39" s="1"/>
  <c r="F1709" i="39"/>
  <c r="E1709" i="39"/>
  <c r="D1709" i="39"/>
  <c r="B1709" i="39"/>
  <c r="A1709" i="39"/>
  <c r="L1491" i="39"/>
  <c r="C1491" i="39" s="1"/>
  <c r="F1491" i="39"/>
  <c r="E1491" i="39"/>
  <c r="D1491" i="39"/>
  <c r="B1491" i="39"/>
  <c r="H1491" i="39" s="1"/>
  <c r="A1491" i="39"/>
  <c r="L2318" i="39"/>
  <c r="C2318" i="39" s="1"/>
  <c r="F2318" i="39"/>
  <c r="E2318" i="39"/>
  <c r="D2318" i="39"/>
  <c r="B2318" i="39"/>
  <c r="A2318" i="39"/>
  <c r="L1667" i="39"/>
  <c r="C1667" i="39" s="1"/>
  <c r="F1667" i="39"/>
  <c r="E1667" i="39"/>
  <c r="D1667" i="39"/>
  <c r="B1667" i="39"/>
  <c r="A1667" i="39"/>
  <c r="L657" i="39"/>
  <c r="C657" i="39" s="1"/>
  <c r="F657" i="39"/>
  <c r="E657" i="39"/>
  <c r="D657" i="39"/>
  <c r="B657" i="39"/>
  <c r="H657" i="39" s="1"/>
  <c r="A657" i="39"/>
  <c r="L2622" i="39"/>
  <c r="C2622" i="39" s="1"/>
  <c r="F2622" i="39"/>
  <c r="E2622" i="39"/>
  <c r="D2622" i="39"/>
  <c r="B2622" i="39"/>
  <c r="H2622" i="39" s="1"/>
  <c r="A2622" i="39"/>
  <c r="L1856" i="39"/>
  <c r="C1856" i="39" s="1"/>
  <c r="F1856" i="39"/>
  <c r="E1856" i="39"/>
  <c r="D1856" i="39"/>
  <c r="B1856" i="39"/>
  <c r="A1856" i="39"/>
  <c r="L2819" i="39"/>
  <c r="C2819" i="39" s="1"/>
  <c r="F2819" i="39"/>
  <c r="E2819" i="39"/>
  <c r="D2819" i="39"/>
  <c r="B2819" i="39"/>
  <c r="A2819" i="39"/>
  <c r="L352" i="39"/>
  <c r="C352" i="39" s="1"/>
  <c r="F352" i="39"/>
  <c r="E352" i="39"/>
  <c r="D352" i="39"/>
  <c r="B352" i="39"/>
  <c r="A352" i="39"/>
  <c r="L2732" i="39"/>
  <c r="C2732" i="39" s="1"/>
  <c r="F2732" i="39"/>
  <c r="E2732" i="39"/>
  <c r="D2732" i="39"/>
  <c r="B2732" i="39"/>
  <c r="A2732" i="39"/>
  <c r="L738" i="39"/>
  <c r="C738" i="39" s="1"/>
  <c r="F738" i="39"/>
  <c r="E738" i="39"/>
  <c r="D738" i="39"/>
  <c r="B738" i="39"/>
  <c r="A738" i="39"/>
  <c r="L777" i="39"/>
  <c r="C777" i="39" s="1"/>
  <c r="F777" i="39"/>
  <c r="E777" i="39"/>
  <c r="D777" i="39"/>
  <c r="B777" i="39"/>
  <c r="A777" i="39"/>
  <c r="L3040" i="39"/>
  <c r="C3040" i="39" s="1"/>
  <c r="F3040" i="39"/>
  <c r="E3040" i="39"/>
  <c r="D3040" i="39"/>
  <c r="B3040" i="39"/>
  <c r="A3040" i="39"/>
  <c r="L1152" i="39"/>
  <c r="C1152" i="39" s="1"/>
  <c r="F1152" i="39"/>
  <c r="E1152" i="39"/>
  <c r="D1152" i="39"/>
  <c r="B1152" i="39"/>
  <c r="A1152" i="39"/>
  <c r="L502" i="39"/>
  <c r="C502" i="39" s="1"/>
  <c r="F502" i="39"/>
  <c r="E502" i="39"/>
  <c r="D502" i="39"/>
  <c r="B502" i="39"/>
  <c r="A502" i="39"/>
  <c r="L2823" i="39"/>
  <c r="C2823" i="39" s="1"/>
  <c r="F2823" i="39"/>
  <c r="E2823" i="39"/>
  <c r="D2823" i="39"/>
  <c r="B2823" i="39"/>
  <c r="A2823" i="39"/>
  <c r="L111" i="39"/>
  <c r="C111" i="39" s="1"/>
  <c r="F111" i="39"/>
  <c r="E111" i="39"/>
  <c r="D111" i="39"/>
  <c r="B111" i="39"/>
  <c r="A111" i="39"/>
  <c r="L2893" i="39"/>
  <c r="C2893" i="39" s="1"/>
  <c r="F2893" i="39"/>
  <c r="E2893" i="39"/>
  <c r="D2893" i="39"/>
  <c r="B2893" i="39"/>
  <c r="A2893" i="39"/>
  <c r="L273" i="39"/>
  <c r="C273" i="39" s="1"/>
  <c r="F273" i="39"/>
  <c r="E273" i="39"/>
  <c r="D273" i="39"/>
  <c r="B273" i="39"/>
  <c r="H273" i="39" s="1"/>
  <c r="A273" i="39"/>
  <c r="L1506" i="39"/>
  <c r="C1506" i="39" s="1"/>
  <c r="F1506" i="39"/>
  <c r="E1506" i="39"/>
  <c r="D1506" i="39"/>
  <c r="B1506" i="39"/>
  <c r="A1506" i="39"/>
  <c r="L274" i="39"/>
  <c r="C274" i="39" s="1"/>
  <c r="F274" i="39"/>
  <c r="E274" i="39"/>
  <c r="D274" i="39"/>
  <c r="B274" i="39"/>
  <c r="H274" i="39" s="1"/>
  <c r="A274" i="39"/>
  <c r="L1547" i="39"/>
  <c r="C1547" i="39" s="1"/>
  <c r="F1547" i="39"/>
  <c r="E1547" i="39"/>
  <c r="D1547" i="39"/>
  <c r="B1547" i="39"/>
  <c r="H1547" i="39" s="1"/>
  <c r="A1547" i="39"/>
  <c r="L2759" i="39"/>
  <c r="C2759" i="39" s="1"/>
  <c r="F2759" i="39"/>
  <c r="E2759" i="39"/>
  <c r="D2759" i="39"/>
  <c r="B2759" i="39"/>
  <c r="A2759" i="39"/>
  <c r="L2122" i="39"/>
  <c r="C2122" i="39" s="1"/>
  <c r="F2122" i="39"/>
  <c r="E2122" i="39"/>
  <c r="D2122" i="39"/>
  <c r="B2122" i="39"/>
  <c r="A2122" i="39"/>
  <c r="L525" i="39"/>
  <c r="C525" i="39" s="1"/>
  <c r="F525" i="39"/>
  <c r="E525" i="39"/>
  <c r="D525" i="39"/>
  <c r="B525" i="39"/>
  <c r="A525" i="39"/>
  <c r="L1557" i="39"/>
  <c r="C1557" i="39" s="1"/>
  <c r="F1557" i="39"/>
  <c r="E1557" i="39"/>
  <c r="D1557" i="39"/>
  <c r="B1557" i="39"/>
  <c r="A1557" i="39"/>
  <c r="L1609" i="39"/>
  <c r="C1609" i="39" s="1"/>
  <c r="F1609" i="39"/>
  <c r="E1609" i="39"/>
  <c r="D1609" i="39"/>
  <c r="B1609" i="39"/>
  <c r="H1609" i="39" s="1"/>
  <c r="A1609" i="39"/>
  <c r="L914" i="39"/>
  <c r="C914" i="39" s="1"/>
  <c r="F914" i="39"/>
  <c r="E914" i="39"/>
  <c r="D914" i="39"/>
  <c r="B914" i="39"/>
  <c r="A914" i="39"/>
  <c r="L2214" i="39"/>
  <c r="C2214" i="39" s="1"/>
  <c r="F2214" i="39"/>
  <c r="E2214" i="39"/>
  <c r="D2214" i="39"/>
  <c r="B2214" i="39"/>
  <c r="A2214" i="39"/>
  <c r="L653" i="39"/>
  <c r="C653" i="39" s="1"/>
  <c r="F653" i="39"/>
  <c r="E653" i="39"/>
  <c r="D653" i="39"/>
  <c r="B653" i="39"/>
  <c r="A653" i="39"/>
  <c r="L1396" i="39"/>
  <c r="C1396" i="39" s="1"/>
  <c r="F1396" i="39"/>
  <c r="E1396" i="39"/>
  <c r="D1396" i="39"/>
  <c r="B1396" i="39"/>
  <c r="H1396" i="39" s="1"/>
  <c r="A1396" i="39"/>
  <c r="L2654" i="39"/>
  <c r="C2654" i="39" s="1"/>
  <c r="F2654" i="39"/>
  <c r="E2654" i="39"/>
  <c r="D2654" i="39"/>
  <c r="B2654" i="39"/>
  <c r="H2654" i="39" s="1"/>
  <c r="A2654" i="39"/>
  <c r="L1417" i="39"/>
  <c r="C1417" i="39" s="1"/>
  <c r="F1417" i="39"/>
  <c r="E1417" i="39"/>
  <c r="D1417" i="39"/>
  <c r="B1417" i="39"/>
  <c r="H1417" i="39" s="1"/>
  <c r="A1417" i="39"/>
  <c r="L360" i="39"/>
  <c r="C360" i="39" s="1"/>
  <c r="F360" i="39"/>
  <c r="E360" i="39"/>
  <c r="D360" i="39"/>
  <c r="B360" i="39"/>
  <c r="A360" i="39"/>
  <c r="L2141" i="39"/>
  <c r="C2141" i="39" s="1"/>
  <c r="F2141" i="39"/>
  <c r="E2141" i="39"/>
  <c r="D2141" i="39"/>
  <c r="B2141" i="39"/>
  <c r="A2141" i="39"/>
  <c r="L3018" i="39"/>
  <c r="C3018" i="39" s="1"/>
  <c r="F3018" i="39"/>
  <c r="E3018" i="39"/>
  <c r="D3018" i="39"/>
  <c r="B3018" i="39"/>
  <c r="A3018" i="39"/>
  <c r="L238" i="39"/>
  <c r="C238" i="39" s="1"/>
  <c r="F238" i="39"/>
  <c r="E238" i="39"/>
  <c r="D238" i="39"/>
  <c r="B238" i="39"/>
  <c r="H238" i="39" s="1"/>
  <c r="A238" i="39"/>
  <c r="L3028" i="39"/>
  <c r="C3028" i="39" s="1"/>
  <c r="F3028" i="39"/>
  <c r="E3028" i="39"/>
  <c r="D3028" i="39"/>
  <c r="B3028" i="39"/>
  <c r="A3028" i="39"/>
  <c r="L755" i="39"/>
  <c r="C755" i="39" s="1"/>
  <c r="F755" i="39"/>
  <c r="E755" i="39"/>
  <c r="D755" i="39"/>
  <c r="B755" i="39"/>
  <c r="A755" i="39"/>
  <c r="L2104" i="39"/>
  <c r="C2104" i="39" s="1"/>
  <c r="F2104" i="39"/>
  <c r="E2104" i="39"/>
  <c r="D2104" i="39"/>
  <c r="B2104" i="39"/>
  <c r="A2104" i="39"/>
  <c r="L2070" i="39"/>
  <c r="C2070" i="39" s="1"/>
  <c r="F2070" i="39"/>
  <c r="E2070" i="39"/>
  <c r="D2070" i="39"/>
  <c r="B2070" i="39"/>
  <c r="A2070" i="39"/>
  <c r="L1677" i="39"/>
  <c r="C1677" i="39" s="1"/>
  <c r="F1677" i="39"/>
  <c r="E1677" i="39"/>
  <c r="D1677" i="39"/>
  <c r="B1677" i="39"/>
  <c r="A1677" i="39"/>
  <c r="L1729" i="39"/>
  <c r="C1729" i="39" s="1"/>
  <c r="F1729" i="39"/>
  <c r="E1729" i="39"/>
  <c r="D1729" i="39"/>
  <c r="B1729" i="39"/>
  <c r="A1729" i="39"/>
  <c r="L1526" i="39"/>
  <c r="C1526" i="39" s="1"/>
  <c r="F1526" i="39"/>
  <c r="E1526" i="39"/>
  <c r="D1526" i="39"/>
  <c r="B1526" i="39"/>
  <c r="H1526" i="39" s="1"/>
  <c r="A1526" i="39"/>
  <c r="L2608" i="39"/>
  <c r="C2608" i="39" s="1"/>
  <c r="F2608" i="39"/>
  <c r="E2608" i="39"/>
  <c r="D2608" i="39"/>
  <c r="B2608" i="39"/>
  <c r="A2608" i="39"/>
  <c r="L1051" i="39"/>
  <c r="C1051" i="39" s="1"/>
  <c r="F1051" i="39"/>
  <c r="E1051" i="39"/>
  <c r="D1051" i="39"/>
  <c r="B1051" i="39"/>
  <c r="A1051" i="39"/>
  <c r="L757" i="39"/>
  <c r="C757" i="39" s="1"/>
  <c r="F757" i="39"/>
  <c r="E757" i="39"/>
  <c r="D757" i="39"/>
  <c r="B757" i="39"/>
  <c r="A757" i="39"/>
  <c r="L1821" i="39"/>
  <c r="C1821" i="39" s="1"/>
  <c r="F1821" i="39"/>
  <c r="E1821" i="39"/>
  <c r="D1821" i="39"/>
  <c r="B1821" i="39"/>
  <c r="A1821" i="39"/>
  <c r="L2437" i="39"/>
  <c r="C2437" i="39" s="1"/>
  <c r="F2437" i="39"/>
  <c r="E2437" i="39"/>
  <c r="D2437" i="39"/>
  <c r="B2437" i="39"/>
  <c r="A2437" i="39"/>
  <c r="L113" i="39"/>
  <c r="C113" i="39" s="1"/>
  <c r="F113" i="39"/>
  <c r="E113" i="39"/>
  <c r="D113" i="39"/>
  <c r="B113" i="39"/>
  <c r="H113" i="39" s="1"/>
  <c r="A113" i="39"/>
  <c r="L1682" i="39"/>
  <c r="C1682" i="39" s="1"/>
  <c r="F1682" i="39"/>
  <c r="E1682" i="39"/>
  <c r="D1682" i="39"/>
  <c r="B1682" i="39"/>
  <c r="A1682" i="39"/>
  <c r="L2199" i="39"/>
  <c r="C2199" i="39" s="1"/>
  <c r="F2199" i="39"/>
  <c r="E2199" i="39"/>
  <c r="D2199" i="39"/>
  <c r="B2199" i="39"/>
  <c r="A2199" i="39"/>
  <c r="L2572" i="39"/>
  <c r="C2572" i="39" s="1"/>
  <c r="F2572" i="39"/>
  <c r="E2572" i="39"/>
  <c r="D2572" i="39"/>
  <c r="B2572" i="39"/>
  <c r="H2572" i="39" s="1"/>
  <c r="A2572" i="39"/>
  <c r="L2062" i="39"/>
  <c r="C2062" i="39" s="1"/>
  <c r="F2062" i="39"/>
  <c r="E2062" i="39"/>
  <c r="D2062" i="39"/>
  <c r="B2062" i="39"/>
  <c r="A2062" i="39"/>
  <c r="L1503" i="39"/>
  <c r="C1503" i="39" s="1"/>
  <c r="F1503" i="39"/>
  <c r="E1503" i="39"/>
  <c r="D1503" i="39"/>
  <c r="B1503" i="39"/>
  <c r="H1503" i="39" s="1"/>
  <c r="A1503" i="39"/>
  <c r="L1101" i="39"/>
  <c r="C1101" i="39" s="1"/>
  <c r="F1101" i="39"/>
  <c r="E1101" i="39"/>
  <c r="D1101" i="39"/>
  <c r="B1101" i="39"/>
  <c r="A1101" i="39"/>
  <c r="L2742" i="39"/>
  <c r="C2742" i="39" s="1"/>
  <c r="F2742" i="39"/>
  <c r="E2742" i="39"/>
  <c r="D2742" i="39"/>
  <c r="B2742" i="39"/>
  <c r="A2742" i="39"/>
  <c r="L1955" i="39"/>
  <c r="C1955" i="39" s="1"/>
  <c r="F1955" i="39"/>
  <c r="E1955" i="39"/>
  <c r="D1955" i="39"/>
  <c r="B1955" i="39"/>
  <c r="A1955" i="39"/>
  <c r="L2158" i="39"/>
  <c r="C2158" i="39" s="1"/>
  <c r="F2158" i="39"/>
  <c r="E2158" i="39"/>
  <c r="D2158" i="39"/>
  <c r="B2158" i="39"/>
  <c r="A2158" i="39"/>
  <c r="L1884" i="39"/>
  <c r="C1884" i="39" s="1"/>
  <c r="F1884" i="39"/>
  <c r="E1884" i="39"/>
  <c r="D1884" i="39"/>
  <c r="B1884" i="39"/>
  <c r="A1884" i="39"/>
  <c r="L2179" i="39"/>
  <c r="C2179" i="39" s="1"/>
  <c r="F2179" i="39"/>
  <c r="E2179" i="39"/>
  <c r="D2179" i="39"/>
  <c r="B2179" i="39"/>
  <c r="A2179" i="39"/>
  <c r="L682" i="39"/>
  <c r="C682" i="39" s="1"/>
  <c r="F682" i="39"/>
  <c r="E682" i="39"/>
  <c r="D682" i="39"/>
  <c r="B682" i="39"/>
  <c r="A682" i="39"/>
  <c r="L1770" i="39"/>
  <c r="C1770" i="39" s="1"/>
  <c r="F1770" i="39"/>
  <c r="E1770" i="39"/>
  <c r="D1770" i="39"/>
  <c r="B1770" i="39"/>
  <c r="A1770" i="39"/>
  <c r="L933" i="39"/>
  <c r="C933" i="39" s="1"/>
  <c r="F933" i="39"/>
  <c r="E933" i="39"/>
  <c r="D933" i="39"/>
  <c r="B933" i="39"/>
  <c r="A933" i="39"/>
  <c r="L634" i="39"/>
  <c r="C634" i="39" s="1"/>
  <c r="F634" i="39"/>
  <c r="E634" i="39"/>
  <c r="D634" i="39"/>
  <c r="B634" i="39"/>
  <c r="A634" i="39"/>
  <c r="L363" i="39"/>
  <c r="C363" i="39" s="1"/>
  <c r="F363" i="39"/>
  <c r="E363" i="39"/>
  <c r="D363" i="39"/>
  <c r="B363" i="39"/>
  <c r="A363" i="39"/>
  <c r="L3159" i="39"/>
  <c r="C3159" i="39" s="1"/>
  <c r="F3159" i="39"/>
  <c r="E3159" i="39"/>
  <c r="D3159" i="39"/>
  <c r="B3159" i="39"/>
  <c r="A3159" i="39"/>
  <c r="L181" i="39"/>
  <c r="C181" i="39" s="1"/>
  <c r="F181" i="39"/>
  <c r="E181" i="39"/>
  <c r="D181" i="39"/>
  <c r="B181" i="39"/>
  <c r="A181" i="39"/>
  <c r="L99" i="39"/>
  <c r="C99" i="39" s="1"/>
  <c r="F99" i="39"/>
  <c r="E99" i="39"/>
  <c r="D99" i="39"/>
  <c r="B99" i="39"/>
  <c r="A99" i="39"/>
  <c r="L244" i="39"/>
  <c r="C244" i="39" s="1"/>
  <c r="F244" i="39"/>
  <c r="E244" i="39"/>
  <c r="D244" i="39"/>
  <c r="B244" i="39"/>
  <c r="A244" i="39"/>
  <c r="L2273" i="39"/>
  <c r="C2273" i="39" s="1"/>
  <c r="F2273" i="39"/>
  <c r="E2273" i="39"/>
  <c r="D2273" i="39"/>
  <c r="B2273" i="39"/>
  <c r="A2273" i="39"/>
  <c r="L2293" i="39"/>
  <c r="C2293" i="39" s="1"/>
  <c r="F2293" i="39"/>
  <c r="E2293" i="39"/>
  <c r="D2293" i="39"/>
  <c r="B2293" i="39"/>
  <c r="A2293" i="39"/>
  <c r="L2774" i="39"/>
  <c r="C2774" i="39" s="1"/>
  <c r="F2774" i="39"/>
  <c r="E2774" i="39"/>
  <c r="D2774" i="39"/>
  <c r="B2774" i="39"/>
  <c r="A2774" i="39"/>
  <c r="L825" i="39"/>
  <c r="C825" i="39" s="1"/>
  <c r="F825" i="39"/>
  <c r="E825" i="39"/>
  <c r="D825" i="39"/>
  <c r="B825" i="39"/>
  <c r="A825" i="39"/>
  <c r="L753" i="39"/>
  <c r="C753" i="39" s="1"/>
  <c r="F753" i="39"/>
  <c r="E753" i="39"/>
  <c r="D753" i="39"/>
  <c r="B753" i="39"/>
  <c r="A753" i="39"/>
  <c r="L2928" i="39"/>
  <c r="C2928" i="39" s="1"/>
  <c r="F2928" i="39"/>
  <c r="E2928" i="39"/>
  <c r="D2928" i="39"/>
  <c r="B2928" i="39"/>
  <c r="H2928" i="39" s="1"/>
  <c r="A2928" i="39"/>
  <c r="L1151" i="39"/>
  <c r="C1151" i="39" s="1"/>
  <c r="F1151" i="39"/>
  <c r="E1151" i="39"/>
  <c r="D1151" i="39"/>
  <c r="B1151" i="39"/>
  <c r="A1151" i="39"/>
  <c r="L1508" i="39"/>
  <c r="C1508" i="39" s="1"/>
  <c r="F1508" i="39"/>
  <c r="E1508" i="39"/>
  <c r="D1508" i="39"/>
  <c r="B1508" i="39"/>
  <c r="H1508" i="39" s="1"/>
  <c r="A1508" i="39"/>
  <c r="L2171" i="39"/>
  <c r="C2171" i="39" s="1"/>
  <c r="F2171" i="39"/>
  <c r="E2171" i="39"/>
  <c r="D2171" i="39"/>
  <c r="B2171" i="39"/>
  <c r="H2171" i="39" s="1"/>
  <c r="A2171" i="39"/>
  <c r="L2323" i="39"/>
  <c r="C2323" i="39" s="1"/>
  <c r="F2323" i="39"/>
  <c r="E2323" i="39"/>
  <c r="D2323" i="39"/>
  <c r="B2323" i="39"/>
  <c r="A2323" i="39"/>
  <c r="L819" i="39"/>
  <c r="C819" i="39" s="1"/>
  <c r="F819" i="39"/>
  <c r="E819" i="39"/>
  <c r="D819" i="39"/>
  <c r="B819" i="39"/>
  <c r="A819" i="39"/>
  <c r="L3132" i="39"/>
  <c r="C3132" i="39" s="1"/>
  <c r="F3132" i="39"/>
  <c r="E3132" i="39"/>
  <c r="D3132" i="39"/>
  <c r="B3132" i="39"/>
  <c r="A3132" i="39"/>
  <c r="L461" i="39"/>
  <c r="C461" i="39" s="1"/>
  <c r="F461" i="39"/>
  <c r="E461" i="39"/>
  <c r="D461" i="39"/>
  <c r="B461" i="39"/>
  <c r="A461" i="39"/>
  <c r="L665" i="39"/>
  <c r="C665" i="39" s="1"/>
  <c r="F665" i="39"/>
  <c r="E665" i="39"/>
  <c r="D665" i="39"/>
  <c r="B665" i="39"/>
  <c r="A665" i="39"/>
  <c r="L253" i="39"/>
  <c r="C253" i="39" s="1"/>
  <c r="F253" i="39"/>
  <c r="E253" i="39"/>
  <c r="D253" i="39"/>
  <c r="B253" i="39"/>
  <c r="A253" i="39"/>
  <c r="L2684" i="39"/>
  <c r="C2684" i="39" s="1"/>
  <c r="F2684" i="39"/>
  <c r="E2684" i="39"/>
  <c r="D2684" i="39"/>
  <c r="B2684" i="39"/>
  <c r="A2684" i="39"/>
  <c r="L683" i="39"/>
  <c r="C683" i="39" s="1"/>
  <c r="F683" i="39"/>
  <c r="E683" i="39"/>
  <c r="D683" i="39"/>
  <c r="B683" i="39"/>
  <c r="H683" i="39" s="1"/>
  <c r="A683" i="39"/>
  <c r="L285" i="39"/>
  <c r="C285" i="39" s="1"/>
  <c r="F285" i="39"/>
  <c r="E285" i="39"/>
  <c r="D285" i="39"/>
  <c r="B285" i="39"/>
  <c r="A285" i="39"/>
  <c r="L2782" i="39"/>
  <c r="C2782" i="39" s="1"/>
  <c r="F2782" i="39"/>
  <c r="E2782" i="39"/>
  <c r="D2782" i="39"/>
  <c r="B2782" i="39"/>
  <c r="A2782" i="39"/>
  <c r="L2094" i="39"/>
  <c r="C2094" i="39" s="1"/>
  <c r="F2094" i="39"/>
  <c r="E2094" i="39"/>
  <c r="D2094" i="39"/>
  <c r="B2094" i="39"/>
  <c r="H2094" i="39" s="1"/>
  <c r="A2094" i="39"/>
  <c r="L2297" i="39"/>
  <c r="C2297" i="39" s="1"/>
  <c r="F2297" i="39"/>
  <c r="E2297" i="39"/>
  <c r="D2297" i="39"/>
  <c r="B2297" i="39"/>
  <c r="A2297" i="39"/>
  <c r="L2565" i="39"/>
  <c r="C2565" i="39" s="1"/>
  <c r="F2565" i="39"/>
  <c r="E2565" i="39"/>
  <c r="D2565" i="39"/>
  <c r="B2565" i="39"/>
  <c r="A2565" i="39"/>
  <c r="L1849" i="39"/>
  <c r="C1849" i="39" s="1"/>
  <c r="F1849" i="39"/>
  <c r="E1849" i="39"/>
  <c r="D1849" i="39"/>
  <c r="B1849" i="39"/>
  <c r="A1849" i="39"/>
  <c r="L671" i="39"/>
  <c r="C671" i="39" s="1"/>
  <c r="F671" i="39"/>
  <c r="E671" i="39"/>
  <c r="D671" i="39"/>
  <c r="B671" i="39"/>
  <c r="A671" i="39"/>
  <c r="L2634" i="39"/>
  <c r="C2634" i="39" s="1"/>
  <c r="F2634" i="39"/>
  <c r="E2634" i="39"/>
  <c r="D2634" i="39"/>
  <c r="B2634" i="39"/>
  <c r="A2634" i="39"/>
  <c r="L2859" i="39"/>
  <c r="C2859" i="39" s="1"/>
  <c r="F2859" i="39"/>
  <c r="E2859" i="39"/>
  <c r="D2859" i="39"/>
  <c r="B2859" i="39"/>
  <c r="A2859" i="39"/>
  <c r="L3054" i="39"/>
  <c r="C3054" i="39" s="1"/>
  <c r="F3054" i="39"/>
  <c r="E3054" i="39"/>
  <c r="D3054" i="39"/>
  <c r="B3054" i="39"/>
  <c r="A3054" i="39"/>
  <c r="L370" i="39"/>
  <c r="C370" i="39" s="1"/>
  <c r="F370" i="39"/>
  <c r="E370" i="39"/>
  <c r="D370" i="39"/>
  <c r="B370" i="39"/>
  <c r="H370" i="39" s="1"/>
  <c r="A370" i="39"/>
  <c r="L953" i="39"/>
  <c r="C953" i="39" s="1"/>
  <c r="F953" i="39"/>
  <c r="E953" i="39"/>
  <c r="D953" i="39"/>
  <c r="B953" i="39"/>
  <c r="A953" i="39"/>
  <c r="L2783" i="39"/>
  <c r="C2783" i="39" s="1"/>
  <c r="F2783" i="39"/>
  <c r="E2783" i="39"/>
  <c r="D2783" i="39"/>
  <c r="B2783" i="39"/>
  <c r="H2783" i="39" s="1"/>
  <c r="A2783" i="39"/>
  <c r="L2924" i="39"/>
  <c r="C2924" i="39" s="1"/>
  <c r="F2924" i="39"/>
  <c r="E2924" i="39"/>
  <c r="D2924" i="39"/>
  <c r="B2924" i="39"/>
  <c r="A2924" i="39"/>
  <c r="L139" i="39"/>
  <c r="C139" i="39" s="1"/>
  <c r="F139" i="39"/>
  <c r="E139" i="39"/>
  <c r="D139" i="39"/>
  <c r="B139" i="39"/>
  <c r="A139" i="39"/>
  <c r="L1625" i="39"/>
  <c r="C1625" i="39" s="1"/>
  <c r="F1625" i="39"/>
  <c r="E1625" i="39"/>
  <c r="D1625" i="39"/>
  <c r="B1625" i="39"/>
  <c r="A1625" i="39"/>
  <c r="L3156" i="39"/>
  <c r="C3156" i="39" s="1"/>
  <c r="F3156" i="39"/>
  <c r="E3156" i="39"/>
  <c r="D3156" i="39"/>
  <c r="B3156" i="39"/>
  <c r="A3156" i="39"/>
  <c r="L2450" i="39"/>
  <c r="C2450" i="39" s="1"/>
  <c r="F2450" i="39"/>
  <c r="E2450" i="39"/>
  <c r="D2450" i="39"/>
  <c r="B2450" i="39"/>
  <c r="A2450" i="39"/>
  <c r="L2947" i="39"/>
  <c r="C2947" i="39" s="1"/>
  <c r="F2947" i="39"/>
  <c r="E2947" i="39"/>
  <c r="D2947" i="39"/>
  <c r="B2947" i="39"/>
  <c r="H2947" i="39" s="1"/>
  <c r="A2947" i="39"/>
  <c r="L2502" i="39"/>
  <c r="C2502" i="39" s="1"/>
  <c r="F2502" i="39"/>
  <c r="E2502" i="39"/>
  <c r="D2502" i="39"/>
  <c r="B2502" i="39"/>
  <c r="H2502" i="39" s="1"/>
  <c r="A2502" i="39"/>
  <c r="L1788" i="39"/>
  <c r="C1788" i="39" s="1"/>
  <c r="F1788" i="39"/>
  <c r="E1788" i="39"/>
  <c r="D1788" i="39"/>
  <c r="B1788" i="39"/>
  <c r="A1788" i="39"/>
  <c r="L749" i="39"/>
  <c r="C749" i="39" s="1"/>
  <c r="F749" i="39"/>
  <c r="E749" i="39"/>
  <c r="D749" i="39"/>
  <c r="B749" i="39"/>
  <c r="A749" i="39"/>
  <c r="L548" i="39"/>
  <c r="C548" i="39" s="1"/>
  <c r="F548" i="39"/>
  <c r="E548" i="39"/>
  <c r="D548" i="39"/>
  <c r="B548" i="39"/>
  <c r="A548" i="39"/>
  <c r="L1079" i="39"/>
  <c r="C1079" i="39" s="1"/>
  <c r="F1079" i="39"/>
  <c r="E1079" i="39"/>
  <c r="D1079" i="39"/>
  <c r="B1079" i="39"/>
  <c r="A1079" i="39"/>
  <c r="L1080" i="39"/>
  <c r="C1080" i="39" s="1"/>
  <c r="F1080" i="39"/>
  <c r="E1080" i="39"/>
  <c r="D1080" i="39"/>
  <c r="B1080" i="39"/>
  <c r="H1080" i="39" s="1"/>
  <c r="A1080" i="39"/>
  <c r="L885" i="39"/>
  <c r="C885" i="39" s="1"/>
  <c r="F885" i="39"/>
  <c r="E885" i="39"/>
  <c r="D885" i="39"/>
  <c r="B885" i="39"/>
  <c r="A885" i="39"/>
  <c r="L30" i="39"/>
  <c r="C30" i="39" s="1"/>
  <c r="F30" i="39"/>
  <c r="E30" i="39"/>
  <c r="D30" i="39"/>
  <c r="B30" i="39"/>
  <c r="A30" i="39"/>
  <c r="L130" i="39"/>
  <c r="C130" i="39" s="1"/>
  <c r="F130" i="39"/>
  <c r="E130" i="39"/>
  <c r="D130" i="39"/>
  <c r="B130" i="39"/>
  <c r="A130" i="39"/>
  <c r="L740" i="39"/>
  <c r="C740" i="39" s="1"/>
  <c r="F740" i="39"/>
  <c r="E740" i="39"/>
  <c r="D740" i="39"/>
  <c r="B740" i="39"/>
  <c r="A740" i="39"/>
  <c r="L359" i="39"/>
  <c r="C359" i="39" s="1"/>
  <c r="F359" i="39"/>
  <c r="E359" i="39"/>
  <c r="D359" i="39"/>
  <c r="B359" i="39"/>
  <c r="A359" i="39"/>
  <c r="L567" i="39"/>
  <c r="C567" i="39" s="1"/>
  <c r="F567" i="39"/>
  <c r="E567" i="39"/>
  <c r="D567" i="39"/>
  <c r="B567" i="39"/>
  <c r="H567" i="39" s="1"/>
  <c r="A567" i="39"/>
  <c r="L2620" i="39"/>
  <c r="C2620" i="39" s="1"/>
  <c r="F2620" i="39"/>
  <c r="E2620" i="39"/>
  <c r="D2620" i="39"/>
  <c r="B2620" i="39"/>
  <c r="A2620" i="39"/>
  <c r="L2487" i="39"/>
  <c r="C2487" i="39" s="1"/>
  <c r="F2487" i="39"/>
  <c r="E2487" i="39"/>
  <c r="D2487" i="39"/>
  <c r="B2487" i="39"/>
  <c r="H2487" i="39" s="1"/>
  <c r="A2487" i="39"/>
  <c r="L1660" i="39"/>
  <c r="C1660" i="39" s="1"/>
  <c r="F1660" i="39"/>
  <c r="E1660" i="39"/>
  <c r="D1660" i="39"/>
  <c r="B1660" i="39"/>
  <c r="A1660" i="39"/>
  <c r="L444" i="39"/>
  <c r="C444" i="39" s="1"/>
  <c r="F444" i="39"/>
  <c r="E444" i="39"/>
  <c r="D444" i="39"/>
  <c r="B444" i="39"/>
  <c r="A444" i="39"/>
  <c r="L1780" i="39"/>
  <c r="C1780" i="39" s="1"/>
  <c r="F1780" i="39"/>
  <c r="E1780" i="39"/>
  <c r="D1780" i="39"/>
  <c r="B1780" i="39"/>
  <c r="A1780" i="39"/>
  <c r="L2137" i="39"/>
  <c r="C2137" i="39" s="1"/>
  <c r="F2137" i="39"/>
  <c r="E2137" i="39"/>
  <c r="D2137" i="39"/>
  <c r="B2137" i="39"/>
  <c r="A2137" i="39"/>
  <c r="L2136" i="39"/>
  <c r="C2136" i="39" s="1"/>
  <c r="F2136" i="39"/>
  <c r="E2136" i="39"/>
  <c r="D2136" i="39"/>
  <c r="B2136" i="39"/>
  <c r="A2136" i="39"/>
  <c r="L1698" i="39"/>
  <c r="C1698" i="39" s="1"/>
  <c r="F1698" i="39"/>
  <c r="E1698" i="39"/>
  <c r="D1698" i="39"/>
  <c r="B1698" i="39"/>
  <c r="A1698" i="39"/>
  <c r="L1134" i="39"/>
  <c r="C1134" i="39" s="1"/>
  <c r="F1134" i="39"/>
  <c r="E1134" i="39"/>
  <c r="D1134" i="39"/>
  <c r="B1134" i="39"/>
  <c r="A1134" i="39"/>
  <c r="L2279" i="39"/>
  <c r="C2279" i="39" s="1"/>
  <c r="F2279" i="39"/>
  <c r="E2279" i="39"/>
  <c r="D2279" i="39"/>
  <c r="B2279" i="39"/>
  <c r="A2279" i="39"/>
  <c r="L450" i="39"/>
  <c r="C450" i="39" s="1"/>
  <c r="F450" i="39"/>
  <c r="E450" i="39"/>
  <c r="D450" i="39"/>
  <c r="B450" i="39"/>
  <c r="A450" i="39"/>
  <c r="L1768" i="39"/>
  <c r="C1768" i="39" s="1"/>
  <c r="F1768" i="39"/>
  <c r="E1768" i="39"/>
  <c r="D1768" i="39"/>
  <c r="B1768" i="39"/>
  <c r="A1768" i="39"/>
  <c r="L3094" i="39"/>
  <c r="C3094" i="39" s="1"/>
  <c r="F3094" i="39"/>
  <c r="E3094" i="39"/>
  <c r="D3094" i="39"/>
  <c r="B3094" i="39"/>
  <c r="A3094" i="39"/>
  <c r="L853" i="39"/>
  <c r="C853" i="39" s="1"/>
  <c r="F853" i="39"/>
  <c r="E853" i="39"/>
  <c r="D853" i="39"/>
  <c r="B853" i="39"/>
  <c r="A853" i="39"/>
  <c r="L2892" i="39"/>
  <c r="C2892" i="39" s="1"/>
  <c r="F2892" i="39"/>
  <c r="E2892" i="39"/>
  <c r="D2892" i="39"/>
  <c r="B2892" i="39"/>
  <c r="A2892" i="39"/>
  <c r="L431" i="39"/>
  <c r="C431" i="39" s="1"/>
  <c r="F431" i="39"/>
  <c r="E431" i="39"/>
  <c r="D431" i="39"/>
  <c r="B431" i="39"/>
  <c r="H431" i="39" s="1"/>
  <c r="A431" i="39"/>
  <c r="L891" i="39"/>
  <c r="C891" i="39" s="1"/>
  <c r="F891" i="39"/>
  <c r="E891" i="39"/>
  <c r="D891" i="39"/>
  <c r="B891" i="39"/>
  <c r="A891" i="39"/>
  <c r="L1806" i="39"/>
  <c r="C1806" i="39" s="1"/>
  <c r="F1806" i="39"/>
  <c r="E1806" i="39"/>
  <c r="D1806" i="39"/>
  <c r="B1806" i="39"/>
  <c r="A1806" i="39"/>
  <c r="L1663" i="39"/>
  <c r="C1663" i="39" s="1"/>
  <c r="F1663" i="39"/>
  <c r="E1663" i="39"/>
  <c r="D1663" i="39"/>
  <c r="B1663" i="39"/>
  <c r="A1663" i="39"/>
  <c r="L1465" i="39"/>
  <c r="C1465" i="39" s="1"/>
  <c r="F1465" i="39"/>
  <c r="E1465" i="39"/>
  <c r="D1465" i="39"/>
  <c r="B1465" i="39"/>
  <c r="H1465" i="39" s="1"/>
  <c r="A1465" i="39"/>
  <c r="L381" i="39"/>
  <c r="C381" i="39" s="1"/>
  <c r="F381" i="39"/>
  <c r="E381" i="39"/>
  <c r="D381" i="39"/>
  <c r="B381" i="39"/>
  <c r="H381" i="39" s="1"/>
  <c r="A381" i="39"/>
  <c r="L485" i="39"/>
  <c r="C485" i="39" s="1"/>
  <c r="F485" i="39"/>
  <c r="E485" i="39"/>
  <c r="D485" i="39"/>
  <c r="B485" i="39"/>
  <c r="A485" i="39"/>
  <c r="L771" i="39"/>
  <c r="C771" i="39" s="1"/>
  <c r="F771" i="39"/>
  <c r="E771" i="39"/>
  <c r="D771" i="39"/>
  <c r="B771" i="39"/>
  <c r="A771" i="39"/>
  <c r="L3147" i="39"/>
  <c r="C3147" i="39" s="1"/>
  <c r="F3147" i="39"/>
  <c r="E3147" i="39"/>
  <c r="D3147" i="39"/>
  <c r="B3147" i="39"/>
  <c r="A3147" i="39"/>
  <c r="L1062" i="39"/>
  <c r="C1062" i="39" s="1"/>
  <c r="F1062" i="39"/>
  <c r="E1062" i="39"/>
  <c r="D1062" i="39"/>
  <c r="B1062" i="39"/>
  <c r="A1062" i="39"/>
  <c r="L596" i="39"/>
  <c r="C596" i="39" s="1"/>
  <c r="F596" i="39"/>
  <c r="E596" i="39"/>
  <c r="D596" i="39"/>
  <c r="B596" i="39"/>
  <c r="A596" i="39"/>
  <c r="L1213" i="39"/>
  <c r="C1213" i="39" s="1"/>
  <c r="F1213" i="39"/>
  <c r="E1213" i="39"/>
  <c r="D1213" i="39"/>
  <c r="B1213" i="39"/>
  <c r="A1213" i="39"/>
  <c r="L1850" i="39"/>
  <c r="C1850" i="39" s="1"/>
  <c r="F1850" i="39"/>
  <c r="E1850" i="39"/>
  <c r="D1850" i="39"/>
  <c r="B1850" i="39"/>
  <c r="A1850" i="39"/>
  <c r="L969" i="39"/>
  <c r="C969" i="39" s="1"/>
  <c r="F969" i="39"/>
  <c r="E969" i="39"/>
  <c r="D969" i="39"/>
  <c r="B969" i="39"/>
  <c r="A969" i="39"/>
  <c r="L1928" i="39"/>
  <c r="C1928" i="39" s="1"/>
  <c r="F1928" i="39"/>
  <c r="E1928" i="39"/>
  <c r="D1928" i="39"/>
  <c r="B1928" i="39"/>
  <c r="A1928" i="39"/>
  <c r="L1133" i="39"/>
  <c r="C1133" i="39" s="1"/>
  <c r="F1133" i="39"/>
  <c r="E1133" i="39"/>
  <c r="D1133" i="39"/>
  <c r="B1133" i="39"/>
  <c r="A1133" i="39"/>
  <c r="L570" i="39"/>
  <c r="C570" i="39" s="1"/>
  <c r="F570" i="39"/>
  <c r="E570" i="39"/>
  <c r="D570" i="39"/>
  <c r="B570" i="39"/>
  <c r="A570" i="39"/>
  <c r="L1126" i="39"/>
  <c r="C1126" i="39" s="1"/>
  <c r="F1126" i="39"/>
  <c r="E1126" i="39"/>
  <c r="D1126" i="39"/>
  <c r="B1126" i="39"/>
  <c r="H1126" i="39" s="1"/>
  <c r="A1126" i="39"/>
  <c r="L1022" i="39"/>
  <c r="C1022" i="39" s="1"/>
  <c r="F1022" i="39"/>
  <c r="E1022" i="39"/>
  <c r="D1022" i="39"/>
  <c r="B1022" i="39"/>
  <c r="H1022" i="39" s="1"/>
  <c r="A1022" i="39"/>
  <c r="L662" i="39"/>
  <c r="C662" i="39" s="1"/>
  <c r="F662" i="39"/>
  <c r="E662" i="39"/>
  <c r="D662" i="39"/>
  <c r="B662" i="39"/>
  <c r="A662" i="39"/>
  <c r="L617" i="39"/>
  <c r="C617" i="39" s="1"/>
  <c r="F617" i="39"/>
  <c r="E617" i="39"/>
  <c r="D617" i="39"/>
  <c r="B617" i="39"/>
  <c r="A617" i="39"/>
  <c r="L462" i="39"/>
  <c r="C462" i="39" s="1"/>
  <c r="F462" i="39"/>
  <c r="E462" i="39"/>
  <c r="D462" i="39"/>
  <c r="B462" i="39"/>
  <c r="A462" i="39"/>
  <c r="L2423" i="39"/>
  <c r="C2423" i="39" s="1"/>
  <c r="F2423" i="39"/>
  <c r="E2423" i="39"/>
  <c r="D2423" i="39"/>
  <c r="B2423" i="39"/>
  <c r="A2423" i="39"/>
  <c r="L2594" i="39"/>
  <c r="C2594" i="39" s="1"/>
  <c r="F2594" i="39"/>
  <c r="E2594" i="39"/>
  <c r="D2594" i="39"/>
  <c r="B2594" i="39"/>
  <c r="A2594" i="39"/>
  <c r="L2850" i="39"/>
  <c r="C2850" i="39" s="1"/>
  <c r="F2850" i="39"/>
  <c r="E2850" i="39"/>
  <c r="D2850" i="39"/>
  <c r="B2850" i="39"/>
  <c r="A2850" i="39"/>
  <c r="L1351" i="39"/>
  <c r="C1351" i="39" s="1"/>
  <c r="F1351" i="39"/>
  <c r="E1351" i="39"/>
  <c r="D1351" i="39"/>
  <c r="B1351" i="39"/>
  <c r="A1351" i="39"/>
  <c r="L1728" i="39"/>
  <c r="C1728" i="39" s="1"/>
  <c r="F1728" i="39"/>
  <c r="E1728" i="39"/>
  <c r="D1728" i="39"/>
  <c r="B1728" i="39"/>
  <c r="A1728" i="39"/>
  <c r="L1115" i="39"/>
  <c r="C1115" i="39" s="1"/>
  <c r="F1115" i="39"/>
  <c r="E1115" i="39"/>
  <c r="D1115" i="39"/>
  <c r="B1115" i="39"/>
  <c r="H1115" i="39" s="1"/>
  <c r="A1115" i="39"/>
  <c r="L1081" i="39"/>
  <c r="C1081" i="39" s="1"/>
  <c r="F1081" i="39"/>
  <c r="E1081" i="39"/>
  <c r="D1081" i="39"/>
  <c r="B1081" i="39"/>
  <c r="A1081" i="39"/>
  <c r="L498" i="39"/>
  <c r="C498" i="39" s="1"/>
  <c r="F498" i="39"/>
  <c r="E498" i="39"/>
  <c r="D498" i="39"/>
  <c r="B498" i="39"/>
  <c r="A498" i="39"/>
  <c r="L1855" i="39"/>
  <c r="C1855" i="39" s="1"/>
  <c r="F1855" i="39"/>
  <c r="E1855" i="39"/>
  <c r="D1855" i="39"/>
  <c r="B1855" i="39"/>
  <c r="A1855" i="39"/>
  <c r="L1701" i="39"/>
  <c r="C1701" i="39" s="1"/>
  <c r="F1701" i="39"/>
  <c r="E1701" i="39"/>
  <c r="D1701" i="39"/>
  <c r="B1701" i="39"/>
  <c r="A1701" i="39"/>
  <c r="L2348" i="39"/>
  <c r="C2348" i="39" s="1"/>
  <c r="F2348" i="39"/>
  <c r="E2348" i="39"/>
  <c r="D2348" i="39"/>
  <c r="B2348" i="39"/>
  <c r="A2348" i="39"/>
  <c r="L1692" i="39"/>
  <c r="C1692" i="39" s="1"/>
  <c r="F1692" i="39"/>
  <c r="E1692" i="39"/>
  <c r="D1692" i="39"/>
  <c r="B1692" i="39"/>
  <c r="A1692" i="39"/>
  <c r="L1378" i="39"/>
  <c r="C1378" i="39" s="1"/>
  <c r="F1378" i="39"/>
  <c r="E1378" i="39"/>
  <c r="D1378" i="39"/>
  <c r="B1378" i="39"/>
  <c r="A1378" i="39"/>
  <c r="L506" i="39"/>
  <c r="C506" i="39" s="1"/>
  <c r="F506" i="39"/>
  <c r="E506" i="39"/>
  <c r="D506" i="39"/>
  <c r="B506" i="39"/>
  <c r="H506" i="39" s="1"/>
  <c r="A506" i="39"/>
  <c r="L410" i="39"/>
  <c r="C410" i="39" s="1"/>
  <c r="F410" i="39"/>
  <c r="E410" i="39"/>
  <c r="D410" i="39"/>
  <c r="B410" i="39"/>
  <c r="A410" i="39"/>
  <c r="L2987" i="39"/>
  <c r="C2987" i="39" s="1"/>
  <c r="F2987" i="39"/>
  <c r="E2987" i="39"/>
  <c r="D2987" i="39"/>
  <c r="B2987" i="39"/>
  <c r="A2987" i="39"/>
  <c r="L2412" i="39"/>
  <c r="C2412" i="39" s="1"/>
  <c r="F2412" i="39"/>
  <c r="E2412" i="39"/>
  <c r="D2412" i="39"/>
  <c r="B2412" i="39"/>
  <c r="H2412" i="39" s="1"/>
  <c r="A2412" i="39"/>
  <c r="L3087" i="39"/>
  <c r="C3087" i="39" s="1"/>
  <c r="F3087" i="39"/>
  <c r="E3087" i="39"/>
  <c r="D3087" i="39"/>
  <c r="B3087" i="39"/>
  <c r="A3087" i="39"/>
  <c r="L19" i="39"/>
  <c r="C19" i="39" s="1"/>
  <c r="F19" i="39"/>
  <c r="E19" i="39"/>
  <c r="D19" i="39"/>
  <c r="B19" i="39"/>
  <c r="A19" i="39"/>
  <c r="L1262" i="39"/>
  <c r="C1262" i="39" s="1"/>
  <c r="F1262" i="39"/>
  <c r="E1262" i="39"/>
  <c r="D1262" i="39"/>
  <c r="B1262" i="39"/>
  <c r="A1262" i="39"/>
  <c r="L178" i="39"/>
  <c r="C178" i="39" s="1"/>
  <c r="F178" i="39"/>
  <c r="E178" i="39"/>
  <c r="D178" i="39"/>
  <c r="B178" i="39"/>
  <c r="A178" i="39"/>
  <c r="L1731" i="39"/>
  <c r="C1731" i="39" s="1"/>
  <c r="F1731" i="39"/>
  <c r="E1731" i="39"/>
  <c r="D1731" i="39"/>
  <c r="B1731" i="39"/>
  <c r="A1731" i="39"/>
  <c r="L2044" i="39"/>
  <c r="C2044" i="39" s="1"/>
  <c r="F2044" i="39"/>
  <c r="E2044" i="39"/>
  <c r="D2044" i="39"/>
  <c r="B2044" i="39"/>
  <c r="A2044" i="39"/>
  <c r="L2473" i="39"/>
  <c r="C2473" i="39" s="1"/>
  <c r="F2473" i="39"/>
  <c r="E2473" i="39"/>
  <c r="D2473" i="39"/>
  <c r="B2473" i="39"/>
  <c r="A2473" i="39"/>
  <c r="L1156" i="39"/>
  <c r="C1156" i="39" s="1"/>
  <c r="F1156" i="39"/>
  <c r="E1156" i="39"/>
  <c r="D1156" i="39"/>
  <c r="B1156" i="39"/>
  <c r="H1156" i="39" s="1"/>
  <c r="A1156" i="39"/>
  <c r="L508" i="39"/>
  <c r="C508" i="39" s="1"/>
  <c r="F508" i="39"/>
  <c r="E508" i="39"/>
  <c r="D508" i="39"/>
  <c r="B508" i="39"/>
  <c r="A508" i="39"/>
  <c r="L2773" i="39"/>
  <c r="C2773" i="39" s="1"/>
  <c r="F2773" i="39"/>
  <c r="E2773" i="39"/>
  <c r="D2773" i="39"/>
  <c r="B2773" i="39"/>
  <c r="A2773" i="39"/>
  <c r="L2787" i="39"/>
  <c r="C2787" i="39" s="1"/>
  <c r="F2787" i="39"/>
  <c r="E2787" i="39"/>
  <c r="D2787" i="39"/>
  <c r="B2787" i="39"/>
  <c r="A2787" i="39"/>
  <c r="L2350" i="39"/>
  <c r="C2350" i="39" s="1"/>
  <c r="F2350" i="39"/>
  <c r="E2350" i="39"/>
  <c r="D2350" i="39"/>
  <c r="B2350" i="39"/>
  <c r="A2350" i="39"/>
  <c r="L1110" i="39"/>
  <c r="C1110" i="39" s="1"/>
  <c r="F1110" i="39"/>
  <c r="E1110" i="39"/>
  <c r="D1110" i="39"/>
  <c r="B1110" i="39"/>
  <c r="A1110" i="39"/>
  <c r="L1108" i="39"/>
  <c r="C1108" i="39" s="1"/>
  <c r="F1108" i="39"/>
  <c r="E1108" i="39"/>
  <c r="D1108" i="39"/>
  <c r="B1108" i="39"/>
  <c r="A1108" i="39"/>
  <c r="L1103" i="39"/>
  <c r="C1103" i="39" s="1"/>
  <c r="F1103" i="39"/>
  <c r="E1103" i="39"/>
  <c r="D1103" i="39"/>
  <c r="B1103" i="39"/>
  <c r="A1103" i="39"/>
  <c r="L2583" i="39"/>
  <c r="C2583" i="39" s="1"/>
  <c r="F2583" i="39"/>
  <c r="E2583" i="39"/>
  <c r="D2583" i="39"/>
  <c r="B2583" i="39"/>
  <c r="A2583" i="39"/>
  <c r="L1208" i="39"/>
  <c r="C1208" i="39" s="1"/>
  <c r="F1208" i="39"/>
  <c r="E1208" i="39"/>
  <c r="D1208" i="39"/>
  <c r="B1208" i="39"/>
  <c r="A1208" i="39"/>
  <c r="L501" i="39"/>
  <c r="C501" i="39" s="1"/>
  <c r="F501" i="39"/>
  <c r="E501" i="39"/>
  <c r="D501" i="39"/>
  <c r="B501" i="39"/>
  <c r="A501" i="39"/>
  <c r="L1175" i="39"/>
  <c r="C1175" i="39" s="1"/>
  <c r="F1175" i="39"/>
  <c r="E1175" i="39"/>
  <c r="D1175" i="39"/>
  <c r="B1175" i="39"/>
  <c r="A1175" i="39"/>
  <c r="L2816" i="39"/>
  <c r="C2816" i="39" s="1"/>
  <c r="F2816" i="39"/>
  <c r="E2816" i="39"/>
  <c r="D2816" i="39"/>
  <c r="B2816" i="39"/>
  <c r="A2816" i="39"/>
  <c r="L114" i="39"/>
  <c r="C114" i="39" s="1"/>
  <c r="F114" i="39"/>
  <c r="E114" i="39"/>
  <c r="D114" i="39"/>
  <c r="B114" i="39"/>
  <c r="A114" i="39"/>
  <c r="L188" i="39"/>
  <c r="C188" i="39" s="1"/>
  <c r="F188" i="39"/>
  <c r="E188" i="39"/>
  <c r="D188" i="39"/>
  <c r="B188" i="39"/>
  <c r="A188" i="39"/>
  <c r="L2282" i="39"/>
  <c r="C2282" i="39" s="1"/>
  <c r="F2282" i="39"/>
  <c r="E2282" i="39"/>
  <c r="D2282" i="39"/>
  <c r="B2282" i="39"/>
  <c r="A2282" i="39"/>
  <c r="L305" i="39"/>
  <c r="C305" i="39" s="1"/>
  <c r="F305" i="39"/>
  <c r="E305" i="39"/>
  <c r="D305" i="39"/>
  <c r="B305" i="39"/>
  <c r="H305" i="39" s="1"/>
  <c r="A305" i="39"/>
  <c r="L2863" i="39"/>
  <c r="C2863" i="39" s="1"/>
  <c r="F2863" i="39"/>
  <c r="E2863" i="39"/>
  <c r="D2863" i="39"/>
  <c r="B2863" i="39"/>
  <c r="A2863" i="39"/>
  <c r="L368" i="39"/>
  <c r="C368" i="39" s="1"/>
  <c r="F368" i="39"/>
  <c r="E368" i="39"/>
  <c r="D368" i="39"/>
  <c r="B368" i="39"/>
  <c r="A368" i="39"/>
  <c r="L1228" i="39"/>
  <c r="C1228" i="39" s="1"/>
  <c r="F1228" i="39"/>
  <c r="E1228" i="39"/>
  <c r="D1228" i="39"/>
  <c r="B1228" i="39"/>
  <c r="A1228" i="39"/>
  <c r="L408" i="39"/>
  <c r="C408" i="39" s="1"/>
  <c r="F408" i="39"/>
  <c r="E408" i="39"/>
  <c r="D408" i="39"/>
  <c r="B408" i="39"/>
  <c r="A408" i="39"/>
  <c r="L2274" i="39"/>
  <c r="C2274" i="39" s="1"/>
  <c r="F2274" i="39"/>
  <c r="E2274" i="39"/>
  <c r="D2274" i="39"/>
  <c r="B2274" i="39"/>
  <c r="A2274" i="39"/>
  <c r="L984" i="39"/>
  <c r="C984" i="39" s="1"/>
  <c r="F984" i="39"/>
  <c r="E984" i="39"/>
  <c r="D984" i="39"/>
  <c r="B984" i="39"/>
  <c r="A984" i="39"/>
  <c r="L1588" i="39"/>
  <c r="C1588" i="39" s="1"/>
  <c r="F1588" i="39"/>
  <c r="E1588" i="39"/>
  <c r="D1588" i="39"/>
  <c r="B1588" i="39"/>
  <c r="A1588" i="39"/>
  <c r="L1883" i="39"/>
  <c r="C1883" i="39" s="1"/>
  <c r="F1883" i="39"/>
  <c r="E1883" i="39"/>
  <c r="D1883" i="39"/>
  <c r="B1883" i="39"/>
  <c r="H1883" i="39" s="1"/>
  <c r="A1883" i="39"/>
  <c r="L925" i="39"/>
  <c r="C925" i="39" s="1"/>
  <c r="F925" i="39"/>
  <c r="E925" i="39"/>
  <c r="D925" i="39"/>
  <c r="B925" i="39"/>
  <c r="A925" i="39"/>
  <c r="L2554" i="39"/>
  <c r="C2554" i="39" s="1"/>
  <c r="F2554" i="39"/>
  <c r="E2554" i="39"/>
  <c r="D2554" i="39"/>
  <c r="B2554" i="39"/>
  <c r="A2554" i="39"/>
  <c r="L1543" i="39"/>
  <c r="C1543" i="39" s="1"/>
  <c r="F1543" i="39"/>
  <c r="E1543" i="39"/>
  <c r="D1543" i="39"/>
  <c r="B1543" i="39"/>
  <c r="A1543" i="39"/>
  <c r="L2629" i="39"/>
  <c r="C2629" i="39" s="1"/>
  <c r="F2629" i="39"/>
  <c r="E2629" i="39"/>
  <c r="D2629" i="39"/>
  <c r="B2629" i="39"/>
  <c r="A2629" i="39"/>
  <c r="L1245" i="39"/>
  <c r="C1245" i="39" s="1"/>
  <c r="F1245" i="39"/>
  <c r="E1245" i="39"/>
  <c r="D1245" i="39"/>
  <c r="B1245" i="39"/>
  <c r="A1245" i="39"/>
  <c r="L2864" i="39"/>
  <c r="C2864" i="39" s="1"/>
  <c r="F2864" i="39"/>
  <c r="E2864" i="39"/>
  <c r="D2864" i="39"/>
  <c r="B2864" i="39"/>
  <c r="H2864" i="39" s="1"/>
  <c r="A2864" i="39"/>
  <c r="L2516" i="39"/>
  <c r="C2516" i="39" s="1"/>
  <c r="F2516" i="39"/>
  <c r="E2516" i="39"/>
  <c r="D2516" i="39"/>
  <c r="B2516" i="39"/>
  <c r="A2516" i="39"/>
  <c r="L759" i="39"/>
  <c r="C759" i="39" s="1"/>
  <c r="F759" i="39"/>
  <c r="E759" i="39"/>
  <c r="D759" i="39"/>
  <c r="B759" i="39"/>
  <c r="H759" i="39" s="1"/>
  <c r="A759" i="39"/>
  <c r="L3060" i="39"/>
  <c r="C3060" i="39" s="1"/>
  <c r="F3060" i="39"/>
  <c r="E3060" i="39"/>
  <c r="D3060" i="39"/>
  <c r="B3060" i="39"/>
  <c r="A3060" i="39"/>
  <c r="L306" i="39"/>
  <c r="C306" i="39" s="1"/>
  <c r="F306" i="39"/>
  <c r="E306" i="39"/>
  <c r="D306" i="39"/>
  <c r="B306" i="39"/>
  <c r="A306" i="39"/>
  <c r="L2692" i="39"/>
  <c r="C2692" i="39" s="1"/>
  <c r="F2692" i="39"/>
  <c r="E2692" i="39"/>
  <c r="D2692" i="39"/>
  <c r="B2692" i="39"/>
  <c r="A2692" i="39"/>
  <c r="L2791" i="39"/>
  <c r="C2791" i="39" s="1"/>
  <c r="F2791" i="39"/>
  <c r="E2791" i="39"/>
  <c r="D2791" i="39"/>
  <c r="B2791" i="39"/>
  <c r="A2791" i="39"/>
  <c r="L2868" i="39"/>
  <c r="C2868" i="39" s="1"/>
  <c r="F2868" i="39"/>
  <c r="E2868" i="39"/>
  <c r="D2868" i="39"/>
  <c r="B2868" i="39"/>
  <c r="A2868" i="39"/>
  <c r="L2276" i="39"/>
  <c r="C2276" i="39" s="1"/>
  <c r="F2276" i="39"/>
  <c r="E2276" i="39"/>
  <c r="D2276" i="39"/>
  <c r="B2276" i="39"/>
  <c r="A2276" i="39"/>
  <c r="L1392" i="39"/>
  <c r="C1392" i="39" s="1"/>
  <c r="F1392" i="39"/>
  <c r="E1392" i="39"/>
  <c r="D1392" i="39"/>
  <c r="B1392" i="39"/>
  <c r="A1392" i="39"/>
  <c r="L2386" i="39"/>
  <c r="C2386" i="39" s="1"/>
  <c r="F2386" i="39"/>
  <c r="E2386" i="39"/>
  <c r="D2386" i="39"/>
  <c r="B2386" i="39"/>
  <c r="A2386" i="39"/>
  <c r="L409" i="39"/>
  <c r="C409" i="39" s="1"/>
  <c r="F409" i="39"/>
  <c r="E409" i="39"/>
  <c r="D409" i="39"/>
  <c r="B409" i="39"/>
  <c r="A409" i="39"/>
  <c r="L1285" i="39"/>
  <c r="C1285" i="39" s="1"/>
  <c r="F1285" i="39"/>
  <c r="E1285" i="39"/>
  <c r="D1285" i="39"/>
  <c r="B1285" i="39"/>
  <c r="A1285" i="39"/>
  <c r="L684" i="39"/>
  <c r="C684" i="39" s="1"/>
  <c r="F684" i="39"/>
  <c r="E684" i="39"/>
  <c r="D684" i="39"/>
  <c r="B684" i="39"/>
  <c r="A684" i="39"/>
  <c r="L1917" i="39"/>
  <c r="C1917" i="39" s="1"/>
  <c r="F1917" i="39"/>
  <c r="E1917" i="39"/>
  <c r="D1917" i="39"/>
  <c r="B1917" i="39"/>
  <c r="A1917" i="39"/>
  <c r="L2491" i="39"/>
  <c r="C2491" i="39" s="1"/>
  <c r="F2491" i="39"/>
  <c r="E2491" i="39"/>
  <c r="D2491" i="39"/>
  <c r="B2491" i="39"/>
  <c r="A2491" i="39"/>
  <c r="L545" i="39"/>
  <c r="C545" i="39" s="1"/>
  <c r="F545" i="39"/>
  <c r="E545" i="39"/>
  <c r="D545" i="39"/>
  <c r="B545" i="39"/>
  <c r="A545" i="39"/>
  <c r="L1517" i="39"/>
  <c r="C1517" i="39" s="1"/>
  <c r="F1517" i="39"/>
  <c r="E1517" i="39"/>
  <c r="D1517" i="39"/>
  <c r="B1517" i="39"/>
  <c r="H1517" i="39" s="1"/>
  <c r="A1517" i="39"/>
  <c r="L1074" i="39"/>
  <c r="C1074" i="39" s="1"/>
  <c r="F1074" i="39"/>
  <c r="E1074" i="39"/>
  <c r="D1074" i="39"/>
  <c r="B1074" i="39"/>
  <c r="A1074" i="39"/>
  <c r="L613" i="39"/>
  <c r="C613" i="39" s="1"/>
  <c r="F613" i="39"/>
  <c r="E613" i="39"/>
  <c r="D613" i="39"/>
  <c r="B613" i="39"/>
  <c r="A613" i="39"/>
  <c r="L2012" i="39"/>
  <c r="C2012" i="39" s="1"/>
  <c r="F2012" i="39"/>
  <c r="E2012" i="39"/>
  <c r="D2012" i="39"/>
  <c r="B2012" i="39"/>
  <c r="A2012" i="39"/>
  <c r="L1127" i="39"/>
  <c r="C1127" i="39" s="1"/>
  <c r="F1127" i="39"/>
  <c r="E1127" i="39"/>
  <c r="D1127" i="39"/>
  <c r="B1127" i="39"/>
  <c r="A1127" i="39"/>
  <c r="L2520" i="39"/>
  <c r="C2520" i="39" s="1"/>
  <c r="F2520" i="39"/>
  <c r="E2520" i="39"/>
  <c r="D2520" i="39"/>
  <c r="B2520" i="39"/>
  <c r="A2520" i="39"/>
  <c r="L668" i="39"/>
  <c r="C668" i="39" s="1"/>
  <c r="F668" i="39"/>
  <c r="E668" i="39"/>
  <c r="D668" i="39"/>
  <c r="B668" i="39"/>
  <c r="A668" i="39"/>
  <c r="L1211" i="39"/>
  <c r="C1211" i="39" s="1"/>
  <c r="F1211" i="39"/>
  <c r="E1211" i="39"/>
  <c r="D1211" i="39"/>
  <c r="B1211" i="39"/>
  <c r="A1211" i="39"/>
  <c r="L279" i="39"/>
  <c r="C279" i="39" s="1"/>
  <c r="F279" i="39"/>
  <c r="E279" i="39"/>
  <c r="D279" i="39"/>
  <c r="B279" i="39"/>
  <c r="H279" i="39" s="1"/>
  <c r="A279" i="39"/>
  <c r="L2352" i="39"/>
  <c r="C2352" i="39" s="1"/>
  <c r="F2352" i="39"/>
  <c r="E2352" i="39"/>
  <c r="D2352" i="39"/>
  <c r="B2352" i="39"/>
  <c r="A2352" i="39"/>
  <c r="L2157" i="39"/>
  <c r="C2157" i="39" s="1"/>
  <c r="F2157" i="39"/>
  <c r="E2157" i="39"/>
  <c r="D2157" i="39"/>
  <c r="B2157" i="39"/>
  <c r="A2157" i="39"/>
  <c r="L2144" i="39"/>
  <c r="C2144" i="39" s="1"/>
  <c r="F2144" i="39"/>
  <c r="E2144" i="39"/>
  <c r="D2144" i="39"/>
  <c r="B2144" i="39"/>
  <c r="A2144" i="39"/>
  <c r="L2425" i="39"/>
  <c r="C2425" i="39" s="1"/>
  <c r="F2425" i="39"/>
  <c r="E2425" i="39"/>
  <c r="D2425" i="39"/>
  <c r="B2425" i="39"/>
  <c r="A2425" i="39"/>
  <c r="L1273" i="39"/>
  <c r="C1273" i="39" s="1"/>
  <c r="F1273" i="39"/>
  <c r="E1273" i="39"/>
  <c r="D1273" i="39"/>
  <c r="B1273" i="39"/>
  <c r="H1273" i="39" s="1"/>
  <c r="A1273" i="39"/>
  <c r="L3121" i="39"/>
  <c r="C3121" i="39" s="1"/>
  <c r="F3121" i="39"/>
  <c r="E3121" i="39"/>
  <c r="D3121" i="39"/>
  <c r="B3121" i="39"/>
  <c r="A3121" i="39"/>
  <c r="L720" i="39"/>
  <c r="C720" i="39" s="1"/>
  <c r="F720" i="39"/>
  <c r="E720" i="39"/>
  <c r="D720" i="39"/>
  <c r="B720" i="39"/>
  <c r="A720" i="39"/>
  <c r="L896" i="39"/>
  <c r="C896" i="39" s="1"/>
  <c r="F896" i="39"/>
  <c r="E896" i="39"/>
  <c r="D896" i="39"/>
  <c r="B896" i="39"/>
  <c r="A896" i="39"/>
  <c r="L2124" i="39"/>
  <c r="C2124" i="39" s="1"/>
  <c r="F2124" i="39"/>
  <c r="E2124" i="39"/>
  <c r="D2124" i="39"/>
  <c r="B2124" i="39"/>
  <c r="H2124" i="39" s="1"/>
  <c r="A2124" i="39"/>
  <c r="L573" i="39"/>
  <c r="C573" i="39" s="1"/>
  <c r="F573" i="39"/>
  <c r="E573" i="39"/>
  <c r="D573" i="39"/>
  <c r="B573" i="39"/>
  <c r="A573" i="39"/>
  <c r="L793" i="39"/>
  <c r="C793" i="39" s="1"/>
  <c r="F793" i="39"/>
  <c r="E793" i="39"/>
  <c r="D793" i="39"/>
  <c r="B793" i="39"/>
  <c r="H793" i="39" s="1"/>
  <c r="A793" i="39"/>
  <c r="L3143" i="39"/>
  <c r="C3143" i="39" s="1"/>
  <c r="F3143" i="39"/>
  <c r="E3143" i="39"/>
  <c r="D3143" i="39"/>
  <c r="B3143" i="39"/>
  <c r="A3143" i="39"/>
  <c r="L2332" i="39"/>
  <c r="C2332" i="39" s="1"/>
  <c r="F2332" i="39"/>
  <c r="E2332" i="39"/>
  <c r="D2332" i="39"/>
  <c r="B2332" i="39"/>
  <c r="A2332" i="39"/>
  <c r="L677" i="39"/>
  <c r="C677" i="39" s="1"/>
  <c r="F677" i="39"/>
  <c r="E677" i="39"/>
  <c r="D677" i="39"/>
  <c r="B677" i="39"/>
  <c r="A677" i="39"/>
  <c r="L589" i="39"/>
  <c r="C589" i="39" s="1"/>
  <c r="F589" i="39"/>
  <c r="E589" i="39"/>
  <c r="D589" i="39"/>
  <c r="B589" i="39"/>
  <c r="A589" i="39"/>
  <c r="L426" i="39"/>
  <c r="C426" i="39" s="1"/>
  <c r="F426" i="39"/>
  <c r="E426" i="39"/>
  <c r="D426" i="39"/>
  <c r="B426" i="39"/>
  <c r="A426" i="39"/>
  <c r="L2481" i="39"/>
  <c r="C2481" i="39" s="1"/>
  <c r="F2481" i="39"/>
  <c r="E2481" i="39"/>
  <c r="D2481" i="39"/>
  <c r="B2481" i="39"/>
  <c r="A2481" i="39"/>
  <c r="L13" i="39"/>
  <c r="C13" i="39" s="1"/>
  <c r="F13" i="39"/>
  <c r="E13" i="39"/>
  <c r="D13" i="39"/>
  <c r="B13" i="39"/>
  <c r="A13" i="39"/>
  <c r="L3160" i="39"/>
  <c r="C3160" i="39" s="1"/>
  <c r="F3160" i="39"/>
  <c r="E3160" i="39"/>
  <c r="D3160" i="39"/>
  <c r="B3160" i="39"/>
  <c r="A3160" i="39"/>
  <c r="L2322" i="39"/>
  <c r="C2322" i="39" s="1"/>
  <c r="F2322" i="39"/>
  <c r="E2322" i="39"/>
  <c r="D2322" i="39"/>
  <c r="B2322" i="39"/>
  <c r="A2322" i="39"/>
  <c r="L2061" i="39"/>
  <c r="C2061" i="39" s="1"/>
  <c r="F2061" i="39"/>
  <c r="E2061" i="39"/>
  <c r="D2061" i="39"/>
  <c r="B2061" i="39"/>
  <c r="A2061" i="39"/>
  <c r="L922" i="39"/>
  <c r="C922" i="39" s="1"/>
  <c r="F922" i="39"/>
  <c r="E922" i="39"/>
  <c r="D922" i="39"/>
  <c r="B922" i="39"/>
  <c r="A922" i="39"/>
  <c r="L309" i="39"/>
  <c r="C309" i="39" s="1"/>
  <c r="F309" i="39"/>
  <c r="E309" i="39"/>
  <c r="D309" i="39"/>
  <c r="B309" i="39"/>
  <c r="H309" i="39" s="1"/>
  <c r="A309" i="39"/>
  <c r="L1943" i="39"/>
  <c r="C1943" i="39" s="1"/>
  <c r="F1943" i="39"/>
  <c r="E1943" i="39"/>
  <c r="D1943" i="39"/>
  <c r="B1943" i="39"/>
  <c r="A1943" i="39"/>
  <c r="L64" i="39"/>
  <c r="C64" i="39" s="1"/>
  <c r="F64" i="39"/>
  <c r="E64" i="39"/>
  <c r="D64" i="39"/>
  <c r="B64" i="39"/>
  <c r="A64" i="39"/>
  <c r="L1710" i="39"/>
  <c r="C1710" i="39" s="1"/>
  <c r="F1710" i="39"/>
  <c r="E1710" i="39"/>
  <c r="D1710" i="39"/>
  <c r="B1710" i="39"/>
  <c r="A1710" i="39"/>
  <c r="L269" i="39"/>
  <c r="C269" i="39" s="1"/>
  <c r="F269" i="39"/>
  <c r="E269" i="39"/>
  <c r="D269" i="39"/>
  <c r="B269" i="39"/>
  <c r="A269" i="39"/>
  <c r="L695" i="39"/>
  <c r="C695" i="39" s="1"/>
  <c r="F695" i="39"/>
  <c r="E695" i="39"/>
  <c r="D695" i="39"/>
  <c r="B695" i="39"/>
  <c r="H695" i="39" s="1"/>
  <c r="A695" i="39"/>
  <c r="L1076" i="39"/>
  <c r="C1076" i="39" s="1"/>
  <c r="F1076" i="39"/>
  <c r="E1076" i="39"/>
  <c r="D1076" i="39"/>
  <c r="B1076" i="39"/>
  <c r="H1076" i="39" s="1"/>
  <c r="A1076" i="39"/>
  <c r="L791" i="39"/>
  <c r="C791" i="39" s="1"/>
  <c r="F791" i="39"/>
  <c r="E791" i="39"/>
  <c r="D791" i="39"/>
  <c r="B791" i="39"/>
  <c r="A791" i="39"/>
  <c r="L1150" i="39"/>
  <c r="C1150" i="39" s="1"/>
  <c r="F1150" i="39"/>
  <c r="E1150" i="39"/>
  <c r="D1150" i="39"/>
  <c r="B1150" i="39"/>
  <c r="A1150" i="39"/>
  <c r="L2018" i="39"/>
  <c r="C2018" i="39" s="1"/>
  <c r="F2018" i="39"/>
  <c r="E2018" i="39"/>
  <c r="D2018" i="39"/>
  <c r="B2018" i="39"/>
  <c r="A2018" i="39"/>
  <c r="L248" i="39"/>
  <c r="C248" i="39" s="1"/>
  <c r="F248" i="39"/>
  <c r="E248" i="39"/>
  <c r="D248" i="39"/>
  <c r="B248" i="39"/>
  <c r="A248" i="39"/>
  <c r="L2034" i="39"/>
  <c r="C2034" i="39" s="1"/>
  <c r="F2034" i="39"/>
  <c r="E2034" i="39"/>
  <c r="D2034" i="39"/>
  <c r="B2034" i="39"/>
  <c r="A2034" i="39"/>
  <c r="L912" i="39"/>
  <c r="C912" i="39" s="1"/>
  <c r="F912" i="39"/>
  <c r="E912" i="39"/>
  <c r="D912" i="39"/>
  <c r="B912" i="39"/>
  <c r="H912" i="39" s="1"/>
  <c r="A912" i="39"/>
  <c r="L115" i="39"/>
  <c r="C115" i="39" s="1"/>
  <c r="F115" i="39"/>
  <c r="E115" i="39"/>
  <c r="D115" i="39"/>
  <c r="B115" i="39"/>
  <c r="A115" i="39"/>
  <c r="L575" i="39"/>
  <c r="C575" i="39" s="1"/>
  <c r="F575" i="39"/>
  <c r="E575" i="39"/>
  <c r="D575" i="39"/>
  <c r="B575" i="39"/>
  <c r="A575" i="39"/>
  <c r="L951" i="39"/>
  <c r="C951" i="39" s="1"/>
  <c r="F951" i="39"/>
  <c r="E951" i="39"/>
  <c r="D951" i="39"/>
  <c r="B951" i="39"/>
  <c r="A951" i="39"/>
  <c r="L3120" i="39"/>
  <c r="C3120" i="39" s="1"/>
  <c r="F3120" i="39"/>
  <c r="E3120" i="39"/>
  <c r="D3120" i="39"/>
  <c r="B3120" i="39"/>
  <c r="A3120" i="39"/>
  <c r="L2934" i="39"/>
  <c r="C2934" i="39" s="1"/>
  <c r="F2934" i="39"/>
  <c r="E2934" i="39"/>
  <c r="D2934" i="39"/>
  <c r="B2934" i="39"/>
  <c r="A2934" i="39"/>
  <c r="L2734" i="39"/>
  <c r="C2734" i="39" s="1"/>
  <c r="F2734" i="39"/>
  <c r="E2734" i="39"/>
  <c r="D2734" i="39"/>
  <c r="B2734" i="39"/>
  <c r="H2735" i="39" s="1"/>
  <c r="A2734" i="39"/>
  <c r="L3074" i="39"/>
  <c r="C3074" i="39" s="1"/>
  <c r="F3074" i="39"/>
  <c r="E3074" i="39"/>
  <c r="D3074" i="39"/>
  <c r="B3074" i="39"/>
  <c r="A3074" i="39"/>
  <c r="L172" i="39"/>
  <c r="C172" i="39" s="1"/>
  <c r="F172" i="39"/>
  <c r="E172" i="39"/>
  <c r="D172" i="39"/>
  <c r="B172" i="39"/>
  <c r="A172" i="39"/>
  <c r="L524" i="39"/>
  <c r="C524" i="39" s="1"/>
  <c r="F524" i="39"/>
  <c r="E524" i="39"/>
  <c r="D524" i="39"/>
  <c r="B524" i="39"/>
  <c r="A524" i="39"/>
  <c r="L1897" i="39"/>
  <c r="C1897" i="39" s="1"/>
  <c r="F1897" i="39"/>
  <c r="E1897" i="39"/>
  <c r="D1897" i="39"/>
  <c r="B1897" i="39"/>
  <c r="A1897" i="39"/>
  <c r="L2600" i="39"/>
  <c r="C2600" i="39" s="1"/>
  <c r="F2600" i="39"/>
  <c r="E2600" i="39"/>
  <c r="D2600" i="39"/>
  <c r="B2600" i="39"/>
  <c r="A2600" i="39"/>
  <c r="L956" i="39"/>
  <c r="C956" i="39" s="1"/>
  <c r="F956" i="39"/>
  <c r="E956" i="39"/>
  <c r="D956" i="39"/>
  <c r="B956" i="39"/>
  <c r="A956" i="39"/>
  <c r="L2579" i="39"/>
  <c r="C2579" i="39" s="1"/>
  <c r="F2579" i="39"/>
  <c r="E2579" i="39"/>
  <c r="D2579" i="39"/>
  <c r="B2579" i="39"/>
  <c r="A2579" i="39"/>
  <c r="L2922" i="39"/>
  <c r="C2922" i="39" s="1"/>
  <c r="F2922" i="39"/>
  <c r="E2922" i="39"/>
  <c r="D2922" i="39"/>
  <c r="B2922" i="39"/>
  <c r="A2922" i="39"/>
  <c r="L1291" i="39"/>
  <c r="C1291" i="39" s="1"/>
  <c r="F1291" i="39"/>
  <c r="E1291" i="39"/>
  <c r="D1291" i="39"/>
  <c r="B1291" i="39"/>
  <c r="H1291" i="39" s="1"/>
  <c r="A1291" i="39"/>
  <c r="L428" i="39"/>
  <c r="C428" i="39" s="1"/>
  <c r="F428" i="39"/>
  <c r="E428" i="39"/>
  <c r="D428" i="39"/>
  <c r="B428" i="39"/>
  <c r="A428" i="39"/>
  <c r="L834" i="39"/>
  <c r="C834" i="39" s="1"/>
  <c r="F834" i="39"/>
  <c r="E834" i="39"/>
  <c r="D834" i="39"/>
  <c r="B834" i="39"/>
  <c r="H834" i="39" s="1"/>
  <c r="A834" i="39"/>
  <c r="L1907" i="39"/>
  <c r="C1907" i="39" s="1"/>
  <c r="F1907" i="39"/>
  <c r="E1907" i="39"/>
  <c r="D1907" i="39"/>
  <c r="B1907" i="39"/>
  <c r="A1907" i="39"/>
  <c r="L1829" i="39"/>
  <c r="C1829" i="39" s="1"/>
  <c r="F1829" i="39"/>
  <c r="E1829" i="39"/>
  <c r="D1829" i="39"/>
  <c r="B1829" i="39"/>
  <c r="A1829" i="39"/>
  <c r="L2470" i="39"/>
  <c r="C2470" i="39" s="1"/>
  <c r="F2470" i="39"/>
  <c r="E2470" i="39"/>
  <c r="D2470" i="39"/>
  <c r="B2470" i="39"/>
  <c r="A2470" i="39"/>
  <c r="L752" i="39"/>
  <c r="C752" i="39" s="1"/>
  <c r="F752" i="39"/>
  <c r="E752" i="39"/>
  <c r="D752" i="39"/>
  <c r="B752" i="39"/>
  <c r="A752" i="39"/>
  <c r="L374" i="39"/>
  <c r="C374" i="39" s="1"/>
  <c r="F374" i="39"/>
  <c r="E374" i="39"/>
  <c r="D374" i="39"/>
  <c r="B374" i="39"/>
  <c r="A374" i="39"/>
  <c r="L1184" i="39"/>
  <c r="C1184" i="39" s="1"/>
  <c r="F1184" i="39"/>
  <c r="E1184" i="39"/>
  <c r="D1184" i="39"/>
  <c r="B1184" i="39"/>
  <c r="A1184" i="39"/>
  <c r="L2393" i="39"/>
  <c r="C2393" i="39" s="1"/>
  <c r="F2393" i="39"/>
  <c r="E2393" i="39"/>
  <c r="D2393" i="39"/>
  <c r="B2393" i="39"/>
  <c r="A2393" i="39"/>
  <c r="L1344" i="39"/>
  <c r="C1344" i="39" s="1"/>
  <c r="F1344" i="39"/>
  <c r="E1344" i="39"/>
  <c r="D1344" i="39"/>
  <c r="B1344" i="39"/>
  <c r="A1344" i="39"/>
  <c r="L2015" i="39"/>
  <c r="C2015" i="39" s="1"/>
  <c r="F2015" i="39"/>
  <c r="E2015" i="39"/>
  <c r="D2015" i="39"/>
  <c r="B2015" i="39"/>
  <c r="A2015" i="39"/>
  <c r="L1777" i="39"/>
  <c r="C1777" i="39" s="1"/>
  <c r="F1777" i="39"/>
  <c r="E1777" i="39"/>
  <c r="D1777" i="39"/>
  <c r="B1777" i="39"/>
  <c r="A1777" i="39"/>
  <c r="L455" i="39"/>
  <c r="C455" i="39" s="1"/>
  <c r="F455" i="39"/>
  <c r="E455" i="39"/>
  <c r="D455" i="39"/>
  <c r="B455" i="39"/>
  <c r="A455" i="39"/>
  <c r="L2397" i="39"/>
  <c r="C2397" i="39" s="1"/>
  <c r="F2397" i="39"/>
  <c r="E2397" i="39"/>
  <c r="D2397" i="39"/>
  <c r="B2397" i="39"/>
  <c r="H2397" i="39" s="1"/>
  <c r="A2397" i="39"/>
  <c r="L1077" i="39"/>
  <c r="C1077" i="39" s="1"/>
  <c r="F1077" i="39"/>
  <c r="E1077" i="39"/>
  <c r="D1077" i="39"/>
  <c r="B1077" i="39"/>
  <c r="H1077" i="39" s="1"/>
  <c r="A1077" i="39"/>
  <c r="L3000" i="39"/>
  <c r="C3000" i="39" s="1"/>
  <c r="F3000" i="39"/>
  <c r="E3000" i="39"/>
  <c r="D3000" i="39"/>
  <c r="B3000" i="39"/>
  <c r="H3000" i="39" s="1"/>
  <c r="A3000" i="39"/>
  <c r="L3047" i="39"/>
  <c r="C3047" i="39" s="1"/>
  <c r="F3047" i="39"/>
  <c r="E3047" i="39"/>
  <c r="D3047" i="39"/>
  <c r="B3047" i="39"/>
  <c r="A3047" i="39"/>
  <c r="L1939" i="39"/>
  <c r="C1939" i="39" s="1"/>
  <c r="F1939" i="39"/>
  <c r="E1939" i="39"/>
  <c r="D1939" i="39"/>
  <c r="B1939" i="39"/>
  <c r="A1939" i="39"/>
  <c r="L659" i="39"/>
  <c r="C659" i="39" s="1"/>
  <c r="F659" i="39"/>
  <c r="E659" i="39"/>
  <c r="D659" i="39"/>
  <c r="B659" i="39"/>
  <c r="A659" i="39"/>
  <c r="L2555" i="39"/>
  <c r="C2555" i="39" s="1"/>
  <c r="F2555" i="39"/>
  <c r="E2555" i="39"/>
  <c r="D2555" i="39"/>
  <c r="B2555" i="39"/>
  <c r="A2555" i="39"/>
  <c r="L594" i="39"/>
  <c r="C594" i="39" s="1"/>
  <c r="F594" i="39"/>
  <c r="E594" i="39"/>
  <c r="D594" i="39"/>
  <c r="B594" i="39"/>
  <c r="A594" i="39"/>
  <c r="L1154" i="39"/>
  <c r="C1154" i="39" s="1"/>
  <c r="F1154" i="39"/>
  <c r="E1154" i="39"/>
  <c r="D1154" i="39"/>
  <c r="B1154" i="39"/>
  <c r="A1154" i="39"/>
  <c r="L1878" i="39"/>
  <c r="C1878" i="39" s="1"/>
  <c r="F1878" i="39"/>
  <c r="E1878" i="39"/>
  <c r="D1878" i="39"/>
  <c r="B1878" i="39"/>
  <c r="A1878" i="39"/>
  <c r="L1536" i="39"/>
  <c r="C1536" i="39" s="1"/>
  <c r="F1536" i="39"/>
  <c r="E1536" i="39"/>
  <c r="D1536" i="39"/>
  <c r="B1536" i="39"/>
  <c r="A1536" i="39"/>
  <c r="L197" i="39"/>
  <c r="C197" i="39" s="1"/>
  <c r="F197" i="39"/>
  <c r="E197" i="39"/>
  <c r="D197" i="39"/>
  <c r="B197" i="39"/>
  <c r="H197" i="39" s="1"/>
  <c r="A197" i="39"/>
  <c r="L2382" i="39"/>
  <c r="C2382" i="39" s="1"/>
  <c r="F2382" i="39"/>
  <c r="E2382" i="39"/>
  <c r="D2382" i="39"/>
  <c r="B2382" i="39"/>
  <c r="A2382" i="39"/>
  <c r="L536" i="39"/>
  <c r="C536" i="39" s="1"/>
  <c r="F536" i="39"/>
  <c r="E536" i="39"/>
  <c r="D536" i="39"/>
  <c r="B536" i="39"/>
  <c r="A536" i="39"/>
  <c r="L765" i="39"/>
  <c r="C765" i="39" s="1"/>
  <c r="F765" i="39"/>
  <c r="E765" i="39"/>
  <c r="D765" i="39"/>
  <c r="B765" i="39"/>
  <c r="A765" i="39"/>
  <c r="L963" i="39"/>
  <c r="C963" i="39" s="1"/>
  <c r="F963" i="39"/>
  <c r="E963" i="39"/>
  <c r="D963" i="39"/>
  <c r="B963" i="39"/>
  <c r="A963" i="39"/>
  <c r="L1959" i="39"/>
  <c r="C1959" i="39" s="1"/>
  <c r="F1959" i="39"/>
  <c r="E1959" i="39"/>
  <c r="D1959" i="39"/>
  <c r="B1959" i="39"/>
  <c r="A1959" i="39"/>
  <c r="L2990" i="39"/>
  <c r="C2990" i="39" s="1"/>
  <c r="F2990" i="39"/>
  <c r="E2990" i="39"/>
  <c r="D2990" i="39"/>
  <c r="B2990" i="39"/>
  <c r="A2990" i="39"/>
  <c r="L2331" i="39"/>
  <c r="C2331" i="39" s="1"/>
  <c r="F2331" i="39"/>
  <c r="E2331" i="39"/>
  <c r="D2331" i="39"/>
  <c r="B2331" i="39"/>
  <c r="A2331" i="39"/>
  <c r="L526" i="39"/>
  <c r="C526" i="39" s="1"/>
  <c r="F526" i="39"/>
  <c r="E526" i="39"/>
  <c r="D526" i="39"/>
  <c r="B526" i="39"/>
  <c r="A526" i="39"/>
  <c r="L399" i="39"/>
  <c r="C399" i="39" s="1"/>
  <c r="F399" i="39"/>
  <c r="E399" i="39"/>
  <c r="D399" i="39"/>
  <c r="B399" i="39"/>
  <c r="A399" i="39"/>
  <c r="L1446" i="39"/>
  <c r="C1446" i="39" s="1"/>
  <c r="F1446" i="39"/>
  <c r="E1446" i="39"/>
  <c r="D1446" i="39"/>
  <c r="B1446" i="39"/>
  <c r="A1446" i="39"/>
  <c r="L2168" i="39"/>
  <c r="C2168" i="39" s="1"/>
  <c r="F2168" i="39"/>
  <c r="E2168" i="39"/>
  <c r="D2168" i="39"/>
  <c r="B2168" i="39"/>
  <c r="A2168" i="39"/>
  <c r="L1732" i="39"/>
  <c r="C1732" i="39" s="1"/>
  <c r="F1732" i="39"/>
  <c r="E1732" i="39"/>
  <c r="D1732" i="39"/>
  <c r="B1732" i="39"/>
  <c r="A1732" i="39"/>
  <c r="L897" i="39"/>
  <c r="C897" i="39" s="1"/>
  <c r="F897" i="39"/>
  <c r="E897" i="39"/>
  <c r="D897" i="39"/>
  <c r="B897" i="39"/>
  <c r="A897" i="39"/>
  <c r="L518" i="39"/>
  <c r="C518" i="39" s="1"/>
  <c r="F518" i="39"/>
  <c r="E518" i="39"/>
  <c r="D518" i="39"/>
  <c r="B518" i="39"/>
  <c r="A518" i="39"/>
  <c r="L2993" i="39"/>
  <c r="C2993" i="39" s="1"/>
  <c r="F2993" i="39"/>
  <c r="E2993" i="39"/>
  <c r="D2993" i="39"/>
  <c r="B2993" i="39"/>
  <c r="A2993" i="39"/>
  <c r="L2188" i="39"/>
  <c r="C2188" i="39" s="1"/>
  <c r="F2188" i="39"/>
  <c r="E2188" i="39"/>
  <c r="D2188" i="39"/>
  <c r="B2188" i="39"/>
  <c r="H2188" i="39" s="1"/>
  <c r="A2188" i="39"/>
  <c r="L1511" i="39"/>
  <c r="C1511" i="39" s="1"/>
  <c r="F1511" i="39"/>
  <c r="E1511" i="39"/>
  <c r="D1511" i="39"/>
  <c r="B1511" i="39"/>
  <c r="H1511" i="39" s="1"/>
  <c r="A1511" i="39"/>
  <c r="L2467" i="39"/>
  <c r="C2467" i="39" s="1"/>
  <c r="F2467" i="39"/>
  <c r="E2467" i="39"/>
  <c r="D2467" i="39"/>
  <c r="B2467" i="39"/>
  <c r="A2467" i="39"/>
  <c r="L1834" i="39"/>
  <c r="C1834" i="39" s="1"/>
  <c r="F1834" i="39"/>
  <c r="E1834" i="39"/>
  <c r="D1834" i="39"/>
  <c r="B1834" i="39"/>
  <c r="A1834" i="39"/>
  <c r="L1278" i="39"/>
  <c r="C1278" i="39" s="1"/>
  <c r="F1278" i="39"/>
  <c r="E1278" i="39"/>
  <c r="D1278" i="39"/>
  <c r="B1278" i="39"/>
  <c r="A1278" i="39"/>
  <c r="L2117" i="39"/>
  <c r="C2117" i="39" s="1"/>
  <c r="F2117" i="39"/>
  <c r="E2117" i="39"/>
  <c r="D2117" i="39"/>
  <c r="B2117" i="39"/>
  <c r="A2117" i="39"/>
  <c r="L32" i="39"/>
  <c r="C32" i="39" s="1"/>
  <c r="F32" i="39"/>
  <c r="E32" i="39"/>
  <c r="D32" i="39"/>
  <c r="B32" i="39"/>
  <c r="H32" i="39" s="1"/>
  <c r="A32" i="39"/>
  <c r="L442" i="39"/>
  <c r="C442" i="39" s="1"/>
  <c r="F442" i="39"/>
  <c r="E442" i="39"/>
  <c r="D442" i="39"/>
  <c r="B442" i="39"/>
  <c r="A442" i="39"/>
  <c r="L3090" i="39"/>
  <c r="C3090" i="39" s="1"/>
  <c r="F3090" i="39"/>
  <c r="E3090" i="39"/>
  <c r="D3090" i="39"/>
  <c r="B3090" i="39"/>
  <c r="A3090" i="39"/>
  <c r="L283" i="39"/>
  <c r="C283" i="39" s="1"/>
  <c r="F283" i="39"/>
  <c r="E283" i="39"/>
  <c r="D283" i="39"/>
  <c r="B283" i="39"/>
  <c r="H283" i="39" s="1"/>
  <c r="A283" i="39"/>
  <c r="L3098" i="39"/>
  <c r="C3098" i="39" s="1"/>
  <c r="F3098" i="39"/>
  <c r="E3098" i="39"/>
  <c r="D3098" i="39"/>
  <c r="B3098" i="39"/>
  <c r="H3098" i="39" s="1"/>
  <c r="A3098" i="39"/>
  <c r="L2627" i="39"/>
  <c r="C2627" i="39" s="1"/>
  <c r="F2627" i="39"/>
  <c r="E2627" i="39"/>
  <c r="D2627" i="39"/>
  <c r="B2627" i="39"/>
  <c r="A2627" i="39"/>
  <c r="L3114" i="39"/>
  <c r="C3114" i="39" s="1"/>
  <c r="F3114" i="39"/>
  <c r="E3114" i="39"/>
  <c r="D3114" i="39"/>
  <c r="B3114" i="39"/>
  <c r="H3114" i="39" s="1"/>
  <c r="A3114" i="39"/>
  <c r="L2838" i="39"/>
  <c r="C2838" i="39" s="1"/>
  <c r="F2838" i="39"/>
  <c r="E2838" i="39"/>
  <c r="D2838" i="39"/>
  <c r="B2838" i="39"/>
  <c r="A2838" i="39"/>
  <c r="L3101" i="39"/>
  <c r="C3101" i="39" s="1"/>
  <c r="F3101" i="39"/>
  <c r="E3101" i="39"/>
  <c r="D3101" i="39"/>
  <c r="B3101" i="39"/>
  <c r="A3101" i="39"/>
  <c r="L2277" i="39"/>
  <c r="C2277" i="39" s="1"/>
  <c r="F2277" i="39"/>
  <c r="E2277" i="39"/>
  <c r="D2277" i="39"/>
  <c r="B2277" i="39"/>
  <c r="A2277" i="39"/>
  <c r="L2230" i="39"/>
  <c r="C2230" i="39" s="1"/>
  <c r="F2230" i="39"/>
  <c r="E2230" i="39"/>
  <c r="D2230" i="39"/>
  <c r="B2230" i="39"/>
  <c r="A2230" i="39"/>
  <c r="L2154" i="39"/>
  <c r="C2154" i="39" s="1"/>
  <c r="F2154" i="39"/>
  <c r="E2154" i="39"/>
  <c r="D2154" i="39"/>
  <c r="B2154" i="39"/>
  <c r="H2154" i="39" s="1"/>
  <c r="A2154" i="39"/>
  <c r="L1684" i="39"/>
  <c r="C1684" i="39" s="1"/>
  <c r="F1684" i="39"/>
  <c r="E1684" i="39"/>
  <c r="D1684" i="39"/>
  <c r="B1684" i="39"/>
  <c r="A1684" i="39"/>
  <c r="L1141" i="39"/>
  <c r="C1141" i="39" s="1"/>
  <c r="F1141" i="39"/>
  <c r="E1141" i="39"/>
  <c r="D1141" i="39"/>
  <c r="B1141" i="39"/>
  <c r="A1141" i="39"/>
  <c r="L377" i="39"/>
  <c r="C377" i="39" s="1"/>
  <c r="F377" i="39"/>
  <c r="E377" i="39"/>
  <c r="D377" i="39"/>
  <c r="B377" i="39"/>
  <c r="H377" i="39" s="1"/>
  <c r="A377" i="39"/>
  <c r="L2846" i="39"/>
  <c r="C2846" i="39" s="1"/>
  <c r="F2846" i="39"/>
  <c r="E2846" i="39"/>
  <c r="D2846" i="39"/>
  <c r="B2846" i="39"/>
  <c r="A2846" i="39"/>
  <c r="L60" i="39"/>
  <c r="C60" i="39" s="1"/>
  <c r="F60" i="39"/>
  <c r="E60" i="39"/>
  <c r="D60" i="39"/>
  <c r="B60" i="39"/>
  <c r="A60" i="39"/>
  <c r="L2781" i="39"/>
  <c r="C2781" i="39" s="1"/>
  <c r="F2781" i="39"/>
  <c r="E2781" i="39"/>
  <c r="D2781" i="39"/>
  <c r="B2781" i="39"/>
  <c r="H2781" i="39" s="1"/>
  <c r="A2781" i="39"/>
  <c r="L7" i="39"/>
  <c r="C7" i="39" s="1"/>
  <c r="F7" i="39"/>
  <c r="E7" i="39"/>
  <c r="D7" i="39"/>
  <c r="B7" i="39"/>
  <c r="H7" i="39" s="1"/>
  <c r="A7" i="39"/>
  <c r="L1343" i="39"/>
  <c r="C1343" i="39" s="1"/>
  <c r="F1343" i="39"/>
  <c r="E1343" i="39"/>
  <c r="D1343" i="39"/>
  <c r="B1343" i="39"/>
  <c r="A1343" i="39"/>
  <c r="L1333" i="39"/>
  <c r="C1333" i="39" s="1"/>
  <c r="F1333" i="39"/>
  <c r="E1333" i="39"/>
  <c r="D1333" i="39"/>
  <c r="B1333" i="39"/>
  <c r="A1333" i="39"/>
  <c r="L1983" i="39"/>
  <c r="C1983" i="39" s="1"/>
  <c r="F1983" i="39"/>
  <c r="E1983" i="39"/>
  <c r="D1983" i="39"/>
  <c r="B1983" i="39"/>
  <c r="A1983" i="39"/>
  <c r="L2469" i="39"/>
  <c r="C2469" i="39" s="1"/>
  <c r="F2469" i="39"/>
  <c r="E2469" i="39"/>
  <c r="D2469" i="39"/>
  <c r="B2469" i="39"/>
  <c r="A2469" i="39"/>
  <c r="L38" i="39"/>
  <c r="C38" i="39" s="1"/>
  <c r="F38" i="39"/>
  <c r="E38" i="39"/>
  <c r="D38" i="39"/>
  <c r="B38" i="39"/>
  <c r="A38" i="39"/>
  <c r="L1007" i="39"/>
  <c r="C1007" i="39" s="1"/>
  <c r="F1007" i="39"/>
  <c r="E1007" i="39"/>
  <c r="D1007" i="39"/>
  <c r="B1007" i="39"/>
  <c r="A1007" i="39"/>
  <c r="L2010" i="39"/>
  <c r="C2010" i="39" s="1"/>
  <c r="F2010" i="39"/>
  <c r="E2010" i="39"/>
  <c r="D2010" i="39"/>
  <c r="B2010" i="39"/>
  <c r="A2010" i="39"/>
  <c r="L1860" i="39"/>
  <c r="C1860" i="39" s="1"/>
  <c r="F1860" i="39"/>
  <c r="E1860" i="39"/>
  <c r="D1860" i="39"/>
  <c r="B1860" i="39"/>
  <c r="A1860" i="39"/>
  <c r="L879" i="39"/>
  <c r="C879" i="39" s="1"/>
  <c r="F879" i="39"/>
  <c r="E879" i="39"/>
  <c r="D879" i="39"/>
  <c r="B879" i="39"/>
  <c r="A879" i="39"/>
  <c r="L2589" i="39"/>
  <c r="C2589" i="39" s="1"/>
  <c r="F2589" i="39"/>
  <c r="E2589" i="39"/>
  <c r="D2589" i="39"/>
  <c r="B2589" i="39"/>
  <c r="A2589" i="39"/>
  <c r="L1167" i="39"/>
  <c r="C1167" i="39" s="1"/>
  <c r="F1167" i="39"/>
  <c r="E1167" i="39"/>
  <c r="D1167" i="39"/>
  <c r="B1167" i="39"/>
  <c r="H1167" i="39" s="1"/>
  <c r="A1167" i="39"/>
  <c r="L2337" i="39"/>
  <c r="C2337" i="39" s="1"/>
  <c r="F2337" i="39"/>
  <c r="E2337" i="39"/>
  <c r="D2337" i="39"/>
  <c r="B2337" i="39"/>
  <c r="A2337" i="39"/>
  <c r="L2539" i="39"/>
  <c r="C2539" i="39" s="1"/>
  <c r="F2539" i="39"/>
  <c r="E2539" i="39"/>
  <c r="D2539" i="39"/>
  <c r="B2539" i="39"/>
  <c r="H2539" i="39" s="1"/>
  <c r="A2539" i="39"/>
  <c r="L1268" i="39"/>
  <c r="C1268" i="39" s="1"/>
  <c r="F1268" i="39"/>
  <c r="E1268" i="39"/>
  <c r="D1268" i="39"/>
  <c r="B1268" i="39"/>
  <c r="H1268" i="39" s="1"/>
  <c r="A1268" i="39"/>
  <c r="L3171" i="39"/>
  <c r="C3171" i="39" s="1"/>
  <c r="F3171" i="39"/>
  <c r="E3171" i="39"/>
  <c r="D3171" i="39"/>
  <c r="B3171" i="39"/>
  <c r="H3171" i="39" s="1"/>
  <c r="A3171" i="39"/>
  <c r="L1275" i="39"/>
  <c r="C1275" i="39" s="1"/>
  <c r="F1275" i="39"/>
  <c r="E1275" i="39"/>
  <c r="D1275" i="39"/>
  <c r="B1275" i="39"/>
  <c r="A1275" i="39"/>
  <c r="L2527" i="39"/>
  <c r="C2527" i="39" s="1"/>
  <c r="F2527" i="39"/>
  <c r="E2527" i="39"/>
  <c r="D2527" i="39"/>
  <c r="B2527" i="39"/>
  <c r="A2527" i="39"/>
  <c r="L2761" i="39"/>
  <c r="C2761" i="39" s="1"/>
  <c r="F2761" i="39"/>
  <c r="E2761" i="39"/>
  <c r="D2761" i="39"/>
  <c r="B2761" i="39"/>
  <c r="A2761" i="39"/>
  <c r="L47" i="39"/>
  <c r="C47" i="39" s="1"/>
  <c r="F47" i="39"/>
  <c r="E47" i="39"/>
  <c r="D47" i="39"/>
  <c r="B47" i="39"/>
  <c r="A47" i="39"/>
  <c r="L1043" i="39"/>
  <c r="C1043" i="39" s="1"/>
  <c r="F1043" i="39"/>
  <c r="E1043" i="39"/>
  <c r="D1043" i="39"/>
  <c r="B1043" i="39"/>
  <c r="A1043" i="39"/>
  <c r="L3032" i="39"/>
  <c r="C3032" i="39" s="1"/>
  <c r="F3032" i="39"/>
  <c r="E3032" i="39"/>
  <c r="D3032" i="39"/>
  <c r="B3032" i="39"/>
  <c r="A3032" i="39"/>
  <c r="L2306" i="39"/>
  <c r="C2306" i="39" s="1"/>
  <c r="F2306" i="39"/>
  <c r="E2306" i="39"/>
  <c r="D2306" i="39"/>
  <c r="B2306" i="39"/>
  <c r="A2306" i="39"/>
  <c r="L2664" i="39"/>
  <c r="C2664" i="39" s="1"/>
  <c r="F2664" i="39"/>
  <c r="E2664" i="39"/>
  <c r="D2664" i="39"/>
  <c r="B2664" i="39"/>
  <c r="A2664" i="39"/>
  <c r="L2265" i="39"/>
  <c r="C2265" i="39" s="1"/>
  <c r="F2265" i="39"/>
  <c r="E2265" i="39"/>
  <c r="D2265" i="39"/>
  <c r="B2265" i="39"/>
  <c r="A2265" i="39"/>
  <c r="L1874" i="39"/>
  <c r="C1874" i="39" s="1"/>
  <c r="F1874" i="39"/>
  <c r="E1874" i="39"/>
  <c r="D1874" i="39"/>
  <c r="B1874" i="39"/>
  <c r="A1874" i="39"/>
  <c r="L3162" i="39"/>
  <c r="C3162" i="39" s="1"/>
  <c r="F3162" i="39"/>
  <c r="E3162" i="39"/>
  <c r="D3162" i="39"/>
  <c r="B3162" i="39"/>
  <c r="A3162" i="39"/>
  <c r="L1695" i="39"/>
  <c r="C1695" i="39" s="1"/>
  <c r="F1695" i="39"/>
  <c r="E1695" i="39"/>
  <c r="D1695" i="39"/>
  <c r="B1695" i="39"/>
  <c r="A1695" i="39"/>
  <c r="L2525" i="39"/>
  <c r="C2525" i="39" s="1"/>
  <c r="F2525" i="39"/>
  <c r="E2525" i="39"/>
  <c r="D2525" i="39"/>
  <c r="B2525" i="39"/>
  <c r="H2525" i="39" s="1"/>
  <c r="A2525" i="39"/>
  <c r="L713" i="39"/>
  <c r="C713" i="39" s="1"/>
  <c r="F713" i="39"/>
  <c r="E713" i="39"/>
  <c r="D713" i="39"/>
  <c r="B713" i="39"/>
  <c r="A713" i="39"/>
  <c r="L1339" i="39"/>
  <c r="C1339" i="39" s="1"/>
  <c r="F1339" i="39"/>
  <c r="E1339" i="39"/>
  <c r="D1339" i="39"/>
  <c r="B1339" i="39"/>
  <c r="A1339" i="39"/>
  <c r="L1158" i="39"/>
  <c r="C1158" i="39" s="1"/>
  <c r="F1158" i="39"/>
  <c r="E1158" i="39"/>
  <c r="D1158" i="39"/>
  <c r="B1158" i="39"/>
  <c r="A1158" i="39"/>
  <c r="L2407" i="39"/>
  <c r="C2407" i="39" s="1"/>
  <c r="F2407" i="39"/>
  <c r="E2407" i="39"/>
  <c r="D2407" i="39"/>
  <c r="B2407" i="39"/>
  <c r="A2407" i="39"/>
  <c r="L2948" i="39"/>
  <c r="C2948" i="39" s="1"/>
  <c r="F2948" i="39"/>
  <c r="E2948" i="39"/>
  <c r="D2948" i="39"/>
  <c r="B2948" i="39"/>
  <c r="A2948" i="39"/>
  <c r="L761" i="39"/>
  <c r="C761" i="39" s="1"/>
  <c r="F761" i="39"/>
  <c r="E761" i="39"/>
  <c r="D761" i="39"/>
  <c r="B761" i="39"/>
  <c r="A761" i="39"/>
  <c r="L3026" i="39"/>
  <c r="C3026" i="39" s="1"/>
  <c r="F3026" i="39"/>
  <c r="E3026" i="39"/>
  <c r="D3026" i="39"/>
  <c r="B3026" i="39"/>
  <c r="A3026" i="39"/>
  <c r="L69" i="39"/>
  <c r="C69" i="39" s="1"/>
  <c r="F69" i="39"/>
  <c r="E69" i="39"/>
  <c r="D69" i="39"/>
  <c r="B69" i="39"/>
  <c r="A69" i="39"/>
  <c r="L2931" i="39"/>
  <c r="C2931" i="39" s="1"/>
  <c r="F2931" i="39"/>
  <c r="E2931" i="39"/>
  <c r="D2931" i="39"/>
  <c r="B2931" i="39"/>
  <c r="A2931" i="39"/>
  <c r="L1045" i="39"/>
  <c r="C1045" i="39" s="1"/>
  <c r="F1045" i="39"/>
  <c r="E1045" i="39"/>
  <c r="D1045" i="39"/>
  <c r="B1045" i="39"/>
  <c r="A1045" i="39"/>
  <c r="L2496" i="39"/>
  <c r="C2496" i="39" s="1"/>
  <c r="F2496" i="39"/>
  <c r="E2496" i="39"/>
  <c r="D2496" i="39"/>
  <c r="B2496" i="39"/>
  <c r="A2496" i="39"/>
  <c r="L976" i="39"/>
  <c r="C976" i="39" s="1"/>
  <c r="F976" i="39"/>
  <c r="E976" i="39"/>
  <c r="D976" i="39"/>
  <c r="B976" i="39"/>
  <c r="A976" i="39"/>
  <c r="L317" i="39"/>
  <c r="C317" i="39" s="1"/>
  <c r="F317" i="39"/>
  <c r="E317" i="39"/>
  <c r="D317" i="39"/>
  <c r="B317" i="39"/>
  <c r="A317" i="39"/>
  <c r="L2043" i="39"/>
  <c r="C2043" i="39" s="1"/>
  <c r="F2043" i="39"/>
  <c r="E2043" i="39"/>
  <c r="D2043" i="39"/>
  <c r="B2043" i="39"/>
  <c r="H2043" i="39" s="1"/>
  <c r="A2043" i="39"/>
  <c r="L2616" i="39"/>
  <c r="C2616" i="39" s="1"/>
  <c r="F2616" i="39"/>
  <c r="E2616" i="39"/>
  <c r="D2616" i="39"/>
  <c r="B2616" i="39"/>
  <c r="A2616" i="39"/>
  <c r="L673" i="39"/>
  <c r="C673" i="39" s="1"/>
  <c r="F673" i="39"/>
  <c r="E673" i="39"/>
  <c r="D673" i="39"/>
  <c r="B673" i="39"/>
  <c r="H673" i="39" s="1"/>
  <c r="A673" i="39"/>
  <c r="L2898" i="39"/>
  <c r="C2898" i="39" s="1"/>
  <c r="F2898" i="39"/>
  <c r="E2898" i="39"/>
  <c r="D2898" i="39"/>
  <c r="B2898" i="39"/>
  <c r="H2898" i="39" s="1"/>
  <c r="A2898" i="39"/>
  <c r="L1649" i="39"/>
  <c r="C1649" i="39" s="1"/>
  <c r="F1649" i="39"/>
  <c r="E1649" i="39"/>
  <c r="D1649" i="39"/>
  <c r="B1649" i="39"/>
  <c r="A1649" i="39"/>
  <c r="L165" i="39"/>
  <c r="C165" i="39" s="1"/>
  <c r="F165" i="39"/>
  <c r="E165" i="39"/>
  <c r="D165" i="39"/>
  <c r="B165" i="39"/>
  <c r="A165" i="39"/>
  <c r="L171" i="39"/>
  <c r="C171" i="39" s="1"/>
  <c r="F171" i="39"/>
  <c r="E171" i="39"/>
  <c r="D171" i="39"/>
  <c r="B171" i="39"/>
  <c r="A171" i="39"/>
  <c r="L1751" i="39"/>
  <c r="C1751" i="39" s="1"/>
  <c r="F1751" i="39"/>
  <c r="E1751" i="39"/>
  <c r="D1751" i="39"/>
  <c r="B1751" i="39"/>
  <c r="A1751" i="39"/>
  <c r="L2213" i="39"/>
  <c r="C2213" i="39" s="1"/>
  <c r="F2213" i="39"/>
  <c r="E2213" i="39"/>
  <c r="D2213" i="39"/>
  <c r="B2213" i="39"/>
  <c r="A2213" i="39"/>
  <c r="L1896" i="39"/>
  <c r="C1896" i="39" s="1"/>
  <c r="F1896" i="39"/>
  <c r="E1896" i="39"/>
  <c r="D1896" i="39"/>
  <c r="B1896" i="39"/>
  <c r="A1896" i="39"/>
  <c r="L516" i="39"/>
  <c r="C516" i="39" s="1"/>
  <c r="F516" i="39"/>
  <c r="E516" i="39"/>
  <c r="D516" i="39"/>
  <c r="B516" i="39"/>
  <c r="H516" i="39" s="1"/>
  <c r="A516" i="39"/>
  <c r="L2345" i="39"/>
  <c r="C2345" i="39" s="1"/>
  <c r="F2345" i="39"/>
  <c r="E2345" i="39"/>
  <c r="D2345" i="39"/>
  <c r="B2345" i="39"/>
  <c r="A2345" i="39"/>
  <c r="L2698" i="39"/>
  <c r="C2698" i="39" s="1"/>
  <c r="F2698" i="39"/>
  <c r="E2698" i="39"/>
  <c r="D2698" i="39"/>
  <c r="B2698" i="39"/>
  <c r="A2698" i="39"/>
  <c r="L1437" i="39"/>
  <c r="C1437" i="39" s="1"/>
  <c r="F1437" i="39"/>
  <c r="E1437" i="39"/>
  <c r="D1437" i="39"/>
  <c r="B1437" i="39"/>
  <c r="H1437" i="39" s="1"/>
  <c r="A1437" i="39"/>
  <c r="L1322" i="39"/>
  <c r="C1322" i="39" s="1"/>
  <c r="F1322" i="39"/>
  <c r="E1322" i="39"/>
  <c r="D1322" i="39"/>
  <c r="B1322" i="39"/>
  <c r="A1322" i="39"/>
  <c r="L986" i="39"/>
  <c r="C986" i="39" s="1"/>
  <c r="F986" i="39"/>
  <c r="E986" i="39"/>
  <c r="D986" i="39"/>
  <c r="B986" i="39"/>
  <c r="A986" i="39"/>
  <c r="L1083" i="39"/>
  <c r="C1083" i="39" s="1"/>
  <c r="F1083" i="39"/>
  <c r="E1083" i="39"/>
  <c r="D1083" i="39"/>
  <c r="B1083" i="39"/>
  <c r="A1083" i="39"/>
  <c r="L119" i="39"/>
  <c r="C119" i="39" s="1"/>
  <c r="F119" i="39"/>
  <c r="E119" i="39"/>
  <c r="D119" i="39"/>
  <c r="B119" i="39"/>
  <c r="A119" i="39"/>
  <c r="L407" i="39"/>
  <c r="C407" i="39" s="1"/>
  <c r="F407" i="39"/>
  <c r="E407" i="39"/>
  <c r="D407" i="39"/>
  <c r="B407" i="39"/>
  <c r="A407" i="39"/>
  <c r="L2148" i="39"/>
  <c r="C2148" i="39" s="1"/>
  <c r="F2148" i="39"/>
  <c r="E2148" i="39"/>
  <c r="D2148" i="39"/>
  <c r="B2148" i="39"/>
  <c r="A2148" i="39"/>
  <c r="L1116" i="39"/>
  <c r="C1116" i="39" s="1"/>
  <c r="F1116" i="39"/>
  <c r="E1116" i="39"/>
  <c r="D1116" i="39"/>
  <c r="B1116" i="39"/>
  <c r="A1116" i="39"/>
  <c r="L1958" i="39"/>
  <c r="C1958" i="39" s="1"/>
  <c r="F1958" i="39"/>
  <c r="E1958" i="39"/>
  <c r="D1958" i="39"/>
  <c r="B1958" i="39"/>
  <c r="A1958" i="39"/>
  <c r="L1639" i="39"/>
  <c r="C1639" i="39" s="1"/>
  <c r="F1639" i="39"/>
  <c r="E1639" i="39"/>
  <c r="D1639" i="39"/>
  <c r="B1639" i="39"/>
  <c r="H1639" i="39" s="1"/>
  <c r="A1639" i="39"/>
  <c r="L2752" i="39"/>
  <c r="C2752" i="39" s="1"/>
  <c r="F2752" i="39"/>
  <c r="E2752" i="39"/>
  <c r="D2752" i="39"/>
  <c r="B2752" i="39"/>
  <c r="A2752" i="39"/>
  <c r="L2631" i="39"/>
  <c r="C2631" i="39" s="1"/>
  <c r="F2631" i="39"/>
  <c r="E2631" i="39"/>
  <c r="D2631" i="39"/>
  <c r="B2631" i="39"/>
  <c r="A2631" i="39"/>
  <c r="L852" i="39"/>
  <c r="C852" i="39" s="1"/>
  <c r="F852" i="39"/>
  <c r="E852" i="39"/>
  <c r="D852" i="39"/>
  <c r="B852" i="39"/>
  <c r="H852" i="39" s="1"/>
  <c r="A852" i="39"/>
  <c r="L372" i="39"/>
  <c r="C372" i="39" s="1"/>
  <c r="F372" i="39"/>
  <c r="E372" i="39"/>
  <c r="D372" i="39"/>
  <c r="B372" i="39"/>
  <c r="A372" i="39"/>
  <c r="L2" i="39"/>
  <c r="C2" i="39" s="1"/>
  <c r="F2" i="39"/>
  <c r="E2" i="39"/>
  <c r="D2" i="39"/>
  <c r="B2" i="39"/>
  <c r="H3" i="39" s="1"/>
  <c r="A2" i="39"/>
  <c r="L191" i="39"/>
  <c r="C191" i="39" s="1"/>
  <c r="F191" i="39"/>
  <c r="E191" i="39"/>
  <c r="D191" i="39"/>
  <c r="B191" i="39"/>
  <c r="A191" i="39"/>
  <c r="L2744" i="39"/>
  <c r="C2744" i="39" s="1"/>
  <c r="F2744" i="39"/>
  <c r="E2744" i="39"/>
  <c r="D2744" i="39"/>
  <c r="B2744" i="39"/>
  <c r="A2744" i="39"/>
  <c r="L2794" i="39"/>
  <c r="C2794" i="39" s="1"/>
  <c r="F2794" i="39"/>
  <c r="E2794" i="39"/>
  <c r="D2794" i="39"/>
  <c r="B2794" i="39"/>
  <c r="H2794" i="39" s="1"/>
  <c r="A2794" i="39"/>
  <c r="L1916" i="39"/>
  <c r="C1916" i="39" s="1"/>
  <c r="F1916" i="39"/>
  <c r="E1916" i="39"/>
  <c r="D1916" i="39"/>
  <c r="B1916" i="39"/>
  <c r="A1916" i="39"/>
  <c r="L557" i="39"/>
  <c r="C557" i="39" s="1"/>
  <c r="F557" i="39"/>
  <c r="E557" i="39"/>
  <c r="D557" i="39"/>
  <c r="B557" i="39"/>
  <c r="A557" i="39"/>
  <c r="L807" i="39"/>
  <c r="C807" i="39" s="1"/>
  <c r="F807" i="39"/>
  <c r="E807" i="39"/>
  <c r="D807" i="39"/>
  <c r="B807" i="39"/>
  <c r="A807" i="39"/>
  <c r="L1000" i="39"/>
  <c r="C1000" i="39" s="1"/>
  <c r="F1000" i="39"/>
  <c r="E1000" i="39"/>
  <c r="D1000" i="39"/>
  <c r="B1000" i="39"/>
  <c r="A1000" i="39"/>
  <c r="L924" i="39"/>
  <c r="C924" i="39" s="1"/>
  <c r="F924" i="39"/>
  <c r="E924" i="39"/>
  <c r="D924" i="39"/>
  <c r="B924" i="39"/>
  <c r="A924" i="39"/>
  <c r="L1967" i="39"/>
  <c r="C1967" i="39" s="1"/>
  <c r="F1967" i="39"/>
  <c r="E1967" i="39"/>
  <c r="D1967" i="39"/>
  <c r="B1967" i="39"/>
  <c r="H1967" i="39" s="1"/>
  <c r="A1967" i="39"/>
  <c r="L1910" i="39"/>
  <c r="C1910" i="39" s="1"/>
  <c r="F1910" i="39"/>
  <c r="E1910" i="39"/>
  <c r="D1910" i="39"/>
  <c r="B1910" i="39"/>
  <c r="H1910" i="39" s="1"/>
  <c r="A1910" i="39"/>
  <c r="L2795" i="39"/>
  <c r="C2795" i="39" s="1"/>
  <c r="F2795" i="39"/>
  <c r="E2795" i="39"/>
  <c r="D2795" i="39"/>
  <c r="B2795" i="39"/>
  <c r="A2795" i="39"/>
  <c r="L57" i="39"/>
  <c r="C57" i="39" s="1"/>
  <c r="F57" i="39"/>
  <c r="E57" i="39"/>
  <c r="D57" i="39"/>
  <c r="B57" i="39"/>
  <c r="A57" i="39"/>
  <c r="L2372" i="39"/>
  <c r="C2372" i="39" s="1"/>
  <c r="F2372" i="39"/>
  <c r="E2372" i="39"/>
  <c r="D2372" i="39"/>
  <c r="B2372" i="39"/>
  <c r="A2372" i="39"/>
  <c r="L292" i="39"/>
  <c r="C292" i="39" s="1"/>
  <c r="F292" i="39"/>
  <c r="E292" i="39"/>
  <c r="D292" i="39"/>
  <c r="B292" i="39"/>
  <c r="H293" i="39" s="1"/>
  <c r="A292" i="39"/>
  <c r="L1888" i="39"/>
  <c r="C1888" i="39" s="1"/>
  <c r="F1888" i="39"/>
  <c r="E1888" i="39"/>
  <c r="D1888" i="39"/>
  <c r="B1888" i="39"/>
  <c r="A1888" i="39"/>
  <c r="L2821" i="39"/>
  <c r="C2821" i="39" s="1"/>
  <c r="F2821" i="39"/>
  <c r="E2821" i="39"/>
  <c r="D2821" i="39"/>
  <c r="B2821" i="39"/>
  <c r="A2821" i="39"/>
  <c r="L263" i="39"/>
  <c r="C263" i="39" s="1"/>
  <c r="F263" i="39"/>
  <c r="E263" i="39"/>
  <c r="D263" i="39"/>
  <c r="B263" i="39"/>
  <c r="A263" i="39"/>
  <c r="L91" i="39"/>
  <c r="C91" i="39" s="1"/>
  <c r="F91" i="39"/>
  <c r="E91" i="39"/>
  <c r="D91" i="39"/>
  <c r="B91" i="39"/>
  <c r="A91" i="39"/>
  <c r="L1276" i="39"/>
  <c r="C1276" i="39" s="1"/>
  <c r="F1276" i="39"/>
  <c r="E1276" i="39"/>
  <c r="D1276" i="39"/>
  <c r="B1276" i="39"/>
  <c r="A1276" i="39"/>
  <c r="L1243" i="39"/>
  <c r="C1243" i="39" s="1"/>
  <c r="F1243" i="39"/>
  <c r="E1243" i="39"/>
  <c r="D1243" i="39"/>
  <c r="B1243" i="39"/>
  <c r="A1243" i="39"/>
  <c r="L1822" i="39"/>
  <c r="C1822" i="39" s="1"/>
  <c r="F1822" i="39"/>
  <c r="E1822" i="39"/>
  <c r="D1822" i="39"/>
  <c r="B1822" i="39"/>
  <c r="A1822" i="39"/>
  <c r="L1353" i="39"/>
  <c r="C1353" i="39" s="1"/>
  <c r="F1353" i="39"/>
  <c r="E1353" i="39"/>
  <c r="D1353" i="39"/>
  <c r="B1353" i="39"/>
  <c r="H1353" i="39" s="1"/>
  <c r="A1353" i="39"/>
  <c r="L1733" i="39"/>
  <c r="C1733" i="39" s="1"/>
  <c r="F1733" i="39"/>
  <c r="E1733" i="39"/>
  <c r="D1733" i="39"/>
  <c r="B1733" i="39"/>
  <c r="A1733" i="39"/>
  <c r="L2801" i="39"/>
  <c r="C2801" i="39" s="1"/>
  <c r="F2801" i="39"/>
  <c r="E2801" i="39"/>
  <c r="D2801" i="39"/>
  <c r="B2801" i="39"/>
  <c r="A2801" i="39"/>
  <c r="L2417" i="39"/>
  <c r="C2417" i="39" s="1"/>
  <c r="F2417" i="39"/>
  <c r="E2417" i="39"/>
  <c r="D2417" i="39"/>
  <c r="B2417" i="39"/>
  <c r="A2417" i="39"/>
  <c r="L957" i="39"/>
  <c r="C957" i="39" s="1"/>
  <c r="F957" i="39"/>
  <c r="E957" i="39"/>
  <c r="D957" i="39"/>
  <c r="B957" i="39"/>
  <c r="A957" i="39"/>
  <c r="L2497" i="39"/>
  <c r="C2497" i="39" s="1"/>
  <c r="F2497" i="39"/>
  <c r="E2497" i="39"/>
  <c r="D2497" i="39"/>
  <c r="B2497" i="39"/>
  <c r="H2497" i="39" s="1"/>
  <c r="A2497" i="39"/>
  <c r="L3166" i="39"/>
  <c r="C3166" i="39" s="1"/>
  <c r="F3166" i="39"/>
  <c r="E3166" i="39"/>
  <c r="D3166" i="39"/>
  <c r="B3166" i="39"/>
  <c r="H3166" i="39" s="1"/>
  <c r="A3166" i="39"/>
  <c r="L2856" i="39"/>
  <c r="C2856" i="39" s="1"/>
  <c r="F2856" i="39"/>
  <c r="E2856" i="39"/>
  <c r="D2856" i="39"/>
  <c r="B2856" i="39"/>
  <c r="A2856" i="39"/>
  <c r="L623" i="39"/>
  <c r="C623" i="39" s="1"/>
  <c r="F623" i="39"/>
  <c r="E623" i="39"/>
  <c r="D623" i="39"/>
  <c r="B623" i="39"/>
  <c r="A623" i="39"/>
  <c r="L2842" i="39"/>
  <c r="C2842" i="39" s="1"/>
  <c r="F2842" i="39"/>
  <c r="E2842" i="39"/>
  <c r="D2842" i="39"/>
  <c r="B2842" i="39"/>
  <c r="A2842" i="39"/>
  <c r="L2613" i="39"/>
  <c r="C2613" i="39" s="1"/>
  <c r="F2613" i="39"/>
  <c r="E2613" i="39"/>
  <c r="D2613" i="39"/>
  <c r="B2613" i="39"/>
  <c r="A2613" i="39"/>
  <c r="L129" i="39"/>
  <c r="C129" i="39" s="1"/>
  <c r="F129" i="39"/>
  <c r="E129" i="39"/>
  <c r="D129" i="39"/>
  <c r="B129" i="39"/>
  <c r="A129" i="39"/>
  <c r="L44" i="39"/>
  <c r="C44" i="39" s="1"/>
  <c r="F44" i="39"/>
  <c r="E44" i="39"/>
  <c r="D44" i="39"/>
  <c r="B44" i="39"/>
  <c r="A44" i="39"/>
  <c r="L1355" i="39"/>
  <c r="C1355" i="39" s="1"/>
  <c r="F1355" i="39"/>
  <c r="E1355" i="39"/>
  <c r="D1355" i="39"/>
  <c r="B1355" i="39"/>
  <c r="A1355" i="39"/>
  <c r="L2671" i="39"/>
  <c r="C2671" i="39" s="1"/>
  <c r="F2671" i="39"/>
  <c r="E2671" i="39"/>
  <c r="D2671" i="39"/>
  <c r="B2671" i="39"/>
  <c r="A2671" i="39"/>
  <c r="L848" i="39"/>
  <c r="C848" i="39" s="1"/>
  <c r="F848" i="39"/>
  <c r="E848" i="39"/>
  <c r="D848" i="39"/>
  <c r="B848" i="39"/>
  <c r="A848" i="39"/>
  <c r="L2894" i="39"/>
  <c r="C2894" i="39" s="1"/>
  <c r="F2894" i="39"/>
  <c r="E2894" i="39"/>
  <c r="D2894" i="39"/>
  <c r="B2894" i="39"/>
  <c r="A2894" i="39"/>
  <c r="L1814" i="39"/>
  <c r="C1814" i="39" s="1"/>
  <c r="F1814" i="39"/>
  <c r="E1814" i="39"/>
  <c r="D1814" i="39"/>
  <c r="B1814" i="39"/>
  <c r="A1814" i="39"/>
  <c r="L1532" i="39"/>
  <c r="C1532" i="39" s="1"/>
  <c r="F1532" i="39"/>
  <c r="E1532" i="39"/>
  <c r="D1532" i="39"/>
  <c r="B1532" i="39"/>
  <c r="A1532" i="39"/>
  <c r="L983" i="39"/>
  <c r="C983" i="39" s="1"/>
  <c r="F983" i="39"/>
  <c r="E983" i="39"/>
  <c r="D983" i="39"/>
  <c r="B983" i="39"/>
  <c r="H983" i="39" s="1"/>
  <c r="A983" i="39"/>
  <c r="L762" i="39"/>
  <c r="C762" i="39" s="1"/>
  <c r="F762" i="39"/>
  <c r="E762" i="39"/>
  <c r="D762" i="39"/>
  <c r="B762" i="39"/>
  <c r="A762" i="39"/>
  <c r="L2385" i="39"/>
  <c r="C2385" i="39" s="1"/>
  <c r="F2385" i="39"/>
  <c r="E2385" i="39"/>
  <c r="D2385" i="39"/>
  <c r="B2385" i="39"/>
  <c r="A2385" i="39"/>
  <c r="L1427" i="39"/>
  <c r="C1427" i="39" s="1"/>
  <c r="F1427" i="39"/>
  <c r="E1427" i="39"/>
  <c r="D1427" i="39"/>
  <c r="B1427" i="39"/>
  <c r="A1427" i="39"/>
  <c r="L773" i="39"/>
  <c r="C773" i="39" s="1"/>
  <c r="F773" i="39"/>
  <c r="E773" i="39"/>
  <c r="D773" i="39"/>
  <c r="B773" i="39"/>
  <c r="A773" i="39"/>
  <c r="L679" i="39"/>
  <c r="C679" i="39" s="1"/>
  <c r="F679" i="39"/>
  <c r="E679" i="39"/>
  <c r="D679" i="39"/>
  <c r="B679" i="39"/>
  <c r="H679" i="39" s="1"/>
  <c r="A679" i="39"/>
  <c r="L2564" i="39"/>
  <c r="C2564" i="39" s="1"/>
  <c r="F2564" i="39"/>
  <c r="E2564" i="39"/>
  <c r="D2564" i="39"/>
  <c r="B2564" i="39"/>
  <c r="H2564" i="39" s="1"/>
  <c r="A2564" i="39"/>
  <c r="L422" i="39"/>
  <c r="C422" i="39" s="1"/>
  <c r="F422" i="39"/>
  <c r="E422" i="39"/>
  <c r="D422" i="39"/>
  <c r="B422" i="39"/>
  <c r="H422" i="39" s="1"/>
  <c r="A422" i="39"/>
  <c r="L711" i="39"/>
  <c r="C711" i="39" s="1"/>
  <c r="F711" i="39"/>
  <c r="E711" i="39"/>
  <c r="D711" i="39"/>
  <c r="B711" i="39"/>
  <c r="A711" i="39"/>
  <c r="L588" i="39"/>
  <c r="C588" i="39" s="1"/>
  <c r="F588" i="39"/>
  <c r="E588" i="39"/>
  <c r="D588" i="39"/>
  <c r="B588" i="39"/>
  <c r="A588" i="39"/>
  <c r="L1419" i="39"/>
  <c r="C1419" i="39" s="1"/>
  <c r="F1419" i="39"/>
  <c r="E1419" i="39"/>
  <c r="D1419" i="39"/>
  <c r="B1419" i="39"/>
  <c r="A1419" i="39"/>
  <c r="L1661" i="39"/>
  <c r="C1661" i="39" s="1"/>
  <c r="F1661" i="39"/>
  <c r="E1661" i="39"/>
  <c r="D1661" i="39"/>
  <c r="B1661" i="39"/>
  <c r="A1661" i="39"/>
  <c r="L2733" i="39"/>
  <c r="C2733" i="39" s="1"/>
  <c r="F2733" i="39"/>
  <c r="E2733" i="39"/>
  <c r="D2733" i="39"/>
  <c r="B2733" i="39"/>
  <c r="A2733" i="39"/>
  <c r="L2578" i="39"/>
  <c r="C2578" i="39" s="1"/>
  <c r="F2578" i="39"/>
  <c r="E2578" i="39"/>
  <c r="D2578" i="39"/>
  <c r="B2578" i="39"/>
  <c r="H2578" i="39" s="1"/>
  <c r="A2578" i="39"/>
  <c r="L2363" i="39"/>
  <c r="C2363" i="39" s="1"/>
  <c r="F2363" i="39"/>
  <c r="E2363" i="39"/>
  <c r="D2363" i="39"/>
  <c r="B2363" i="39"/>
  <c r="A2363" i="39"/>
  <c r="L1383" i="39"/>
  <c r="C1383" i="39" s="1"/>
  <c r="F1383" i="39"/>
  <c r="E1383" i="39"/>
  <c r="D1383" i="39"/>
  <c r="B1383" i="39"/>
  <c r="A1383" i="39"/>
  <c r="L2726" i="39"/>
  <c r="C2726" i="39" s="1"/>
  <c r="F2726" i="39"/>
  <c r="E2726" i="39"/>
  <c r="D2726" i="39"/>
  <c r="B2726" i="39"/>
  <c r="A2726" i="39"/>
  <c r="L2355" i="39"/>
  <c r="C2355" i="39" s="1"/>
  <c r="F2355" i="39"/>
  <c r="E2355" i="39"/>
  <c r="D2355" i="39"/>
  <c r="B2355" i="39"/>
  <c r="A2355" i="39"/>
  <c r="L1579" i="39"/>
  <c r="C1579" i="39" s="1"/>
  <c r="F1579" i="39"/>
  <c r="E1579" i="39"/>
  <c r="D1579" i="39"/>
  <c r="B1579" i="39"/>
  <c r="A1579" i="39"/>
  <c r="L1875" i="39"/>
  <c r="C1875" i="39" s="1"/>
  <c r="F1875" i="39"/>
  <c r="E1875" i="39"/>
  <c r="D1875" i="39"/>
  <c r="B1875" i="39"/>
  <c r="A1875" i="39"/>
  <c r="L1258" i="39"/>
  <c r="C1258" i="39" s="1"/>
  <c r="F1258" i="39"/>
  <c r="E1258" i="39"/>
  <c r="D1258" i="39"/>
  <c r="B1258" i="39"/>
  <c r="A1258" i="39"/>
  <c r="L2768" i="39"/>
  <c r="C2768" i="39" s="1"/>
  <c r="F2768" i="39"/>
  <c r="E2768" i="39"/>
  <c r="D2768" i="39"/>
  <c r="B2768" i="39"/>
  <c r="H2769" i="39" s="1"/>
  <c r="A2768" i="39"/>
  <c r="L1369" i="39"/>
  <c r="C1369" i="39" s="1"/>
  <c r="F1369" i="39"/>
  <c r="E1369" i="39"/>
  <c r="D1369" i="39"/>
  <c r="B1369" i="39"/>
  <c r="A1369" i="39"/>
  <c r="L985" i="39"/>
  <c r="C985" i="39" s="1"/>
  <c r="F985" i="39"/>
  <c r="E985" i="39"/>
  <c r="D985" i="39"/>
  <c r="B985" i="39"/>
  <c r="A985" i="39"/>
  <c r="L1611" i="39"/>
  <c r="C1611" i="39" s="1"/>
  <c r="F1611" i="39"/>
  <c r="E1611" i="39"/>
  <c r="D1611" i="39"/>
  <c r="B1611" i="39"/>
  <c r="A1611" i="39"/>
  <c r="L1495" i="39"/>
  <c r="C1495" i="39" s="1"/>
  <c r="F1495" i="39"/>
  <c r="E1495" i="39"/>
  <c r="D1495" i="39"/>
  <c r="B1495" i="39"/>
  <c r="A1495" i="39"/>
  <c r="L1693" i="39"/>
  <c r="C1693" i="39" s="1"/>
  <c r="F1693" i="39"/>
  <c r="E1693" i="39"/>
  <c r="D1693" i="39"/>
  <c r="B1693" i="39"/>
  <c r="A1693" i="39"/>
  <c r="L954" i="39"/>
  <c r="C954" i="39" s="1"/>
  <c r="F954" i="39"/>
  <c r="E954" i="39"/>
  <c r="D954" i="39"/>
  <c r="B954" i="39"/>
  <c r="A954" i="39"/>
  <c r="L1787" i="39"/>
  <c r="C1787" i="39" s="1"/>
  <c r="F1787" i="39"/>
  <c r="E1787" i="39"/>
  <c r="D1787" i="39"/>
  <c r="B1787" i="39"/>
  <c r="A1787" i="39"/>
  <c r="L2125" i="39"/>
  <c r="C2125" i="39" s="1"/>
  <c r="F2125" i="39"/>
  <c r="E2125" i="39"/>
  <c r="D2125" i="39"/>
  <c r="B2125" i="39"/>
  <c r="A2125" i="39"/>
  <c r="L503" i="39"/>
  <c r="C503" i="39" s="1"/>
  <c r="F503" i="39"/>
  <c r="E503" i="39"/>
  <c r="D503" i="39"/>
  <c r="B503" i="39"/>
  <c r="A503" i="39"/>
  <c r="L2362" i="39"/>
  <c r="C2362" i="39" s="1"/>
  <c r="F2362" i="39"/>
  <c r="E2362" i="39"/>
  <c r="D2362" i="39"/>
  <c r="B2362" i="39"/>
  <c r="A2362" i="39"/>
  <c r="L1927" i="39"/>
  <c r="C1927" i="39" s="1"/>
  <c r="F1927" i="39"/>
  <c r="E1927" i="39"/>
  <c r="D1927" i="39"/>
  <c r="B1927" i="39"/>
  <c r="A1927" i="39"/>
  <c r="L1485" i="39"/>
  <c r="C1485" i="39" s="1"/>
  <c r="F1485" i="39"/>
  <c r="E1485" i="39"/>
  <c r="D1485" i="39"/>
  <c r="B1485" i="39"/>
  <c r="A1485" i="39"/>
  <c r="L782" i="39"/>
  <c r="C782" i="39" s="1"/>
  <c r="F782" i="39"/>
  <c r="E782" i="39"/>
  <c r="D782" i="39"/>
  <c r="B782" i="39"/>
  <c r="A782" i="39"/>
  <c r="L812" i="39"/>
  <c r="C812" i="39" s="1"/>
  <c r="F812" i="39"/>
  <c r="E812" i="39"/>
  <c r="D812" i="39"/>
  <c r="B812" i="39"/>
  <c r="H812" i="39" s="1"/>
  <c r="A812" i="39"/>
  <c r="L1180" i="39"/>
  <c r="C1180" i="39" s="1"/>
  <c r="F1180" i="39"/>
  <c r="E1180" i="39"/>
  <c r="D1180" i="39"/>
  <c r="B1180" i="39"/>
  <c r="A1180" i="39"/>
  <c r="L3068" i="39"/>
  <c r="C3068" i="39" s="1"/>
  <c r="F3068" i="39"/>
  <c r="E3068" i="39"/>
  <c r="D3068" i="39"/>
  <c r="B3068" i="39"/>
  <c r="A3068" i="39"/>
  <c r="L641" i="39"/>
  <c r="C641" i="39" s="1"/>
  <c r="F641" i="39"/>
  <c r="E641" i="39"/>
  <c r="D641" i="39"/>
  <c r="B641" i="39"/>
  <c r="A641" i="39"/>
  <c r="L2065" i="39"/>
  <c r="C2065" i="39" s="1"/>
  <c r="F2065" i="39"/>
  <c r="E2065" i="39"/>
  <c r="D2065" i="39"/>
  <c r="B2065" i="39"/>
  <c r="A2065" i="39"/>
  <c r="L1287" i="39"/>
  <c r="C1287" i="39" s="1"/>
  <c r="F1287" i="39"/>
  <c r="E1287" i="39"/>
  <c r="D1287" i="39"/>
  <c r="B1287" i="39"/>
  <c r="A1287" i="39"/>
  <c r="L2014" i="39"/>
  <c r="C2014" i="39" s="1"/>
  <c r="F2014" i="39"/>
  <c r="E2014" i="39"/>
  <c r="D2014" i="39"/>
  <c r="B2014" i="39"/>
  <c r="A2014" i="39"/>
  <c r="L2013" i="39"/>
  <c r="C2013" i="39" s="1"/>
  <c r="F2013" i="39"/>
  <c r="E2013" i="39"/>
  <c r="D2013" i="39"/>
  <c r="B2013" i="39"/>
  <c r="A2013" i="39"/>
  <c r="L1840" i="39"/>
  <c r="C1840" i="39" s="1"/>
  <c r="F1840" i="39"/>
  <c r="E1840" i="39"/>
  <c r="D1840" i="39"/>
  <c r="B1840" i="39"/>
  <c r="A1840" i="39"/>
  <c r="L223" i="39"/>
  <c r="C223" i="39" s="1"/>
  <c r="F223" i="39"/>
  <c r="E223" i="39"/>
  <c r="D223" i="39"/>
  <c r="B223" i="39"/>
  <c r="A223" i="39"/>
  <c r="L3122" i="39"/>
  <c r="C3122" i="39" s="1"/>
  <c r="F3122" i="39"/>
  <c r="E3122" i="39"/>
  <c r="D3122" i="39"/>
  <c r="B3122" i="39"/>
  <c r="A3122" i="39"/>
  <c r="L1385" i="39"/>
  <c r="C1385" i="39" s="1"/>
  <c r="F1385" i="39"/>
  <c r="E1385" i="39"/>
  <c r="D1385" i="39"/>
  <c r="B1385" i="39"/>
  <c r="H1385" i="39" s="1"/>
  <c r="A1385" i="39"/>
  <c r="L2899" i="39"/>
  <c r="C2899" i="39" s="1"/>
  <c r="F2899" i="39"/>
  <c r="E2899" i="39"/>
  <c r="D2899" i="39"/>
  <c r="B2899" i="39"/>
  <c r="A2899" i="39"/>
  <c r="L1060" i="39"/>
  <c r="C1060" i="39" s="1"/>
  <c r="F1060" i="39"/>
  <c r="E1060" i="39"/>
  <c r="D1060" i="39"/>
  <c r="B1060" i="39"/>
  <c r="H1060" i="39" s="1"/>
  <c r="A1060" i="39"/>
  <c r="L1643" i="39"/>
  <c r="C1643" i="39" s="1"/>
  <c r="F1643" i="39"/>
  <c r="E1643" i="39"/>
  <c r="D1643" i="39"/>
  <c r="B1643" i="39"/>
  <c r="A1643" i="39"/>
  <c r="L2326" i="39"/>
  <c r="C2326" i="39" s="1"/>
  <c r="F2326" i="39"/>
  <c r="E2326" i="39"/>
  <c r="D2326" i="39"/>
  <c r="B2326" i="39"/>
  <c r="A2326" i="39"/>
  <c r="L2998" i="39"/>
  <c r="C2998" i="39" s="1"/>
  <c r="F2998" i="39"/>
  <c r="E2998" i="39"/>
  <c r="D2998" i="39"/>
  <c r="B2998" i="39"/>
  <c r="A2998" i="39"/>
  <c r="L1895" i="39"/>
  <c r="C1895" i="39" s="1"/>
  <c r="F1895" i="39"/>
  <c r="E1895" i="39"/>
  <c r="D1895" i="39"/>
  <c r="B1895" i="39"/>
  <c r="A1895" i="39"/>
  <c r="L1948" i="39"/>
  <c r="C1948" i="39" s="1"/>
  <c r="F1948" i="39"/>
  <c r="E1948" i="39"/>
  <c r="D1948" i="39"/>
  <c r="B1948" i="39"/>
  <c r="A1948" i="39"/>
  <c r="L1922" i="39"/>
  <c r="C1922" i="39" s="1"/>
  <c r="F1922" i="39"/>
  <c r="E1922" i="39"/>
  <c r="D1922" i="39"/>
  <c r="B1922" i="39"/>
  <c r="A1922" i="39"/>
  <c r="L2879" i="39"/>
  <c r="C2879" i="39" s="1"/>
  <c r="F2879" i="39"/>
  <c r="E2879" i="39"/>
  <c r="D2879" i="39"/>
  <c r="B2879" i="39"/>
  <c r="A2879" i="39"/>
  <c r="L2852" i="39"/>
  <c r="C2852" i="39" s="1"/>
  <c r="F2852" i="39"/>
  <c r="E2852" i="39"/>
  <c r="D2852" i="39"/>
  <c r="B2852" i="39"/>
  <c r="A2852" i="39"/>
  <c r="L186" i="39"/>
  <c r="C186" i="39" s="1"/>
  <c r="F186" i="39"/>
  <c r="E186" i="39"/>
  <c r="D186" i="39"/>
  <c r="B186" i="39"/>
  <c r="H186" i="39" s="1"/>
  <c r="A186" i="39"/>
  <c r="L1881" i="39"/>
  <c r="C1881" i="39" s="1"/>
  <c r="F1881" i="39"/>
  <c r="E1881" i="39"/>
  <c r="D1881" i="39"/>
  <c r="B1881" i="39"/>
  <c r="A1881" i="39"/>
  <c r="L2198" i="39"/>
  <c r="C2198" i="39" s="1"/>
  <c r="F2198" i="39"/>
  <c r="E2198" i="39"/>
  <c r="D2198" i="39"/>
  <c r="B2198" i="39"/>
  <c r="A2198" i="39"/>
  <c r="L1177" i="39"/>
  <c r="C1177" i="39" s="1"/>
  <c r="F1177" i="39"/>
  <c r="E1177" i="39"/>
  <c r="D1177" i="39"/>
  <c r="B1177" i="39"/>
  <c r="A1177" i="39"/>
  <c r="L921" i="39"/>
  <c r="C921" i="39" s="1"/>
  <c r="F921" i="39"/>
  <c r="E921" i="39"/>
  <c r="D921" i="39"/>
  <c r="B921" i="39"/>
  <c r="A921" i="39"/>
  <c r="L2861" i="39"/>
  <c r="C2861" i="39" s="1"/>
  <c r="F2861" i="39"/>
  <c r="E2861" i="39"/>
  <c r="D2861" i="39"/>
  <c r="B2861" i="39"/>
  <c r="H2861" i="39" s="1"/>
  <c r="A2861" i="39"/>
  <c r="L2886" i="39"/>
  <c r="C2886" i="39" s="1"/>
  <c r="F2886" i="39"/>
  <c r="E2886" i="39"/>
  <c r="D2886" i="39"/>
  <c r="B2886" i="39"/>
  <c r="A2886" i="39"/>
  <c r="L798" i="39"/>
  <c r="C798" i="39" s="1"/>
  <c r="F798" i="39"/>
  <c r="E798" i="39"/>
  <c r="D798" i="39"/>
  <c r="B798" i="39"/>
  <c r="A798" i="39"/>
  <c r="L256" i="39"/>
  <c r="C256" i="39" s="1"/>
  <c r="F256" i="39"/>
  <c r="E256" i="39"/>
  <c r="D256" i="39"/>
  <c r="B256" i="39"/>
  <c r="A256" i="39"/>
  <c r="L3129" i="39"/>
  <c r="C3129" i="39" s="1"/>
  <c r="F3129" i="39"/>
  <c r="E3129" i="39"/>
  <c r="D3129" i="39"/>
  <c r="B3129" i="39"/>
  <c r="H3129" i="39" s="1"/>
  <c r="A3129" i="39"/>
  <c r="L110" i="39"/>
  <c r="C110" i="39" s="1"/>
  <c r="F110" i="39"/>
  <c r="E110" i="39"/>
  <c r="D110" i="39"/>
  <c r="B110" i="39"/>
  <c r="H110" i="39" s="1"/>
  <c r="A110" i="39"/>
  <c r="L2053" i="39"/>
  <c r="C2053" i="39" s="1"/>
  <c r="F2053" i="39"/>
  <c r="E2053" i="39"/>
  <c r="D2053" i="39"/>
  <c r="B2053" i="39"/>
  <c r="A2053" i="39"/>
  <c r="L1377" i="39"/>
  <c r="C1377" i="39" s="1"/>
  <c r="F1377" i="39"/>
  <c r="E1377" i="39"/>
  <c r="D1377" i="39"/>
  <c r="B1377" i="39"/>
  <c r="A1377" i="39"/>
  <c r="L876" i="39"/>
  <c r="C876" i="39" s="1"/>
  <c r="F876" i="39"/>
  <c r="E876" i="39"/>
  <c r="D876" i="39"/>
  <c r="B876" i="39"/>
  <c r="A876" i="39"/>
  <c r="L318" i="39"/>
  <c r="C318" i="39" s="1"/>
  <c r="F318" i="39"/>
  <c r="E318" i="39"/>
  <c r="D318" i="39"/>
  <c r="B318" i="39"/>
  <c r="A318" i="39"/>
  <c r="L3053" i="39"/>
  <c r="C3053" i="39" s="1"/>
  <c r="F3053" i="39"/>
  <c r="E3053" i="39"/>
  <c r="D3053" i="39"/>
  <c r="B3053" i="39"/>
  <c r="A3053" i="39"/>
  <c r="L400" i="39"/>
  <c r="C400" i="39" s="1"/>
  <c r="F400" i="39"/>
  <c r="E400" i="39"/>
  <c r="D400" i="39"/>
  <c r="B400" i="39"/>
  <c r="A400" i="39"/>
  <c r="L118" i="39"/>
  <c r="C118" i="39" s="1"/>
  <c r="F118" i="39"/>
  <c r="E118" i="39"/>
  <c r="D118" i="39"/>
  <c r="B118" i="39"/>
  <c r="A118" i="39"/>
  <c r="L96" i="39"/>
  <c r="C96" i="39" s="1"/>
  <c r="F96" i="39"/>
  <c r="E96" i="39"/>
  <c r="D96" i="39"/>
  <c r="B96" i="39"/>
  <c r="A96" i="39"/>
  <c r="L120" i="39"/>
  <c r="C120" i="39" s="1"/>
  <c r="F120" i="39"/>
  <c r="E120" i="39"/>
  <c r="D120" i="39"/>
  <c r="B120" i="39"/>
  <c r="A120" i="39"/>
  <c r="L1016" i="39"/>
  <c r="C1016" i="39" s="1"/>
  <c r="F1016" i="39"/>
  <c r="E1016" i="39"/>
  <c r="D1016" i="39"/>
  <c r="B1016" i="39"/>
  <c r="H1016" i="39" s="1"/>
  <c r="A1016" i="39"/>
  <c r="L1864" i="39"/>
  <c r="C1864" i="39" s="1"/>
  <c r="F1864" i="39"/>
  <c r="E1864" i="39"/>
  <c r="D1864" i="39"/>
  <c r="B1864" i="39"/>
  <c r="A1864" i="39"/>
  <c r="L2630" i="39"/>
  <c r="C2630" i="39" s="1"/>
  <c r="F2630" i="39"/>
  <c r="E2630" i="39"/>
  <c r="D2630" i="39"/>
  <c r="B2630" i="39"/>
  <c r="A2630" i="39"/>
  <c r="L1658" i="39"/>
  <c r="C1658" i="39" s="1"/>
  <c r="F1658" i="39"/>
  <c r="E1658" i="39"/>
  <c r="D1658" i="39"/>
  <c r="B1658" i="39"/>
  <c r="A1658" i="39"/>
  <c r="L2218" i="39"/>
  <c r="C2218" i="39" s="1"/>
  <c r="F2218" i="39"/>
  <c r="E2218" i="39"/>
  <c r="D2218" i="39"/>
  <c r="B2218" i="39"/>
  <c r="A2218" i="39"/>
  <c r="L968" i="39"/>
  <c r="C968" i="39" s="1"/>
  <c r="F968" i="39"/>
  <c r="E968" i="39"/>
  <c r="D968" i="39"/>
  <c r="B968" i="39"/>
  <c r="A968" i="39"/>
  <c r="L2988" i="39"/>
  <c r="C2988" i="39" s="1"/>
  <c r="F2988" i="39"/>
  <c r="E2988" i="39"/>
  <c r="D2988" i="39"/>
  <c r="B2988" i="39"/>
  <c r="A2988" i="39"/>
  <c r="L1748" i="39"/>
  <c r="C1748" i="39" s="1"/>
  <c r="F1748" i="39"/>
  <c r="E1748" i="39"/>
  <c r="D1748" i="39"/>
  <c r="B1748" i="39"/>
  <c r="A1748" i="39"/>
  <c r="L723" i="39"/>
  <c r="C723" i="39" s="1"/>
  <c r="F723" i="39"/>
  <c r="E723" i="39"/>
  <c r="D723" i="39"/>
  <c r="B723" i="39"/>
  <c r="A723" i="39"/>
  <c r="L1591" i="39"/>
  <c r="C1591" i="39" s="1"/>
  <c r="F1591" i="39"/>
  <c r="E1591" i="39"/>
  <c r="D1591" i="39"/>
  <c r="B1591" i="39"/>
  <c r="A1591" i="39"/>
  <c r="L398" i="39"/>
  <c r="C398" i="39" s="1"/>
  <c r="F398" i="39"/>
  <c r="E398" i="39"/>
  <c r="D398" i="39"/>
  <c r="B398" i="39"/>
  <c r="A398" i="39"/>
  <c r="L2374" i="39"/>
  <c r="C2374" i="39" s="1"/>
  <c r="F2374" i="39"/>
  <c r="E2374" i="39"/>
  <c r="D2374" i="39"/>
  <c r="B2374" i="39"/>
  <c r="A2374" i="39"/>
  <c r="L781" i="39"/>
  <c r="C781" i="39" s="1"/>
  <c r="F781" i="39"/>
  <c r="E781" i="39"/>
  <c r="D781" i="39"/>
  <c r="B781" i="39"/>
  <c r="H781" i="39" s="1"/>
  <c r="A781" i="39"/>
  <c r="L300" i="39"/>
  <c r="C300" i="39" s="1"/>
  <c r="F300" i="39"/>
  <c r="E300" i="39"/>
  <c r="D300" i="39"/>
  <c r="B300" i="39"/>
  <c r="A300" i="39"/>
  <c r="L222" i="39"/>
  <c r="C222" i="39" s="1"/>
  <c r="F222" i="39"/>
  <c r="E222" i="39"/>
  <c r="D222" i="39"/>
  <c r="B222" i="39"/>
  <c r="A222" i="39"/>
  <c r="L1423" i="39"/>
  <c r="C1423" i="39" s="1"/>
  <c r="F1423" i="39"/>
  <c r="E1423" i="39"/>
  <c r="D1423" i="39"/>
  <c r="B1423" i="39"/>
  <c r="A1423" i="39"/>
  <c r="L2709" i="39"/>
  <c r="C2709" i="39" s="1"/>
  <c r="F2709" i="39"/>
  <c r="E2709" i="39"/>
  <c r="D2709" i="39"/>
  <c r="B2709" i="39"/>
  <c r="A2709" i="39"/>
  <c r="L1972" i="39"/>
  <c r="C1972" i="39" s="1"/>
  <c r="F1972" i="39"/>
  <c r="E1972" i="39"/>
  <c r="D1972" i="39"/>
  <c r="B1972" i="39"/>
  <c r="A1972" i="39"/>
  <c r="L1292" i="39"/>
  <c r="C1292" i="39" s="1"/>
  <c r="F1292" i="39"/>
  <c r="E1292" i="39"/>
  <c r="D1292" i="39"/>
  <c r="B1292" i="39"/>
  <c r="A1292" i="39"/>
  <c r="L1094" i="39"/>
  <c r="C1094" i="39" s="1"/>
  <c r="F1094" i="39"/>
  <c r="E1094" i="39"/>
  <c r="D1094" i="39"/>
  <c r="B1094" i="39"/>
  <c r="A1094" i="39"/>
  <c r="L136" i="39"/>
  <c r="C136" i="39" s="1"/>
  <c r="F136" i="39"/>
  <c r="E136" i="39"/>
  <c r="D136" i="39"/>
  <c r="B136" i="39"/>
  <c r="A136" i="39"/>
  <c r="L2201" i="39"/>
  <c r="C2201" i="39" s="1"/>
  <c r="F2201" i="39"/>
  <c r="E2201" i="39"/>
  <c r="D2201" i="39"/>
  <c r="B2201" i="39"/>
  <c r="A2201" i="39"/>
  <c r="L11" i="39"/>
  <c r="C11" i="39" s="1"/>
  <c r="F11" i="39"/>
  <c r="E11" i="39"/>
  <c r="D11" i="39"/>
  <c r="B11" i="39"/>
  <c r="A11" i="39"/>
  <c r="L3140" i="39"/>
  <c r="C3140" i="39" s="1"/>
  <c r="F3140" i="39"/>
  <c r="E3140" i="39"/>
  <c r="D3140" i="39"/>
  <c r="B3140" i="39"/>
  <c r="A3140" i="39"/>
  <c r="L1678" i="39"/>
  <c r="C1678" i="39" s="1"/>
  <c r="F1678" i="39"/>
  <c r="E1678" i="39"/>
  <c r="D1678" i="39"/>
  <c r="B1678" i="39"/>
  <c r="A1678" i="39"/>
  <c r="L2030" i="39"/>
  <c r="C2030" i="39" s="1"/>
  <c r="F2030" i="39"/>
  <c r="E2030" i="39"/>
  <c r="D2030" i="39"/>
  <c r="B2030" i="39"/>
  <c r="A2030" i="39"/>
  <c r="L1486" i="39"/>
  <c r="C1486" i="39" s="1"/>
  <c r="F1486" i="39"/>
  <c r="E1486" i="39"/>
  <c r="D1486" i="39"/>
  <c r="B1486" i="39"/>
  <c r="A1486" i="39"/>
  <c r="L1453" i="39"/>
  <c r="C1453" i="39" s="1"/>
  <c r="F1453" i="39"/>
  <c r="E1453" i="39"/>
  <c r="D1453" i="39"/>
  <c r="B1453" i="39"/>
  <c r="A1453" i="39"/>
  <c r="L310" i="39"/>
  <c r="C310" i="39" s="1"/>
  <c r="F310" i="39"/>
  <c r="E310" i="39"/>
  <c r="D310" i="39"/>
  <c r="B310" i="39"/>
  <c r="A310" i="39"/>
  <c r="L2335" i="39"/>
  <c r="C2335" i="39" s="1"/>
  <c r="F2335" i="39"/>
  <c r="E2335" i="39"/>
  <c r="D2335" i="39"/>
  <c r="B2335" i="39"/>
  <c r="A2335" i="39"/>
  <c r="L1055" i="39"/>
  <c r="C1055" i="39" s="1"/>
  <c r="F1055" i="39"/>
  <c r="E1055" i="39"/>
  <c r="D1055" i="39"/>
  <c r="B1055" i="39"/>
  <c r="A1055" i="39"/>
  <c r="L150" i="39"/>
  <c r="C150" i="39" s="1"/>
  <c r="F150" i="39"/>
  <c r="E150" i="39"/>
  <c r="D150" i="39"/>
  <c r="B150" i="39"/>
  <c r="A150" i="39"/>
  <c r="L2060" i="39"/>
  <c r="C2060" i="39" s="1"/>
  <c r="F2060" i="39"/>
  <c r="E2060" i="39"/>
  <c r="D2060" i="39"/>
  <c r="B2060" i="39"/>
  <c r="H2060" i="39" s="1"/>
  <c r="A2060" i="39"/>
  <c r="L1892" i="39"/>
  <c r="C1892" i="39" s="1"/>
  <c r="F1892" i="39"/>
  <c r="E1892" i="39"/>
  <c r="D1892" i="39"/>
  <c r="B1892" i="39"/>
  <c r="A1892" i="39"/>
  <c r="L2610" i="39"/>
  <c r="C2610" i="39" s="1"/>
  <c r="F2610" i="39"/>
  <c r="E2610" i="39"/>
  <c r="D2610" i="39"/>
  <c r="B2610" i="39"/>
  <c r="A2610" i="39"/>
  <c r="L3017" i="39"/>
  <c r="C3017" i="39" s="1"/>
  <c r="F3017" i="39"/>
  <c r="E3017" i="39"/>
  <c r="D3017" i="39"/>
  <c r="B3017" i="39"/>
  <c r="A3017" i="39"/>
  <c r="L1911" i="39"/>
  <c r="C1911" i="39" s="1"/>
  <c r="F1911" i="39"/>
  <c r="E1911" i="39"/>
  <c r="D1911" i="39"/>
  <c r="B1911" i="39"/>
  <c r="A1911" i="39"/>
  <c r="L2294" i="39"/>
  <c r="C2294" i="39" s="1"/>
  <c r="F2294" i="39"/>
  <c r="E2294" i="39"/>
  <c r="D2294" i="39"/>
  <c r="B2294" i="39"/>
  <c r="A2294" i="39"/>
  <c r="L361" i="39"/>
  <c r="C361" i="39" s="1"/>
  <c r="F361" i="39"/>
  <c r="E361" i="39"/>
  <c r="D361" i="39"/>
  <c r="B361" i="39"/>
  <c r="A361" i="39"/>
  <c r="L1624" i="39"/>
  <c r="C1624" i="39" s="1"/>
  <c r="F1624" i="39"/>
  <c r="E1624" i="39"/>
  <c r="D1624" i="39"/>
  <c r="B1624" i="39"/>
  <c r="H1624" i="39" s="1"/>
  <c r="A1624" i="39"/>
  <c r="L1599" i="39"/>
  <c r="C1599" i="39" s="1"/>
  <c r="F1599" i="39"/>
  <c r="E1599" i="39"/>
  <c r="D1599" i="39"/>
  <c r="B1599" i="39"/>
  <c r="A1599" i="39"/>
  <c r="L2482" i="39"/>
  <c r="C2482" i="39" s="1"/>
  <c r="F2482" i="39"/>
  <c r="E2482" i="39"/>
  <c r="D2482" i="39"/>
  <c r="B2482" i="39"/>
  <c r="A2482" i="39"/>
  <c r="L2002" i="39"/>
  <c r="C2002" i="39" s="1"/>
  <c r="F2002" i="39"/>
  <c r="E2002" i="39"/>
  <c r="D2002" i="39"/>
  <c r="B2002" i="39"/>
  <c r="A2002" i="39"/>
  <c r="L1132" i="39"/>
  <c r="C1132" i="39" s="1"/>
  <c r="F1132" i="39"/>
  <c r="E1132" i="39"/>
  <c r="D1132" i="39"/>
  <c r="B1132" i="39"/>
  <c r="A1132" i="39"/>
  <c r="L1522" i="39"/>
  <c r="C1522" i="39" s="1"/>
  <c r="F1522" i="39"/>
  <c r="E1522" i="39"/>
  <c r="D1522" i="39"/>
  <c r="B1522" i="39"/>
  <c r="A1522" i="39"/>
  <c r="L1187" i="39"/>
  <c r="C1187" i="39" s="1"/>
  <c r="F1187" i="39"/>
  <c r="E1187" i="39"/>
  <c r="D1187" i="39"/>
  <c r="B1187" i="39"/>
  <c r="H1187" i="39" s="1"/>
  <c r="A1187" i="39"/>
  <c r="L1653" i="39"/>
  <c r="C1653" i="39" s="1"/>
  <c r="F1653" i="39"/>
  <c r="E1653" i="39"/>
  <c r="D1653" i="39"/>
  <c r="B1653" i="39"/>
  <c r="A1653" i="39"/>
  <c r="L2370" i="39"/>
  <c r="C2370" i="39" s="1"/>
  <c r="F2370" i="39"/>
  <c r="E2370" i="39"/>
  <c r="D2370" i="39"/>
  <c r="B2370" i="39"/>
  <c r="A2370" i="39"/>
  <c r="L2028" i="39"/>
  <c r="C2028" i="39" s="1"/>
  <c r="F2028" i="39"/>
  <c r="E2028" i="39"/>
  <c r="D2028" i="39"/>
  <c r="B2028" i="39"/>
  <c r="H2028" i="39" s="1"/>
  <c r="A2028" i="39"/>
  <c r="L1537" i="39"/>
  <c r="C1537" i="39" s="1"/>
  <c r="F1537" i="39"/>
  <c r="E1537" i="39"/>
  <c r="D1537" i="39"/>
  <c r="B1537" i="39"/>
  <c r="A1537" i="39"/>
  <c r="L1422" i="39"/>
  <c r="C1422" i="39" s="1"/>
  <c r="F1422" i="39"/>
  <c r="E1422" i="39"/>
  <c r="D1422" i="39"/>
  <c r="B1422" i="39"/>
  <c r="A1422" i="39"/>
  <c r="L1646" i="39"/>
  <c r="C1646" i="39" s="1"/>
  <c r="F1646" i="39"/>
  <c r="E1646" i="39"/>
  <c r="D1646" i="39"/>
  <c r="B1646" i="39"/>
  <c r="A1646" i="39"/>
  <c r="L1578" i="39"/>
  <c r="C1578" i="39" s="1"/>
  <c r="F1578" i="39"/>
  <c r="E1578" i="39"/>
  <c r="D1578" i="39"/>
  <c r="B1578" i="39"/>
  <c r="A1578" i="39"/>
  <c r="L2113" i="39"/>
  <c r="C2113" i="39" s="1"/>
  <c r="F2113" i="39"/>
  <c r="E2113" i="39"/>
  <c r="D2113" i="39"/>
  <c r="B2113" i="39"/>
  <c r="A2113" i="39"/>
  <c r="L1411" i="39"/>
  <c r="C1411" i="39" s="1"/>
  <c r="F1411" i="39"/>
  <c r="E1411" i="39"/>
  <c r="D1411" i="39"/>
  <c r="B1411" i="39"/>
  <c r="A1411" i="39"/>
  <c r="L1562" i="39"/>
  <c r="C1562" i="39" s="1"/>
  <c r="F1562" i="39"/>
  <c r="E1562" i="39"/>
  <c r="D1562" i="39"/>
  <c r="B1562" i="39"/>
  <c r="A1562" i="39"/>
  <c r="L1468" i="39"/>
  <c r="C1468" i="39" s="1"/>
  <c r="F1468" i="39"/>
  <c r="E1468" i="39"/>
  <c r="D1468" i="39"/>
  <c r="B1468" i="39"/>
  <c r="A1468" i="39"/>
  <c r="L1531" i="39"/>
  <c r="C1531" i="39" s="1"/>
  <c r="F1531" i="39"/>
  <c r="E1531" i="39"/>
  <c r="D1531" i="39"/>
  <c r="B1531" i="39"/>
  <c r="A1531" i="39"/>
  <c r="L944" i="39"/>
  <c r="C944" i="39" s="1"/>
  <c r="F944" i="39"/>
  <c r="E944" i="39"/>
  <c r="D944" i="39"/>
  <c r="B944" i="39"/>
  <c r="A944" i="39"/>
  <c r="L2284" i="39"/>
  <c r="C2284" i="39" s="1"/>
  <c r="F2284" i="39"/>
  <c r="E2284" i="39"/>
  <c r="D2284" i="39"/>
  <c r="B2284" i="39"/>
  <c r="A2284" i="39"/>
  <c r="L1139" i="39"/>
  <c r="C1139" i="39" s="1"/>
  <c r="F1139" i="39"/>
  <c r="E1139" i="39"/>
  <c r="D1139" i="39"/>
  <c r="B1139" i="39"/>
  <c r="A1139" i="39"/>
  <c r="L1877" i="39"/>
  <c r="C1877" i="39" s="1"/>
  <c r="F1877" i="39"/>
  <c r="E1877" i="39"/>
  <c r="D1877" i="39"/>
  <c r="B1877" i="39"/>
  <c r="A1877" i="39"/>
  <c r="L1263" i="39"/>
  <c r="C1263" i="39" s="1"/>
  <c r="F1263" i="39"/>
  <c r="E1263" i="39"/>
  <c r="D1263" i="39"/>
  <c r="B1263" i="39"/>
  <c r="A1263" i="39"/>
  <c r="L2767" i="39"/>
  <c r="C2767" i="39" s="1"/>
  <c r="F2767" i="39"/>
  <c r="E2767" i="39"/>
  <c r="D2767" i="39"/>
  <c r="B2767" i="39"/>
  <c r="H2767" i="39" s="1"/>
  <c r="A2767" i="39"/>
  <c r="L2101" i="39"/>
  <c r="C2101" i="39" s="1"/>
  <c r="F2101" i="39"/>
  <c r="E2101" i="39"/>
  <c r="D2101" i="39"/>
  <c r="B2101" i="39"/>
  <c r="A2101" i="39"/>
  <c r="L2628" i="39"/>
  <c r="C2628" i="39" s="1"/>
  <c r="F2628" i="39"/>
  <c r="E2628" i="39"/>
  <c r="D2628" i="39"/>
  <c r="B2628" i="39"/>
  <c r="A2628" i="39"/>
  <c r="L556" i="39"/>
  <c r="C556" i="39" s="1"/>
  <c r="F556" i="39"/>
  <c r="E556" i="39"/>
  <c r="D556" i="39"/>
  <c r="B556" i="39"/>
  <c r="A556" i="39"/>
  <c r="L1439" i="39"/>
  <c r="C1439" i="39" s="1"/>
  <c r="F1439" i="39"/>
  <c r="E1439" i="39"/>
  <c r="D1439" i="39"/>
  <c r="B1439" i="39"/>
  <c r="A1439" i="39"/>
  <c r="L2445" i="39"/>
  <c r="C2445" i="39" s="1"/>
  <c r="F2445" i="39"/>
  <c r="E2445" i="39"/>
  <c r="D2445" i="39"/>
  <c r="B2445" i="39"/>
  <c r="H2445" i="39" s="1"/>
  <c r="A2445" i="39"/>
  <c r="L1905" i="39"/>
  <c r="C1905" i="39" s="1"/>
  <c r="F1905" i="39"/>
  <c r="E1905" i="39"/>
  <c r="D1905" i="39"/>
  <c r="B1905" i="39"/>
  <c r="A1905" i="39"/>
  <c r="L199" i="39"/>
  <c r="C199" i="39" s="1"/>
  <c r="F199" i="39"/>
  <c r="E199" i="39"/>
  <c r="D199" i="39"/>
  <c r="B199" i="39"/>
  <c r="A199" i="39"/>
  <c r="L1566" i="39"/>
  <c r="C1566" i="39" s="1"/>
  <c r="F1566" i="39"/>
  <c r="E1566" i="39"/>
  <c r="D1566" i="39"/>
  <c r="B1566" i="39"/>
  <c r="A1566" i="39"/>
  <c r="L687" i="39"/>
  <c r="C687" i="39" s="1"/>
  <c r="F687" i="39"/>
  <c r="E687" i="39"/>
  <c r="D687" i="39"/>
  <c r="B687" i="39"/>
  <c r="A687" i="39"/>
  <c r="L2777" i="39"/>
  <c r="C2777" i="39" s="1"/>
  <c r="F2777" i="39"/>
  <c r="E2777" i="39"/>
  <c r="D2777" i="39"/>
  <c r="B2777" i="39"/>
  <c r="A2777" i="39"/>
  <c r="L2180" i="39"/>
  <c r="C2180" i="39" s="1"/>
  <c r="F2180" i="39"/>
  <c r="E2180" i="39"/>
  <c r="D2180" i="39"/>
  <c r="B2180" i="39"/>
  <c r="A2180" i="39"/>
  <c r="L1553" i="39"/>
  <c r="C1553" i="39" s="1"/>
  <c r="F1553" i="39"/>
  <c r="E1553" i="39"/>
  <c r="D1553" i="39"/>
  <c r="B1553" i="39"/>
  <c r="H1553" i="39" s="1"/>
  <c r="A1553" i="39"/>
  <c r="L1005" i="39"/>
  <c r="C1005" i="39" s="1"/>
  <c r="F1005" i="39"/>
  <c r="E1005" i="39"/>
  <c r="D1005" i="39"/>
  <c r="B1005" i="39"/>
  <c r="A1005" i="39"/>
  <c r="L1641" i="39"/>
  <c r="C1641" i="39" s="1"/>
  <c r="F1641" i="39"/>
  <c r="E1641" i="39"/>
  <c r="D1641" i="39"/>
  <c r="B1641" i="39"/>
  <c r="A1641" i="39"/>
  <c r="L2431" i="39"/>
  <c r="C2431" i="39" s="1"/>
  <c r="F2431" i="39"/>
  <c r="E2431" i="39"/>
  <c r="D2431" i="39"/>
  <c r="B2431" i="39"/>
  <c r="H2431" i="39" s="1"/>
  <c r="A2431" i="39"/>
  <c r="L2669" i="39"/>
  <c r="C2669" i="39" s="1"/>
  <c r="F2669" i="39"/>
  <c r="E2669" i="39"/>
  <c r="D2669" i="39"/>
  <c r="B2669" i="39"/>
  <c r="H2669" i="39" s="1"/>
  <c r="A2669" i="39"/>
  <c r="L1231" i="39"/>
  <c r="C1231" i="39" s="1"/>
  <c r="F1231" i="39"/>
  <c r="E1231" i="39"/>
  <c r="D1231" i="39"/>
  <c r="B1231" i="39"/>
  <c r="A1231" i="39"/>
  <c r="L9" i="39"/>
  <c r="C9" i="39" s="1"/>
  <c r="F9" i="39"/>
  <c r="E9" i="39"/>
  <c r="D9" i="39"/>
  <c r="B9" i="39"/>
  <c r="A9" i="39"/>
  <c r="L8" i="39"/>
  <c r="C8" i="39" s="1"/>
  <c r="F8" i="39"/>
  <c r="E8" i="39"/>
  <c r="D8" i="39"/>
  <c r="B8" i="39"/>
  <c r="A8" i="39"/>
  <c r="L803" i="39"/>
  <c r="C803" i="39" s="1"/>
  <c r="F803" i="39"/>
  <c r="E803" i="39"/>
  <c r="D803" i="39"/>
  <c r="B803" i="39"/>
  <c r="A803" i="39"/>
  <c r="L2419" i="39"/>
  <c r="C2419" i="39" s="1"/>
  <c r="F2419" i="39"/>
  <c r="E2419" i="39"/>
  <c r="D2419" i="39"/>
  <c r="B2419" i="39"/>
  <c r="A2419" i="39"/>
  <c r="L1894" i="39"/>
  <c r="C1894" i="39" s="1"/>
  <c r="F1894" i="39"/>
  <c r="E1894" i="39"/>
  <c r="D1894" i="39"/>
  <c r="B1894" i="39"/>
  <c r="A1894" i="39"/>
  <c r="L155" i="39"/>
  <c r="C155" i="39" s="1"/>
  <c r="F155" i="39"/>
  <c r="E155" i="39"/>
  <c r="D155" i="39"/>
  <c r="B155" i="39"/>
  <c r="A155" i="39"/>
  <c r="L205" i="39"/>
  <c r="C205" i="39" s="1"/>
  <c r="F205" i="39"/>
  <c r="E205" i="39"/>
  <c r="D205" i="39"/>
  <c r="B205" i="39"/>
  <c r="A205" i="39"/>
  <c r="L1703" i="39"/>
  <c r="C1703" i="39" s="1"/>
  <c r="F1703" i="39"/>
  <c r="E1703" i="39"/>
  <c r="D1703" i="39"/>
  <c r="B1703" i="39"/>
  <c r="A1703" i="39"/>
  <c r="L1379" i="39"/>
  <c r="C1379" i="39" s="1"/>
  <c r="F1379" i="39"/>
  <c r="E1379" i="39"/>
  <c r="D1379" i="39"/>
  <c r="B1379" i="39"/>
  <c r="A1379" i="39"/>
  <c r="L1977" i="39"/>
  <c r="C1977" i="39" s="1"/>
  <c r="F1977" i="39"/>
  <c r="E1977" i="39"/>
  <c r="D1977" i="39"/>
  <c r="B1977" i="39"/>
  <c r="A1977" i="39"/>
  <c r="L1836" i="39"/>
  <c r="C1836" i="39" s="1"/>
  <c r="F1836" i="39"/>
  <c r="E1836" i="39"/>
  <c r="D1836" i="39"/>
  <c r="B1836" i="39"/>
  <c r="A1836" i="39"/>
  <c r="L2085" i="39"/>
  <c r="C2085" i="39" s="1"/>
  <c r="F2085" i="39"/>
  <c r="E2085" i="39"/>
  <c r="D2085" i="39"/>
  <c r="B2085" i="39"/>
  <c r="H2085" i="39" s="1"/>
  <c r="A2085" i="39"/>
  <c r="L786" i="39"/>
  <c r="C786" i="39" s="1"/>
  <c r="F786" i="39"/>
  <c r="E786" i="39"/>
  <c r="D786" i="39"/>
  <c r="B786" i="39"/>
  <c r="A786" i="39"/>
  <c r="L1090" i="39"/>
  <c r="C1090" i="39" s="1"/>
  <c r="F1090" i="39"/>
  <c r="E1090" i="39"/>
  <c r="D1090" i="39"/>
  <c r="B1090" i="39"/>
  <c r="A1090" i="39"/>
  <c r="L1528" i="39"/>
  <c r="C1528" i="39" s="1"/>
  <c r="F1528" i="39"/>
  <c r="E1528" i="39"/>
  <c r="D1528" i="39"/>
  <c r="B1528" i="39"/>
  <c r="A1528" i="39"/>
  <c r="L708" i="39"/>
  <c r="C708" i="39" s="1"/>
  <c r="F708" i="39"/>
  <c r="E708" i="39"/>
  <c r="D708" i="39"/>
  <c r="B708" i="39"/>
  <c r="H708" i="39" s="1"/>
  <c r="A708" i="39"/>
  <c r="L509" i="39"/>
  <c r="C509" i="39" s="1"/>
  <c r="F509" i="39"/>
  <c r="E509" i="39"/>
  <c r="D509" i="39"/>
  <c r="B509" i="39"/>
  <c r="A509" i="39"/>
  <c r="L1956" i="39"/>
  <c r="C1956" i="39" s="1"/>
  <c r="F1956" i="39"/>
  <c r="E1956" i="39"/>
  <c r="D1956" i="39"/>
  <c r="B1956" i="39"/>
  <c r="A1956" i="39"/>
  <c r="L801" i="39"/>
  <c r="C801" i="39" s="1"/>
  <c r="F801" i="39"/>
  <c r="E801" i="39"/>
  <c r="D801" i="39"/>
  <c r="B801" i="39"/>
  <c r="H801" i="39" s="1"/>
  <c r="A801" i="39"/>
  <c r="L1931" i="39"/>
  <c r="C1931" i="39" s="1"/>
  <c r="F1931" i="39"/>
  <c r="E1931" i="39"/>
  <c r="D1931" i="39"/>
  <c r="B1931" i="39"/>
  <c r="A1931" i="39"/>
  <c r="L989" i="39"/>
  <c r="C989" i="39" s="1"/>
  <c r="F989" i="39"/>
  <c r="E989" i="39"/>
  <c r="D989" i="39"/>
  <c r="B989" i="39"/>
  <c r="A989" i="39"/>
  <c r="L1448" i="39"/>
  <c r="C1448" i="39" s="1"/>
  <c r="F1448" i="39"/>
  <c r="E1448" i="39"/>
  <c r="D1448" i="39"/>
  <c r="B1448" i="39"/>
  <c r="A1448" i="39"/>
  <c r="L2468" i="39"/>
  <c r="C2468" i="39" s="1"/>
  <c r="F2468" i="39"/>
  <c r="E2468" i="39"/>
  <c r="D2468" i="39"/>
  <c r="B2468" i="39"/>
  <c r="A2468" i="39"/>
  <c r="L3107" i="39"/>
  <c r="C3107" i="39" s="1"/>
  <c r="F3107" i="39"/>
  <c r="E3107" i="39"/>
  <c r="D3107" i="39"/>
  <c r="B3107" i="39"/>
  <c r="A3107" i="39"/>
  <c r="L2534" i="39"/>
  <c r="C2534" i="39" s="1"/>
  <c r="F2534" i="39"/>
  <c r="E2534" i="39"/>
  <c r="D2534" i="39"/>
  <c r="B2534" i="39"/>
  <c r="A2534" i="39"/>
  <c r="L1271" i="39"/>
  <c r="C1271" i="39" s="1"/>
  <c r="F1271" i="39"/>
  <c r="E1271" i="39"/>
  <c r="D1271" i="39"/>
  <c r="B1271" i="39"/>
  <c r="A1271" i="39"/>
  <c r="L402" i="39"/>
  <c r="C402" i="39" s="1"/>
  <c r="F402" i="39"/>
  <c r="E402" i="39"/>
  <c r="D402" i="39"/>
  <c r="B402" i="39"/>
  <c r="A402" i="39"/>
  <c r="L2300" i="39"/>
  <c r="C2300" i="39" s="1"/>
  <c r="F2300" i="39"/>
  <c r="E2300" i="39"/>
  <c r="D2300" i="39"/>
  <c r="B2300" i="39"/>
  <c r="H2301" i="39" s="1"/>
  <c r="A2300" i="39"/>
  <c r="L2788" i="39"/>
  <c r="C2788" i="39" s="1"/>
  <c r="F2788" i="39"/>
  <c r="E2788" i="39"/>
  <c r="D2788" i="39"/>
  <c r="B2788" i="39"/>
  <c r="A2788" i="39"/>
  <c r="L1702" i="39"/>
  <c r="C1702" i="39" s="1"/>
  <c r="F1702" i="39"/>
  <c r="E1702" i="39"/>
  <c r="D1702" i="39"/>
  <c r="B1702" i="39"/>
  <c r="A1702" i="39"/>
  <c r="L2329" i="39"/>
  <c r="C2329" i="39" s="1"/>
  <c r="F2329" i="39"/>
  <c r="E2329" i="39"/>
  <c r="D2329" i="39"/>
  <c r="B2329" i="39"/>
  <c r="A2329" i="39"/>
  <c r="L2409" i="39"/>
  <c r="C2409" i="39" s="1"/>
  <c r="F2409" i="39"/>
  <c r="E2409" i="39"/>
  <c r="D2409" i="39"/>
  <c r="B2409" i="39"/>
  <c r="A2409" i="39"/>
  <c r="L1921" i="39"/>
  <c r="C1921" i="39" s="1"/>
  <c r="F1921" i="39"/>
  <c r="E1921" i="39"/>
  <c r="D1921" i="39"/>
  <c r="B1921" i="39"/>
  <c r="H1921" i="39" s="1"/>
  <c r="A1921" i="39"/>
  <c r="L1174" i="39"/>
  <c r="C1174" i="39" s="1"/>
  <c r="F1174" i="39"/>
  <c r="E1174" i="39"/>
  <c r="D1174" i="39"/>
  <c r="B1174" i="39"/>
  <c r="H1174" i="39" s="1"/>
  <c r="A1174" i="39"/>
  <c r="L2140" i="39"/>
  <c r="C2140" i="39" s="1"/>
  <c r="F2140" i="39"/>
  <c r="E2140" i="39"/>
  <c r="D2140" i="39"/>
  <c r="B2140" i="39"/>
  <c r="A2140" i="39"/>
  <c r="L2112" i="39"/>
  <c r="C2112" i="39" s="1"/>
  <c r="F2112" i="39"/>
  <c r="E2112" i="39"/>
  <c r="D2112" i="39"/>
  <c r="B2112" i="39"/>
  <c r="A2112" i="39"/>
  <c r="L1041" i="39"/>
  <c r="C1041" i="39" s="1"/>
  <c r="F1041" i="39"/>
  <c r="E1041" i="39"/>
  <c r="D1041" i="39"/>
  <c r="B1041" i="39"/>
  <c r="H1041" i="39" s="1"/>
  <c r="A1041" i="39"/>
  <c r="L563" i="39"/>
  <c r="C563" i="39" s="1"/>
  <c r="F563" i="39"/>
  <c r="E563" i="39"/>
  <c r="D563" i="39"/>
  <c r="B563" i="39"/>
  <c r="A563" i="39"/>
  <c r="L2553" i="39"/>
  <c r="C2553" i="39" s="1"/>
  <c r="F2553" i="39"/>
  <c r="E2553" i="39"/>
  <c r="D2553" i="39"/>
  <c r="B2553" i="39"/>
  <c r="A2553" i="39"/>
  <c r="L2804" i="39"/>
  <c r="C2804" i="39" s="1"/>
  <c r="F2804" i="39"/>
  <c r="E2804" i="39"/>
  <c r="D2804" i="39"/>
  <c r="B2804" i="39"/>
  <c r="A2804" i="39"/>
  <c r="L2056" i="39"/>
  <c r="C2056" i="39" s="1"/>
  <c r="F2056" i="39"/>
  <c r="E2056" i="39"/>
  <c r="D2056" i="39"/>
  <c r="B2056" i="39"/>
  <c r="A2056" i="39"/>
  <c r="L2287" i="39"/>
  <c r="C2287" i="39" s="1"/>
  <c r="F2287" i="39"/>
  <c r="E2287" i="39"/>
  <c r="D2287" i="39"/>
  <c r="B2287" i="39"/>
  <c r="A2287" i="39"/>
  <c r="L1558" i="39"/>
  <c r="C1558" i="39" s="1"/>
  <c r="F1558" i="39"/>
  <c r="E1558" i="39"/>
  <c r="D1558" i="39"/>
  <c r="B1558" i="39"/>
  <c r="A1558" i="39"/>
  <c r="L718" i="39"/>
  <c r="C718" i="39" s="1"/>
  <c r="F718" i="39"/>
  <c r="E718" i="39"/>
  <c r="D718" i="39"/>
  <c r="B718" i="39"/>
  <c r="A718" i="39"/>
  <c r="L440" i="39"/>
  <c r="C440" i="39" s="1"/>
  <c r="F440" i="39"/>
  <c r="E440" i="39"/>
  <c r="D440" i="39"/>
  <c r="B440" i="39"/>
  <c r="A440" i="39"/>
  <c r="L1265" i="39"/>
  <c r="C1265" i="39" s="1"/>
  <c r="F1265" i="39"/>
  <c r="E1265" i="39"/>
  <c r="D1265" i="39"/>
  <c r="B1265" i="39"/>
  <c r="H1265" i="39" s="1"/>
  <c r="A1265" i="39"/>
  <c r="L2420" i="39"/>
  <c r="C2420" i="39" s="1"/>
  <c r="F2420" i="39"/>
  <c r="E2420" i="39"/>
  <c r="D2420" i="39"/>
  <c r="B2420" i="39"/>
  <c r="A2420" i="39"/>
  <c r="L2865" i="39"/>
  <c r="C2865" i="39" s="1"/>
  <c r="F2865" i="39"/>
  <c r="E2865" i="39"/>
  <c r="D2865" i="39"/>
  <c r="B2865" i="39"/>
  <c r="A2865" i="39"/>
  <c r="L1924" i="39"/>
  <c r="C1924" i="39" s="1"/>
  <c r="F1924" i="39"/>
  <c r="E1924" i="39"/>
  <c r="D1924" i="39"/>
  <c r="B1924" i="39"/>
  <c r="A1924" i="39"/>
  <c r="L582" i="39"/>
  <c r="C582" i="39" s="1"/>
  <c r="F582" i="39"/>
  <c r="E582" i="39"/>
  <c r="D582" i="39"/>
  <c r="B582" i="39"/>
  <c r="A582" i="39"/>
  <c r="L1310" i="39"/>
  <c r="C1310" i="39" s="1"/>
  <c r="F1310" i="39"/>
  <c r="E1310" i="39"/>
  <c r="D1310" i="39"/>
  <c r="B1310" i="39"/>
  <c r="H1310" i="39" s="1"/>
  <c r="A1310" i="39"/>
  <c r="L1970" i="39"/>
  <c r="C1970" i="39" s="1"/>
  <c r="F1970" i="39"/>
  <c r="E1970" i="39"/>
  <c r="D1970" i="39"/>
  <c r="B1970" i="39"/>
  <c r="H1970" i="39" s="1"/>
  <c r="A1970" i="39"/>
  <c r="L2281" i="39"/>
  <c r="C2281" i="39" s="1"/>
  <c r="F2281" i="39"/>
  <c r="E2281" i="39"/>
  <c r="D2281" i="39"/>
  <c r="B2281" i="39"/>
  <c r="A2281" i="39"/>
  <c r="L2749" i="39"/>
  <c r="C2749" i="39" s="1"/>
  <c r="F2749" i="39"/>
  <c r="E2749" i="39"/>
  <c r="D2749" i="39"/>
  <c r="B2749" i="39"/>
  <c r="A2749" i="39"/>
  <c r="L1996" i="39"/>
  <c r="C1996" i="39" s="1"/>
  <c r="F1996" i="39"/>
  <c r="E1996" i="39"/>
  <c r="D1996" i="39"/>
  <c r="B1996" i="39"/>
  <c r="A1996" i="39"/>
  <c r="L1666" i="39"/>
  <c r="C1666" i="39" s="1"/>
  <c r="F1666" i="39"/>
  <c r="E1666" i="39"/>
  <c r="D1666" i="39"/>
  <c r="B1666" i="39"/>
  <c r="A1666" i="39"/>
  <c r="L652" i="39"/>
  <c r="C652" i="39" s="1"/>
  <c r="F652" i="39"/>
  <c r="E652" i="39"/>
  <c r="D652" i="39"/>
  <c r="B652" i="39"/>
  <c r="H652" i="39" s="1"/>
  <c r="A652" i="39"/>
  <c r="L646" i="39"/>
  <c r="C646" i="39" s="1"/>
  <c r="F646" i="39"/>
  <c r="E646" i="39"/>
  <c r="D646" i="39"/>
  <c r="B646" i="39"/>
  <c r="H646" i="39" s="1"/>
  <c r="A646" i="39"/>
  <c r="L2051" i="39"/>
  <c r="C2051" i="39" s="1"/>
  <c r="F2051" i="39"/>
  <c r="E2051" i="39"/>
  <c r="D2051" i="39"/>
  <c r="B2051" i="39"/>
  <c r="A2051" i="39"/>
  <c r="L2150" i="39"/>
  <c r="C2150" i="39" s="1"/>
  <c r="F2150" i="39"/>
  <c r="E2150" i="39"/>
  <c r="D2150" i="39"/>
  <c r="B2150" i="39"/>
  <c r="A2150" i="39"/>
  <c r="L2606" i="39"/>
  <c r="C2606" i="39" s="1"/>
  <c r="F2606" i="39"/>
  <c r="E2606" i="39"/>
  <c r="D2606" i="39"/>
  <c r="B2606" i="39"/>
  <c r="H2606" i="39" s="1"/>
  <c r="A2606" i="39"/>
  <c r="L3033" i="39"/>
  <c r="C3033" i="39" s="1"/>
  <c r="F3033" i="39"/>
  <c r="E3033" i="39"/>
  <c r="D3033" i="39"/>
  <c r="B3033" i="39"/>
  <c r="A3033" i="39"/>
  <c r="L2997" i="39"/>
  <c r="C2997" i="39" s="1"/>
  <c r="F2997" i="39"/>
  <c r="E2997" i="39"/>
  <c r="D2997" i="39"/>
  <c r="B2997" i="39"/>
  <c r="A2997" i="39"/>
  <c r="L95" i="39"/>
  <c r="C95" i="39" s="1"/>
  <c r="F95" i="39"/>
  <c r="E95" i="39"/>
  <c r="D95" i="39"/>
  <c r="B95" i="39"/>
  <c r="A95" i="39"/>
  <c r="L841" i="39"/>
  <c r="C841" i="39" s="1"/>
  <c r="F841" i="39"/>
  <c r="E841" i="39"/>
  <c r="D841" i="39"/>
  <c r="B841" i="39"/>
  <c r="A841" i="39"/>
  <c r="L436" i="39"/>
  <c r="C436" i="39" s="1"/>
  <c r="F436" i="39"/>
  <c r="E436" i="39"/>
  <c r="D436" i="39"/>
  <c r="B436" i="39"/>
  <c r="H436" i="39" s="1"/>
  <c r="A436" i="39"/>
  <c r="L2344" i="39"/>
  <c r="C2344" i="39" s="1"/>
  <c r="F2344" i="39"/>
  <c r="E2344" i="39"/>
  <c r="D2344" i="39"/>
  <c r="B2344" i="39"/>
  <c r="H2344" i="39" s="1"/>
  <c r="A2344" i="39"/>
  <c r="L1708" i="39"/>
  <c r="C1708" i="39" s="1"/>
  <c r="F1708" i="39"/>
  <c r="E1708" i="39"/>
  <c r="D1708" i="39"/>
  <c r="B1708" i="39"/>
  <c r="A1708" i="39"/>
  <c r="L1512" i="39"/>
  <c r="C1512" i="39" s="1"/>
  <c r="F1512" i="39"/>
  <c r="E1512" i="39"/>
  <c r="D1512" i="39"/>
  <c r="B1512" i="39"/>
  <c r="A1512" i="39"/>
  <c r="L1759" i="39"/>
  <c r="C1759" i="39" s="1"/>
  <c r="F1759" i="39"/>
  <c r="E1759" i="39"/>
  <c r="D1759" i="39"/>
  <c r="B1759" i="39"/>
  <c r="H1759" i="39" s="1"/>
  <c r="A1759" i="39"/>
  <c r="L1099" i="39"/>
  <c r="C1099" i="39" s="1"/>
  <c r="F1099" i="39"/>
  <c r="E1099" i="39"/>
  <c r="D1099" i="39"/>
  <c r="B1099" i="39"/>
  <c r="H1099" i="39" s="1"/>
  <c r="A1099" i="39"/>
  <c r="L18" i="39"/>
  <c r="C18" i="39" s="1"/>
  <c r="F18" i="39"/>
  <c r="E18" i="39"/>
  <c r="D18" i="39"/>
  <c r="B18" i="39"/>
  <c r="H18" i="39" s="1"/>
  <c r="A18" i="39"/>
  <c r="L3081" i="39"/>
  <c r="C3081" i="39" s="1"/>
  <c r="F3081" i="39"/>
  <c r="E3081" i="39"/>
  <c r="D3081" i="39"/>
  <c r="B3081" i="39"/>
  <c r="H3081" i="39" s="1"/>
  <c r="A3081" i="39"/>
  <c r="L480" i="39"/>
  <c r="C480" i="39" s="1"/>
  <c r="F480" i="39"/>
  <c r="E480" i="39"/>
  <c r="D480" i="39"/>
  <c r="B480" i="39"/>
  <c r="A480" i="39"/>
  <c r="L699" i="39"/>
  <c r="C699" i="39" s="1"/>
  <c r="F699" i="39"/>
  <c r="E699" i="39"/>
  <c r="D699" i="39"/>
  <c r="B699" i="39"/>
  <c r="A699" i="39"/>
  <c r="L2905" i="39"/>
  <c r="C2905" i="39" s="1"/>
  <c r="F2905" i="39"/>
  <c r="E2905" i="39"/>
  <c r="D2905" i="39"/>
  <c r="B2905" i="39"/>
  <c r="A2905" i="39"/>
  <c r="L396" i="39"/>
  <c r="C396" i="39" s="1"/>
  <c r="F396" i="39"/>
  <c r="E396" i="39"/>
  <c r="D396" i="39"/>
  <c r="B396" i="39"/>
  <c r="A396" i="39"/>
  <c r="L303" i="39"/>
  <c r="C303" i="39" s="1"/>
  <c r="F303" i="39"/>
  <c r="E303" i="39"/>
  <c r="D303" i="39"/>
  <c r="B303" i="39"/>
  <c r="A303" i="39"/>
  <c r="L961" i="39"/>
  <c r="C961" i="39" s="1"/>
  <c r="F961" i="39"/>
  <c r="E961" i="39"/>
  <c r="D961" i="39"/>
  <c r="B961" i="39"/>
  <c r="H961" i="39" s="1"/>
  <c r="A961" i="39"/>
  <c r="L618" i="39"/>
  <c r="C618" i="39" s="1"/>
  <c r="F618" i="39"/>
  <c r="E618" i="39"/>
  <c r="D618" i="39"/>
  <c r="B618" i="39"/>
  <c r="A618" i="39"/>
  <c r="L289" i="39"/>
  <c r="C289" i="39" s="1"/>
  <c r="F289" i="39"/>
  <c r="E289" i="39"/>
  <c r="D289" i="39"/>
  <c r="B289" i="39"/>
  <c r="A289" i="39"/>
  <c r="L2872" i="39"/>
  <c r="C2872" i="39" s="1"/>
  <c r="F2872" i="39"/>
  <c r="E2872" i="39"/>
  <c r="D2872" i="39"/>
  <c r="B2872" i="39"/>
  <c r="A2872" i="39"/>
  <c r="L1782" i="39"/>
  <c r="C1782" i="39" s="1"/>
  <c r="F1782" i="39"/>
  <c r="E1782" i="39"/>
  <c r="D1782" i="39"/>
  <c r="B1782" i="39"/>
  <c r="A1782" i="39"/>
  <c r="L3130" i="39"/>
  <c r="C3130" i="39" s="1"/>
  <c r="F3130" i="39"/>
  <c r="E3130" i="39"/>
  <c r="D3130" i="39"/>
  <c r="B3130" i="39"/>
  <c r="A3130" i="39"/>
  <c r="L1947" i="39"/>
  <c r="C1947" i="39" s="1"/>
  <c r="F1947" i="39"/>
  <c r="E1947" i="39"/>
  <c r="D1947" i="39"/>
  <c r="B1947" i="39"/>
  <c r="H1947" i="39" s="1"/>
  <c r="A1947" i="39"/>
  <c r="L2822" i="39"/>
  <c r="C2822" i="39" s="1"/>
  <c r="F2822" i="39"/>
  <c r="E2822" i="39"/>
  <c r="D2822" i="39"/>
  <c r="B2822" i="39"/>
  <c r="A2822" i="39"/>
  <c r="L1013" i="39"/>
  <c r="C1013" i="39" s="1"/>
  <c r="F1013" i="39"/>
  <c r="E1013" i="39"/>
  <c r="D1013" i="39"/>
  <c r="B1013" i="39"/>
  <c r="A1013" i="39"/>
  <c r="L1447" i="39"/>
  <c r="C1447" i="39" s="1"/>
  <c r="F1447" i="39"/>
  <c r="E1447" i="39"/>
  <c r="D1447" i="39"/>
  <c r="B1447" i="39"/>
  <c r="A1447" i="39"/>
  <c r="L1420" i="39"/>
  <c r="C1420" i="39" s="1"/>
  <c r="F1420" i="39"/>
  <c r="E1420" i="39"/>
  <c r="D1420" i="39"/>
  <c r="B1420" i="39"/>
  <c r="A1420" i="39"/>
  <c r="L320" i="39"/>
  <c r="C320" i="39" s="1"/>
  <c r="F320" i="39"/>
  <c r="E320" i="39"/>
  <c r="D320" i="39"/>
  <c r="B320" i="39"/>
  <c r="A320" i="39"/>
  <c r="L2031" i="39"/>
  <c r="C2031" i="39" s="1"/>
  <c r="F2031" i="39"/>
  <c r="E2031" i="39"/>
  <c r="D2031" i="39"/>
  <c r="B2031" i="39"/>
  <c r="A2031" i="39"/>
  <c r="L1991" i="39"/>
  <c r="C1991" i="39" s="1"/>
  <c r="F1991" i="39"/>
  <c r="E1991" i="39"/>
  <c r="D1991" i="39"/>
  <c r="B1991" i="39"/>
  <c r="A1991" i="39"/>
  <c r="L1433" i="39"/>
  <c r="C1433" i="39" s="1"/>
  <c r="F1433" i="39"/>
  <c r="E1433" i="39"/>
  <c r="D1433" i="39"/>
  <c r="B1433" i="39"/>
  <c r="A1433" i="39"/>
  <c r="L1072" i="39"/>
  <c r="C1072" i="39" s="1"/>
  <c r="F1072" i="39"/>
  <c r="E1072" i="39"/>
  <c r="D1072" i="39"/>
  <c r="B1072" i="39"/>
  <c r="A1072" i="39"/>
  <c r="L2977" i="39"/>
  <c r="C2977" i="39" s="1"/>
  <c r="F2977" i="39"/>
  <c r="E2977" i="39"/>
  <c r="D2977" i="39"/>
  <c r="B2977" i="39"/>
  <c r="A2977" i="39"/>
  <c r="L1069" i="39"/>
  <c r="C1069" i="39" s="1"/>
  <c r="F1069" i="39"/>
  <c r="E1069" i="39"/>
  <c r="D1069" i="39"/>
  <c r="B1069" i="39"/>
  <c r="A1069" i="39"/>
  <c r="L906" i="39"/>
  <c r="C906" i="39" s="1"/>
  <c r="F906" i="39"/>
  <c r="E906" i="39"/>
  <c r="D906" i="39"/>
  <c r="B906" i="39"/>
  <c r="A906" i="39"/>
  <c r="L1493" i="39"/>
  <c r="C1493" i="39" s="1"/>
  <c r="F1493" i="39"/>
  <c r="E1493" i="39"/>
  <c r="D1493" i="39"/>
  <c r="B1493" i="39"/>
  <c r="A1493" i="39"/>
  <c r="L3070" i="39"/>
  <c r="C3070" i="39" s="1"/>
  <c r="F3070" i="39"/>
  <c r="E3070" i="39"/>
  <c r="D3070" i="39"/>
  <c r="B3070" i="39"/>
  <c r="A3070" i="39"/>
  <c r="L1463" i="39"/>
  <c r="C1463" i="39" s="1"/>
  <c r="F1463" i="39"/>
  <c r="E1463" i="39"/>
  <c r="D1463" i="39"/>
  <c r="B1463" i="39"/>
  <c r="A1463" i="39"/>
  <c r="L2247" i="39"/>
  <c r="C2247" i="39" s="1"/>
  <c r="F2247" i="39"/>
  <c r="E2247" i="39"/>
  <c r="D2247" i="39"/>
  <c r="B2247" i="39"/>
  <c r="A2247" i="39"/>
  <c r="L2225" i="39"/>
  <c r="C2225" i="39" s="1"/>
  <c r="F2225" i="39"/>
  <c r="E2225" i="39"/>
  <c r="D2225" i="39"/>
  <c r="B2225" i="39"/>
  <c r="A2225" i="39"/>
  <c r="L2087" i="39"/>
  <c r="C2087" i="39" s="1"/>
  <c r="F2087" i="39"/>
  <c r="E2087" i="39"/>
  <c r="D2087" i="39"/>
  <c r="B2087" i="39"/>
  <c r="A2087" i="39"/>
  <c r="L2083" i="39"/>
  <c r="C2083" i="39" s="1"/>
  <c r="F2083" i="39"/>
  <c r="E2083" i="39"/>
  <c r="D2083" i="39"/>
  <c r="B2083" i="39"/>
  <c r="A2083" i="39"/>
  <c r="L1454" i="39"/>
  <c r="C1454" i="39" s="1"/>
  <c r="F1454" i="39"/>
  <c r="E1454" i="39"/>
  <c r="D1454" i="39"/>
  <c r="B1454" i="39"/>
  <c r="A1454" i="39"/>
  <c r="L775" i="39"/>
  <c r="C775" i="39" s="1"/>
  <c r="F775" i="39"/>
  <c r="E775" i="39"/>
  <c r="D775" i="39"/>
  <c r="B775" i="39"/>
  <c r="A775" i="39"/>
  <c r="L1769" i="39"/>
  <c r="C1769" i="39" s="1"/>
  <c r="F1769" i="39"/>
  <c r="E1769" i="39"/>
  <c r="D1769" i="39"/>
  <c r="B1769" i="39"/>
  <c r="A1769" i="39"/>
  <c r="L2683" i="39"/>
  <c r="C2683" i="39" s="1"/>
  <c r="F2683" i="39"/>
  <c r="E2683" i="39"/>
  <c r="D2683" i="39"/>
  <c r="B2683" i="39"/>
  <c r="A2683" i="39"/>
  <c r="L100" i="39"/>
  <c r="C100" i="39" s="1"/>
  <c r="F100" i="39"/>
  <c r="E100" i="39"/>
  <c r="D100" i="39"/>
  <c r="B100" i="39"/>
  <c r="A100" i="39"/>
  <c r="L1837" i="39"/>
  <c r="C1837" i="39" s="1"/>
  <c r="F1837" i="39"/>
  <c r="E1837" i="39"/>
  <c r="D1837" i="39"/>
  <c r="B1837" i="39"/>
  <c r="A1837" i="39"/>
  <c r="L46" i="39"/>
  <c r="C46" i="39" s="1"/>
  <c r="F46" i="39"/>
  <c r="E46" i="39"/>
  <c r="D46" i="39"/>
  <c r="B46" i="39"/>
  <c r="A46" i="39"/>
  <c r="L664" i="39"/>
  <c r="C664" i="39" s="1"/>
  <c r="F664" i="39"/>
  <c r="E664" i="39"/>
  <c r="D664" i="39"/>
  <c r="B664" i="39"/>
  <c r="A664" i="39"/>
  <c r="L2873" i="39"/>
  <c r="C2873" i="39" s="1"/>
  <c r="F2873" i="39"/>
  <c r="E2873" i="39"/>
  <c r="D2873" i="39"/>
  <c r="B2873" i="39"/>
  <c r="A2873" i="39"/>
  <c r="L1483" i="39"/>
  <c r="C1483" i="39" s="1"/>
  <c r="F1483" i="39"/>
  <c r="E1483" i="39"/>
  <c r="D1483" i="39"/>
  <c r="B1483" i="39"/>
  <c r="A1483" i="39"/>
  <c r="L1148" i="39"/>
  <c r="C1148" i="39" s="1"/>
  <c r="F1148" i="39"/>
  <c r="E1148" i="39"/>
  <c r="D1148" i="39"/>
  <c r="B1148" i="39"/>
  <c r="A1148" i="39"/>
  <c r="L2249" i="39"/>
  <c r="C2249" i="39" s="1"/>
  <c r="F2249" i="39"/>
  <c r="E2249" i="39"/>
  <c r="D2249" i="39"/>
  <c r="B2249" i="39"/>
  <c r="A2249" i="39"/>
  <c r="L2701" i="39"/>
  <c r="C2701" i="39" s="1"/>
  <c r="F2701" i="39"/>
  <c r="E2701" i="39"/>
  <c r="D2701" i="39"/>
  <c r="B2701" i="39"/>
  <c r="A2701" i="39"/>
  <c r="L2586" i="39"/>
  <c r="C2586" i="39" s="1"/>
  <c r="F2586" i="39"/>
  <c r="E2586" i="39"/>
  <c r="D2586" i="39"/>
  <c r="B2586" i="39"/>
  <c r="A2586" i="39"/>
  <c r="L3038" i="39"/>
  <c r="C3038" i="39" s="1"/>
  <c r="F3038" i="39"/>
  <c r="E3038" i="39"/>
  <c r="D3038" i="39"/>
  <c r="B3038" i="39"/>
  <c r="H3038" i="39" s="1"/>
  <c r="A3038" i="39"/>
  <c r="L2271" i="39"/>
  <c r="C2271" i="39" s="1"/>
  <c r="F2271" i="39"/>
  <c r="E2271" i="39"/>
  <c r="D2271" i="39"/>
  <c r="B2271" i="39"/>
  <c r="A2271" i="39"/>
  <c r="L1586" i="39"/>
  <c r="C1586" i="39" s="1"/>
  <c r="F1586" i="39"/>
  <c r="E1586" i="39"/>
  <c r="D1586" i="39"/>
  <c r="B1586" i="39"/>
  <c r="A1586" i="39"/>
  <c r="L1256" i="39"/>
  <c r="C1256" i="39" s="1"/>
  <c r="F1256" i="39"/>
  <c r="E1256" i="39"/>
  <c r="D1256" i="39"/>
  <c r="B1256" i="39"/>
  <c r="A1256" i="39"/>
  <c r="L1563" i="39"/>
  <c r="C1563" i="39" s="1"/>
  <c r="F1563" i="39"/>
  <c r="E1563" i="39"/>
  <c r="D1563" i="39"/>
  <c r="B1563" i="39"/>
  <c r="A1563" i="39"/>
  <c r="L2919" i="39"/>
  <c r="C2919" i="39" s="1"/>
  <c r="F2919" i="39"/>
  <c r="E2919" i="39"/>
  <c r="D2919" i="39"/>
  <c r="B2919" i="39"/>
  <c r="A2919" i="39"/>
  <c r="L1327" i="39"/>
  <c r="C1327" i="39" s="1"/>
  <c r="F1327" i="39"/>
  <c r="E1327" i="39"/>
  <c r="D1327" i="39"/>
  <c r="B1327" i="39"/>
  <c r="A1327" i="39"/>
  <c r="L2936" i="39"/>
  <c r="C2936" i="39" s="1"/>
  <c r="F2936" i="39"/>
  <c r="E2936" i="39"/>
  <c r="D2936" i="39"/>
  <c r="B2936" i="39"/>
  <c r="A2936" i="39"/>
  <c r="L2715" i="39"/>
  <c r="C2715" i="39" s="1"/>
  <c r="F2715" i="39"/>
  <c r="E2715" i="39"/>
  <c r="D2715" i="39"/>
  <c r="B2715" i="39"/>
  <c r="A2715" i="39"/>
  <c r="L2463" i="39"/>
  <c r="C2463" i="39" s="1"/>
  <c r="F2463" i="39"/>
  <c r="E2463" i="39"/>
  <c r="D2463" i="39"/>
  <c r="B2463" i="39"/>
  <c r="A2463" i="39"/>
  <c r="L1334" i="39"/>
  <c r="C1334" i="39" s="1"/>
  <c r="F1334" i="39"/>
  <c r="E1334" i="39"/>
  <c r="D1334" i="39"/>
  <c r="B1334" i="39"/>
  <c r="A1334" i="39"/>
  <c r="L2647" i="39"/>
  <c r="C2647" i="39" s="1"/>
  <c r="F2647" i="39"/>
  <c r="E2647" i="39"/>
  <c r="D2647" i="39"/>
  <c r="B2647" i="39"/>
  <c r="A2647" i="39"/>
  <c r="L491" i="39"/>
  <c r="C491" i="39" s="1"/>
  <c r="F491" i="39"/>
  <c r="E491" i="39"/>
  <c r="D491" i="39"/>
  <c r="B491" i="39"/>
  <c r="A491" i="39"/>
  <c r="L404" i="39"/>
  <c r="C404" i="39" s="1"/>
  <c r="F404" i="39"/>
  <c r="E404" i="39"/>
  <c r="D404" i="39"/>
  <c r="B404" i="39"/>
  <c r="A404" i="39"/>
  <c r="L2292" i="39"/>
  <c r="C2292" i="39" s="1"/>
  <c r="F2292" i="39"/>
  <c r="E2292" i="39"/>
  <c r="D2292" i="39"/>
  <c r="B2292" i="39"/>
  <c r="H2292" i="39" s="1"/>
  <c r="A2292" i="39"/>
  <c r="L3163" i="39"/>
  <c r="C3163" i="39" s="1"/>
  <c r="F3163" i="39"/>
  <c r="E3163" i="39"/>
  <c r="D3163" i="39"/>
  <c r="B3163" i="39"/>
  <c r="A3163" i="39"/>
  <c r="L1017" i="39"/>
  <c r="C1017" i="39" s="1"/>
  <c r="F1017" i="39"/>
  <c r="E1017" i="39"/>
  <c r="D1017" i="39"/>
  <c r="B1017" i="39"/>
  <c r="A1017" i="39"/>
  <c r="L2598" i="39"/>
  <c r="C2598" i="39" s="1"/>
  <c r="F2598" i="39"/>
  <c r="E2598" i="39"/>
  <c r="D2598" i="39"/>
  <c r="B2598" i="39"/>
  <c r="A2598" i="39"/>
  <c r="L1873" i="39"/>
  <c r="C1873" i="39" s="1"/>
  <c r="F1873" i="39"/>
  <c r="E1873" i="39"/>
  <c r="D1873" i="39"/>
  <c r="B1873" i="39"/>
  <c r="H1873" i="39" s="1"/>
  <c r="A1873" i="39"/>
  <c r="L1722" i="39"/>
  <c r="C1722" i="39" s="1"/>
  <c r="F1722" i="39"/>
  <c r="E1722" i="39"/>
  <c r="D1722" i="39"/>
  <c r="B1722" i="39"/>
  <c r="A1722" i="39"/>
  <c r="L2890" i="39"/>
  <c r="C2890" i="39" s="1"/>
  <c r="F2890" i="39"/>
  <c r="E2890" i="39"/>
  <c r="D2890" i="39"/>
  <c r="B2890" i="39"/>
  <c r="A2890" i="39"/>
  <c r="L2799" i="39"/>
  <c r="C2799" i="39" s="1"/>
  <c r="F2799" i="39"/>
  <c r="E2799" i="39"/>
  <c r="D2799" i="39"/>
  <c r="B2799" i="39"/>
  <c r="H2799" i="39" s="1"/>
  <c r="A2799" i="39"/>
  <c r="L1597" i="39"/>
  <c r="C1597" i="39" s="1"/>
  <c r="F1597" i="39"/>
  <c r="E1597" i="39"/>
  <c r="D1597" i="39"/>
  <c r="B1597" i="39"/>
  <c r="H1597" i="39" s="1"/>
  <c r="A1597" i="39"/>
  <c r="L312" i="39"/>
  <c r="C312" i="39" s="1"/>
  <c r="F312" i="39"/>
  <c r="E312" i="39"/>
  <c r="D312" i="39"/>
  <c r="B312" i="39"/>
  <c r="A312" i="39"/>
  <c r="L1995" i="39"/>
  <c r="C1995" i="39" s="1"/>
  <c r="F1995" i="39"/>
  <c r="E1995" i="39"/>
  <c r="D1995" i="39"/>
  <c r="B1995" i="39"/>
  <c r="A1995" i="39"/>
  <c r="L2118" i="39"/>
  <c r="C2118" i="39" s="1"/>
  <c r="F2118" i="39"/>
  <c r="E2118" i="39"/>
  <c r="D2118" i="39"/>
  <c r="B2118" i="39"/>
  <c r="A2118" i="39"/>
  <c r="L1145" i="39"/>
  <c r="C1145" i="39" s="1"/>
  <c r="F1145" i="39"/>
  <c r="E1145" i="39"/>
  <c r="D1145" i="39"/>
  <c r="B1145" i="39"/>
  <c r="H1145" i="39" s="1"/>
  <c r="A1145" i="39"/>
  <c r="L2221" i="39"/>
  <c r="C2221" i="39" s="1"/>
  <c r="F2221" i="39"/>
  <c r="E2221" i="39"/>
  <c r="D2221" i="39"/>
  <c r="B2221" i="39"/>
  <c r="A2221" i="39"/>
  <c r="L930" i="39"/>
  <c r="C930" i="39" s="1"/>
  <c r="F930" i="39"/>
  <c r="E930" i="39"/>
  <c r="D930" i="39"/>
  <c r="B930" i="39"/>
  <c r="H930" i="39" s="1"/>
  <c r="A930" i="39"/>
  <c r="L3064" i="39"/>
  <c r="C3064" i="39" s="1"/>
  <c r="F3064" i="39"/>
  <c r="E3064" i="39"/>
  <c r="D3064" i="39"/>
  <c r="B3064" i="39"/>
  <c r="A3064" i="39"/>
  <c r="L3046" i="39"/>
  <c r="C3046" i="39" s="1"/>
  <c r="F3046" i="39"/>
  <c r="E3046" i="39"/>
  <c r="D3046" i="39"/>
  <c r="B3046" i="39"/>
  <c r="A3046" i="39"/>
  <c r="L2561" i="39"/>
  <c r="C2561" i="39" s="1"/>
  <c r="F2561" i="39"/>
  <c r="E2561" i="39"/>
  <c r="D2561" i="39"/>
  <c r="B2561" i="39"/>
  <c r="H2561" i="39" s="1"/>
  <c r="A2561" i="39"/>
  <c r="L2632" i="39"/>
  <c r="C2632" i="39" s="1"/>
  <c r="F2632" i="39"/>
  <c r="E2632" i="39"/>
  <c r="D2632" i="39"/>
  <c r="B2632" i="39"/>
  <c r="A2632" i="39"/>
  <c r="L231" i="39"/>
  <c r="C231" i="39" s="1"/>
  <c r="F231" i="39"/>
  <c r="E231" i="39"/>
  <c r="D231" i="39"/>
  <c r="B231" i="39"/>
  <c r="A231" i="39"/>
  <c r="L2139" i="39"/>
  <c r="C2139" i="39" s="1"/>
  <c r="F2139" i="39"/>
  <c r="E2139" i="39"/>
  <c r="D2139" i="39"/>
  <c r="B2139" i="39"/>
  <c r="A2139" i="39"/>
  <c r="L787" i="39"/>
  <c r="C787" i="39" s="1"/>
  <c r="F787" i="39"/>
  <c r="E787" i="39"/>
  <c r="D787" i="39"/>
  <c r="B787" i="39"/>
  <c r="A787" i="39"/>
  <c r="L549" i="39"/>
  <c r="C549" i="39" s="1"/>
  <c r="F549" i="39"/>
  <c r="E549" i="39"/>
  <c r="D549" i="39"/>
  <c r="B549" i="39"/>
  <c r="A549" i="39"/>
  <c r="L836" i="39"/>
  <c r="C836" i="39" s="1"/>
  <c r="F836" i="39"/>
  <c r="E836" i="39"/>
  <c r="D836" i="39"/>
  <c r="B836" i="39"/>
  <c r="A836" i="39"/>
  <c r="L432" i="39"/>
  <c r="C432" i="39" s="1"/>
  <c r="F432" i="39"/>
  <c r="E432" i="39"/>
  <c r="D432" i="39"/>
  <c r="B432" i="39"/>
  <c r="A432" i="39"/>
  <c r="L2114" i="39"/>
  <c r="C2114" i="39" s="1"/>
  <c r="F2114" i="39"/>
  <c r="E2114" i="39"/>
  <c r="D2114" i="39"/>
  <c r="B2114" i="39"/>
  <c r="A2114" i="39"/>
  <c r="L1976" i="39"/>
  <c r="C1976" i="39" s="1"/>
  <c r="F1976" i="39"/>
  <c r="E1976" i="39"/>
  <c r="D1976" i="39"/>
  <c r="B1976" i="39"/>
  <c r="A1976" i="39"/>
  <c r="L2550" i="39"/>
  <c r="C2550" i="39" s="1"/>
  <c r="F2550" i="39"/>
  <c r="E2550" i="39"/>
  <c r="D2550" i="39"/>
  <c r="B2550" i="39"/>
  <c r="A2550" i="39"/>
  <c r="L2115" i="39"/>
  <c r="C2115" i="39" s="1"/>
  <c r="F2115" i="39"/>
  <c r="E2115" i="39"/>
  <c r="D2115" i="39"/>
  <c r="B2115" i="39"/>
  <c r="H2115" i="39" s="1"/>
  <c r="A2115" i="39"/>
  <c r="L2381" i="39"/>
  <c r="C2381" i="39" s="1"/>
  <c r="F2381" i="39"/>
  <c r="E2381" i="39"/>
  <c r="D2381" i="39"/>
  <c r="B2381" i="39"/>
  <c r="A2381" i="39"/>
  <c r="L2576" i="39"/>
  <c r="C2576" i="39" s="1"/>
  <c r="F2576" i="39"/>
  <c r="E2576" i="39"/>
  <c r="D2576" i="39"/>
  <c r="B2576" i="39"/>
  <c r="A2576" i="39"/>
  <c r="L202" i="39"/>
  <c r="C202" i="39" s="1"/>
  <c r="F202" i="39"/>
  <c r="E202" i="39"/>
  <c r="D202" i="39"/>
  <c r="B202" i="39"/>
  <c r="A202" i="39"/>
  <c r="L2687" i="39"/>
  <c r="C2687" i="39" s="1"/>
  <c r="F2687" i="39"/>
  <c r="E2687" i="39"/>
  <c r="D2687" i="39"/>
  <c r="B2687" i="39"/>
  <c r="A2687" i="39"/>
  <c r="L3102" i="39"/>
  <c r="C3102" i="39" s="1"/>
  <c r="F3102" i="39"/>
  <c r="E3102" i="39"/>
  <c r="D3102" i="39"/>
  <c r="B3102" i="39"/>
  <c r="A3102" i="39"/>
  <c r="L1867" i="39"/>
  <c r="C1867" i="39" s="1"/>
  <c r="F1867" i="39"/>
  <c r="E1867" i="39"/>
  <c r="D1867" i="39"/>
  <c r="B1867" i="39"/>
  <c r="H1867" i="39" s="1"/>
  <c r="A1867" i="39"/>
  <c r="L1220" i="39"/>
  <c r="C1220" i="39" s="1"/>
  <c r="F1220" i="39"/>
  <c r="E1220" i="39"/>
  <c r="D1220" i="39"/>
  <c r="B1220" i="39"/>
  <c r="A1220" i="39"/>
  <c r="L1550" i="39"/>
  <c r="C1550" i="39" s="1"/>
  <c r="F1550" i="39"/>
  <c r="E1550" i="39"/>
  <c r="D1550" i="39"/>
  <c r="B1550" i="39"/>
  <c r="H1550" i="39" s="1"/>
  <c r="A1550" i="39"/>
  <c r="H2420" i="39" l="1"/>
  <c r="H2031" i="39"/>
  <c r="H2210" i="39"/>
  <c r="H2070" i="39"/>
  <c r="H2277" i="39"/>
  <c r="H1081" i="39"/>
  <c r="H114" i="39"/>
  <c r="H2274" i="39"/>
  <c r="H318" i="39"/>
  <c r="H120" i="39"/>
  <c r="H2672" i="39"/>
  <c r="H2774" i="39"/>
  <c r="H2608" i="39"/>
  <c r="H2141" i="39"/>
  <c r="H2122" i="39"/>
  <c r="H2123" i="39"/>
  <c r="H1703" i="39"/>
  <c r="H1532" i="39"/>
  <c r="H773" i="39"/>
  <c r="H1419" i="39"/>
  <c r="H2879" i="39"/>
  <c r="H1355" i="39"/>
  <c r="H1140" i="39"/>
  <c r="H1175" i="39"/>
  <c r="H2282" i="39"/>
  <c r="H2611" i="39"/>
  <c r="H2554" i="39"/>
  <c r="H2629" i="39"/>
  <c r="H1625" i="39"/>
  <c r="H1133" i="39"/>
  <c r="H2061" i="39"/>
  <c r="H1878" i="39"/>
  <c r="H2469" i="39"/>
  <c r="H1579" i="39"/>
  <c r="H2768" i="39"/>
  <c r="H1895" i="39"/>
  <c r="H1922" i="39"/>
  <c r="H96" i="39"/>
  <c r="H1423" i="39"/>
  <c r="H2114" i="39"/>
  <c r="H1971" i="39"/>
  <c r="H2288" i="39"/>
  <c r="H3082" i="39"/>
  <c r="H1091" i="39"/>
  <c r="H653" i="39"/>
  <c r="H280" i="39"/>
  <c r="H1078" i="39"/>
  <c r="H952" i="39"/>
  <c r="H116" i="39"/>
  <c r="H525" i="39"/>
  <c r="H1822" i="39"/>
  <c r="H1661" i="39"/>
  <c r="H954" i="39"/>
  <c r="H2013" i="39"/>
  <c r="H3122" i="39"/>
  <c r="H400" i="39"/>
  <c r="H2988" i="39"/>
  <c r="H1960" i="39"/>
  <c r="H1447" i="39"/>
  <c r="H2693" i="39"/>
  <c r="H760" i="39"/>
  <c r="H788" i="39"/>
  <c r="H2716" i="39"/>
  <c r="H2116" i="39"/>
  <c r="H1598" i="39"/>
  <c r="H1723" i="39"/>
  <c r="H1335" i="39"/>
  <c r="H2293" i="39"/>
  <c r="H665" i="39"/>
  <c r="H1874" i="39"/>
  <c r="H3047" i="39"/>
  <c r="H2382" i="39"/>
  <c r="H2140" i="39"/>
  <c r="H1996" i="39"/>
  <c r="H1202" i="39"/>
  <c r="H777" i="39"/>
  <c r="H2273" i="39"/>
  <c r="H2850" i="39"/>
  <c r="H2348" i="39"/>
  <c r="H2816" i="39"/>
  <c r="H518" i="39"/>
  <c r="H2761" i="39"/>
  <c r="H1000" i="39"/>
  <c r="H623" i="39"/>
  <c r="H398" i="39"/>
  <c r="H1836" i="39"/>
  <c r="H906" i="39"/>
  <c r="H1722" i="39"/>
  <c r="H1717" i="39"/>
  <c r="H3025" i="39"/>
  <c r="H27" i="39"/>
  <c r="H2684" i="39"/>
  <c r="H1504" i="39"/>
  <c r="H2635" i="39"/>
  <c r="H568" i="39"/>
  <c r="H2324" i="39"/>
  <c r="H2609" i="39"/>
  <c r="H2595" i="39"/>
  <c r="H1856" i="39"/>
  <c r="H1152" i="39"/>
  <c r="H2893" i="39"/>
  <c r="H360" i="39"/>
  <c r="H3160" i="39"/>
  <c r="H1977" i="39"/>
  <c r="H1956" i="39"/>
  <c r="H618" i="39"/>
  <c r="H2743" i="39"/>
  <c r="H2685" i="39"/>
  <c r="H1842" i="39"/>
  <c r="H3157" i="39"/>
  <c r="H1023" i="39"/>
  <c r="H1219" i="39"/>
  <c r="H2326" i="39"/>
  <c r="H2905" i="39"/>
  <c r="H2872" i="39"/>
  <c r="H1555" i="39"/>
  <c r="H316" i="39"/>
  <c r="H674" i="39"/>
  <c r="H1686" i="39"/>
  <c r="H2364" i="39"/>
  <c r="H517" i="39"/>
  <c r="H882" i="39"/>
  <c r="H449" i="39"/>
  <c r="H1354" i="39"/>
  <c r="H1729" i="39"/>
  <c r="H3156" i="39"/>
  <c r="H1660" i="39"/>
  <c r="H1768" i="39"/>
  <c r="H853" i="39"/>
  <c r="H1855" i="39"/>
  <c r="H2044" i="39"/>
  <c r="H2773" i="39"/>
  <c r="H2583" i="39"/>
  <c r="H408" i="39"/>
  <c r="H984" i="39"/>
  <c r="H925" i="39"/>
  <c r="H1959" i="39"/>
  <c r="H442" i="39"/>
  <c r="H60" i="39"/>
  <c r="H2534" i="39"/>
  <c r="H2409" i="39"/>
  <c r="H2553" i="39"/>
  <c r="H440" i="39"/>
  <c r="H289" i="39"/>
  <c r="H3130" i="39"/>
  <c r="H2822" i="39"/>
  <c r="H1420" i="39"/>
  <c r="H320" i="39"/>
  <c r="H2632" i="39"/>
  <c r="H2381" i="39"/>
  <c r="H2325" i="39"/>
  <c r="H1279" i="39"/>
  <c r="H2211" i="39"/>
  <c r="H658" i="39"/>
  <c r="H1424" i="39"/>
  <c r="H889" i="39"/>
  <c r="H574" i="39"/>
  <c r="H2945" i="39"/>
  <c r="H1224" i="39"/>
  <c r="H2224" i="39"/>
  <c r="H2272" i="39"/>
  <c r="H647" i="39"/>
  <c r="H2817" i="39"/>
  <c r="H486" i="39"/>
  <c r="H1716" i="39"/>
  <c r="H2246" i="39"/>
  <c r="H3083" i="39"/>
  <c r="H2054" i="39"/>
  <c r="H1835" i="39"/>
  <c r="H2289" i="39"/>
  <c r="H2398" i="39"/>
  <c r="H2686" i="39"/>
  <c r="H813" i="39"/>
  <c r="H886" i="39"/>
  <c r="H2039" i="39"/>
  <c r="H179" i="39"/>
  <c r="H2849" i="39"/>
  <c r="H1049" i="39"/>
  <c r="H2760" i="39"/>
  <c r="H1612" i="39"/>
  <c r="H776" i="39"/>
  <c r="H397" i="39"/>
  <c r="H905" i="39"/>
  <c r="H2066" i="39"/>
  <c r="H1246" i="39"/>
  <c r="H1978" i="39"/>
  <c r="H433" i="39"/>
  <c r="H2483" i="39"/>
  <c r="H2195" i="39"/>
  <c r="H772" i="39"/>
  <c r="H1554" i="39"/>
  <c r="H2402" i="39"/>
  <c r="H2446" i="39"/>
  <c r="H180" i="39"/>
  <c r="H1685" i="39"/>
  <c r="H3071" i="39"/>
  <c r="H301" i="39"/>
  <c r="H2772" i="39"/>
  <c r="H441" i="39"/>
  <c r="H1418" i="39"/>
  <c r="H315" i="39"/>
  <c r="H1311" i="39"/>
  <c r="H3115" i="39"/>
  <c r="H319" i="39"/>
  <c r="H1659" i="39"/>
  <c r="H2878" i="39"/>
  <c r="H874" i="39"/>
  <c r="H2967" i="39"/>
  <c r="H2408" i="39"/>
  <c r="H1709" i="39"/>
  <c r="H1667" i="39"/>
  <c r="H502" i="39"/>
  <c r="H2823" i="39"/>
  <c r="H2199" i="39"/>
  <c r="H2062" i="39"/>
  <c r="H1884" i="39"/>
  <c r="H933" i="39"/>
  <c r="H753" i="39"/>
  <c r="H1151" i="39"/>
  <c r="H2323" i="39"/>
  <c r="H2782" i="39"/>
  <c r="H2565" i="39"/>
  <c r="H953" i="39"/>
  <c r="H1079" i="39"/>
  <c r="H1134" i="39"/>
  <c r="H3147" i="39"/>
  <c r="H1928" i="39"/>
  <c r="H1378" i="39"/>
  <c r="H19" i="39"/>
  <c r="H306" i="39"/>
  <c r="H2386" i="39"/>
  <c r="H409" i="39"/>
  <c r="H684" i="39"/>
  <c r="H1917" i="39"/>
  <c r="H1127" i="39"/>
  <c r="H2520" i="39"/>
  <c r="H3121" i="39"/>
  <c r="H896" i="39"/>
  <c r="H573" i="39"/>
  <c r="H2332" i="39"/>
  <c r="H922" i="39"/>
  <c r="H1710" i="39"/>
  <c r="H115" i="39"/>
  <c r="H2734" i="39"/>
  <c r="H524" i="39"/>
  <c r="H2470" i="39"/>
  <c r="H2015" i="39"/>
  <c r="H659" i="39"/>
  <c r="H594" i="39"/>
  <c r="H399" i="39"/>
  <c r="H1732" i="39"/>
  <c r="H2117" i="39"/>
  <c r="H3090" i="39"/>
  <c r="H1343" i="39"/>
  <c r="H761" i="39"/>
  <c r="H3026" i="39"/>
  <c r="H2496" i="39"/>
  <c r="H317" i="39"/>
  <c r="H1896" i="39"/>
  <c r="H2345" i="39"/>
  <c r="H986" i="39"/>
  <c r="H119" i="39"/>
  <c r="H1116" i="39"/>
  <c r="H2752" i="39"/>
  <c r="H2631" i="39"/>
  <c r="H2744" i="39"/>
  <c r="H557" i="39"/>
  <c r="H807" i="39"/>
  <c r="H1276" i="39"/>
  <c r="H957" i="39"/>
  <c r="H2894" i="39"/>
  <c r="H1814" i="39"/>
  <c r="H711" i="39"/>
  <c r="H2733" i="39"/>
  <c r="H2363" i="39"/>
  <c r="H1875" i="39"/>
  <c r="H1369" i="39"/>
  <c r="H985" i="39"/>
  <c r="H1693" i="39"/>
  <c r="H1927" i="39"/>
  <c r="H782" i="39"/>
  <c r="H2014" i="39"/>
  <c r="H1840" i="39"/>
  <c r="H1948" i="39"/>
  <c r="H2630" i="39"/>
  <c r="H1972" i="39"/>
  <c r="H1292" i="39"/>
  <c r="H1094" i="39"/>
  <c r="H310" i="39"/>
  <c r="H2610" i="39"/>
  <c r="H1911" i="39"/>
  <c r="H361" i="39"/>
  <c r="H2482" i="39"/>
  <c r="H1653" i="39"/>
  <c r="H1537" i="39"/>
  <c r="H2113" i="39"/>
  <c r="H1562" i="39"/>
  <c r="H2628" i="39"/>
  <c r="H1566" i="39"/>
  <c r="H1231" i="39"/>
  <c r="H8" i="39"/>
  <c r="H1379" i="39"/>
  <c r="H1090" i="39"/>
  <c r="H509" i="39"/>
  <c r="H1448" i="39"/>
  <c r="H2468" i="39"/>
  <c r="H3107" i="39"/>
  <c r="H1702" i="39"/>
  <c r="H2329" i="39"/>
  <c r="H1558" i="39"/>
  <c r="H3033" i="39"/>
  <c r="H1769" i="39"/>
  <c r="H1148" i="39"/>
  <c r="H2701" i="39"/>
  <c r="H1563" i="39"/>
  <c r="H1334" i="39"/>
  <c r="H3163" i="39"/>
  <c r="H1017" i="39"/>
  <c r="H2890" i="39"/>
  <c r="H1995" i="39"/>
  <c r="H2118" i="39"/>
  <c r="H2221" i="39"/>
  <c r="H787" i="39"/>
  <c r="H549" i="39"/>
  <c r="H432" i="39"/>
  <c r="H3102" i="39"/>
  <c r="H1220" i="39"/>
  <c r="H1841" i="39"/>
  <c r="H3146" i="39"/>
  <c r="H2245" i="39"/>
  <c r="H39" i="39"/>
  <c r="H1735" i="39"/>
  <c r="H1736" i="39"/>
  <c r="H1534" i="39"/>
  <c r="H1533" i="39"/>
  <c r="H3138" i="39"/>
  <c r="H3152" i="39"/>
  <c r="H1711" i="39"/>
  <c r="H1712" i="39"/>
  <c r="H1858" i="39"/>
  <c r="H1857" i="39"/>
  <c r="H298" i="39"/>
  <c r="H1125" i="39"/>
  <c r="H2785" i="39"/>
  <c r="H2784" i="39"/>
  <c r="H1869" i="39"/>
  <c r="H1868" i="39"/>
  <c r="H1619" i="39"/>
  <c r="H1620" i="39"/>
  <c r="H1129" i="39"/>
  <c r="H1128" i="39"/>
  <c r="H2073" i="39"/>
  <c r="H2074" i="39"/>
  <c r="H207" i="39"/>
  <c r="H206" i="39"/>
  <c r="H2375" i="39"/>
  <c r="H2376" i="39"/>
  <c r="H1010" i="39"/>
  <c r="H1009" i="39"/>
  <c r="H3080" i="39"/>
  <c r="H2092" i="39"/>
  <c r="H2093" i="39"/>
  <c r="H2681" i="39"/>
  <c r="H3096" i="39"/>
  <c r="H3097" i="39"/>
  <c r="H157" i="39"/>
  <c r="H158" i="39"/>
  <c r="H466" i="39"/>
  <c r="H1163" i="39"/>
  <c r="H1162" i="39"/>
  <c r="H2673" i="39"/>
  <c r="H2710" i="39"/>
  <c r="H2711" i="39"/>
  <c r="H421" i="39"/>
  <c r="H420" i="39"/>
  <c r="H1933" i="39"/>
  <c r="H1932" i="39"/>
  <c r="H282" i="39"/>
  <c r="H281" i="39"/>
  <c r="H2537" i="39"/>
  <c r="H1401" i="39"/>
  <c r="H1402" i="39"/>
  <c r="H2266" i="39"/>
  <c r="H2267" i="39"/>
  <c r="H822" i="39"/>
  <c r="H823" i="39"/>
  <c r="H858" i="39"/>
  <c r="H857" i="39"/>
  <c r="H345" i="39"/>
  <c r="H344" i="39"/>
  <c r="H29" i="39"/>
  <c r="H28" i="39"/>
  <c r="H1740" i="39"/>
  <c r="H1046" i="39"/>
  <c r="H1047" i="39"/>
  <c r="H863" i="39"/>
  <c r="H862" i="39"/>
  <c r="H1690" i="39"/>
  <c r="H707" i="39"/>
  <c r="H2532" i="39"/>
  <c r="H1637" i="39"/>
  <c r="H1638" i="39"/>
  <c r="H1510" i="39"/>
  <c r="H1509" i="39"/>
  <c r="H1215" i="39"/>
  <c r="H1214" i="39"/>
  <c r="H1195" i="39"/>
  <c r="H297" i="39"/>
  <c r="H1024" i="39"/>
  <c r="H1025" i="39"/>
  <c r="H40" i="39"/>
  <c r="H41" i="39"/>
  <c r="H2169" i="39"/>
  <c r="H2170" i="39"/>
  <c r="H608" i="39"/>
  <c r="H607" i="39"/>
  <c r="H1515" i="39"/>
  <c r="H1516" i="39"/>
  <c r="H2560" i="39"/>
  <c r="H3002" i="39"/>
  <c r="H3001" i="39"/>
  <c r="H3167" i="39"/>
  <c r="H3168" i="39"/>
  <c r="H628" i="39"/>
  <c r="H629" i="39"/>
  <c r="H638" i="39"/>
  <c r="H637" i="39"/>
  <c r="H2880" i="39"/>
  <c r="H2881" i="39"/>
  <c r="H2793" i="39"/>
  <c r="H2792" i="39"/>
  <c r="H1635" i="39"/>
  <c r="H435" i="39"/>
  <c r="H434" i="39"/>
  <c r="H820" i="39"/>
  <c r="H821" i="39"/>
  <c r="H917" i="39"/>
  <c r="H2395" i="39"/>
  <c r="H2394" i="39"/>
  <c r="H960" i="39"/>
  <c r="H3085" i="39"/>
  <c r="H3084" i="39"/>
  <c r="H339" i="39"/>
  <c r="H340" i="39"/>
  <c r="H3169" i="39"/>
  <c r="H3170" i="39"/>
  <c r="H2643" i="39"/>
  <c r="H734" i="39"/>
  <c r="H1758" i="39"/>
  <c r="H1757" i="39"/>
  <c r="H702" i="39"/>
  <c r="H2615" i="39"/>
  <c r="H2614" i="39"/>
  <c r="H2601" i="39"/>
  <c r="H2602" i="39"/>
  <c r="H1239" i="39"/>
  <c r="H1240" i="39"/>
  <c r="H938" i="39"/>
  <c r="H2503" i="39"/>
  <c r="H2504" i="39"/>
  <c r="H1572" i="39"/>
  <c r="H1571" i="39"/>
  <c r="H235" i="39"/>
  <c r="H236" i="39"/>
  <c r="H1113" i="39"/>
  <c r="H1908" i="39"/>
  <c r="H1909" i="39"/>
  <c r="H1019" i="39"/>
  <c r="H1018" i="39"/>
  <c r="H1309" i="39"/>
  <c r="H108" i="39"/>
  <c r="H109" i="39"/>
  <c r="H1950" i="39"/>
  <c r="H1949" i="39"/>
  <c r="H416" i="39"/>
  <c r="H417" i="39"/>
  <c r="H1844" i="39"/>
  <c r="H1843" i="39"/>
  <c r="H2059" i="39"/>
  <c r="H1549" i="39"/>
  <c r="H1548" i="39"/>
  <c r="H1945" i="39"/>
  <c r="H1946" i="39"/>
  <c r="H2342" i="39"/>
  <c r="H2343" i="39"/>
  <c r="H2523" i="39"/>
  <c r="H2524" i="39"/>
  <c r="H2825" i="39"/>
  <c r="H2824" i="39"/>
  <c r="H2607" i="39"/>
  <c r="H1575" i="39"/>
  <c r="H1028" i="39"/>
  <c r="H1027" i="39"/>
  <c r="H1478" i="39"/>
  <c r="H1197" i="39"/>
  <c r="H1196" i="39"/>
  <c r="H2955" i="39"/>
  <c r="H2954" i="39"/>
  <c r="H739" i="39"/>
  <c r="H111" i="39"/>
  <c r="H112" i="39"/>
  <c r="H1507" i="39"/>
  <c r="H2214" i="39"/>
  <c r="H2215" i="39"/>
  <c r="H2142" i="39"/>
  <c r="H3019" i="39"/>
  <c r="H3018" i="39"/>
  <c r="H756" i="39"/>
  <c r="H757" i="39"/>
  <c r="H758" i="39"/>
  <c r="H2437" i="39"/>
  <c r="H2438" i="39"/>
  <c r="H1102" i="39"/>
  <c r="H2158" i="39"/>
  <c r="H2159" i="39"/>
  <c r="H1770" i="39"/>
  <c r="H1771" i="39"/>
  <c r="H364" i="39"/>
  <c r="H181" i="39"/>
  <c r="H245" i="39"/>
  <c r="H3133" i="39"/>
  <c r="H2297" i="39"/>
  <c r="H2298" i="39"/>
  <c r="H671" i="39"/>
  <c r="H672" i="39"/>
  <c r="H2860" i="39"/>
  <c r="H2859" i="39"/>
  <c r="H3054" i="39"/>
  <c r="H3055" i="39"/>
  <c r="H139" i="39"/>
  <c r="H140" i="39"/>
  <c r="H1788" i="39"/>
  <c r="H1789" i="39"/>
  <c r="H30" i="39"/>
  <c r="H31" i="39"/>
  <c r="H130" i="39"/>
  <c r="H131" i="39"/>
  <c r="H740" i="39"/>
  <c r="H741" i="39"/>
  <c r="H2620" i="39"/>
  <c r="H2621" i="39"/>
  <c r="H445" i="39"/>
  <c r="H2137" i="39"/>
  <c r="H451" i="39"/>
  <c r="H450" i="39"/>
  <c r="H3095" i="39"/>
  <c r="H3094" i="39"/>
  <c r="H597" i="39"/>
  <c r="H1850" i="39"/>
  <c r="H969" i="39"/>
  <c r="H970" i="39"/>
  <c r="H463" i="39"/>
  <c r="H462" i="39"/>
  <c r="H1352" i="39"/>
  <c r="H410" i="39"/>
  <c r="H411" i="39"/>
  <c r="H3087" i="39"/>
  <c r="H3088" i="39"/>
  <c r="H1104" i="39"/>
  <c r="H1103" i="39"/>
  <c r="H369" i="39"/>
  <c r="H368" i="39"/>
  <c r="H1588" i="39"/>
  <c r="H1544" i="39"/>
  <c r="H3061" i="39"/>
  <c r="H2869" i="39"/>
  <c r="H1393" i="39"/>
  <c r="H1392" i="39"/>
  <c r="H1286" i="39"/>
  <c r="H2492" i="39"/>
  <c r="H2491" i="39"/>
  <c r="H1075" i="39"/>
  <c r="H614" i="39"/>
  <c r="H613" i="39"/>
  <c r="H669" i="39"/>
  <c r="H668" i="39"/>
  <c r="H2353" i="39"/>
  <c r="H720" i="39"/>
  <c r="H721" i="39"/>
  <c r="H3144" i="39"/>
  <c r="H3143" i="39"/>
  <c r="H678" i="39"/>
  <c r="H589" i="39"/>
  <c r="H590" i="39"/>
  <c r="H427" i="39"/>
  <c r="H426" i="39"/>
  <c r="H13" i="39"/>
  <c r="H14" i="39"/>
  <c r="H1944" i="39"/>
  <c r="H1943" i="39"/>
  <c r="H64" i="39"/>
  <c r="H65" i="39"/>
  <c r="H792" i="39"/>
  <c r="H248" i="39"/>
  <c r="H249" i="39"/>
  <c r="H575" i="39"/>
  <c r="H576" i="39"/>
  <c r="H172" i="39"/>
  <c r="H173" i="39"/>
  <c r="H1898" i="39"/>
  <c r="H1897" i="39"/>
  <c r="H2579" i="39"/>
  <c r="H2580" i="39"/>
  <c r="H429" i="39"/>
  <c r="H428" i="39"/>
  <c r="H1185" i="39"/>
  <c r="H1344" i="39"/>
  <c r="H1345" i="39"/>
  <c r="H1778" i="39"/>
  <c r="H456" i="39"/>
  <c r="H1939" i="39"/>
  <c r="H1940" i="39"/>
  <c r="H2556" i="39"/>
  <c r="H2555" i="39"/>
  <c r="H1155" i="39"/>
  <c r="H766" i="39"/>
  <c r="H526" i="39"/>
  <c r="H527" i="39"/>
  <c r="H898" i="39"/>
  <c r="H897" i="39"/>
  <c r="H2993" i="39"/>
  <c r="H2994" i="39"/>
  <c r="H1142" i="39"/>
  <c r="H1141" i="39"/>
  <c r="H2847" i="39"/>
  <c r="H1984" i="39"/>
  <c r="H1007" i="39"/>
  <c r="H1008" i="39"/>
  <c r="H1861" i="39"/>
  <c r="H2589" i="39"/>
  <c r="H2590" i="39"/>
  <c r="H2337" i="39"/>
  <c r="H2338" i="39"/>
  <c r="H2528" i="39"/>
  <c r="H47" i="39"/>
  <c r="H48" i="39"/>
  <c r="H714" i="39"/>
  <c r="H1339" i="39"/>
  <c r="H1340" i="39"/>
  <c r="H2948" i="39"/>
  <c r="H2949" i="39"/>
  <c r="H69" i="39"/>
  <c r="H70" i="39"/>
  <c r="H2616" i="39"/>
  <c r="H2617" i="39"/>
  <c r="H166" i="39"/>
  <c r="H165" i="39"/>
  <c r="H1752" i="39"/>
  <c r="H2795" i="39"/>
  <c r="H2796" i="39"/>
  <c r="H58" i="39"/>
  <c r="H1889" i="39"/>
  <c r="H263" i="39"/>
  <c r="H264" i="39"/>
  <c r="H1734" i="39"/>
  <c r="H1733" i="39"/>
  <c r="H763" i="39"/>
  <c r="H762" i="39"/>
  <c r="H1428" i="39"/>
  <c r="H1384" i="39"/>
  <c r="H2727" i="39"/>
  <c r="H2356" i="39"/>
  <c r="H1259" i="39"/>
  <c r="H2126" i="39"/>
  <c r="H2125" i="39"/>
  <c r="H504" i="39"/>
  <c r="H503" i="39"/>
  <c r="H642" i="39"/>
  <c r="H1287" i="39"/>
  <c r="H1288" i="39"/>
  <c r="H224" i="39"/>
  <c r="H223" i="39"/>
  <c r="H2900" i="39"/>
  <c r="H2899" i="39"/>
  <c r="H2998" i="39"/>
  <c r="H2999" i="39"/>
  <c r="H1882" i="39"/>
  <c r="H2887" i="39"/>
  <c r="H799" i="39"/>
  <c r="H798" i="39"/>
  <c r="H257" i="39"/>
  <c r="H1864" i="39"/>
  <c r="H1865" i="39"/>
  <c r="H1749" i="39"/>
  <c r="H724" i="39"/>
  <c r="H1592" i="39"/>
  <c r="H137" i="39"/>
  <c r="H2202" i="39"/>
  <c r="H11" i="39"/>
  <c r="H12" i="39"/>
  <c r="H1678" i="39"/>
  <c r="H1679" i="39"/>
  <c r="H1487" i="39"/>
  <c r="H1486" i="39"/>
  <c r="H2336" i="39"/>
  <c r="H1055" i="39"/>
  <c r="H1056" i="39"/>
  <c r="H151" i="39"/>
  <c r="H2295" i="39"/>
  <c r="H2294" i="39"/>
  <c r="H1599" i="39"/>
  <c r="H1600" i="39"/>
  <c r="H2003" i="39"/>
  <c r="H2002" i="39"/>
  <c r="H1647" i="39"/>
  <c r="H1468" i="39"/>
  <c r="H1469" i="39"/>
  <c r="H1531" i="39"/>
  <c r="H945" i="39"/>
  <c r="H1264" i="39"/>
  <c r="H1263" i="39"/>
  <c r="H2101" i="39"/>
  <c r="H2102" i="39"/>
  <c r="H1440" i="39"/>
  <c r="H2181" i="39"/>
  <c r="H2180" i="39"/>
  <c r="H1005" i="39"/>
  <c r="H1006" i="39"/>
  <c r="H10" i="39"/>
  <c r="H9" i="39"/>
  <c r="H804" i="39"/>
  <c r="H156" i="39"/>
  <c r="H989" i="39"/>
  <c r="H990" i="39"/>
  <c r="H1272" i="39"/>
  <c r="H2789" i="39"/>
  <c r="H2788" i="39"/>
  <c r="H719" i="39"/>
  <c r="H718" i="39"/>
  <c r="H2865" i="39"/>
  <c r="H2750" i="39"/>
  <c r="H2749" i="39"/>
  <c r="H1512" i="39"/>
  <c r="H1513" i="39"/>
  <c r="H304" i="39"/>
  <c r="H1783" i="39"/>
  <c r="H1014" i="39"/>
  <c r="H1992" i="39"/>
  <c r="H1434" i="39"/>
  <c r="H1072" i="39"/>
  <c r="H2978" i="39"/>
  <c r="H1464" i="39"/>
  <c r="H2248" i="39"/>
  <c r="H2247" i="39"/>
  <c r="H2225" i="39"/>
  <c r="H2226" i="39"/>
  <c r="H2084" i="39"/>
  <c r="H1454" i="39"/>
  <c r="H1455" i="39"/>
  <c r="H101" i="39"/>
  <c r="H100" i="39"/>
  <c r="H1837" i="39"/>
  <c r="H1838" i="39"/>
  <c r="H2874" i="39"/>
  <c r="H2873" i="39"/>
  <c r="H2249" i="39"/>
  <c r="H2250" i="39"/>
  <c r="H1587" i="39"/>
  <c r="H2920" i="39"/>
  <c r="H1328" i="39"/>
  <c r="H2464" i="39"/>
  <c r="H2551" i="39"/>
  <c r="H2577" i="39"/>
  <c r="H2687" i="39"/>
  <c r="H2688" i="39"/>
  <c r="J2777" i="39"/>
  <c r="K2777" i="39" s="1"/>
  <c r="I2777" i="39" s="1"/>
  <c r="J2594" i="39"/>
  <c r="K2594" i="39" s="1"/>
  <c r="I2594" i="39" s="1"/>
  <c r="J1553" i="39"/>
  <c r="K1553" i="39" s="1"/>
  <c r="I1553" i="39" s="1"/>
  <c r="J1659" i="39"/>
  <c r="K1659" i="39" s="1"/>
  <c r="I1659" i="39" s="1"/>
  <c r="J59" i="39"/>
  <c r="K59" i="39" s="1"/>
  <c r="I59" i="39" s="1"/>
  <c r="J416" i="39"/>
  <c r="K416" i="39" s="1"/>
  <c r="I416" i="39" s="1"/>
  <c r="J822" i="39"/>
  <c r="K822" i="39" s="1"/>
  <c r="I822" i="39" s="1"/>
  <c r="J319" i="39"/>
  <c r="K319" i="39" s="1"/>
  <c r="I319" i="39" s="1"/>
  <c r="J3064" i="39"/>
  <c r="K3064" i="39" s="1"/>
  <c r="I3064" i="39" s="1"/>
  <c r="J2463" i="39"/>
  <c r="K2463" i="39" s="1"/>
  <c r="I2463" i="39" s="1"/>
  <c r="J1145" i="39"/>
  <c r="K1145" i="39" s="1"/>
  <c r="I1145" i="39" s="1"/>
  <c r="J1483" i="39"/>
  <c r="K1483" i="39" s="1"/>
  <c r="I1483" i="39" s="1"/>
  <c r="J2977" i="39"/>
  <c r="K2977" i="39" s="1"/>
  <c r="I2977" i="39" s="1"/>
  <c r="J618" i="39"/>
  <c r="K618" i="39" s="1"/>
  <c r="I618" i="39" s="1"/>
  <c r="J2140" i="39"/>
  <c r="K2140" i="39" s="1"/>
  <c r="I2140" i="39" s="1"/>
  <c r="J1921" i="39"/>
  <c r="K1921" i="39" s="1"/>
  <c r="I1921" i="39" s="1"/>
  <c r="J1702" i="39"/>
  <c r="K1702" i="39" s="1"/>
  <c r="I1702" i="39" s="1"/>
  <c r="J205" i="39"/>
  <c r="K205" i="39" s="1"/>
  <c r="I205" i="39" s="1"/>
  <c r="J803" i="39"/>
  <c r="K803" i="39" s="1"/>
  <c r="I803" i="39" s="1"/>
  <c r="J1439" i="39"/>
  <c r="K1439" i="39" s="1"/>
  <c r="I1439" i="39" s="1"/>
  <c r="J1468" i="39"/>
  <c r="K1468" i="39" s="1"/>
  <c r="I1468" i="39" s="1"/>
  <c r="J2370" i="39"/>
  <c r="K2370" i="39" s="1"/>
  <c r="I2370" i="39" s="1"/>
  <c r="J1624" i="39"/>
  <c r="K1624" i="39" s="1"/>
  <c r="I1624" i="39" s="1"/>
  <c r="J186" i="39"/>
  <c r="K186" i="39" s="1"/>
  <c r="I186" i="39" s="1"/>
  <c r="J2065" i="39"/>
  <c r="K2065" i="39" s="1"/>
  <c r="I2065" i="39" s="1"/>
  <c r="J1485" i="39"/>
  <c r="K1485" i="39" s="1"/>
  <c r="I1485" i="39" s="1"/>
  <c r="J2125" i="39"/>
  <c r="K2125" i="39" s="1"/>
  <c r="I2125" i="39" s="1"/>
  <c r="J1495" i="39"/>
  <c r="K1495" i="39" s="1"/>
  <c r="I1495" i="39" s="1"/>
  <c r="J2497" i="39"/>
  <c r="K2497" i="39" s="1"/>
  <c r="I2497" i="39" s="1"/>
  <c r="J2647" i="39"/>
  <c r="K2647" i="39" s="1"/>
  <c r="I2647" i="39" s="1"/>
  <c r="J2872" i="39"/>
  <c r="K2872" i="39" s="1"/>
  <c r="I2872" i="39" s="1"/>
  <c r="J1256" i="39"/>
  <c r="K1256" i="39" s="1"/>
  <c r="I1256" i="39" s="1"/>
  <c r="J2683" i="39"/>
  <c r="K2683" i="39" s="1"/>
  <c r="I2683" i="39" s="1"/>
  <c r="J646" i="39"/>
  <c r="K646" i="39" s="1"/>
  <c r="I646" i="39" s="1"/>
  <c r="J2749" i="39"/>
  <c r="K2749" i="39" s="1"/>
  <c r="I2749" i="39" s="1"/>
  <c r="J1558" i="39"/>
  <c r="K1558" i="39" s="1"/>
  <c r="I1558" i="39" s="1"/>
  <c r="J1956" i="39"/>
  <c r="K1956" i="39" s="1"/>
  <c r="I1956" i="39" s="1"/>
  <c r="J2767" i="39"/>
  <c r="K2767" i="39" s="1"/>
  <c r="I2767" i="39" s="1"/>
  <c r="J1139" i="39"/>
  <c r="K1139" i="39" s="1"/>
  <c r="I1139" i="39" s="1"/>
  <c r="J3017" i="39"/>
  <c r="K3017" i="39" s="1"/>
  <c r="I3017" i="39" s="1"/>
  <c r="J1678" i="39"/>
  <c r="K1678" i="39" s="1"/>
  <c r="I1678" i="39" s="1"/>
  <c r="J2201" i="39"/>
  <c r="K2201" i="39" s="1"/>
  <c r="I2201" i="39" s="1"/>
  <c r="J1972" i="39"/>
  <c r="K1972" i="39" s="1"/>
  <c r="I1972" i="39" s="1"/>
  <c r="J723" i="39"/>
  <c r="K723" i="39" s="1"/>
  <c r="I723" i="39" s="1"/>
  <c r="J2218" i="39"/>
  <c r="K2218" i="39" s="1"/>
  <c r="I2218" i="39" s="1"/>
  <c r="J1864" i="39"/>
  <c r="K1864" i="39" s="1"/>
  <c r="I1864" i="39" s="1"/>
  <c r="J921" i="39"/>
  <c r="K921" i="39" s="1"/>
  <c r="I921" i="39" s="1"/>
  <c r="J812" i="39"/>
  <c r="K812" i="39" s="1"/>
  <c r="I812" i="39" s="1"/>
  <c r="J2768" i="39"/>
  <c r="K2768" i="39" s="1"/>
  <c r="I2768" i="39" s="1"/>
  <c r="J422" i="39"/>
  <c r="K422" i="39" s="1"/>
  <c r="I422" i="39" s="1"/>
  <c r="J2842" i="39"/>
  <c r="K2842" i="39" s="1"/>
  <c r="I2842" i="39" s="1"/>
  <c r="J2221" i="39"/>
  <c r="K2221" i="39" s="1"/>
  <c r="I2221" i="39" s="1"/>
  <c r="J2936" i="39"/>
  <c r="K2936" i="39" s="1"/>
  <c r="I2936" i="39" s="1"/>
  <c r="J664" i="39"/>
  <c r="K664" i="39" s="1"/>
  <c r="I664" i="39" s="1"/>
  <c r="J1454" i="39"/>
  <c r="K1454" i="39" s="1"/>
  <c r="I1454" i="39" s="1"/>
  <c r="J1991" i="39"/>
  <c r="K1991" i="39" s="1"/>
  <c r="I1991" i="39" s="1"/>
  <c r="J3130" i="39"/>
  <c r="K3130" i="39" s="1"/>
  <c r="I3130" i="39" s="1"/>
  <c r="J396" i="39"/>
  <c r="K396" i="39" s="1"/>
  <c r="I396" i="39" s="1"/>
  <c r="J3081" i="39"/>
  <c r="K3081" i="39" s="1"/>
  <c r="I3081" i="39" s="1"/>
  <c r="J3033" i="39"/>
  <c r="K3033" i="39" s="1"/>
  <c r="I3033" i="39" s="1"/>
  <c r="J1996" i="39"/>
  <c r="K1996" i="39" s="1"/>
  <c r="I1996" i="39" s="1"/>
  <c r="J2420" i="39"/>
  <c r="K2420" i="39" s="1"/>
  <c r="I2420" i="39" s="1"/>
  <c r="J2804" i="39"/>
  <c r="K2804" i="39" s="1"/>
  <c r="I2804" i="39" s="1"/>
  <c r="J402" i="39"/>
  <c r="K402" i="39" s="1"/>
  <c r="I402" i="39" s="1"/>
  <c r="J2118" i="39"/>
  <c r="K2118" i="39" s="1"/>
  <c r="I2118" i="39" s="1"/>
  <c r="J2799" i="39"/>
  <c r="K2799" i="39" s="1"/>
  <c r="I2799" i="39" s="1"/>
  <c r="J2087" i="39"/>
  <c r="K2087" i="39" s="1"/>
  <c r="I2087" i="39" s="1"/>
  <c r="J320" i="39"/>
  <c r="K320" i="39" s="1"/>
  <c r="I320" i="39" s="1"/>
  <c r="J1220" i="39"/>
  <c r="K1220" i="39" s="1"/>
  <c r="I1220" i="39" s="1"/>
  <c r="J202" i="39"/>
  <c r="K202" i="39" s="1"/>
  <c r="I202" i="39" s="1"/>
  <c r="J1597" i="39"/>
  <c r="K1597" i="39" s="1"/>
  <c r="I1597" i="39" s="1"/>
  <c r="J2586" i="39"/>
  <c r="K2586" i="39" s="1"/>
  <c r="I2586" i="39" s="1"/>
  <c r="J1463" i="39"/>
  <c r="K1463" i="39" s="1"/>
  <c r="I1463" i="39" s="1"/>
  <c r="J1271" i="39"/>
  <c r="K1271" i="39" s="1"/>
  <c r="I1271" i="39" s="1"/>
  <c r="J1448" i="39"/>
  <c r="K1448" i="39" s="1"/>
  <c r="I1448" i="39" s="1"/>
  <c r="J1836" i="39"/>
  <c r="K1836" i="39" s="1"/>
  <c r="I1836" i="39" s="1"/>
  <c r="J1566" i="39"/>
  <c r="K1566" i="39" s="1"/>
  <c r="I1566" i="39" s="1"/>
  <c r="J2113" i="39"/>
  <c r="K2113" i="39" s="1"/>
  <c r="I2113" i="39" s="1"/>
  <c r="J300" i="39"/>
  <c r="K300" i="39" s="1"/>
  <c r="I300" i="39" s="1"/>
  <c r="J1948" i="39"/>
  <c r="K1948" i="39" s="1"/>
  <c r="I1948" i="39" s="1"/>
  <c r="J2998" i="39"/>
  <c r="K2998" i="39" s="1"/>
  <c r="I2998" i="39" s="1"/>
  <c r="J2899" i="39"/>
  <c r="K2899" i="39" s="1"/>
  <c r="I2899" i="39" s="1"/>
  <c r="J1383" i="39"/>
  <c r="K1383" i="39" s="1"/>
  <c r="I1383" i="39" s="1"/>
  <c r="J773" i="39"/>
  <c r="K773" i="39" s="1"/>
  <c r="I773" i="39" s="1"/>
  <c r="J1814" i="39"/>
  <c r="K1814" i="39" s="1"/>
  <c r="I1814" i="39" s="1"/>
  <c r="J1355" i="39"/>
  <c r="K1355" i="39" s="1"/>
  <c r="I1355" i="39" s="1"/>
  <c r="J1733" i="39"/>
  <c r="K1733" i="39" s="1"/>
  <c r="I1733" i="39" s="1"/>
  <c r="J2115" i="39"/>
  <c r="K2115" i="39" s="1"/>
  <c r="I2115" i="39" s="1"/>
  <c r="J432" i="39"/>
  <c r="K432" i="39" s="1"/>
  <c r="I432" i="39" s="1"/>
  <c r="J787" i="39"/>
  <c r="K787" i="39" s="1"/>
  <c r="I787" i="39" s="1"/>
  <c r="J312" i="39"/>
  <c r="K312" i="39" s="1"/>
  <c r="I312" i="39" s="1"/>
  <c r="J2598" i="39"/>
  <c r="K2598" i="39" s="1"/>
  <c r="I2598" i="39" s="1"/>
  <c r="J404" i="39"/>
  <c r="K404" i="39" s="1"/>
  <c r="I404" i="39" s="1"/>
  <c r="J2576" i="39"/>
  <c r="K2576" i="39" s="1"/>
  <c r="I2576" i="39" s="1"/>
  <c r="J1976" i="39"/>
  <c r="K1976" i="39" s="1"/>
  <c r="I1976" i="39" s="1"/>
  <c r="J231" i="39"/>
  <c r="K231" i="39" s="1"/>
  <c r="I231" i="39" s="1"/>
  <c r="J3163" i="39"/>
  <c r="K3163" i="39" s="1"/>
  <c r="I3163" i="39" s="1"/>
  <c r="J1493" i="39"/>
  <c r="K1493" i="39" s="1"/>
  <c r="I1493" i="39" s="1"/>
  <c r="J1099" i="39"/>
  <c r="K1099" i="39" s="1"/>
  <c r="I1099" i="39" s="1"/>
  <c r="J3046" i="39"/>
  <c r="K3046" i="39" s="1"/>
  <c r="I3046" i="39" s="1"/>
  <c r="J1013" i="39"/>
  <c r="K1013" i="39" s="1"/>
  <c r="I1013" i="39" s="1"/>
  <c r="J18" i="39"/>
  <c r="K18" i="39" s="1"/>
  <c r="I18" i="39" s="1"/>
  <c r="J1708" i="39"/>
  <c r="K1708" i="39" s="1"/>
  <c r="I1708" i="39" s="1"/>
  <c r="J582" i="39"/>
  <c r="K582" i="39" s="1"/>
  <c r="I582" i="39" s="1"/>
  <c r="J2669" i="39"/>
  <c r="K2669" i="39" s="1"/>
  <c r="I2669" i="39" s="1"/>
  <c r="J1550" i="39"/>
  <c r="K1550" i="39" s="1"/>
  <c r="I1550" i="39" s="1"/>
  <c r="J3102" i="39"/>
  <c r="K3102" i="39" s="1"/>
  <c r="I3102" i="39" s="1"/>
  <c r="J2381" i="39"/>
  <c r="K2381" i="39" s="1"/>
  <c r="I2381" i="39" s="1"/>
  <c r="J2114" i="39"/>
  <c r="K2114" i="39" s="1"/>
  <c r="I2114" i="39" s="1"/>
  <c r="J549" i="39"/>
  <c r="K549" i="39" s="1"/>
  <c r="I549" i="39" s="1"/>
  <c r="J930" i="39"/>
  <c r="K930" i="39" s="1"/>
  <c r="I930" i="39" s="1"/>
  <c r="J1995" i="39"/>
  <c r="K1995" i="39" s="1"/>
  <c r="I1995" i="39" s="1"/>
  <c r="J2890" i="39"/>
  <c r="K2890" i="39" s="1"/>
  <c r="I2890" i="39" s="1"/>
  <c r="J1873" i="39"/>
  <c r="K1873" i="39" s="1"/>
  <c r="I1873" i="39" s="1"/>
  <c r="J2715" i="39"/>
  <c r="K2715" i="39" s="1"/>
  <c r="I2715" i="39" s="1"/>
  <c r="J2271" i="39"/>
  <c r="K2271" i="39" s="1"/>
  <c r="I2271" i="39" s="1"/>
  <c r="J2249" i="39"/>
  <c r="K2249" i="39" s="1"/>
  <c r="I2249" i="39" s="1"/>
  <c r="J1837" i="39"/>
  <c r="K1837" i="39" s="1"/>
  <c r="I1837" i="39" s="1"/>
  <c r="J775" i="39"/>
  <c r="K775" i="39" s="1"/>
  <c r="I775" i="39" s="1"/>
  <c r="J2225" i="39"/>
  <c r="K2225" i="39" s="1"/>
  <c r="I2225" i="39" s="1"/>
  <c r="J906" i="39"/>
  <c r="K906" i="39" s="1"/>
  <c r="I906" i="39" s="1"/>
  <c r="J1433" i="39"/>
  <c r="K1433" i="39" s="1"/>
  <c r="I1433" i="39" s="1"/>
  <c r="J1420" i="39"/>
  <c r="K1420" i="39" s="1"/>
  <c r="I1420" i="39" s="1"/>
  <c r="J1947" i="39"/>
  <c r="K1947" i="39" s="1"/>
  <c r="I1947" i="39" s="1"/>
  <c r="J289" i="39"/>
  <c r="K289" i="39" s="1"/>
  <c r="I289" i="39" s="1"/>
  <c r="J1759" i="39"/>
  <c r="K1759" i="39" s="1"/>
  <c r="I1759" i="39" s="1"/>
  <c r="J436" i="39"/>
  <c r="K436" i="39" s="1"/>
  <c r="I436" i="39" s="1"/>
  <c r="J95" i="39"/>
  <c r="K95" i="39" s="1"/>
  <c r="I95" i="39" s="1"/>
  <c r="J2997" i="39"/>
  <c r="K2997" i="39" s="1"/>
  <c r="I2997" i="39" s="1"/>
  <c r="J1970" i="39"/>
  <c r="K1970" i="39" s="1"/>
  <c r="I1970" i="39" s="1"/>
  <c r="J1041" i="39"/>
  <c r="K1041" i="39" s="1"/>
  <c r="I1041" i="39" s="1"/>
  <c r="J3107" i="39"/>
  <c r="K3107" i="39" s="1"/>
  <c r="I3107" i="39" s="1"/>
  <c r="J708" i="39"/>
  <c r="K708" i="39" s="1"/>
  <c r="I708" i="39" s="1"/>
  <c r="J786" i="39"/>
  <c r="K786" i="39" s="1"/>
  <c r="I786" i="39" s="1"/>
  <c r="J1894" i="39"/>
  <c r="K1894" i="39" s="1"/>
  <c r="I1894" i="39" s="1"/>
  <c r="J1641" i="39"/>
  <c r="K1641" i="39" s="1"/>
  <c r="I1641" i="39" s="1"/>
  <c r="J1905" i="39"/>
  <c r="K1905" i="39" s="1"/>
  <c r="I1905" i="39" s="1"/>
  <c r="J2628" i="39"/>
  <c r="K2628" i="39" s="1"/>
  <c r="I2628" i="39" s="1"/>
  <c r="J944" i="39"/>
  <c r="K944" i="39" s="1"/>
  <c r="I944" i="39" s="1"/>
  <c r="J1562" i="39"/>
  <c r="K1562" i="39" s="1"/>
  <c r="I1562" i="39" s="1"/>
  <c r="J1537" i="39"/>
  <c r="K1537" i="39" s="1"/>
  <c r="I1537" i="39" s="1"/>
  <c r="J1187" i="39"/>
  <c r="K1187" i="39" s="1"/>
  <c r="I1187" i="39" s="1"/>
  <c r="J2294" i="39"/>
  <c r="K2294" i="39" s="1"/>
  <c r="I2294" i="39" s="1"/>
  <c r="J1892" i="39"/>
  <c r="K1892" i="39" s="1"/>
  <c r="I1892" i="39" s="1"/>
  <c r="J1055" i="39"/>
  <c r="K1055" i="39" s="1"/>
  <c r="I1055" i="39" s="1"/>
  <c r="J1486" i="39"/>
  <c r="K1486" i="39" s="1"/>
  <c r="I1486" i="39" s="1"/>
  <c r="J1094" i="39"/>
  <c r="K1094" i="39" s="1"/>
  <c r="I1094" i="39" s="1"/>
  <c r="J1423" i="39"/>
  <c r="K1423" i="39" s="1"/>
  <c r="I1423" i="39" s="1"/>
  <c r="J2374" i="39"/>
  <c r="K2374" i="39" s="1"/>
  <c r="I2374" i="39" s="1"/>
  <c r="J1591" i="39"/>
  <c r="K1591" i="39" s="1"/>
  <c r="I1591" i="39" s="1"/>
  <c r="J2988" i="39"/>
  <c r="K2988" i="39" s="1"/>
  <c r="I2988" i="39" s="1"/>
  <c r="J118" i="39"/>
  <c r="K118" i="39" s="1"/>
  <c r="I118" i="39" s="1"/>
  <c r="J318" i="39"/>
  <c r="K318" i="39" s="1"/>
  <c r="I318" i="39" s="1"/>
  <c r="J110" i="39"/>
  <c r="K110" i="39" s="1"/>
  <c r="I110" i="39" s="1"/>
  <c r="J2431" i="39"/>
  <c r="K2431" i="39" s="1"/>
  <c r="I2431" i="39" s="1"/>
  <c r="J199" i="39"/>
  <c r="K199" i="39" s="1"/>
  <c r="I199" i="39" s="1"/>
  <c r="J1422" i="39"/>
  <c r="K1422" i="39" s="1"/>
  <c r="I1422" i="39" s="1"/>
  <c r="J1132" i="39"/>
  <c r="K1132" i="39" s="1"/>
  <c r="I1132" i="39" s="1"/>
  <c r="J1658" i="39"/>
  <c r="K1658" i="39" s="1"/>
  <c r="I1658" i="39" s="1"/>
  <c r="J2053" i="39"/>
  <c r="K2053" i="39" s="1"/>
  <c r="I2053" i="39" s="1"/>
  <c r="J1177" i="39"/>
  <c r="K1177" i="39" s="1"/>
  <c r="I1177" i="39" s="1"/>
  <c r="J1895" i="39"/>
  <c r="K1895" i="39" s="1"/>
  <c r="I1895" i="39" s="1"/>
  <c r="J641" i="39"/>
  <c r="K641" i="39" s="1"/>
  <c r="I641" i="39" s="1"/>
  <c r="J1611" i="39"/>
  <c r="K1611" i="39" s="1"/>
  <c r="I1611" i="39" s="1"/>
  <c r="J2564" i="39"/>
  <c r="K2564" i="39" s="1"/>
  <c r="I2564" i="39" s="1"/>
  <c r="J1532" i="39"/>
  <c r="K1532" i="39" s="1"/>
  <c r="I1532" i="39" s="1"/>
  <c r="J44" i="39"/>
  <c r="K44" i="39" s="1"/>
  <c r="I44" i="39" s="1"/>
  <c r="J292" i="39"/>
  <c r="K292" i="39" s="1"/>
  <c r="I292" i="39" s="1"/>
  <c r="J171" i="39"/>
  <c r="K171" i="39" s="1"/>
  <c r="I171" i="39" s="1"/>
  <c r="J317" i="39"/>
  <c r="K317" i="39" s="1"/>
  <c r="I317" i="39" s="1"/>
  <c r="J2948" i="39"/>
  <c r="K2948" i="39" s="1"/>
  <c r="I2948" i="39" s="1"/>
  <c r="J1874" i="39"/>
  <c r="K1874" i="39" s="1"/>
  <c r="I1874" i="39" s="1"/>
  <c r="J3032" i="39"/>
  <c r="K3032" i="39" s="1"/>
  <c r="I3032" i="39" s="1"/>
  <c r="J1268" i="39"/>
  <c r="K1268" i="39" s="1"/>
  <c r="I1268" i="39" s="1"/>
  <c r="J2337" i="39"/>
  <c r="K2337" i="39" s="1"/>
  <c r="I2337" i="39" s="1"/>
  <c r="J1860" i="39"/>
  <c r="K1860" i="39" s="1"/>
  <c r="I1860" i="39" s="1"/>
  <c r="J2469" i="39"/>
  <c r="K2469" i="39" s="1"/>
  <c r="I2469" i="39" s="1"/>
  <c r="J7" i="39"/>
  <c r="K7" i="39" s="1"/>
  <c r="I7" i="39" s="1"/>
  <c r="J377" i="39"/>
  <c r="K377" i="39" s="1"/>
  <c r="I377" i="39" s="1"/>
  <c r="J2230" i="39"/>
  <c r="K2230" i="39" s="1"/>
  <c r="I2230" i="39" s="1"/>
  <c r="J3114" i="39"/>
  <c r="K3114" i="39" s="1"/>
  <c r="I3114" i="39" s="1"/>
  <c r="J3090" i="39"/>
  <c r="K3090" i="39" s="1"/>
  <c r="I3090" i="39" s="1"/>
  <c r="J1511" i="39"/>
  <c r="K1511" i="39" s="1"/>
  <c r="I1511" i="39" s="1"/>
  <c r="J2168" i="39"/>
  <c r="K2168" i="39" s="1"/>
  <c r="I2168" i="39" s="1"/>
  <c r="J1154" i="39"/>
  <c r="K1154" i="39" s="1"/>
  <c r="I1154" i="39" s="1"/>
  <c r="J2397" i="39"/>
  <c r="K2397" i="39" s="1"/>
  <c r="I2397" i="39" s="1"/>
  <c r="J455" i="39"/>
  <c r="K455" i="39" s="1"/>
  <c r="I455" i="39" s="1"/>
  <c r="J2470" i="39"/>
  <c r="K2470" i="39" s="1"/>
  <c r="I2470" i="39" s="1"/>
  <c r="J428" i="39"/>
  <c r="K428" i="39" s="1"/>
  <c r="I428" i="39" s="1"/>
  <c r="J2579" i="39"/>
  <c r="K2579" i="39" s="1"/>
  <c r="I2579" i="39" s="1"/>
  <c r="J1110" i="39"/>
  <c r="K1110" i="39" s="1"/>
  <c r="I1110" i="39" s="1"/>
  <c r="J485" i="39"/>
  <c r="K485" i="39" s="1"/>
  <c r="I485" i="39" s="1"/>
  <c r="J1806" i="39"/>
  <c r="K1806" i="39" s="1"/>
  <c r="I1806" i="39" s="1"/>
  <c r="J853" i="39"/>
  <c r="K853" i="39" s="1"/>
  <c r="I853" i="39" s="1"/>
  <c r="J2279" i="39"/>
  <c r="K2279" i="39" s="1"/>
  <c r="I2279" i="39" s="1"/>
  <c r="J2136" i="39"/>
  <c r="K2136" i="39" s="1"/>
  <c r="I2136" i="39" s="1"/>
  <c r="J444" i="39"/>
  <c r="K444" i="39" s="1"/>
  <c r="I444" i="39" s="1"/>
  <c r="J567" i="39"/>
  <c r="K567" i="39" s="1"/>
  <c r="I567" i="39" s="1"/>
  <c r="J130" i="39"/>
  <c r="K130" i="39" s="1"/>
  <c r="I130" i="39" s="1"/>
  <c r="J1079" i="39"/>
  <c r="K1079" i="39" s="1"/>
  <c r="I1079" i="39" s="1"/>
  <c r="J2502" i="39"/>
  <c r="K2502" i="39" s="1"/>
  <c r="I2502" i="39" s="1"/>
  <c r="J671" i="39"/>
  <c r="K671" i="39" s="1"/>
  <c r="I671" i="39" s="1"/>
  <c r="J2094" i="39"/>
  <c r="K2094" i="39" s="1"/>
  <c r="I2094" i="39" s="1"/>
  <c r="J2684" i="39"/>
  <c r="K2684" i="39" s="1"/>
  <c r="I2684" i="39" s="1"/>
  <c r="J3132" i="39"/>
  <c r="K3132" i="39" s="1"/>
  <c r="I3132" i="39" s="1"/>
  <c r="J1508" i="39"/>
  <c r="K1508" i="39" s="1"/>
  <c r="I1508" i="39" s="1"/>
  <c r="J753" i="39"/>
  <c r="K753" i="39" s="1"/>
  <c r="I753" i="39" s="1"/>
  <c r="J2273" i="39"/>
  <c r="K2273" i="39" s="1"/>
  <c r="I2273" i="39" s="1"/>
  <c r="J3159" i="39"/>
  <c r="K3159" i="39" s="1"/>
  <c r="I3159" i="39" s="1"/>
  <c r="J1770" i="39"/>
  <c r="K1770" i="39" s="1"/>
  <c r="I1770" i="39" s="1"/>
  <c r="J682" i="39"/>
  <c r="K682" i="39" s="1"/>
  <c r="I682" i="39" s="1"/>
  <c r="J1955" i="39"/>
  <c r="K1955" i="39" s="1"/>
  <c r="I1955" i="39" s="1"/>
  <c r="J2062" i="39"/>
  <c r="K2062" i="39" s="1"/>
  <c r="I2062" i="39" s="1"/>
  <c r="J1821" i="39"/>
  <c r="K1821" i="39" s="1"/>
  <c r="I1821" i="39" s="1"/>
  <c r="J2214" i="39"/>
  <c r="K2214" i="39" s="1"/>
  <c r="I2214" i="39" s="1"/>
  <c r="J525" i="39"/>
  <c r="K525" i="39" s="1"/>
  <c r="I525" i="39" s="1"/>
  <c r="J274" i="39"/>
  <c r="K274" i="39" s="1"/>
  <c r="I274" i="39" s="1"/>
  <c r="J273" i="39"/>
  <c r="K273" i="39" s="1"/>
  <c r="I273" i="39" s="1"/>
  <c r="J777" i="39"/>
  <c r="K777" i="39" s="1"/>
  <c r="I777" i="39" s="1"/>
  <c r="J1667" i="39"/>
  <c r="K1667" i="39" s="1"/>
  <c r="I1667" i="39" s="1"/>
  <c r="J1709" i="39"/>
  <c r="K1709" i="39" s="1"/>
  <c r="I1709" i="39" s="1"/>
  <c r="J314" i="39"/>
  <c r="K314" i="39" s="1"/>
  <c r="I314" i="39" s="1"/>
  <c r="J1196" i="39"/>
  <c r="K1196" i="39" s="1"/>
  <c r="I1196" i="39" s="1"/>
  <c r="J2077" i="39"/>
  <c r="K2077" i="39" s="1"/>
  <c r="I2077" i="39" s="1"/>
  <c r="J1359" i="39"/>
  <c r="K1359" i="39" s="1"/>
  <c r="I1359" i="39" s="1"/>
  <c r="J2408" i="39"/>
  <c r="K2408" i="39" s="1"/>
  <c r="I2408" i="39" s="1"/>
  <c r="J2992" i="39"/>
  <c r="K2992" i="39" s="1"/>
  <c r="I2992" i="39" s="1"/>
  <c r="J439" i="39"/>
  <c r="K439" i="39" s="1"/>
  <c r="I439" i="39" s="1"/>
  <c r="J2342" i="39"/>
  <c r="K2342" i="39" s="1"/>
  <c r="I2342" i="39" s="1"/>
  <c r="J1335" i="39"/>
  <c r="K1335" i="39" s="1"/>
  <c r="I1335" i="39" s="1"/>
  <c r="J1318" i="39"/>
  <c r="K1318" i="39" s="1"/>
  <c r="I1318" i="39" s="1"/>
  <c r="J1354" i="39"/>
  <c r="K1354" i="39" s="1"/>
  <c r="I1354" i="39" s="1"/>
  <c r="J1418" i="39"/>
  <c r="K1418" i="39" s="1"/>
  <c r="I1418" i="39" s="1"/>
  <c r="J441" i="39"/>
  <c r="K441" i="39" s="1"/>
  <c r="I441" i="39" s="1"/>
  <c r="J2763" i="39"/>
  <c r="K2763" i="39" s="1"/>
  <c r="I2763" i="39" s="1"/>
  <c r="J1810" i="39"/>
  <c r="K1810" i="39" s="1"/>
  <c r="I1810" i="39" s="1"/>
  <c r="J2096" i="39"/>
  <c r="K2096" i="39" s="1"/>
  <c r="I2096" i="39" s="1"/>
  <c r="J1239" i="39"/>
  <c r="K1239" i="39" s="1"/>
  <c r="I1239" i="39" s="1"/>
  <c r="J973" i="39"/>
  <c r="K973" i="39" s="1"/>
  <c r="I973" i="39" s="1"/>
  <c r="J2069" i="39"/>
  <c r="K2069" i="39" s="1"/>
  <c r="I2069" i="39" s="1"/>
  <c r="J701" i="39"/>
  <c r="K701" i="39" s="1"/>
  <c r="I701" i="39" s="1"/>
  <c r="J448" i="39"/>
  <c r="K448" i="39" s="1"/>
  <c r="I448" i="39" s="1"/>
  <c r="J2642" i="39"/>
  <c r="K2642" i="39" s="1"/>
  <c r="I2642" i="39" s="1"/>
  <c r="J3169" i="39"/>
  <c r="K3169" i="39" s="1"/>
  <c r="I3169" i="39" s="1"/>
  <c r="J1342" i="39"/>
  <c r="K1342" i="39" s="1"/>
  <c r="I1342" i="39" s="1"/>
  <c r="J3089" i="39"/>
  <c r="K3089" i="39" s="1"/>
  <c r="I3089" i="39" s="1"/>
  <c r="J1140" i="39"/>
  <c r="K1140" i="39" s="1"/>
  <c r="I1140" i="39" s="1"/>
  <c r="J1249" i="39"/>
  <c r="K1249" i="39" s="1"/>
  <c r="I1249" i="39" s="1"/>
  <c r="J1246" i="39"/>
  <c r="K1246" i="39" s="1"/>
  <c r="I1246" i="39" s="1"/>
  <c r="J1839" i="39"/>
  <c r="K1839" i="39" s="1"/>
  <c r="I1839" i="39" s="1"/>
  <c r="J2889" i="39"/>
  <c r="K2889" i="39" s="1"/>
  <c r="I2889" i="39" s="1"/>
  <c r="J2495" i="39"/>
  <c r="K2495" i="39" s="1"/>
  <c r="I2495" i="39" s="1"/>
  <c r="J1147" i="39"/>
  <c r="K1147" i="39" s="1"/>
  <c r="I1147" i="39" s="1"/>
  <c r="J2559" i="39"/>
  <c r="K2559" i="39" s="1"/>
  <c r="I2559" i="39" s="1"/>
  <c r="J1497" i="39"/>
  <c r="K1497" i="39" s="1"/>
  <c r="I1497" i="39" s="1"/>
  <c r="J334" i="39"/>
  <c r="K334" i="39" s="1"/>
  <c r="I334" i="39" s="1"/>
  <c r="J1775" i="39"/>
  <c r="K1775" i="39" s="1"/>
  <c r="I1775" i="39" s="1"/>
  <c r="J1612" i="39"/>
  <c r="K1612" i="39" s="1"/>
  <c r="I1612" i="39" s="1"/>
  <c r="J534" i="39"/>
  <c r="K534" i="39" s="1"/>
  <c r="I534" i="39" s="1"/>
  <c r="J1214" i="39"/>
  <c r="K1214" i="39" s="1"/>
  <c r="I1214" i="39" s="1"/>
  <c r="J2531" i="39"/>
  <c r="K2531" i="39" s="1"/>
  <c r="I2531" i="39" s="1"/>
  <c r="J882" i="39"/>
  <c r="K882" i="39" s="1"/>
  <c r="I882" i="39" s="1"/>
  <c r="J1689" i="39"/>
  <c r="K1689" i="39" s="1"/>
  <c r="I1689" i="39" s="1"/>
  <c r="J1606" i="39"/>
  <c r="K1606" i="39" s="1"/>
  <c r="I1606" i="39" s="1"/>
  <c r="J216" i="39"/>
  <c r="K216" i="39" s="1"/>
  <c r="I216" i="39" s="1"/>
  <c r="J3117" i="39"/>
  <c r="K3117" i="39" s="1"/>
  <c r="I3117" i="39" s="1"/>
  <c r="J2272" i="39"/>
  <c r="K2272" i="39" s="1"/>
  <c r="I2272" i="39" s="1"/>
  <c r="J281" i="39"/>
  <c r="K281" i="39" s="1"/>
  <c r="I281" i="39" s="1"/>
  <c r="J2840" i="39"/>
  <c r="K2840" i="39" s="1"/>
  <c r="I2840" i="39" s="1"/>
  <c r="J1565" i="39"/>
  <c r="K1565" i="39" s="1"/>
  <c r="I1565" i="39" s="1"/>
  <c r="J1424" i="39"/>
  <c r="K1424" i="39" s="1"/>
  <c r="I1424" i="39" s="1"/>
  <c r="J2092" i="39"/>
  <c r="K2092" i="39" s="1"/>
  <c r="I2092" i="39" s="1"/>
  <c r="J1009" i="39"/>
  <c r="K1009" i="39" s="1"/>
  <c r="I1009" i="39" s="1"/>
  <c r="J932" i="39"/>
  <c r="K932" i="39" s="1"/>
  <c r="I932" i="39" s="1"/>
  <c r="J2325" i="39"/>
  <c r="K2325" i="39" s="1"/>
  <c r="I2325" i="39" s="1"/>
  <c r="J1868" i="39"/>
  <c r="K1868" i="39" s="1"/>
  <c r="I1868" i="39" s="1"/>
  <c r="J1089" i="39"/>
  <c r="K1089" i="39" s="1"/>
  <c r="I1089" i="39" s="1"/>
  <c r="J2871" i="39"/>
  <c r="K2871" i="39" s="1"/>
  <c r="I2871" i="39" s="1"/>
  <c r="J298" i="39"/>
  <c r="K298" i="39" s="1"/>
  <c r="I298" i="39" s="1"/>
  <c r="J2038" i="39"/>
  <c r="K2038" i="39" s="1"/>
  <c r="I2038" i="39" s="1"/>
  <c r="J229" i="39"/>
  <c r="K229" i="39" s="1"/>
  <c r="I229" i="39" s="1"/>
  <c r="J2552" i="39"/>
  <c r="K2552" i="39" s="1"/>
  <c r="I2552" i="39" s="1"/>
  <c r="J164" i="39"/>
  <c r="K164" i="39" s="1"/>
  <c r="I164" i="39" s="1"/>
  <c r="J745" i="39"/>
  <c r="K745" i="39" s="1"/>
  <c r="I745" i="39" s="1"/>
  <c r="J2400" i="39"/>
  <c r="K2400" i="39" s="1"/>
  <c r="I2400" i="39" s="1"/>
  <c r="J1276" i="39"/>
  <c r="K1276" i="39" s="1"/>
  <c r="I1276" i="39" s="1"/>
  <c r="J1888" i="39"/>
  <c r="K1888" i="39" s="1"/>
  <c r="I1888" i="39" s="1"/>
  <c r="J2795" i="39"/>
  <c r="K2795" i="39" s="1"/>
  <c r="I2795" i="39" s="1"/>
  <c r="J1000" i="39"/>
  <c r="K1000" i="39" s="1"/>
  <c r="I1000" i="39" s="1"/>
  <c r="J557" i="39"/>
  <c r="K557" i="39" s="1"/>
  <c r="I557" i="39" s="1"/>
  <c r="J191" i="39"/>
  <c r="K191" i="39" s="1"/>
  <c r="I191" i="39" s="1"/>
  <c r="J852" i="39"/>
  <c r="K852" i="39" s="1"/>
  <c r="I852" i="39" s="1"/>
  <c r="J2148" i="39"/>
  <c r="K2148" i="39" s="1"/>
  <c r="I2148" i="39" s="1"/>
  <c r="J986" i="39"/>
  <c r="K986" i="39" s="1"/>
  <c r="I986" i="39" s="1"/>
  <c r="J2345" i="39"/>
  <c r="K2345" i="39" s="1"/>
  <c r="I2345" i="39" s="1"/>
  <c r="J1751" i="39"/>
  <c r="K1751" i="39" s="1"/>
  <c r="I1751" i="39" s="1"/>
  <c r="J2898" i="39"/>
  <c r="K2898" i="39" s="1"/>
  <c r="I2898" i="39" s="1"/>
  <c r="J1045" i="39"/>
  <c r="K1045" i="39" s="1"/>
  <c r="I1045" i="39" s="1"/>
  <c r="J761" i="39"/>
  <c r="K761" i="39" s="1"/>
  <c r="I761" i="39" s="1"/>
  <c r="J1339" i="39"/>
  <c r="K1339" i="39" s="1"/>
  <c r="I1339" i="39" s="1"/>
  <c r="J3162" i="39"/>
  <c r="K3162" i="39" s="1"/>
  <c r="I3162" i="39" s="1"/>
  <c r="J2306" i="39"/>
  <c r="K2306" i="39" s="1"/>
  <c r="I2306" i="39" s="1"/>
  <c r="J2761" i="39"/>
  <c r="K2761" i="39" s="1"/>
  <c r="I2761" i="39" s="1"/>
  <c r="J3171" i="39"/>
  <c r="K3171" i="39" s="1"/>
  <c r="I3171" i="39" s="1"/>
  <c r="J879" i="39"/>
  <c r="K879" i="39" s="1"/>
  <c r="I879" i="39" s="1"/>
  <c r="J38" i="39"/>
  <c r="K38" i="39" s="1"/>
  <c r="I38" i="39" s="1"/>
  <c r="J1343" i="39"/>
  <c r="K1343" i="39" s="1"/>
  <c r="I1343" i="39" s="1"/>
  <c r="J2838" i="39"/>
  <c r="K2838" i="39" s="1"/>
  <c r="I2838" i="39" s="1"/>
  <c r="J283" i="39"/>
  <c r="K283" i="39" s="1"/>
  <c r="I283" i="39" s="1"/>
  <c r="J2467" i="39"/>
  <c r="K2467" i="39" s="1"/>
  <c r="I2467" i="39" s="1"/>
  <c r="J2993" i="39"/>
  <c r="K2993" i="39" s="1"/>
  <c r="I2993" i="39" s="1"/>
  <c r="J1732" i="39"/>
  <c r="K1732" i="39" s="1"/>
  <c r="I1732" i="39" s="1"/>
  <c r="J526" i="39"/>
  <c r="K526" i="39" s="1"/>
  <c r="I526" i="39" s="1"/>
  <c r="J536" i="39"/>
  <c r="K536" i="39" s="1"/>
  <c r="I536" i="39" s="1"/>
  <c r="J659" i="39"/>
  <c r="K659" i="39" s="1"/>
  <c r="I659" i="39" s="1"/>
  <c r="J1077" i="39"/>
  <c r="K1077" i="39" s="1"/>
  <c r="I1077" i="39" s="1"/>
  <c r="J1344" i="39"/>
  <c r="K1344" i="39" s="1"/>
  <c r="I1344" i="39" s="1"/>
  <c r="J752" i="39"/>
  <c r="K752" i="39" s="1"/>
  <c r="I752" i="39" s="1"/>
  <c r="J834" i="39"/>
  <c r="K834" i="39" s="1"/>
  <c r="I834" i="39" s="1"/>
  <c r="J2922" i="39"/>
  <c r="K2922" i="39" s="1"/>
  <c r="I2922" i="39" s="1"/>
  <c r="J1897" i="39"/>
  <c r="K1897" i="39" s="1"/>
  <c r="I1897" i="39" s="1"/>
  <c r="J3120" i="39"/>
  <c r="K3120" i="39" s="1"/>
  <c r="I3120" i="39" s="1"/>
  <c r="J912" i="39"/>
  <c r="K912" i="39" s="1"/>
  <c r="I912" i="39" s="1"/>
  <c r="J1150" i="39"/>
  <c r="K1150" i="39" s="1"/>
  <c r="I1150" i="39" s="1"/>
  <c r="J64" i="39"/>
  <c r="K64" i="39" s="1"/>
  <c r="I64" i="39" s="1"/>
  <c r="J2061" i="39"/>
  <c r="K2061" i="39" s="1"/>
  <c r="I2061" i="39" s="1"/>
  <c r="J2481" i="39"/>
  <c r="K2481" i="39" s="1"/>
  <c r="I2481" i="39" s="1"/>
  <c r="J2332" i="39"/>
  <c r="K2332" i="39" s="1"/>
  <c r="I2332" i="39" s="1"/>
  <c r="J2124" i="39"/>
  <c r="K2124" i="39" s="1"/>
  <c r="I2124" i="39" s="1"/>
  <c r="J1273" i="39"/>
  <c r="K1273" i="39" s="1"/>
  <c r="I1273" i="39" s="1"/>
  <c r="J2352" i="39"/>
  <c r="K2352" i="39" s="1"/>
  <c r="I2352" i="39" s="1"/>
  <c r="J2520" i="39"/>
  <c r="K2520" i="39" s="1"/>
  <c r="I2520" i="39" s="1"/>
  <c r="J1074" i="39"/>
  <c r="K1074" i="39" s="1"/>
  <c r="I1074" i="39" s="1"/>
  <c r="J1917" i="39"/>
  <c r="K1917" i="39" s="1"/>
  <c r="I1917" i="39" s="1"/>
  <c r="J1392" i="39"/>
  <c r="K1392" i="39" s="1"/>
  <c r="I1392" i="39" s="1"/>
  <c r="J2692" i="39"/>
  <c r="K2692" i="39" s="1"/>
  <c r="I2692" i="39" s="1"/>
  <c r="J759" i="39"/>
  <c r="K759" i="39" s="1"/>
  <c r="I759" i="39" s="1"/>
  <c r="J2629" i="39"/>
  <c r="K2629" i="39" s="1"/>
  <c r="I2629" i="39" s="1"/>
  <c r="J2554" i="39"/>
  <c r="K2554" i="39" s="1"/>
  <c r="I2554" i="39" s="1"/>
  <c r="J984" i="39"/>
  <c r="K984" i="39" s="1"/>
  <c r="I984" i="39" s="1"/>
  <c r="J188" i="39"/>
  <c r="K188" i="39" s="1"/>
  <c r="I188" i="39" s="1"/>
  <c r="J501" i="39"/>
  <c r="K501" i="39" s="1"/>
  <c r="I501" i="39" s="1"/>
  <c r="J1108" i="39"/>
  <c r="K1108" i="39" s="1"/>
  <c r="I1108" i="39" s="1"/>
  <c r="J2773" i="39"/>
  <c r="K2773" i="39" s="1"/>
  <c r="I2773" i="39" s="1"/>
  <c r="J2044" i="39"/>
  <c r="K2044" i="39" s="1"/>
  <c r="I2044" i="39" s="1"/>
  <c r="J1378" i="39"/>
  <c r="K1378" i="39" s="1"/>
  <c r="I1378" i="39" s="1"/>
  <c r="J1855" i="39"/>
  <c r="K1855" i="39" s="1"/>
  <c r="I1855" i="39" s="1"/>
  <c r="J1022" i="39"/>
  <c r="K1022" i="39" s="1"/>
  <c r="I1022" i="39" s="1"/>
  <c r="J969" i="39"/>
  <c r="K969" i="39" s="1"/>
  <c r="I969" i="39" s="1"/>
  <c r="J1682" i="39"/>
  <c r="K1682" i="39" s="1"/>
  <c r="I1682" i="39" s="1"/>
  <c r="J2608" i="39"/>
  <c r="K2608" i="39" s="1"/>
  <c r="I2608" i="39" s="1"/>
  <c r="J3028" i="39"/>
  <c r="K3028" i="39" s="1"/>
  <c r="I3028" i="39" s="1"/>
  <c r="J360" i="39"/>
  <c r="K360" i="39" s="1"/>
  <c r="I360" i="39" s="1"/>
  <c r="J2823" i="39"/>
  <c r="K2823" i="39" s="1"/>
  <c r="I2823" i="39" s="1"/>
  <c r="J352" i="39"/>
  <c r="K352" i="39" s="1"/>
  <c r="I352" i="39" s="1"/>
  <c r="J1491" i="39"/>
  <c r="K1491" i="39" s="1"/>
  <c r="I1491" i="39" s="1"/>
  <c r="J2954" i="39"/>
  <c r="K2954" i="39" s="1"/>
  <c r="I2954" i="39" s="1"/>
  <c r="J1027" i="39"/>
  <c r="K1027" i="39" s="1"/>
  <c r="I1027" i="39" s="1"/>
  <c r="J2966" i="39"/>
  <c r="K2966" i="39" s="1"/>
  <c r="I2966" i="39" s="1"/>
  <c r="J2324" i="39"/>
  <c r="K2324" i="39" s="1"/>
  <c r="I2324" i="39" s="1"/>
  <c r="J952" i="39"/>
  <c r="K952" i="39" s="1"/>
  <c r="I952" i="39" s="1"/>
  <c r="J2824" i="39"/>
  <c r="K2824" i="39" s="1"/>
  <c r="I2824" i="39" s="1"/>
  <c r="J2523" i="39"/>
  <c r="K2523" i="39" s="1"/>
  <c r="I2523" i="39" s="1"/>
  <c r="J2771" i="39"/>
  <c r="K2771" i="39" s="1"/>
  <c r="I2771" i="39" s="1"/>
  <c r="J1945" i="39"/>
  <c r="K1945" i="39" s="1"/>
  <c r="I1945" i="39" s="1"/>
  <c r="J874" i="39"/>
  <c r="K874" i="39" s="1"/>
  <c r="I874" i="39" s="1"/>
  <c r="J1843" i="39"/>
  <c r="K1843" i="39" s="1"/>
  <c r="I1843" i="39" s="1"/>
  <c r="J1908" i="39"/>
  <c r="K1908" i="39" s="1"/>
  <c r="I1908" i="39" s="1"/>
  <c r="J2772" i="39"/>
  <c r="K2772" i="39" s="1"/>
  <c r="I2772" i="39" s="1"/>
  <c r="J1112" i="39"/>
  <c r="K1112" i="39" s="1"/>
  <c r="I1112" i="39" s="1"/>
  <c r="J2503" i="39"/>
  <c r="K2503" i="39" s="1"/>
  <c r="I2503" i="39" s="1"/>
  <c r="J937" i="39"/>
  <c r="K937" i="39" s="1"/>
  <c r="I937" i="39" s="1"/>
  <c r="J1673" i="39"/>
  <c r="K1673" i="39" s="1"/>
  <c r="I1673" i="39" s="1"/>
  <c r="J2601" i="39"/>
  <c r="K2601" i="39" s="1"/>
  <c r="I2601" i="39" s="1"/>
  <c r="J2614" i="39"/>
  <c r="K2614" i="39" s="1"/>
  <c r="I2614" i="39" s="1"/>
  <c r="J2483" i="39"/>
  <c r="K2483" i="39" s="1"/>
  <c r="I2483" i="39" s="1"/>
  <c r="J1723" i="39"/>
  <c r="K1723" i="39" s="1"/>
  <c r="I1723" i="39" s="1"/>
  <c r="J959" i="39"/>
  <c r="K959" i="39" s="1"/>
  <c r="I959" i="39" s="1"/>
  <c r="J568" i="39"/>
  <c r="K568" i="39" s="1"/>
  <c r="I568" i="39" s="1"/>
  <c r="J2288" i="39"/>
  <c r="K2288" i="39" s="1"/>
  <c r="I2288" i="39" s="1"/>
  <c r="J895" i="39"/>
  <c r="K895" i="39" s="1"/>
  <c r="I895" i="39" s="1"/>
  <c r="J1842" i="39"/>
  <c r="K1842" i="39" s="1"/>
  <c r="I1842" i="39" s="1"/>
  <c r="J670" i="39"/>
  <c r="K670" i="39" s="1"/>
  <c r="I670" i="39" s="1"/>
  <c r="J2169" i="39"/>
  <c r="K2169" i="39" s="1"/>
  <c r="I2169" i="39" s="1"/>
  <c r="J776" i="39"/>
  <c r="K776" i="39" s="1"/>
  <c r="I776" i="39" s="1"/>
  <c r="J2227" i="39"/>
  <c r="K2227" i="39" s="1"/>
  <c r="I2227" i="39" s="1"/>
  <c r="J40" i="39"/>
  <c r="K40" i="39" s="1"/>
  <c r="I40" i="39" s="1"/>
  <c r="J806" i="39"/>
  <c r="K806" i="39" s="1"/>
  <c r="I806" i="39" s="1"/>
  <c r="J2685" i="39"/>
  <c r="K2685" i="39" s="1"/>
  <c r="I2685" i="39" s="1"/>
  <c r="J1509" i="39"/>
  <c r="K1509" i="39" s="1"/>
  <c r="I1509" i="39" s="1"/>
  <c r="J1962" i="39"/>
  <c r="K1962" i="39" s="1"/>
  <c r="I1962" i="39" s="1"/>
  <c r="J1716" i="39"/>
  <c r="K1716" i="39" s="1"/>
  <c r="I1716" i="39" s="1"/>
  <c r="J2817" i="39"/>
  <c r="K2817" i="39" s="1"/>
  <c r="I2817" i="39" s="1"/>
  <c r="J647" i="39"/>
  <c r="K647" i="39" s="1"/>
  <c r="I647" i="39" s="1"/>
  <c r="J1200" i="39"/>
  <c r="K1200" i="39" s="1"/>
  <c r="I1200" i="39" s="1"/>
  <c r="J346" i="39"/>
  <c r="K346" i="39" s="1"/>
  <c r="I346" i="39" s="1"/>
  <c r="J2944" i="39"/>
  <c r="K2944" i="39" s="1"/>
  <c r="I2944" i="39" s="1"/>
  <c r="J889" i="39"/>
  <c r="K889" i="39" s="1"/>
  <c r="I889" i="39" s="1"/>
  <c r="J2536" i="39"/>
  <c r="K2536" i="39" s="1"/>
  <c r="I2536" i="39" s="1"/>
  <c r="J904" i="39"/>
  <c r="K904" i="39" s="1"/>
  <c r="I904" i="39" s="1"/>
  <c r="J2722" i="39"/>
  <c r="K2722" i="39" s="1"/>
  <c r="I2722" i="39" s="1"/>
  <c r="J1604" i="39"/>
  <c r="K1604" i="39" s="1"/>
  <c r="I1604" i="39" s="1"/>
  <c r="J1316" i="39"/>
  <c r="K1316" i="39" s="1"/>
  <c r="I1316" i="39" s="1"/>
  <c r="J465" i="39"/>
  <c r="K465" i="39" s="1"/>
  <c r="I465" i="39" s="1"/>
  <c r="J2848" i="39"/>
  <c r="K2848" i="39" s="1"/>
  <c r="I2848" i="39" s="1"/>
  <c r="J2519" i="39"/>
  <c r="K2519" i="39" s="1"/>
  <c r="I2519" i="39" s="1"/>
  <c r="J861" i="39"/>
  <c r="K861" i="39" s="1"/>
  <c r="I861" i="39" s="1"/>
  <c r="J2904" i="39"/>
  <c r="K2904" i="39" s="1"/>
  <c r="I2904" i="39" s="1"/>
  <c r="J1202" i="39"/>
  <c r="K1202" i="39" s="1"/>
  <c r="I1202" i="39" s="1"/>
  <c r="J2073" i="39"/>
  <c r="K2073" i="39" s="1"/>
  <c r="I2073" i="39" s="1"/>
  <c r="J1619" i="39"/>
  <c r="K1619" i="39" s="1"/>
  <c r="I1619" i="39" s="1"/>
  <c r="J27" i="39"/>
  <c r="K27" i="39" s="1"/>
  <c r="I27" i="39" s="1"/>
  <c r="J1124" i="39"/>
  <c r="K1124" i="39" s="1"/>
  <c r="I1124" i="39" s="1"/>
  <c r="J658" i="39"/>
  <c r="K658" i="39" s="1"/>
  <c r="I658" i="39" s="1"/>
  <c r="J1857" i="39"/>
  <c r="K1857" i="39" s="1"/>
  <c r="I1857" i="39" s="1"/>
  <c r="J3010" i="39"/>
  <c r="K3010" i="39" s="1"/>
  <c r="I3010" i="39" s="1"/>
  <c r="J3137" i="39"/>
  <c r="K3137" i="39" s="1"/>
  <c r="I3137" i="39" s="1"/>
  <c r="J1279" i="39"/>
  <c r="K1279" i="39" s="1"/>
  <c r="I1279" i="39" s="1"/>
  <c r="J3146" i="39"/>
  <c r="K3146" i="39" s="1"/>
  <c r="I3146" i="39" s="1"/>
  <c r="J2401" i="39"/>
  <c r="K2401" i="39" s="1"/>
  <c r="I2401" i="39" s="1"/>
  <c r="J2827" i="39"/>
  <c r="K2827" i="39" s="1"/>
  <c r="I2827" i="39" s="1"/>
  <c r="J2269" i="39"/>
  <c r="K2269" i="39" s="1"/>
  <c r="I2269" i="39" s="1"/>
  <c r="J801" i="39"/>
  <c r="K801" i="39" s="1"/>
  <c r="I801" i="39" s="1"/>
  <c r="J1090" i="39"/>
  <c r="K1090" i="39" s="1"/>
  <c r="I1090" i="39" s="1"/>
  <c r="J1599" i="39"/>
  <c r="K1599" i="39" s="1"/>
  <c r="I1599" i="39" s="1"/>
  <c r="J1911" i="39"/>
  <c r="K1911" i="39" s="1"/>
  <c r="I1911" i="39" s="1"/>
  <c r="J2060" i="39"/>
  <c r="K2060" i="39" s="1"/>
  <c r="I2060" i="39" s="1"/>
  <c r="J2335" i="39"/>
  <c r="K2335" i="39" s="1"/>
  <c r="I2335" i="39" s="1"/>
  <c r="J2030" i="39"/>
  <c r="K2030" i="39" s="1"/>
  <c r="I2030" i="39" s="1"/>
  <c r="J11" i="39"/>
  <c r="K11" i="39" s="1"/>
  <c r="I11" i="39" s="1"/>
  <c r="J1292" i="39"/>
  <c r="K1292" i="39" s="1"/>
  <c r="I1292" i="39" s="1"/>
  <c r="J222" i="39"/>
  <c r="K222" i="39" s="1"/>
  <c r="I222" i="39" s="1"/>
  <c r="J3129" i="39"/>
  <c r="K3129" i="39" s="1"/>
  <c r="I3129" i="39" s="1"/>
  <c r="J2664" i="39"/>
  <c r="K2664" i="39" s="1"/>
  <c r="I2664" i="39" s="1"/>
  <c r="J47" i="39"/>
  <c r="K47" i="39" s="1"/>
  <c r="I47" i="39" s="1"/>
  <c r="J2589" i="39"/>
  <c r="K2589" i="39" s="1"/>
  <c r="I2589" i="39" s="1"/>
  <c r="J1333" i="39"/>
  <c r="K1333" i="39" s="1"/>
  <c r="I1333" i="39" s="1"/>
  <c r="J60" i="39"/>
  <c r="K60" i="39" s="1"/>
  <c r="I60" i="39" s="1"/>
  <c r="J1684" i="39"/>
  <c r="K1684" i="39" s="1"/>
  <c r="I1684" i="39" s="1"/>
  <c r="J3098" i="39"/>
  <c r="K3098" i="39" s="1"/>
  <c r="I3098" i="39" s="1"/>
  <c r="J32" i="39"/>
  <c r="K32" i="39" s="1"/>
  <c r="I32" i="39" s="1"/>
  <c r="J2188" i="39"/>
  <c r="K2188" i="39" s="1"/>
  <c r="I2188" i="39" s="1"/>
  <c r="J399" i="39"/>
  <c r="K399" i="39" s="1"/>
  <c r="I399" i="39" s="1"/>
  <c r="J765" i="39"/>
  <c r="K765" i="39" s="1"/>
  <c r="I765" i="39" s="1"/>
  <c r="J2555" i="39"/>
  <c r="K2555" i="39" s="1"/>
  <c r="I2555" i="39" s="1"/>
  <c r="J2015" i="39"/>
  <c r="K2015" i="39" s="1"/>
  <c r="I2015" i="39" s="1"/>
  <c r="J374" i="39"/>
  <c r="K374" i="39" s="1"/>
  <c r="I374" i="39" s="1"/>
  <c r="J1907" i="39"/>
  <c r="K1907" i="39" s="1"/>
  <c r="I1907" i="39" s="1"/>
  <c r="J3074" i="39"/>
  <c r="K3074" i="39" s="1"/>
  <c r="I3074" i="39" s="1"/>
  <c r="J1710" i="39"/>
  <c r="K1710" i="39" s="1"/>
  <c r="I1710" i="39" s="1"/>
  <c r="J573" i="39"/>
  <c r="K573" i="39" s="1"/>
  <c r="I573" i="39" s="1"/>
  <c r="J668" i="39"/>
  <c r="K668" i="39" s="1"/>
  <c r="I668" i="39" s="1"/>
  <c r="J613" i="39"/>
  <c r="K613" i="39" s="1"/>
  <c r="I613" i="39" s="1"/>
  <c r="J2491" i="39"/>
  <c r="K2491" i="39" s="1"/>
  <c r="I2491" i="39" s="1"/>
  <c r="J1588" i="39"/>
  <c r="K1588" i="39" s="1"/>
  <c r="I1588" i="39" s="1"/>
  <c r="J1228" i="39"/>
  <c r="K1228" i="39" s="1"/>
  <c r="I1228" i="39" s="1"/>
  <c r="J662" i="39"/>
  <c r="K662" i="39" s="1"/>
  <c r="I662" i="39" s="1"/>
  <c r="J1928" i="39"/>
  <c r="K1928" i="39" s="1"/>
  <c r="I1928" i="39" s="1"/>
  <c r="J3147" i="39"/>
  <c r="K3147" i="39" s="1"/>
  <c r="I3147" i="39" s="1"/>
  <c r="J431" i="39"/>
  <c r="K431" i="39" s="1"/>
  <c r="I431" i="39" s="1"/>
  <c r="J2487" i="39"/>
  <c r="K2487" i="39" s="1"/>
  <c r="I2487" i="39" s="1"/>
  <c r="J885" i="39"/>
  <c r="K885" i="39" s="1"/>
  <c r="I885" i="39" s="1"/>
  <c r="J2450" i="39"/>
  <c r="K2450" i="39" s="1"/>
  <c r="I2450" i="39" s="1"/>
  <c r="J953" i="39"/>
  <c r="K953" i="39" s="1"/>
  <c r="I953" i="39" s="1"/>
  <c r="J2565" i="39"/>
  <c r="K2565" i="39" s="1"/>
  <c r="I2565" i="39" s="1"/>
  <c r="J285" i="39"/>
  <c r="K285" i="39" s="1"/>
  <c r="I285" i="39" s="1"/>
  <c r="J665" i="39"/>
  <c r="K665" i="39" s="1"/>
  <c r="I665" i="39" s="1"/>
  <c r="J99" i="39"/>
  <c r="K99" i="39" s="1"/>
  <c r="I99" i="39" s="1"/>
  <c r="J1101" i="39"/>
  <c r="K1101" i="39" s="1"/>
  <c r="I1101" i="39" s="1"/>
  <c r="J113" i="39"/>
  <c r="K113" i="39" s="1"/>
  <c r="I113" i="39" s="1"/>
  <c r="J2141" i="39"/>
  <c r="K2141" i="39" s="1"/>
  <c r="I2141" i="39" s="1"/>
  <c r="J1609" i="39"/>
  <c r="K1609" i="39" s="1"/>
  <c r="I1609" i="39" s="1"/>
  <c r="J2759" i="39"/>
  <c r="K2759" i="39" s="1"/>
  <c r="I2759" i="39" s="1"/>
  <c r="J111" i="39"/>
  <c r="K111" i="39" s="1"/>
  <c r="I111" i="39" s="1"/>
  <c r="J2732" i="39"/>
  <c r="K2732" i="39" s="1"/>
  <c r="I2732" i="39" s="1"/>
  <c r="J1219" i="39"/>
  <c r="K1219" i="39" s="1"/>
  <c r="I1219" i="39" s="1"/>
  <c r="J116" i="39"/>
  <c r="K116" i="39" s="1"/>
  <c r="I116" i="39" s="1"/>
  <c r="J1854" i="39"/>
  <c r="K1854" i="39" s="1"/>
  <c r="I1854" i="39" s="1"/>
  <c r="J1539" i="39"/>
  <c r="K1539" i="39" s="1"/>
  <c r="I1539" i="39" s="1"/>
  <c r="J2607" i="39"/>
  <c r="K2607" i="39" s="1"/>
  <c r="I2607" i="39" s="1"/>
  <c r="J2081" i="39"/>
  <c r="K2081" i="39" s="1"/>
  <c r="I2081" i="39" s="1"/>
  <c r="J1091" i="39"/>
  <c r="K1091" i="39" s="1"/>
  <c r="I1091" i="39" s="1"/>
  <c r="J3115" i="39"/>
  <c r="K3115" i="39" s="1"/>
  <c r="I3115" i="39" s="1"/>
  <c r="J1636" i="39"/>
  <c r="K1636" i="39" s="1"/>
  <c r="I1636" i="39" s="1"/>
  <c r="J2128" i="39"/>
  <c r="K2128" i="39" s="1"/>
  <c r="I2128" i="39" s="1"/>
  <c r="J301" i="39"/>
  <c r="K301" i="39" s="1"/>
  <c r="I301" i="39" s="1"/>
  <c r="J3071" i="39"/>
  <c r="K3071" i="39" s="1"/>
  <c r="I3071" i="39" s="1"/>
  <c r="J235" i="39"/>
  <c r="K235" i="39" s="1"/>
  <c r="I235" i="39" s="1"/>
  <c r="J1571" i="39"/>
  <c r="K1571" i="39" s="1"/>
  <c r="I1571" i="39" s="1"/>
  <c r="J1979" i="39"/>
  <c r="K1979" i="39" s="1"/>
  <c r="I1979" i="39" s="1"/>
  <c r="J772" i="39"/>
  <c r="K772" i="39" s="1"/>
  <c r="I772" i="39" s="1"/>
  <c r="J843" i="39"/>
  <c r="K843" i="39" s="1"/>
  <c r="I843" i="39" s="1"/>
  <c r="J867" i="39"/>
  <c r="K867" i="39" s="1"/>
  <c r="I867" i="39" s="1"/>
  <c r="J2415" i="39"/>
  <c r="K2415" i="39" s="1"/>
  <c r="I2415" i="39" s="1"/>
  <c r="J2640" i="39"/>
  <c r="K2640" i="39" s="1"/>
  <c r="I2640" i="39" s="1"/>
  <c r="J733" i="39"/>
  <c r="K733" i="39" s="1"/>
  <c r="I733" i="39" s="1"/>
  <c r="J3082" i="39"/>
  <c r="K3082" i="39" s="1"/>
  <c r="I3082" i="39" s="1"/>
  <c r="J1994" i="39"/>
  <c r="K1994" i="39" s="1"/>
  <c r="I1994" i="39" s="1"/>
  <c r="J820" i="39"/>
  <c r="K820" i="39" s="1"/>
  <c r="I820" i="39" s="1"/>
  <c r="J1161" i="39"/>
  <c r="K1161" i="39" s="1"/>
  <c r="I1161" i="39" s="1"/>
  <c r="J1813" i="39"/>
  <c r="K1813" i="39" s="1"/>
  <c r="I1813" i="39" s="1"/>
  <c r="J996" i="39"/>
  <c r="K996" i="39" s="1"/>
  <c r="I996" i="39" s="1"/>
  <c r="J1796" i="39"/>
  <c r="K1796" i="39" s="1"/>
  <c r="I1796" i="39" s="1"/>
  <c r="J2194" i="39"/>
  <c r="K2194" i="39" s="1"/>
  <c r="I2194" i="39" s="1"/>
  <c r="J627" i="39"/>
  <c r="K627" i="39" s="1"/>
  <c r="I627" i="39" s="1"/>
  <c r="J2193" i="39"/>
  <c r="K2193" i="39" s="1"/>
  <c r="I2193" i="39" s="1"/>
  <c r="J572" i="39"/>
  <c r="K572" i="39" s="1"/>
  <c r="I572" i="39" s="1"/>
  <c r="J2246" i="39"/>
  <c r="K2246" i="39" s="1"/>
  <c r="I2246" i="39" s="1"/>
  <c r="J486" i="39"/>
  <c r="K486" i="39" s="1"/>
  <c r="I486" i="39" s="1"/>
  <c r="J2224" i="39"/>
  <c r="K2224" i="39" s="1"/>
  <c r="I2224" i="39" s="1"/>
  <c r="J420" i="39"/>
  <c r="K420" i="39" s="1"/>
  <c r="I420" i="39" s="1"/>
  <c r="J2588" i="39"/>
  <c r="K2588" i="39" s="1"/>
  <c r="I2588" i="39" s="1"/>
  <c r="J3145" i="39"/>
  <c r="K3145" i="39" s="1"/>
  <c r="I3145" i="39" s="1"/>
  <c r="J1960" i="39"/>
  <c r="K1960" i="39" s="1"/>
  <c r="I1960" i="39" s="1"/>
  <c r="J2220" i="39"/>
  <c r="K2220" i="39" s="1"/>
  <c r="I2220" i="39" s="1"/>
  <c r="J2877" i="39"/>
  <c r="K2877" i="39" s="1"/>
  <c r="I2877" i="39" s="1"/>
  <c r="J1230" i="39"/>
  <c r="K1230" i="39" s="1"/>
  <c r="I1230" i="39" s="1"/>
  <c r="J1533" i="39"/>
  <c r="K1533" i="39" s="1"/>
  <c r="I1533" i="39" s="1"/>
  <c r="J1841" i="39"/>
  <c r="K1841" i="39" s="1"/>
  <c r="I1841" i="39" s="1"/>
  <c r="J316" i="39"/>
  <c r="K316" i="39" s="1"/>
  <c r="I316" i="39" s="1"/>
  <c r="J2198" i="39"/>
  <c r="K2198" i="39" s="1"/>
  <c r="I2198" i="39" s="1"/>
  <c r="J2879" i="39"/>
  <c r="K2879" i="39" s="1"/>
  <c r="I2879" i="39" s="1"/>
  <c r="J1643" i="39"/>
  <c r="K1643" i="39" s="1"/>
  <c r="I1643" i="39" s="1"/>
  <c r="J3122" i="39"/>
  <c r="K3122" i="39" s="1"/>
  <c r="I3122" i="39" s="1"/>
  <c r="J3068" i="39"/>
  <c r="K3068" i="39" s="1"/>
  <c r="I3068" i="39" s="1"/>
  <c r="J2362" i="39"/>
  <c r="K2362" i="39" s="1"/>
  <c r="I2362" i="39" s="1"/>
  <c r="J985" i="39"/>
  <c r="K985" i="39" s="1"/>
  <c r="I985" i="39" s="1"/>
  <c r="J1875" i="39"/>
  <c r="K1875" i="39" s="1"/>
  <c r="I1875" i="39" s="1"/>
  <c r="J2355" i="39"/>
  <c r="K2355" i="39" s="1"/>
  <c r="I2355" i="39" s="1"/>
  <c r="J2578" i="39"/>
  <c r="K2578" i="39" s="1"/>
  <c r="I2578" i="39" s="1"/>
  <c r="J2385" i="39"/>
  <c r="K2385" i="39" s="1"/>
  <c r="I2385" i="39" s="1"/>
  <c r="J848" i="39"/>
  <c r="K848" i="39" s="1"/>
  <c r="I848" i="39" s="1"/>
  <c r="J129" i="39"/>
  <c r="K129" i="39" s="1"/>
  <c r="I129" i="39" s="1"/>
  <c r="J2417" i="39"/>
  <c r="K2417" i="39" s="1"/>
  <c r="I2417" i="39" s="1"/>
  <c r="J2372" i="39"/>
  <c r="K2372" i="39" s="1"/>
  <c r="I2372" i="39" s="1"/>
  <c r="J1967" i="39"/>
  <c r="K1967" i="39" s="1"/>
  <c r="I1967" i="39" s="1"/>
  <c r="J2794" i="39"/>
  <c r="K2794" i="39" s="1"/>
  <c r="I2794" i="39" s="1"/>
  <c r="J2" i="39"/>
  <c r="K2" i="39" s="1"/>
  <c r="I2" i="39" s="1"/>
  <c r="J1958" i="39"/>
  <c r="K1958" i="39" s="1"/>
  <c r="I1958" i="39" s="1"/>
  <c r="J1437" i="39"/>
  <c r="K1437" i="39" s="1"/>
  <c r="I1437" i="39" s="1"/>
  <c r="J1896" i="39"/>
  <c r="K1896" i="39" s="1"/>
  <c r="I1896" i="39" s="1"/>
  <c r="J165" i="39"/>
  <c r="K165" i="39" s="1"/>
  <c r="I165" i="39" s="1"/>
  <c r="J976" i="39"/>
  <c r="K976" i="39" s="1"/>
  <c r="I976" i="39" s="1"/>
  <c r="J69" i="39"/>
  <c r="K69" i="39" s="1"/>
  <c r="I69" i="39" s="1"/>
  <c r="J2407" i="39"/>
  <c r="K2407" i="39" s="1"/>
  <c r="I2407" i="39" s="1"/>
  <c r="J2525" i="39"/>
  <c r="K2525" i="39" s="1"/>
  <c r="I2525" i="39" s="1"/>
  <c r="J1043" i="39"/>
  <c r="K1043" i="39" s="1"/>
  <c r="I1043" i="39" s="1"/>
  <c r="J1275" i="39"/>
  <c r="K1275" i="39" s="1"/>
  <c r="I1275" i="39" s="1"/>
  <c r="J1167" i="39"/>
  <c r="K1167" i="39" s="1"/>
  <c r="I1167" i="39" s="1"/>
  <c r="J1983" i="39"/>
  <c r="K1983" i="39" s="1"/>
  <c r="I1983" i="39" s="1"/>
  <c r="J2781" i="39"/>
  <c r="K2781" i="39" s="1"/>
  <c r="I2781" i="39" s="1"/>
  <c r="J1141" i="39"/>
  <c r="K1141" i="39" s="1"/>
  <c r="I1141" i="39" s="1"/>
  <c r="J2627" i="39"/>
  <c r="K2627" i="39" s="1"/>
  <c r="I2627" i="39" s="1"/>
  <c r="J442" i="39"/>
  <c r="K442" i="39" s="1"/>
  <c r="I442" i="39" s="1"/>
  <c r="J197" i="39"/>
  <c r="K197" i="39" s="1"/>
  <c r="I197" i="39" s="1"/>
  <c r="J3047" i="39"/>
  <c r="K3047" i="39" s="1"/>
  <c r="I3047" i="39" s="1"/>
  <c r="J172" i="39"/>
  <c r="K172" i="39" s="1"/>
  <c r="I172" i="39" s="1"/>
  <c r="J2734" i="39"/>
  <c r="K2734" i="39" s="1"/>
  <c r="I2734" i="39" s="1"/>
  <c r="J575" i="39"/>
  <c r="K575" i="39" s="1"/>
  <c r="I575" i="39" s="1"/>
  <c r="J248" i="39"/>
  <c r="K248" i="39" s="1"/>
  <c r="I248" i="39" s="1"/>
  <c r="J1076" i="39"/>
  <c r="K1076" i="39" s="1"/>
  <c r="I1076" i="39" s="1"/>
  <c r="J269" i="39"/>
  <c r="K269" i="39" s="1"/>
  <c r="I269" i="39" s="1"/>
  <c r="J309" i="39"/>
  <c r="K309" i="39" s="1"/>
  <c r="I309" i="39" s="1"/>
  <c r="J3160" i="39"/>
  <c r="K3160" i="39" s="1"/>
  <c r="I3160" i="39" s="1"/>
  <c r="J589" i="39"/>
  <c r="K589" i="39" s="1"/>
  <c r="I589" i="39" s="1"/>
  <c r="J793" i="39"/>
  <c r="K793" i="39" s="1"/>
  <c r="I793" i="39" s="1"/>
  <c r="J720" i="39"/>
  <c r="K720" i="39" s="1"/>
  <c r="I720" i="39" s="1"/>
  <c r="J2144" i="39"/>
  <c r="K2144" i="39" s="1"/>
  <c r="I2144" i="39" s="1"/>
  <c r="J1211" i="39"/>
  <c r="K1211" i="39" s="1"/>
  <c r="I1211" i="39" s="1"/>
  <c r="J2012" i="39"/>
  <c r="K2012" i="39" s="1"/>
  <c r="I2012" i="39" s="1"/>
  <c r="J545" i="39"/>
  <c r="K545" i="39" s="1"/>
  <c r="I545" i="39" s="1"/>
  <c r="J1285" i="39"/>
  <c r="K1285" i="39" s="1"/>
  <c r="I1285" i="39" s="1"/>
  <c r="J409" i="39"/>
  <c r="K409" i="39" s="1"/>
  <c r="I409" i="39" s="1"/>
  <c r="J2868" i="39"/>
  <c r="K2868" i="39" s="1"/>
  <c r="I2868" i="39" s="1"/>
  <c r="J2864" i="39"/>
  <c r="K2864" i="39" s="1"/>
  <c r="I2864" i="39" s="1"/>
  <c r="J1883" i="39"/>
  <c r="K1883" i="39" s="1"/>
  <c r="I1883" i="39" s="1"/>
  <c r="J408" i="39"/>
  <c r="K408" i="39" s="1"/>
  <c r="I408" i="39" s="1"/>
  <c r="J305" i="39"/>
  <c r="K305" i="39" s="1"/>
  <c r="I305" i="39" s="1"/>
  <c r="J2816" i="39"/>
  <c r="K2816" i="39" s="1"/>
  <c r="I2816" i="39" s="1"/>
  <c r="J2583" i="39"/>
  <c r="K2583" i="39" s="1"/>
  <c r="I2583" i="39" s="1"/>
  <c r="J2350" i="39"/>
  <c r="K2350" i="39" s="1"/>
  <c r="I2350" i="39" s="1"/>
  <c r="J1156" i="39"/>
  <c r="K1156" i="39" s="1"/>
  <c r="I1156" i="39" s="1"/>
  <c r="J178" i="39"/>
  <c r="K178" i="39" s="1"/>
  <c r="I178" i="39" s="1"/>
  <c r="J19" i="39"/>
  <c r="K19" i="39" s="1"/>
  <c r="I19" i="39" s="1"/>
  <c r="J410" i="39"/>
  <c r="K410" i="39" s="1"/>
  <c r="I410" i="39" s="1"/>
  <c r="J2348" i="39"/>
  <c r="K2348" i="39" s="1"/>
  <c r="I2348" i="39" s="1"/>
  <c r="J1728" i="39"/>
  <c r="K1728" i="39" s="1"/>
  <c r="I1728" i="39" s="1"/>
  <c r="J1133" i="39"/>
  <c r="K1133" i="39" s="1"/>
  <c r="I1133" i="39" s="1"/>
  <c r="J1062" i="39"/>
  <c r="K1062" i="39" s="1"/>
  <c r="I1062" i="39" s="1"/>
  <c r="J891" i="39"/>
  <c r="K891" i="39" s="1"/>
  <c r="I891" i="39" s="1"/>
  <c r="J1134" i="39"/>
  <c r="K1134" i="39" s="1"/>
  <c r="I1134" i="39" s="1"/>
  <c r="J1660" i="39"/>
  <c r="K1660" i="39" s="1"/>
  <c r="I1660" i="39" s="1"/>
  <c r="J30" i="39"/>
  <c r="K30" i="39" s="1"/>
  <c r="I30" i="39" s="1"/>
  <c r="J2947" i="39"/>
  <c r="K2947" i="39" s="1"/>
  <c r="I2947" i="39" s="1"/>
  <c r="J2783" i="39"/>
  <c r="K2783" i="39" s="1"/>
  <c r="I2783" i="39" s="1"/>
  <c r="J1151" i="39"/>
  <c r="K1151" i="39" s="1"/>
  <c r="I1151" i="39" s="1"/>
  <c r="J244" i="39"/>
  <c r="K244" i="39" s="1"/>
  <c r="I244" i="39" s="1"/>
  <c r="J2742" i="39"/>
  <c r="K2742" i="39" s="1"/>
  <c r="I2742" i="39" s="1"/>
  <c r="J757" i="39"/>
  <c r="K757" i="39" s="1"/>
  <c r="I757" i="39" s="1"/>
  <c r="J1729" i="39"/>
  <c r="K1729" i="39" s="1"/>
  <c r="I1729" i="39" s="1"/>
  <c r="J3018" i="39"/>
  <c r="K3018" i="39" s="1"/>
  <c r="I3018" i="39" s="1"/>
  <c r="J2654" i="39"/>
  <c r="K2654" i="39" s="1"/>
  <c r="I2654" i="39" s="1"/>
  <c r="J914" i="39"/>
  <c r="K914" i="39" s="1"/>
  <c r="I914" i="39" s="1"/>
  <c r="J1506" i="39"/>
  <c r="K1506" i="39" s="1"/>
  <c r="I1506" i="39" s="1"/>
  <c r="J1152" i="39"/>
  <c r="K1152" i="39" s="1"/>
  <c r="I1152" i="39" s="1"/>
  <c r="J738" i="39"/>
  <c r="K738" i="39" s="1"/>
  <c r="I738" i="39" s="1"/>
  <c r="J1856" i="39"/>
  <c r="K1856" i="39" s="1"/>
  <c r="I1856" i="39" s="1"/>
  <c r="J2318" i="39"/>
  <c r="K2318" i="39" s="1"/>
  <c r="I2318" i="39" s="1"/>
  <c r="J2595" i="39"/>
  <c r="K2595" i="39" s="1"/>
  <c r="I2595" i="39" s="1"/>
  <c r="J1477" i="39"/>
  <c r="K1477" i="39" s="1"/>
  <c r="I1477" i="39" s="1"/>
  <c r="J2609" i="39"/>
  <c r="K2609" i="39" s="1"/>
  <c r="I2609" i="39" s="1"/>
  <c r="J2967" i="39"/>
  <c r="K2967" i="39" s="1"/>
  <c r="I2967" i="39" s="1"/>
  <c r="J2582" i="39"/>
  <c r="K2582" i="39" s="1"/>
  <c r="I2582" i="39" s="1"/>
  <c r="J2624" i="39"/>
  <c r="K2624" i="39" s="1"/>
  <c r="I2624" i="39" s="1"/>
  <c r="J2972" i="39"/>
  <c r="K2972" i="39" s="1"/>
  <c r="I2972" i="39" s="1"/>
  <c r="J1311" i="39"/>
  <c r="K1311" i="39" s="1"/>
  <c r="I1311" i="39" s="1"/>
  <c r="J1602" i="39"/>
  <c r="K1602" i="39" s="1"/>
  <c r="I1602" i="39" s="1"/>
  <c r="J1171" i="39"/>
  <c r="K1171" i="39" s="1"/>
  <c r="I1171" i="39" s="1"/>
  <c r="J1182" i="39"/>
  <c r="K1182" i="39" s="1"/>
  <c r="I1182" i="39" s="1"/>
  <c r="J180" i="39"/>
  <c r="K180" i="39" s="1"/>
  <c r="I180" i="39" s="1"/>
  <c r="J1233" i="39"/>
  <c r="K1233" i="39" s="1"/>
  <c r="I1233" i="39" s="1"/>
  <c r="J2402" i="39"/>
  <c r="K2402" i="39" s="1"/>
  <c r="I2402" i="39" s="1"/>
  <c r="J1204" i="39"/>
  <c r="K1204" i="39" s="1"/>
  <c r="I1204" i="39" s="1"/>
  <c r="J649" i="39"/>
  <c r="K649" i="39" s="1"/>
  <c r="I649" i="39" s="1"/>
  <c r="J1071" i="39"/>
  <c r="K1071" i="39" s="1"/>
  <c r="I1071" i="39" s="1"/>
  <c r="J881" i="39"/>
  <c r="K881" i="39" s="1"/>
  <c r="I881" i="39" s="1"/>
  <c r="J2478" i="39"/>
  <c r="K2478" i="39" s="1"/>
  <c r="I2478" i="39" s="1"/>
  <c r="J1368" i="39"/>
  <c r="K1368" i="39" s="1"/>
  <c r="I1368" i="39" s="1"/>
  <c r="J3106" i="39"/>
  <c r="K3106" i="39" s="1"/>
  <c r="I3106" i="39" s="1"/>
  <c r="J2465" i="39"/>
  <c r="K2465" i="39" s="1"/>
  <c r="I2465" i="39" s="1"/>
  <c r="J2635" i="39"/>
  <c r="K2635" i="39" s="1"/>
  <c r="I2635" i="39" s="1"/>
  <c r="J2908" i="39"/>
  <c r="K2908" i="39" s="1"/>
  <c r="I2908" i="39" s="1"/>
  <c r="J593" i="39"/>
  <c r="K593" i="39" s="1"/>
  <c r="I593" i="39" s="1"/>
  <c r="J902" i="39"/>
  <c r="K902" i="39" s="1"/>
  <c r="I902" i="39" s="1"/>
  <c r="J3022" i="39"/>
  <c r="K3022" i="39" s="1"/>
  <c r="I3022" i="39" s="1"/>
  <c r="J453" i="39"/>
  <c r="K453" i="39" s="1"/>
  <c r="I453" i="39" s="1"/>
  <c r="J474" i="39"/>
  <c r="K474" i="39" s="1"/>
  <c r="I474" i="39" s="1"/>
  <c r="J1024" i="39"/>
  <c r="K1024" i="39" s="1"/>
  <c r="I1024" i="39" s="1"/>
  <c r="J2963" i="39"/>
  <c r="K2963" i="39" s="1"/>
  <c r="I2963" i="39" s="1"/>
  <c r="J280" i="39"/>
  <c r="K280" i="39" s="1"/>
  <c r="I280" i="39" s="1"/>
  <c r="J2039" i="39"/>
  <c r="K2039" i="39" s="1"/>
  <c r="I2039" i="39" s="1"/>
  <c r="J1583" i="39"/>
  <c r="K1583" i="39" s="1"/>
  <c r="I1583" i="39" s="1"/>
  <c r="J1835" i="39"/>
  <c r="K1835" i="39" s="1"/>
  <c r="I1835" i="39" s="1"/>
  <c r="J2815" i="39"/>
  <c r="K2815" i="39" s="1"/>
  <c r="I2815" i="39" s="1"/>
  <c r="J622" i="39"/>
  <c r="K622" i="39" s="1"/>
  <c r="I622" i="39" s="1"/>
  <c r="J2347" i="39"/>
  <c r="K2347" i="39" s="1"/>
  <c r="I2347" i="39" s="1"/>
  <c r="J862" i="39"/>
  <c r="K862" i="39" s="1"/>
  <c r="I862" i="39" s="1"/>
  <c r="J1201" i="39"/>
  <c r="K1201" i="39" s="1"/>
  <c r="I1201" i="39" s="1"/>
  <c r="J86" i="39"/>
  <c r="K86" i="39" s="1"/>
  <c r="I86" i="39" s="1"/>
  <c r="J2048" i="39"/>
  <c r="K2048" i="39" s="1"/>
  <c r="I2048" i="39" s="1"/>
  <c r="J2210" i="39"/>
  <c r="K2210" i="39" s="1"/>
  <c r="I2210" i="39" s="1"/>
  <c r="J1686" i="39"/>
  <c r="K1686" i="39" s="1"/>
  <c r="I1686" i="39" s="1"/>
  <c r="J1048" i="39"/>
  <c r="K1048" i="39" s="1"/>
  <c r="I1048" i="39" s="1"/>
  <c r="J2710" i="39"/>
  <c r="K2710" i="39" s="1"/>
  <c r="I2710" i="39" s="1"/>
  <c r="J2436" i="39"/>
  <c r="K2436" i="39" s="1"/>
  <c r="I2436" i="39" s="1"/>
  <c r="J3096" i="39"/>
  <c r="K3096" i="39" s="1"/>
  <c r="I3096" i="39" s="1"/>
  <c r="J2680" i="39"/>
  <c r="K2680" i="39" s="1"/>
  <c r="I2680" i="39" s="1"/>
  <c r="J3079" i="39"/>
  <c r="K3079" i="39" s="1"/>
  <c r="I3079" i="39" s="1"/>
  <c r="J39" i="39"/>
  <c r="K39" i="39" s="1"/>
  <c r="I39" i="39" s="1"/>
  <c r="J1680" i="39"/>
  <c r="K1680" i="39" s="1"/>
  <c r="I1680" i="39" s="1"/>
  <c r="J1128" i="39"/>
  <c r="K1128" i="39" s="1"/>
  <c r="I1128" i="39" s="1"/>
  <c r="J946" i="39"/>
  <c r="K946" i="39" s="1"/>
  <c r="I946" i="39" s="1"/>
  <c r="J34" i="39"/>
  <c r="K34" i="39" s="1"/>
  <c r="I34" i="39" s="1"/>
  <c r="J2211" i="39"/>
  <c r="K2211" i="39" s="1"/>
  <c r="I2211" i="39" s="1"/>
  <c r="J1711" i="39"/>
  <c r="K1711" i="39" s="1"/>
  <c r="I1711" i="39" s="1"/>
  <c r="J2245" i="39"/>
  <c r="K2245" i="39" s="1"/>
  <c r="I2245" i="39" s="1"/>
  <c r="J2876" i="39"/>
  <c r="K2876" i="39" s="1"/>
  <c r="I2876" i="39" s="1"/>
  <c r="J1735" i="39"/>
  <c r="K1735" i="39" s="1"/>
  <c r="I1735" i="39" s="1"/>
  <c r="J262" i="39"/>
  <c r="K262" i="39" s="1"/>
  <c r="I262" i="39" s="1"/>
  <c r="J916" i="39"/>
  <c r="K916" i="39" s="1"/>
  <c r="I916" i="39" s="1"/>
  <c r="J983" i="39"/>
  <c r="K983" i="39" s="1"/>
  <c r="I983" i="39" s="1"/>
  <c r="J699" i="39"/>
  <c r="K699" i="39" s="1"/>
  <c r="I699" i="39" s="1"/>
  <c r="J2819" i="39"/>
  <c r="K2819" i="39" s="1"/>
  <c r="I2819" i="39" s="1"/>
  <c r="J2184" i="39"/>
  <c r="K2184" i="39" s="1"/>
  <c r="I2184" i="39" s="1"/>
  <c r="J1377" i="39"/>
  <c r="K1377" i="39" s="1"/>
  <c r="I1377" i="39" s="1"/>
  <c r="J2630" i="39"/>
  <c r="K2630" i="39" s="1"/>
  <c r="I2630" i="39" s="1"/>
  <c r="J1349" i="39"/>
  <c r="K1349" i="39" s="1"/>
  <c r="I1349" i="39" s="1"/>
  <c r="J3157" i="39"/>
  <c r="K3157" i="39" s="1"/>
  <c r="I3157" i="39" s="1"/>
  <c r="J1504" i="39"/>
  <c r="K1504" i="39" s="1"/>
  <c r="I1504" i="39" s="1"/>
  <c r="J2154" i="39"/>
  <c r="K2154" i="39" s="1"/>
  <c r="I2154" i="39" s="1"/>
  <c r="J3070" i="39"/>
  <c r="K3070" i="39" s="1"/>
  <c r="I3070" i="39" s="1"/>
  <c r="J2056" i="39"/>
  <c r="K2056" i="39" s="1"/>
  <c r="I2056" i="39" s="1"/>
  <c r="J1465" i="39"/>
  <c r="K1465" i="39" s="1"/>
  <c r="I1465" i="39" s="1"/>
  <c r="J749" i="39"/>
  <c r="K749" i="39" s="1"/>
  <c r="I749" i="39" s="1"/>
  <c r="J523" i="39"/>
  <c r="K523" i="39" s="1"/>
  <c r="I523" i="39" s="1"/>
  <c r="J1265" i="39"/>
  <c r="K1265" i="39" s="1"/>
  <c r="I1265" i="39" s="1"/>
  <c r="J1528" i="39"/>
  <c r="K1528" i="39" s="1"/>
  <c r="I1528" i="39" s="1"/>
  <c r="J9" i="39"/>
  <c r="K9" i="39" s="1"/>
  <c r="I9" i="39" s="1"/>
  <c r="J2482" i="39"/>
  <c r="K2482" i="39" s="1"/>
  <c r="I2482" i="39" s="1"/>
  <c r="J2398" i="39"/>
  <c r="K2398" i="39" s="1"/>
  <c r="I2398" i="39" s="1"/>
  <c r="J1554" i="39"/>
  <c r="K1554" i="39" s="1"/>
  <c r="I1554" i="39" s="1"/>
  <c r="J1867" i="39"/>
  <c r="K1867" i="39" s="1"/>
  <c r="I1867" i="39" s="1"/>
  <c r="J1782" i="39"/>
  <c r="K1782" i="39" s="1"/>
  <c r="I1782" i="39" s="1"/>
  <c r="J1666" i="39"/>
  <c r="K1666" i="39" s="1"/>
  <c r="I1666" i="39" s="1"/>
  <c r="J1715" i="39"/>
  <c r="K1715" i="39" s="1"/>
  <c r="I1715" i="39" s="1"/>
  <c r="J971" i="39"/>
  <c r="K971" i="39" s="1"/>
  <c r="I971" i="39" s="1"/>
  <c r="J1049" i="39"/>
  <c r="K1049" i="39" s="1"/>
  <c r="I1049" i="39" s="1"/>
  <c r="J2300" i="39"/>
  <c r="K2300" i="39" s="1"/>
  <c r="I2300" i="39" s="1"/>
  <c r="J2363" i="39"/>
  <c r="K2363" i="39" s="1"/>
  <c r="I2363" i="39" s="1"/>
  <c r="J695" i="39"/>
  <c r="K695" i="39" s="1"/>
  <c r="I695" i="39" s="1"/>
  <c r="J570" i="39"/>
  <c r="K570" i="39" s="1"/>
  <c r="I570" i="39" s="1"/>
  <c r="J1379" i="39"/>
  <c r="K1379" i="39" s="1"/>
  <c r="I1379" i="39" s="1"/>
  <c r="J1578" i="39"/>
  <c r="K1578" i="39" s="1"/>
  <c r="I1578" i="39" s="1"/>
  <c r="J2865" i="39"/>
  <c r="K2865" i="39" s="1"/>
  <c r="I2865" i="39" s="1"/>
  <c r="J2553" i="39"/>
  <c r="K2553" i="39" s="1"/>
  <c r="I2553" i="39" s="1"/>
  <c r="J954" i="39"/>
  <c r="K954" i="39" s="1"/>
  <c r="I954" i="39" s="1"/>
  <c r="J1780" i="39"/>
  <c r="K1780" i="39" s="1"/>
  <c r="I1780" i="39" s="1"/>
  <c r="J657" i="39"/>
  <c r="K657" i="39" s="1"/>
  <c r="I657" i="39" s="1"/>
  <c r="J2632" i="39"/>
  <c r="K2632" i="39" s="1"/>
  <c r="I2632" i="39" s="1"/>
  <c r="J2561" i="39"/>
  <c r="K2561" i="39" s="1"/>
  <c r="I2561" i="39" s="1"/>
  <c r="J2031" i="39"/>
  <c r="K2031" i="39" s="1"/>
  <c r="I2031" i="39" s="1"/>
  <c r="J2905" i="39"/>
  <c r="K2905" i="39" s="1"/>
  <c r="I2905" i="39" s="1"/>
  <c r="J2606" i="39"/>
  <c r="K2606" i="39" s="1"/>
  <c r="I2606" i="39" s="1"/>
  <c r="J1931" i="39"/>
  <c r="K1931" i="39" s="1"/>
  <c r="I1931" i="39" s="1"/>
  <c r="J256" i="39"/>
  <c r="K256" i="39" s="1"/>
  <c r="I256" i="39" s="1"/>
  <c r="J1639" i="39"/>
  <c r="K1639" i="39" s="1"/>
  <c r="I1639" i="39" s="1"/>
  <c r="J2990" i="39"/>
  <c r="K2990" i="39" s="1"/>
  <c r="I2990" i="39" s="1"/>
  <c r="J518" i="39"/>
  <c r="K518" i="39" s="1"/>
  <c r="I518" i="39" s="1"/>
  <c r="J2054" i="39"/>
  <c r="K2054" i="39" s="1"/>
  <c r="I2054" i="39" s="1"/>
  <c r="J1327" i="39"/>
  <c r="K1327" i="39" s="1"/>
  <c r="I1327" i="39" s="1"/>
  <c r="J303" i="39"/>
  <c r="K303" i="39" s="1"/>
  <c r="I303" i="39" s="1"/>
  <c r="J1661" i="39"/>
  <c r="K1661" i="39" s="1"/>
  <c r="I1661" i="39" s="1"/>
  <c r="J2859" i="39"/>
  <c r="K2859" i="39" s="1"/>
  <c r="I2859" i="39" s="1"/>
  <c r="J2622" i="39"/>
  <c r="K2622" i="39" s="1"/>
  <c r="I2622" i="39" s="1"/>
  <c r="J2083" i="39"/>
  <c r="K2083" i="39" s="1"/>
  <c r="I2083" i="39" s="1"/>
  <c r="J115" i="39"/>
  <c r="K115" i="39" s="1"/>
  <c r="I115" i="39" s="1"/>
  <c r="J634" i="39"/>
  <c r="K634" i="39" s="1"/>
  <c r="I634" i="39" s="1"/>
  <c r="J1616" i="39"/>
  <c r="K1616" i="39" s="1"/>
  <c r="I1616" i="39" s="1"/>
  <c r="J628" i="39"/>
  <c r="K628" i="39" s="1"/>
  <c r="I628" i="39" s="1"/>
  <c r="J1878" i="39"/>
  <c r="K1878" i="39" s="1"/>
  <c r="I1878" i="39" s="1"/>
  <c r="J2018" i="39"/>
  <c r="K2018" i="39" s="1"/>
  <c r="I2018" i="39" s="1"/>
  <c r="J397" i="39"/>
  <c r="K397" i="39" s="1"/>
  <c r="I397" i="39" s="1"/>
  <c r="J2412" i="39"/>
  <c r="K2412" i="39" s="1"/>
  <c r="I2412" i="39" s="1"/>
  <c r="J1304" i="39"/>
  <c r="K1304" i="39" s="1"/>
  <c r="I1304" i="39" s="1"/>
  <c r="J2760" i="39"/>
  <c r="K2760" i="39" s="1"/>
  <c r="I2760" i="39" s="1"/>
  <c r="J886" i="39"/>
  <c r="K886" i="39" s="1"/>
  <c r="I886" i="39" s="1"/>
  <c r="J253" i="39"/>
  <c r="K253" i="39" s="1"/>
  <c r="I253" i="39" s="1"/>
  <c r="J1026" i="39"/>
  <c r="K1026" i="39" s="1"/>
  <c r="I1026" i="39" s="1"/>
  <c r="J1932" i="39"/>
  <c r="K1932" i="39" s="1"/>
  <c r="I1932" i="39" s="1"/>
  <c r="J1555" i="39"/>
  <c r="K1555" i="39" s="1"/>
  <c r="I1555" i="39" s="1"/>
  <c r="J206" i="39"/>
  <c r="K206" i="39" s="1"/>
  <c r="I206" i="39" s="1"/>
  <c r="J1792" i="39"/>
  <c r="K1792" i="39" s="1"/>
  <c r="I1792" i="39" s="1"/>
  <c r="J1974" i="39"/>
  <c r="K1974" i="39" s="1"/>
  <c r="I1974" i="39" s="1"/>
  <c r="J2945" i="39"/>
  <c r="K2945" i="39" s="1"/>
  <c r="I2945" i="39" s="1"/>
  <c r="J574" i="39"/>
  <c r="K574" i="39" s="1"/>
  <c r="I574" i="39" s="1"/>
  <c r="J2209" i="39"/>
  <c r="K2209" i="39" s="1"/>
  <c r="I2209" i="39" s="1"/>
  <c r="J482" i="39"/>
  <c r="K482" i="39" s="1"/>
  <c r="I482" i="39" s="1"/>
  <c r="J1067" i="39"/>
  <c r="K1067" i="39" s="1"/>
  <c r="I1067" i="39" s="1"/>
  <c r="J1194" i="39"/>
  <c r="K1194" i="39" s="1"/>
  <c r="I1194" i="39" s="1"/>
  <c r="J28" i="39"/>
  <c r="K28" i="39" s="1"/>
  <c r="I28" i="39" s="1"/>
  <c r="J2849" i="39"/>
  <c r="K2849" i="39" s="1"/>
  <c r="I2849" i="39" s="1"/>
  <c r="J1223" i="39"/>
  <c r="K1223" i="39" s="1"/>
  <c r="I1223" i="39" s="1"/>
  <c r="J2686" i="39"/>
  <c r="K2686" i="39" s="1"/>
  <c r="I2686" i="39" s="1"/>
  <c r="J999" i="39"/>
  <c r="K999" i="39" s="1"/>
  <c r="I999" i="39" s="1"/>
  <c r="J2950" i="39"/>
  <c r="K2950" i="39" s="1"/>
  <c r="I2950" i="39" s="1"/>
  <c r="J1018" i="39"/>
  <c r="K1018" i="39" s="1"/>
  <c r="I1018" i="39" s="1"/>
  <c r="J888" i="39"/>
  <c r="K888" i="39" s="1"/>
  <c r="I888" i="39" s="1"/>
  <c r="J2902" i="39"/>
  <c r="K2902" i="39" s="1"/>
  <c r="I2902" i="39" s="1"/>
  <c r="J108" i="39"/>
  <c r="K108" i="39" s="1"/>
  <c r="I108" i="39" s="1"/>
  <c r="J315" i="39"/>
  <c r="K315" i="39" s="1"/>
  <c r="I315" i="39" s="1"/>
  <c r="J3084" i="39"/>
  <c r="K3084" i="39" s="1"/>
  <c r="I3084" i="39" s="1"/>
  <c r="J1598" i="39"/>
  <c r="K1598" i="39" s="1"/>
  <c r="I1598" i="39" s="1"/>
  <c r="J1926" i="39"/>
  <c r="K1926" i="39" s="1"/>
  <c r="I1926" i="39" s="1"/>
  <c r="J1093" i="39"/>
  <c r="K1093" i="39" s="1"/>
  <c r="I1093" i="39" s="1"/>
  <c r="J2880" i="39"/>
  <c r="K2880" i="39" s="1"/>
  <c r="I2880" i="39" s="1"/>
  <c r="J2970" i="39"/>
  <c r="K2970" i="39" s="1"/>
  <c r="I2970" i="39" s="1"/>
  <c r="J607" i="39"/>
  <c r="K607" i="39" s="1"/>
  <c r="I607" i="39" s="1"/>
  <c r="J3155" i="39"/>
  <c r="K3155" i="39" s="1"/>
  <c r="I3155" i="39" s="1"/>
  <c r="J1561" i="39"/>
  <c r="K1561" i="39" s="1"/>
  <c r="I1561" i="39" s="1"/>
  <c r="J1884" i="39"/>
  <c r="K1884" i="39" s="1"/>
  <c r="I1884" i="39" s="1"/>
  <c r="J2774" i="39"/>
  <c r="K2774" i="39" s="1"/>
  <c r="I2774" i="39" s="1"/>
  <c r="J740" i="39"/>
  <c r="K740" i="39" s="1"/>
  <c r="I740" i="39" s="1"/>
  <c r="J139" i="39"/>
  <c r="K139" i="39" s="1"/>
  <c r="I139" i="39" s="1"/>
  <c r="J502" i="39"/>
  <c r="K502" i="39" s="1"/>
  <c r="I502" i="39" s="1"/>
  <c r="J462" i="39"/>
  <c r="K462" i="39" s="1"/>
  <c r="I462" i="39" s="1"/>
  <c r="J1768" i="39"/>
  <c r="K1768" i="39" s="1"/>
  <c r="I1768" i="39" s="1"/>
  <c r="J2122" i="39"/>
  <c r="K2122" i="39" s="1"/>
  <c r="I2122" i="39" s="1"/>
  <c r="J1849" i="39"/>
  <c r="K1849" i="39" s="1"/>
  <c r="I1849" i="39" s="1"/>
  <c r="J2323" i="39"/>
  <c r="K2323" i="39" s="1"/>
  <c r="I2323" i="39" s="1"/>
  <c r="J1396" i="39"/>
  <c r="K1396" i="39" s="1"/>
  <c r="I1396" i="39" s="1"/>
  <c r="J1574" i="39"/>
  <c r="K1574" i="39" s="1"/>
  <c r="I1574" i="39" s="1"/>
  <c r="J1834" i="39"/>
  <c r="K1834" i="39" s="1"/>
  <c r="I1834" i="39" s="1"/>
  <c r="J1278" i="39"/>
  <c r="K1278" i="39" s="1"/>
  <c r="I1278" i="39" s="1"/>
  <c r="J922" i="39"/>
  <c r="K922" i="39" s="1"/>
  <c r="I922" i="39" s="1"/>
  <c r="J2600" i="39"/>
  <c r="K2600" i="39" s="1"/>
  <c r="I2600" i="39" s="1"/>
  <c r="J2934" i="39"/>
  <c r="K2934" i="39" s="1"/>
  <c r="I2934" i="39" s="1"/>
  <c r="J13" i="39"/>
  <c r="K13" i="39" s="1"/>
  <c r="I13" i="39" s="1"/>
  <c r="J3121" i="39"/>
  <c r="K3121" i="39" s="1"/>
  <c r="I3121" i="39" s="1"/>
  <c r="J2791" i="39"/>
  <c r="K2791" i="39" s="1"/>
  <c r="I2791" i="39" s="1"/>
  <c r="J3060" i="39"/>
  <c r="K3060" i="39" s="1"/>
  <c r="I3060" i="39" s="1"/>
  <c r="J1175" i="39"/>
  <c r="K1175" i="39" s="1"/>
  <c r="I1175" i="39" s="1"/>
  <c r="J1351" i="39"/>
  <c r="K1351" i="39" s="1"/>
  <c r="I1351" i="39" s="1"/>
  <c r="J677" i="39"/>
  <c r="K677" i="39" s="1"/>
  <c r="I677" i="39" s="1"/>
  <c r="J2157" i="39"/>
  <c r="K2157" i="39" s="1"/>
  <c r="I2157" i="39" s="1"/>
  <c r="J2386" i="39"/>
  <c r="K2386" i="39" s="1"/>
  <c r="I2386" i="39" s="1"/>
  <c r="J1245" i="39"/>
  <c r="K1245" i="39" s="1"/>
  <c r="I1245" i="39" s="1"/>
  <c r="J2282" i="39"/>
  <c r="K2282" i="39" s="1"/>
  <c r="I2282" i="39" s="1"/>
  <c r="J506" i="39"/>
  <c r="K506" i="39" s="1"/>
  <c r="I506" i="39" s="1"/>
  <c r="J1115" i="39"/>
  <c r="K1115" i="39" s="1"/>
  <c r="I1115" i="39" s="1"/>
  <c r="J310" i="39"/>
  <c r="K310" i="39" s="1"/>
  <c r="I310" i="39" s="1"/>
  <c r="J398" i="39"/>
  <c r="K398" i="39" s="1"/>
  <c r="I398" i="39" s="1"/>
  <c r="J1840" i="39"/>
  <c r="K1840" i="39" s="1"/>
  <c r="I1840" i="39" s="1"/>
  <c r="J2527" i="39"/>
  <c r="K2527" i="39" s="1"/>
  <c r="I2527" i="39" s="1"/>
  <c r="J1263" i="39"/>
  <c r="K1263" i="39" s="1"/>
  <c r="I1263" i="39" s="1"/>
  <c r="J1385" i="39"/>
  <c r="K1385" i="39" s="1"/>
  <c r="I1385" i="39" s="1"/>
  <c r="J1822" i="39"/>
  <c r="K1822" i="39" s="1"/>
  <c r="I1822" i="39" s="1"/>
  <c r="J263" i="39"/>
  <c r="K263" i="39" s="1"/>
  <c r="I263" i="39" s="1"/>
  <c r="J2886" i="39"/>
  <c r="K2886" i="39" s="1"/>
  <c r="I2886" i="39" s="1"/>
  <c r="J782" i="39"/>
  <c r="K782" i="39" s="1"/>
  <c r="I782" i="39" s="1"/>
  <c r="J957" i="39"/>
  <c r="K957" i="39" s="1"/>
  <c r="I957" i="39" s="1"/>
  <c r="J1927" i="39"/>
  <c r="K1927" i="39" s="1"/>
  <c r="I1927" i="39" s="1"/>
  <c r="J119" i="39"/>
  <c r="K119" i="39" s="1"/>
  <c r="I119" i="39" s="1"/>
  <c r="J120" i="39"/>
  <c r="K120" i="39" s="1"/>
  <c r="I120" i="39" s="1"/>
  <c r="J96" i="39"/>
  <c r="K96" i="39" s="1"/>
  <c r="I96" i="39" s="1"/>
  <c r="J1322" i="39"/>
  <c r="K1322" i="39" s="1"/>
  <c r="I1322" i="39" s="1"/>
  <c r="J480" i="39"/>
  <c r="K480" i="39" s="1"/>
  <c r="I480" i="39" s="1"/>
  <c r="J2344" i="39"/>
  <c r="K2344" i="39" s="1"/>
  <c r="I2344" i="39" s="1"/>
  <c r="J836" i="39"/>
  <c r="K836" i="39" s="1"/>
  <c r="I836" i="39" s="1"/>
  <c r="J1017" i="39"/>
  <c r="K1017" i="39" s="1"/>
  <c r="I1017" i="39" s="1"/>
  <c r="J1310" i="39"/>
  <c r="K1310" i="39" s="1"/>
  <c r="I1310" i="39" s="1"/>
  <c r="J1977" i="39"/>
  <c r="K1977" i="39" s="1"/>
  <c r="I1977" i="39" s="1"/>
  <c r="J1005" i="39"/>
  <c r="K1005" i="39" s="1"/>
  <c r="I1005" i="39" s="1"/>
  <c r="J2028" i="39"/>
  <c r="K2028" i="39" s="1"/>
  <c r="I2028" i="39" s="1"/>
  <c r="J2752" i="39"/>
  <c r="K2752" i="39" s="1"/>
  <c r="I2752" i="39" s="1"/>
  <c r="J1334" i="39"/>
  <c r="K1334" i="39" s="1"/>
  <c r="I1334" i="39" s="1"/>
  <c r="J652" i="39"/>
  <c r="K652" i="39" s="1"/>
  <c r="I652" i="39" s="1"/>
  <c r="J718" i="39"/>
  <c r="K718" i="39" s="1"/>
  <c r="I718" i="39" s="1"/>
  <c r="J8" i="39"/>
  <c r="K8" i="39" s="1"/>
  <c r="I8" i="39" s="1"/>
  <c r="J588" i="39"/>
  <c r="K588" i="39" s="1"/>
  <c r="I588" i="39" s="1"/>
  <c r="J2631" i="39"/>
  <c r="K2631" i="39" s="1"/>
  <c r="I2631" i="39" s="1"/>
  <c r="J2292" i="39"/>
  <c r="K2292" i="39" s="1"/>
  <c r="I2292" i="39" s="1"/>
  <c r="J1563" i="39"/>
  <c r="K1563" i="39" s="1"/>
  <c r="I1563" i="39" s="1"/>
  <c r="J1924" i="39"/>
  <c r="K1924" i="39" s="1"/>
  <c r="I1924" i="39" s="1"/>
  <c r="J2112" i="39"/>
  <c r="K2112" i="39" s="1"/>
  <c r="I2112" i="39" s="1"/>
  <c r="J2180" i="39"/>
  <c r="K2180" i="39" s="1"/>
  <c r="I2180" i="39" s="1"/>
  <c r="J2445" i="39"/>
  <c r="K2445" i="39" s="1"/>
  <c r="I2445" i="39" s="1"/>
  <c r="J1653" i="39"/>
  <c r="K1653" i="39" s="1"/>
  <c r="I1653" i="39" s="1"/>
  <c r="J1419" i="39"/>
  <c r="K1419" i="39" s="1"/>
  <c r="I1419" i="39" s="1"/>
  <c r="J2034" i="39"/>
  <c r="K2034" i="39" s="1"/>
  <c r="I2034" i="39" s="1"/>
  <c r="J2137" i="39"/>
  <c r="K2137" i="39" s="1"/>
  <c r="I2137" i="39" s="1"/>
  <c r="J1586" i="39"/>
  <c r="K1586" i="39" s="1"/>
  <c r="I1586" i="39" s="1"/>
  <c r="J1148" i="39"/>
  <c r="K1148" i="39" s="1"/>
  <c r="I1148" i="39" s="1"/>
  <c r="J100" i="39"/>
  <c r="K100" i="39" s="1"/>
  <c r="I100" i="39" s="1"/>
  <c r="J2287" i="39"/>
  <c r="K2287" i="39" s="1"/>
  <c r="I2287" i="39" s="1"/>
  <c r="J2329" i="39"/>
  <c r="K2329" i="39" s="1"/>
  <c r="I2329" i="39" s="1"/>
  <c r="J1881" i="39"/>
  <c r="K1881" i="39" s="1"/>
  <c r="I1881" i="39" s="1"/>
  <c r="J807" i="39"/>
  <c r="K807" i="39" s="1"/>
  <c r="I807" i="39" s="1"/>
  <c r="J1116" i="39"/>
  <c r="K1116" i="39" s="1"/>
  <c r="I1116" i="39" s="1"/>
  <c r="J516" i="39"/>
  <c r="K516" i="39" s="1"/>
  <c r="I516" i="39" s="1"/>
  <c r="J2051" i="39"/>
  <c r="K2051" i="39" s="1"/>
  <c r="I2051" i="39" s="1"/>
  <c r="J2550" i="39"/>
  <c r="K2550" i="39" s="1"/>
  <c r="I2550" i="39" s="1"/>
  <c r="J2139" i="39"/>
  <c r="K2139" i="39" s="1"/>
  <c r="I2139" i="39" s="1"/>
  <c r="J1722" i="39"/>
  <c r="K1722" i="39" s="1"/>
  <c r="I1722" i="39" s="1"/>
  <c r="J2873" i="39"/>
  <c r="K2873" i="39" s="1"/>
  <c r="I2873" i="39" s="1"/>
  <c r="J2247" i="39"/>
  <c r="K2247" i="39" s="1"/>
  <c r="I2247" i="39" s="1"/>
  <c r="J1069" i="39"/>
  <c r="K1069" i="39" s="1"/>
  <c r="I1069" i="39" s="1"/>
  <c r="J1447" i="39"/>
  <c r="K1447" i="39" s="1"/>
  <c r="I1447" i="39" s="1"/>
  <c r="J2468" i="39"/>
  <c r="K2468" i="39" s="1"/>
  <c r="I2468" i="39" s="1"/>
  <c r="J556" i="39"/>
  <c r="K556" i="39" s="1"/>
  <c r="I556" i="39" s="1"/>
  <c r="J1877" i="39"/>
  <c r="K1877" i="39" s="1"/>
  <c r="I1877" i="39" s="1"/>
  <c r="J400" i="39"/>
  <c r="K400" i="39" s="1"/>
  <c r="I400" i="39" s="1"/>
  <c r="J2326" i="39"/>
  <c r="K2326" i="39" s="1"/>
  <c r="I2326" i="39" s="1"/>
  <c r="J679" i="39"/>
  <c r="K679" i="39" s="1"/>
  <c r="I679" i="39" s="1"/>
  <c r="J2419" i="39"/>
  <c r="K2419" i="39" s="1"/>
  <c r="I2419" i="39" s="1"/>
  <c r="J2010" i="39"/>
  <c r="K2010" i="39" s="1"/>
  <c r="I2010" i="39" s="1"/>
  <c r="J2687" i="39"/>
  <c r="K2687" i="39" s="1"/>
  <c r="I2687" i="39" s="1"/>
  <c r="J1769" i="39"/>
  <c r="K1769" i="39" s="1"/>
  <c r="I1769" i="39" s="1"/>
  <c r="J1072" i="39"/>
  <c r="K1072" i="39" s="1"/>
  <c r="I1072" i="39" s="1"/>
  <c r="J2822" i="39"/>
  <c r="K2822" i="39" s="1"/>
  <c r="I2822" i="39" s="1"/>
  <c r="J2788" i="39"/>
  <c r="K2788" i="39" s="1"/>
  <c r="I2788" i="39" s="1"/>
  <c r="J798" i="39"/>
  <c r="K798" i="39" s="1"/>
  <c r="I798" i="39" s="1"/>
  <c r="J2894" i="39"/>
  <c r="K2894" i="39" s="1"/>
  <c r="I2894" i="39" s="1"/>
  <c r="J1007" i="39"/>
  <c r="K1007" i="39" s="1"/>
  <c r="I1007" i="39" s="1"/>
  <c r="J3101" i="39"/>
  <c r="K3101" i="39" s="1"/>
  <c r="I3101" i="39" s="1"/>
  <c r="J961" i="39"/>
  <c r="K961" i="39" s="1"/>
  <c r="I961" i="39" s="1"/>
  <c r="J1512" i="39"/>
  <c r="K1512" i="39" s="1"/>
  <c r="I1512" i="39" s="1"/>
  <c r="J989" i="39"/>
  <c r="K989" i="39" s="1"/>
  <c r="I989" i="39" s="1"/>
  <c r="J2085" i="39"/>
  <c r="K2085" i="39" s="1"/>
  <c r="I2085" i="39" s="1"/>
  <c r="J2284" i="39"/>
  <c r="K2284" i="39" s="1"/>
  <c r="I2284" i="39" s="1"/>
  <c r="J1411" i="39"/>
  <c r="K1411" i="39" s="1"/>
  <c r="I1411" i="39" s="1"/>
  <c r="J1016" i="39"/>
  <c r="K1016" i="39" s="1"/>
  <c r="I1016" i="39" s="1"/>
  <c r="J1829" i="39"/>
  <c r="K1829" i="39" s="1"/>
  <c r="I1829" i="39" s="1"/>
  <c r="J1748" i="39"/>
  <c r="K1748" i="39" s="1"/>
  <c r="I1748" i="39" s="1"/>
  <c r="J3053" i="39"/>
  <c r="K3053" i="39" s="1"/>
  <c r="I3053" i="39" s="1"/>
  <c r="J2852" i="39"/>
  <c r="K2852" i="39" s="1"/>
  <c r="I2852" i="39" s="1"/>
  <c r="J1180" i="39"/>
  <c r="K1180" i="39" s="1"/>
  <c r="I1180" i="39" s="1"/>
  <c r="J1787" i="39"/>
  <c r="K1787" i="39" s="1"/>
  <c r="I1787" i="39" s="1"/>
  <c r="J2801" i="39"/>
  <c r="K2801" i="39" s="1"/>
  <c r="I2801" i="39" s="1"/>
  <c r="J91" i="39"/>
  <c r="K91" i="39" s="1"/>
  <c r="I91" i="39" s="1"/>
  <c r="J2496" i="39"/>
  <c r="K2496" i="39" s="1"/>
  <c r="I2496" i="39" s="1"/>
  <c r="J713" i="39"/>
  <c r="K713" i="39" s="1"/>
  <c r="I713" i="39" s="1"/>
  <c r="J2117" i="39"/>
  <c r="K2117" i="39" s="1"/>
  <c r="I2117" i="39" s="1"/>
  <c r="J2919" i="39"/>
  <c r="K2919" i="39" s="1"/>
  <c r="I2919" i="39" s="1"/>
  <c r="J2701" i="39"/>
  <c r="K2701" i="39" s="1"/>
  <c r="I2701" i="39" s="1"/>
  <c r="J46" i="39"/>
  <c r="K46" i="39" s="1"/>
  <c r="I46" i="39" s="1"/>
  <c r="J841" i="39"/>
  <c r="K841" i="39" s="1"/>
  <c r="I841" i="39" s="1"/>
  <c r="J2150" i="39"/>
  <c r="K2150" i="39" s="1"/>
  <c r="I2150" i="39" s="1"/>
  <c r="J2281" i="39"/>
  <c r="K2281" i="39" s="1"/>
  <c r="I2281" i="39" s="1"/>
  <c r="J440" i="39"/>
  <c r="K440" i="39" s="1"/>
  <c r="I440" i="39" s="1"/>
  <c r="J563" i="39"/>
  <c r="K563" i="39" s="1"/>
  <c r="I563" i="39" s="1"/>
  <c r="J2409" i="39"/>
  <c r="K2409" i="39" s="1"/>
  <c r="I2409" i="39" s="1"/>
  <c r="J2534" i="39"/>
  <c r="K2534" i="39" s="1"/>
  <c r="I2534" i="39" s="1"/>
  <c r="J509" i="39"/>
  <c r="K509" i="39" s="1"/>
  <c r="I509" i="39" s="1"/>
  <c r="J155" i="39"/>
  <c r="K155" i="39" s="1"/>
  <c r="I155" i="39" s="1"/>
  <c r="J1369" i="39"/>
  <c r="K1369" i="39" s="1"/>
  <c r="I1369" i="39" s="1"/>
  <c r="J1579" i="39"/>
  <c r="K1579" i="39" s="1"/>
  <c r="I1579" i="39" s="1"/>
  <c r="J57" i="39"/>
  <c r="K57" i="39" s="1"/>
  <c r="I57" i="39" s="1"/>
  <c r="J1916" i="39"/>
  <c r="K1916" i="39" s="1"/>
  <c r="I1916" i="39" s="1"/>
  <c r="J1943" i="39"/>
  <c r="K1943" i="39" s="1"/>
  <c r="I1943" i="39" s="1"/>
  <c r="J223" i="39"/>
  <c r="K223" i="39" s="1"/>
  <c r="I223" i="39" s="1"/>
  <c r="J2613" i="39"/>
  <c r="K2613" i="39" s="1"/>
  <c r="I2613" i="39" s="1"/>
  <c r="J1353" i="39"/>
  <c r="K1353" i="39" s="1"/>
  <c r="I1353" i="39" s="1"/>
  <c r="J1649" i="39"/>
  <c r="K1649" i="39" s="1"/>
  <c r="I1649" i="39" s="1"/>
  <c r="J2931" i="39"/>
  <c r="K2931" i="39" s="1"/>
  <c r="I2931" i="39" s="1"/>
  <c r="J2277" i="39"/>
  <c r="K2277" i="39" s="1"/>
  <c r="I2277" i="39" s="1"/>
  <c r="J1850" i="39"/>
  <c r="K1850" i="39" s="1"/>
  <c r="I1850" i="39" s="1"/>
  <c r="J491" i="39"/>
  <c r="K491" i="39" s="1"/>
  <c r="I491" i="39" s="1"/>
  <c r="J3038" i="39"/>
  <c r="K3038" i="39" s="1"/>
  <c r="I3038" i="39" s="1"/>
  <c r="J1174" i="39"/>
  <c r="K1174" i="39" s="1"/>
  <c r="I1174" i="39" s="1"/>
  <c r="J1703" i="39"/>
  <c r="K1703" i="39" s="1"/>
  <c r="I1703" i="39" s="1"/>
  <c r="J1231" i="39"/>
  <c r="K1231" i="39" s="1"/>
  <c r="I1231" i="39" s="1"/>
  <c r="J687" i="39"/>
  <c r="K687" i="39" s="1"/>
  <c r="I687" i="39" s="1"/>
  <c r="J2101" i="39"/>
  <c r="K2101" i="39" s="1"/>
  <c r="I2101" i="39" s="1"/>
  <c r="J1531" i="39"/>
  <c r="K1531" i="39" s="1"/>
  <c r="I1531" i="39" s="1"/>
  <c r="J1646" i="39"/>
  <c r="K1646" i="39" s="1"/>
  <c r="I1646" i="39" s="1"/>
  <c r="J1522" i="39"/>
  <c r="K1522" i="39" s="1"/>
  <c r="I1522" i="39" s="1"/>
  <c r="J2002" i="39"/>
  <c r="K2002" i="39" s="1"/>
  <c r="I2002" i="39" s="1"/>
  <c r="J361" i="39"/>
  <c r="K361" i="39" s="1"/>
  <c r="I361" i="39" s="1"/>
  <c r="J2610" i="39"/>
  <c r="K2610" i="39" s="1"/>
  <c r="I2610" i="39" s="1"/>
  <c r="J150" i="39"/>
  <c r="K150" i="39" s="1"/>
  <c r="I150" i="39" s="1"/>
  <c r="J1453" i="39"/>
  <c r="K1453" i="39" s="1"/>
  <c r="I1453" i="39" s="1"/>
  <c r="J3140" i="39"/>
  <c r="K3140" i="39" s="1"/>
  <c r="I3140" i="39" s="1"/>
  <c r="J136" i="39"/>
  <c r="K136" i="39" s="1"/>
  <c r="I136" i="39" s="1"/>
  <c r="J2709" i="39"/>
  <c r="K2709" i="39" s="1"/>
  <c r="I2709" i="39" s="1"/>
  <c r="J781" i="39"/>
  <c r="K781" i="39" s="1"/>
  <c r="I781" i="39" s="1"/>
  <c r="J2014" i="39"/>
  <c r="K2014" i="39" s="1"/>
  <c r="I2014" i="39" s="1"/>
  <c r="J2733" i="39"/>
  <c r="K2733" i="39" s="1"/>
  <c r="I2733" i="39" s="1"/>
  <c r="J1427" i="39"/>
  <c r="K1427" i="39" s="1"/>
  <c r="I1427" i="39" s="1"/>
  <c r="J2856" i="39"/>
  <c r="K2856" i="39" s="1"/>
  <c r="I2856" i="39" s="1"/>
  <c r="J372" i="39"/>
  <c r="K372" i="39" s="1"/>
  <c r="I372" i="39" s="1"/>
  <c r="J407" i="39"/>
  <c r="K407" i="39" s="1"/>
  <c r="I407" i="39" s="1"/>
  <c r="J2616" i="39"/>
  <c r="K2616" i="39" s="1"/>
  <c r="I2616" i="39" s="1"/>
  <c r="J2539" i="39"/>
  <c r="K2539" i="39" s="1"/>
  <c r="I2539" i="39" s="1"/>
  <c r="J2322" i="39"/>
  <c r="K2322" i="39" s="1"/>
  <c r="I2322" i="39" s="1"/>
  <c r="J503" i="39"/>
  <c r="K503" i="39" s="1"/>
  <c r="I503" i="39" s="1"/>
  <c r="J1258" i="39"/>
  <c r="K1258" i="39" s="1"/>
  <c r="I1258" i="39" s="1"/>
  <c r="J1243" i="39"/>
  <c r="K1243" i="39" s="1"/>
  <c r="I1243" i="39" s="1"/>
  <c r="J1910" i="39"/>
  <c r="K1910" i="39" s="1"/>
  <c r="I1910" i="39" s="1"/>
  <c r="J1158" i="39"/>
  <c r="K1158" i="39" s="1"/>
  <c r="I1158" i="39" s="1"/>
  <c r="J951" i="39"/>
  <c r="K951" i="39" s="1"/>
  <c r="I951" i="39" s="1"/>
  <c r="J279" i="39"/>
  <c r="K279" i="39" s="1"/>
  <c r="I279" i="39" s="1"/>
  <c r="J1543" i="39"/>
  <c r="K1543" i="39" s="1"/>
  <c r="I1543" i="39" s="1"/>
  <c r="J2013" i="39"/>
  <c r="K2013" i="39" s="1"/>
  <c r="I2013" i="39" s="1"/>
  <c r="J623" i="39"/>
  <c r="K623" i="39" s="1"/>
  <c r="I623" i="39" s="1"/>
  <c r="J2698" i="39"/>
  <c r="K2698" i="39" s="1"/>
  <c r="I2698" i="39" s="1"/>
  <c r="J673" i="39"/>
  <c r="K673" i="39" s="1"/>
  <c r="I673" i="39" s="1"/>
  <c r="J2846" i="39"/>
  <c r="K2846" i="39" s="1"/>
  <c r="I2846" i="39" s="1"/>
  <c r="J1446" i="39"/>
  <c r="K1446" i="39" s="1"/>
  <c r="I1446" i="39" s="1"/>
  <c r="J963" i="39"/>
  <c r="K963" i="39" s="1"/>
  <c r="I963" i="39" s="1"/>
  <c r="J594" i="39"/>
  <c r="K594" i="39" s="1"/>
  <c r="I594" i="39" s="1"/>
  <c r="J1517" i="39"/>
  <c r="K1517" i="39" s="1"/>
  <c r="I1517" i="39" s="1"/>
  <c r="J2274" i="39"/>
  <c r="K2274" i="39" s="1"/>
  <c r="I2274" i="39" s="1"/>
  <c r="J2331" i="39"/>
  <c r="K2331" i="39" s="1"/>
  <c r="I2331" i="39" s="1"/>
  <c r="J2382" i="39"/>
  <c r="K2382" i="39" s="1"/>
  <c r="I2382" i="39" s="1"/>
  <c r="J1939" i="39"/>
  <c r="K1939" i="39" s="1"/>
  <c r="I1939" i="39" s="1"/>
  <c r="J2393" i="39"/>
  <c r="K2393" i="39" s="1"/>
  <c r="I2393" i="39" s="1"/>
  <c r="J1127" i="39"/>
  <c r="K1127" i="39" s="1"/>
  <c r="I1127" i="39" s="1"/>
  <c r="J925" i="39"/>
  <c r="K925" i="39" s="1"/>
  <c r="I925" i="39" s="1"/>
  <c r="J1701" i="39"/>
  <c r="K1701" i="39" s="1"/>
  <c r="I1701" i="39" s="1"/>
  <c r="J1777" i="39"/>
  <c r="K1777" i="39" s="1"/>
  <c r="I1777" i="39" s="1"/>
  <c r="J684" i="39"/>
  <c r="K684" i="39" s="1"/>
  <c r="I684" i="39" s="1"/>
  <c r="J368" i="39"/>
  <c r="K368" i="39" s="1"/>
  <c r="I368" i="39" s="1"/>
  <c r="J1262" i="39"/>
  <c r="K1262" i="39" s="1"/>
  <c r="I1262" i="39" s="1"/>
  <c r="J2620" i="39"/>
  <c r="K2620" i="39" s="1"/>
  <c r="I2620" i="39" s="1"/>
  <c r="J3054" i="39"/>
  <c r="K3054" i="39" s="1"/>
  <c r="I3054" i="39" s="1"/>
  <c r="J524" i="39"/>
  <c r="K524" i="39" s="1"/>
  <c r="I524" i="39" s="1"/>
  <c r="J791" i="39"/>
  <c r="K791" i="39" s="1"/>
  <c r="I791" i="39" s="1"/>
  <c r="J426" i="39"/>
  <c r="K426" i="39" s="1"/>
  <c r="I426" i="39" s="1"/>
  <c r="J2863" i="39"/>
  <c r="K2863" i="39" s="1"/>
  <c r="I2863" i="39" s="1"/>
  <c r="J968" i="39"/>
  <c r="K968" i="39" s="1"/>
  <c r="I968" i="39" s="1"/>
  <c r="J876" i="39"/>
  <c r="K876" i="39" s="1"/>
  <c r="I876" i="39" s="1"/>
  <c r="J2861" i="39"/>
  <c r="K2861" i="39" s="1"/>
  <c r="I2861" i="39" s="1"/>
  <c r="J1922" i="39"/>
  <c r="K1922" i="39" s="1"/>
  <c r="I1922" i="39" s="1"/>
  <c r="J1060" i="39"/>
  <c r="K1060" i="39" s="1"/>
  <c r="I1060" i="39" s="1"/>
  <c r="J1287" i="39"/>
  <c r="K1287" i="39" s="1"/>
  <c r="I1287" i="39" s="1"/>
  <c r="J1693" i="39"/>
  <c r="K1693" i="39" s="1"/>
  <c r="I1693" i="39" s="1"/>
  <c r="J2726" i="39"/>
  <c r="K2726" i="39" s="1"/>
  <c r="I2726" i="39" s="1"/>
  <c r="J711" i="39"/>
  <c r="K711" i="39" s="1"/>
  <c r="I711" i="39" s="1"/>
  <c r="J762" i="39"/>
  <c r="K762" i="39" s="1"/>
  <c r="I762" i="39" s="1"/>
  <c r="J2671" i="39"/>
  <c r="K2671" i="39" s="1"/>
  <c r="I2671" i="39" s="1"/>
  <c r="J3166" i="39"/>
  <c r="K3166" i="39" s="1"/>
  <c r="I3166" i="39" s="1"/>
  <c r="J2821" i="39"/>
  <c r="K2821" i="39" s="1"/>
  <c r="I2821" i="39" s="1"/>
  <c r="J924" i="39"/>
  <c r="K924" i="39" s="1"/>
  <c r="I924" i="39" s="1"/>
  <c r="J2744" i="39"/>
  <c r="K2744" i="39" s="1"/>
  <c r="I2744" i="39" s="1"/>
  <c r="J1083" i="39"/>
  <c r="K1083" i="39" s="1"/>
  <c r="I1083" i="39" s="1"/>
  <c r="J2213" i="39"/>
  <c r="K2213" i="39" s="1"/>
  <c r="I2213" i="39" s="1"/>
  <c r="J2043" i="39"/>
  <c r="K2043" i="39" s="1"/>
  <c r="I2043" i="39" s="1"/>
  <c r="J3026" i="39"/>
  <c r="K3026" i="39" s="1"/>
  <c r="I3026" i="39" s="1"/>
  <c r="J1695" i="39"/>
  <c r="K1695" i="39" s="1"/>
  <c r="I1695" i="39" s="1"/>
  <c r="J2265" i="39"/>
  <c r="K2265" i="39" s="1"/>
  <c r="I2265" i="39" s="1"/>
  <c r="J3143" i="39"/>
  <c r="K3143" i="39" s="1"/>
  <c r="I3143" i="39" s="1"/>
  <c r="J2276" i="39"/>
  <c r="K2276" i="39" s="1"/>
  <c r="I2276" i="39" s="1"/>
  <c r="J114" i="39"/>
  <c r="K114" i="39" s="1"/>
  <c r="I114" i="39" s="1"/>
  <c r="J897" i="39"/>
  <c r="K897" i="39" s="1"/>
  <c r="I897" i="39" s="1"/>
  <c r="J1959" i="39"/>
  <c r="K1959" i="39" s="1"/>
  <c r="I1959" i="39" s="1"/>
  <c r="J1536" i="39"/>
  <c r="K1536" i="39" s="1"/>
  <c r="I1536" i="39" s="1"/>
  <c r="J3000" i="39"/>
  <c r="K3000" i="39" s="1"/>
  <c r="I3000" i="39" s="1"/>
  <c r="J896" i="39"/>
  <c r="K896" i="39" s="1"/>
  <c r="I896" i="39" s="1"/>
  <c r="J306" i="39"/>
  <c r="K306" i="39" s="1"/>
  <c r="I306" i="39" s="1"/>
  <c r="J2787" i="39"/>
  <c r="K2787" i="39" s="1"/>
  <c r="I2787" i="39" s="1"/>
  <c r="J2297" i="39"/>
  <c r="K2297" i="39" s="1"/>
  <c r="I2297" i="39" s="1"/>
  <c r="J363" i="39"/>
  <c r="K363" i="39" s="1"/>
  <c r="I363" i="39" s="1"/>
  <c r="J2425" i="39"/>
  <c r="K2425" i="39" s="1"/>
  <c r="I2425" i="39" s="1"/>
  <c r="J2516" i="39"/>
  <c r="K2516" i="39" s="1"/>
  <c r="I2516" i="39" s="1"/>
  <c r="J1184" i="39"/>
  <c r="K1184" i="39" s="1"/>
  <c r="I1184" i="39" s="1"/>
  <c r="J1291" i="39"/>
  <c r="K1291" i="39" s="1"/>
  <c r="I1291" i="39" s="1"/>
  <c r="J1103" i="39"/>
  <c r="K1103" i="39" s="1"/>
  <c r="I1103" i="39" s="1"/>
  <c r="J508" i="39"/>
  <c r="K508" i="39" s="1"/>
  <c r="I508" i="39" s="1"/>
  <c r="J498" i="39"/>
  <c r="K498" i="39" s="1"/>
  <c r="I498" i="39" s="1"/>
  <c r="J1949" i="39"/>
  <c r="K1949" i="39" s="1"/>
  <c r="I1949" i="39" s="1"/>
  <c r="J3087" i="39"/>
  <c r="K3087" i="39" s="1"/>
  <c r="I3087" i="39" s="1"/>
  <c r="J1213" i="39"/>
  <c r="K1213" i="39" s="1"/>
  <c r="I1213" i="39" s="1"/>
  <c r="J771" i="39"/>
  <c r="K771" i="39" s="1"/>
  <c r="I771" i="39" s="1"/>
  <c r="J359" i="39"/>
  <c r="K359" i="39" s="1"/>
  <c r="I359" i="39" s="1"/>
  <c r="J1080" i="39"/>
  <c r="K1080" i="39" s="1"/>
  <c r="I1080" i="39" s="1"/>
  <c r="J2782" i="39"/>
  <c r="K2782" i="39" s="1"/>
  <c r="I2782" i="39" s="1"/>
  <c r="J461" i="39"/>
  <c r="K461" i="39" s="1"/>
  <c r="I461" i="39" s="1"/>
  <c r="J2179" i="39"/>
  <c r="K2179" i="39" s="1"/>
  <c r="I2179" i="39" s="1"/>
  <c r="J1503" i="39"/>
  <c r="K1503" i="39" s="1"/>
  <c r="I1503" i="39" s="1"/>
  <c r="J2199" i="39"/>
  <c r="K2199" i="39" s="1"/>
  <c r="I2199" i="39" s="1"/>
  <c r="J2070" i="39"/>
  <c r="K2070" i="39" s="1"/>
  <c r="I2070" i="39" s="1"/>
  <c r="J755" i="39"/>
  <c r="K755" i="39" s="1"/>
  <c r="I755" i="39" s="1"/>
  <c r="J3040" i="39"/>
  <c r="K3040" i="39" s="1"/>
  <c r="I3040" i="39" s="1"/>
  <c r="J1023" i="39"/>
  <c r="K1023" i="39" s="1"/>
  <c r="I1023" i="39" s="1"/>
  <c r="J2473" i="39"/>
  <c r="K2473" i="39" s="1"/>
  <c r="I2473" i="39" s="1"/>
  <c r="J1692" i="39"/>
  <c r="K1692" i="39" s="1"/>
  <c r="I1692" i="39" s="1"/>
  <c r="J1081" i="39"/>
  <c r="K1081" i="39" s="1"/>
  <c r="I1081" i="39" s="1"/>
  <c r="J2850" i="39"/>
  <c r="K2850" i="39" s="1"/>
  <c r="I2850" i="39" s="1"/>
  <c r="J381" i="39"/>
  <c r="K381" i="39" s="1"/>
  <c r="I381" i="39" s="1"/>
  <c r="J2892" i="39"/>
  <c r="K2892" i="39" s="1"/>
  <c r="I2892" i="39" s="1"/>
  <c r="J548" i="39"/>
  <c r="K548" i="39" s="1"/>
  <c r="I548" i="39" s="1"/>
  <c r="J3156" i="39"/>
  <c r="K3156" i="39" s="1"/>
  <c r="I3156" i="39" s="1"/>
  <c r="J819" i="39"/>
  <c r="K819" i="39" s="1"/>
  <c r="I819" i="39" s="1"/>
  <c r="J2928" i="39"/>
  <c r="K2928" i="39" s="1"/>
  <c r="I2928" i="39" s="1"/>
  <c r="J2572" i="39"/>
  <c r="K2572" i="39" s="1"/>
  <c r="I2572" i="39" s="1"/>
  <c r="J1677" i="39"/>
  <c r="K1677" i="39" s="1"/>
  <c r="I1677" i="39" s="1"/>
  <c r="J2104" i="39"/>
  <c r="K2104" i="39" s="1"/>
  <c r="I2104" i="39" s="1"/>
  <c r="J1557" i="39"/>
  <c r="K1557" i="39" s="1"/>
  <c r="I1557" i="39" s="1"/>
  <c r="J2262" i="39"/>
  <c r="K2262" i="39" s="1"/>
  <c r="I2262" i="39" s="1"/>
  <c r="J2533" i="39"/>
  <c r="K2533" i="39" s="1"/>
  <c r="I2533" i="39" s="1"/>
  <c r="J3151" i="39"/>
  <c r="K3151" i="39" s="1"/>
  <c r="I3151" i="39" s="1"/>
  <c r="J956" i="39"/>
  <c r="K956" i="39" s="1"/>
  <c r="I956" i="39" s="1"/>
  <c r="J1417" i="39"/>
  <c r="K1417" i="39" s="1"/>
  <c r="I1417" i="39" s="1"/>
  <c r="J1208" i="39"/>
  <c r="K1208" i="39" s="1"/>
  <c r="I1208" i="39" s="1"/>
  <c r="J2423" i="39"/>
  <c r="K2423" i="39" s="1"/>
  <c r="I2423" i="39" s="1"/>
  <c r="J1126" i="39"/>
  <c r="K1126" i="39" s="1"/>
  <c r="I1126" i="39" s="1"/>
  <c r="J3094" i="39"/>
  <c r="K3094" i="39" s="1"/>
  <c r="I3094" i="39" s="1"/>
  <c r="J1698" i="39"/>
  <c r="K1698" i="39" s="1"/>
  <c r="I1698" i="39" s="1"/>
  <c r="J1625" i="39"/>
  <c r="K1625" i="39" s="1"/>
  <c r="I1625" i="39" s="1"/>
  <c r="J370" i="39"/>
  <c r="K370" i="39" s="1"/>
  <c r="I370" i="39" s="1"/>
  <c r="J825" i="39"/>
  <c r="K825" i="39" s="1"/>
  <c r="I825" i="39" s="1"/>
  <c r="J181" i="39"/>
  <c r="K181" i="39" s="1"/>
  <c r="I181" i="39" s="1"/>
  <c r="J2611" i="39"/>
  <c r="K2611" i="39" s="1"/>
  <c r="I2611" i="39" s="1"/>
  <c r="J2058" i="39"/>
  <c r="K2058" i="39" s="1"/>
  <c r="I2058" i="39" s="1"/>
  <c r="J1526" i="39"/>
  <c r="K1526" i="39" s="1"/>
  <c r="I1526" i="39" s="1"/>
  <c r="J1548" i="39"/>
  <c r="K1548" i="39" s="1"/>
  <c r="I1548" i="39" s="1"/>
  <c r="J1899" i="39"/>
  <c r="K1899" i="39" s="1"/>
  <c r="I1899" i="39" s="1"/>
  <c r="J728" i="39"/>
  <c r="K728" i="39" s="1"/>
  <c r="I728" i="39" s="1"/>
  <c r="J1731" i="39"/>
  <c r="K1731" i="39" s="1"/>
  <c r="I1731" i="39" s="1"/>
  <c r="J2987" i="39"/>
  <c r="K2987" i="39" s="1"/>
  <c r="I2987" i="39" s="1"/>
  <c r="J617" i="39"/>
  <c r="K617" i="39" s="1"/>
  <c r="I617" i="39" s="1"/>
  <c r="J596" i="39"/>
  <c r="K596" i="39" s="1"/>
  <c r="I596" i="39" s="1"/>
  <c r="J1663" i="39"/>
  <c r="K1663" i="39" s="1"/>
  <c r="I1663" i="39" s="1"/>
  <c r="J450" i="39"/>
  <c r="K450" i="39" s="1"/>
  <c r="I450" i="39" s="1"/>
  <c r="J1788" i="39"/>
  <c r="K1788" i="39" s="1"/>
  <c r="I1788" i="39" s="1"/>
  <c r="J2924" i="39"/>
  <c r="K2924" i="39" s="1"/>
  <c r="I2924" i="39" s="1"/>
  <c r="J2634" i="39"/>
  <c r="K2634" i="39" s="1"/>
  <c r="I2634" i="39" s="1"/>
  <c r="J683" i="39"/>
  <c r="K683" i="39" s="1"/>
  <c r="I683" i="39" s="1"/>
  <c r="J2171" i="39"/>
  <c r="K2171" i="39" s="1"/>
  <c r="I2171" i="39" s="1"/>
  <c r="J2293" i="39"/>
  <c r="K2293" i="39" s="1"/>
  <c r="I2293" i="39" s="1"/>
  <c r="J933" i="39"/>
  <c r="K933" i="39" s="1"/>
  <c r="I933" i="39" s="1"/>
  <c r="J2158" i="39"/>
  <c r="K2158" i="39" s="1"/>
  <c r="I2158" i="39" s="1"/>
  <c r="J2437" i="39"/>
  <c r="K2437" i="39" s="1"/>
  <c r="I2437" i="39" s="1"/>
  <c r="J1051" i="39"/>
  <c r="K1051" i="39" s="1"/>
  <c r="I1051" i="39" s="1"/>
  <c r="J238" i="39"/>
  <c r="K238" i="39" s="1"/>
  <c r="I238" i="39" s="1"/>
  <c r="J653" i="39"/>
  <c r="K653" i="39" s="1"/>
  <c r="I653" i="39" s="1"/>
  <c r="J1547" i="39"/>
  <c r="K1547" i="39" s="1"/>
  <c r="I1547" i="39" s="1"/>
  <c r="J2893" i="39"/>
  <c r="K2893" i="39" s="1"/>
  <c r="I2893" i="39" s="1"/>
  <c r="J1739" i="39"/>
  <c r="K1739" i="39" s="1"/>
  <c r="I1739" i="39" s="1"/>
  <c r="J1685" i="39"/>
  <c r="K1685" i="39" s="1"/>
  <c r="I1685" i="39" s="1"/>
  <c r="J1162" i="39"/>
  <c r="K1162" i="39" s="1"/>
  <c r="I1162" i="39" s="1"/>
  <c r="J3072" i="39"/>
  <c r="K3072" i="39" s="1"/>
  <c r="I3072" i="39" s="1"/>
  <c r="J81" i="39"/>
  <c r="K81" i="39" s="1"/>
  <c r="I81" i="39" s="1"/>
  <c r="J1057" i="39"/>
  <c r="K1057" i="39" s="1"/>
  <c r="I1057" i="39" s="1"/>
  <c r="J1767" i="39"/>
  <c r="K1767" i="39" s="1"/>
  <c r="I1767" i="39" s="1"/>
  <c r="J2075" i="39"/>
  <c r="K2075" i="39" s="1"/>
  <c r="I2075" i="39" s="1"/>
  <c r="J288" i="39"/>
  <c r="K288" i="39" s="1"/>
  <c r="I288" i="39" s="1"/>
  <c r="J2380" i="39"/>
  <c r="K2380" i="39" s="1"/>
  <c r="I2380" i="39" s="1"/>
  <c r="J2195" i="39"/>
  <c r="K2195" i="39" s="1"/>
  <c r="I2195" i="39" s="1"/>
  <c r="J1514" i="39"/>
  <c r="K1514" i="39" s="1"/>
  <c r="I1514" i="39" s="1"/>
  <c r="J2960" i="39"/>
  <c r="K2960" i="39" s="1"/>
  <c r="I2960" i="39" s="1"/>
  <c r="J905" i="39"/>
  <c r="K905" i="39" s="1"/>
  <c r="I905" i="39" s="1"/>
  <c r="J1308" i="39"/>
  <c r="K1308" i="39" s="1"/>
  <c r="I1308" i="39" s="1"/>
  <c r="J2394" i="39"/>
  <c r="K2394" i="39" s="1"/>
  <c r="I2394" i="39" s="1"/>
  <c r="J434" i="39"/>
  <c r="K434" i="39" s="1"/>
  <c r="I434" i="39" s="1"/>
  <c r="J267" i="39"/>
  <c r="K267" i="39" s="1"/>
  <c r="I267" i="39" s="1"/>
  <c r="J1634" i="39"/>
  <c r="K1634" i="39" s="1"/>
  <c r="I1634" i="39" s="1"/>
  <c r="J2121" i="39"/>
  <c r="K2121" i="39" s="1"/>
  <c r="I2121" i="39" s="1"/>
  <c r="J2446" i="39"/>
  <c r="K2446" i="39" s="1"/>
  <c r="I2446" i="39" s="1"/>
  <c r="J1737" i="39"/>
  <c r="K1737" i="39" s="1"/>
  <c r="I1737" i="39" s="1"/>
  <c r="J433" i="39"/>
  <c r="K433" i="39" s="1"/>
  <c r="I433" i="39" s="1"/>
  <c r="J1078" i="39"/>
  <c r="K1078" i="39" s="1"/>
  <c r="I1078" i="39" s="1"/>
  <c r="J710" i="39"/>
  <c r="K710" i="39" s="1"/>
  <c r="I710" i="39" s="1"/>
  <c r="J2878" i="39"/>
  <c r="K2878" i="39" s="1"/>
  <c r="I2878" i="39" s="1"/>
  <c r="J2751" i="39"/>
  <c r="K2751" i="39" s="1"/>
  <c r="I2751" i="39" s="1"/>
  <c r="J2364" i="39"/>
  <c r="K2364" i="39" s="1"/>
  <c r="I2364" i="39" s="1"/>
  <c r="J1675" i="39"/>
  <c r="K1675" i="39" s="1"/>
  <c r="I1675" i="39" s="1"/>
  <c r="J2700" i="39"/>
  <c r="K2700" i="39" s="1"/>
  <c r="I2700" i="39" s="1"/>
  <c r="J339" i="39"/>
  <c r="K339" i="39" s="1"/>
  <c r="I339" i="39" s="1"/>
  <c r="J26" i="39"/>
  <c r="K26" i="39" s="1"/>
  <c r="I26" i="39" s="1"/>
  <c r="J1978" i="39"/>
  <c r="K1978" i="39" s="1"/>
  <c r="I1978" i="39" s="1"/>
  <c r="J2712" i="39"/>
  <c r="K2712" i="39" s="1"/>
  <c r="I2712" i="39" s="1"/>
  <c r="J560" i="39"/>
  <c r="K560" i="39" s="1"/>
  <c r="I560" i="39" s="1"/>
  <c r="J2116" i="39"/>
  <c r="K2116" i="39" s="1"/>
  <c r="I2116" i="39" s="1"/>
  <c r="J1313" i="39"/>
  <c r="K1313" i="39" s="1"/>
  <c r="I1313" i="39" s="1"/>
  <c r="J1224" i="39"/>
  <c r="K1224" i="39" s="1"/>
  <c r="I1224" i="39" s="1"/>
  <c r="J873" i="39"/>
  <c r="K873" i="39" s="1"/>
  <c r="I873" i="39" s="1"/>
  <c r="J637" i="39"/>
  <c r="K637" i="39" s="1"/>
  <c r="I637" i="39" s="1"/>
  <c r="J813" i="39"/>
  <c r="K813" i="39" s="1"/>
  <c r="I813" i="39" s="1"/>
  <c r="J3167" i="39"/>
  <c r="K3167" i="39" s="1"/>
  <c r="I3167" i="39" s="1"/>
  <c r="J1515" i="39"/>
  <c r="K1515" i="39" s="1"/>
  <c r="I1515" i="39" s="1"/>
  <c r="J2746" i="39"/>
  <c r="K2746" i="39" s="1"/>
  <c r="I2746" i="39" s="1"/>
  <c r="J857" i="39"/>
  <c r="K857" i="39" s="1"/>
  <c r="I857" i="39" s="1"/>
  <c r="J2223" i="39"/>
  <c r="K2223" i="39" s="1"/>
  <c r="I2223" i="39" s="1"/>
  <c r="J1757" i="39"/>
  <c r="K1757" i="39" s="1"/>
  <c r="I1757" i="39" s="1"/>
  <c r="J1903" i="39"/>
  <c r="K1903" i="39" s="1"/>
  <c r="I1903" i="39" s="1"/>
  <c r="J2716" i="39"/>
  <c r="K2716" i="39" s="1"/>
  <c r="I2716" i="39" s="1"/>
  <c r="J2953" i="39"/>
  <c r="K2953" i="39" s="1"/>
  <c r="I2953" i="39" s="1"/>
  <c r="J344" i="39"/>
  <c r="K344" i="39" s="1"/>
  <c r="I344" i="39" s="1"/>
  <c r="J1618" i="39"/>
  <c r="K1618" i="39" s="1"/>
  <c r="I1618" i="39" s="1"/>
  <c r="J1136" i="39"/>
  <c r="K1136" i="39" s="1"/>
  <c r="I1136" i="39" s="1"/>
  <c r="J179" i="39"/>
  <c r="K179" i="39" s="1"/>
  <c r="I179" i="39" s="1"/>
  <c r="J1364" i="39"/>
  <c r="K1364" i="39" s="1"/>
  <c r="I1364" i="39" s="1"/>
  <c r="J1721" i="39"/>
  <c r="K1721" i="39" s="1"/>
  <c r="I1721" i="39" s="1"/>
  <c r="J2289" i="39"/>
  <c r="K2289" i="39" s="1"/>
  <c r="I2289" i="39" s="1"/>
  <c r="J2132" i="39"/>
  <c r="K2132" i="39" s="1"/>
  <c r="I2132" i="39" s="1"/>
  <c r="J296" i="39"/>
  <c r="K296" i="39" s="1"/>
  <c r="I296" i="39" s="1"/>
  <c r="J2237" i="39"/>
  <c r="K2237" i="39" s="1"/>
  <c r="I2237" i="39" s="1"/>
  <c r="J1320" i="39"/>
  <c r="K1320" i="39" s="1"/>
  <c r="I1320" i="39" s="1"/>
  <c r="J2455" i="39"/>
  <c r="K2455" i="39" s="1"/>
  <c r="I2455" i="39" s="1"/>
  <c r="J1362" i="39"/>
  <c r="K1362" i="39" s="1"/>
  <c r="I1362" i="39" s="1"/>
  <c r="J2672" i="39"/>
  <c r="K2672" i="39" s="1"/>
  <c r="I2672" i="39" s="1"/>
  <c r="J2792" i="39"/>
  <c r="K2792" i="39" s="1"/>
  <c r="I2792" i="39" s="1"/>
  <c r="J2066" i="39"/>
  <c r="K2066" i="39" s="1"/>
  <c r="I2066" i="39" s="1"/>
  <c r="J859" i="39"/>
  <c r="K859" i="39" s="1"/>
  <c r="I859" i="39" s="1"/>
  <c r="J3001" i="39"/>
  <c r="K3001" i="39" s="1"/>
  <c r="I3001" i="39" s="1"/>
  <c r="J2619" i="39"/>
  <c r="K2619" i="39" s="1"/>
  <c r="I2619" i="39" s="1"/>
  <c r="J2260" i="39"/>
  <c r="K2260" i="39" s="1"/>
  <c r="I2260" i="39" s="1"/>
  <c r="J449" i="39"/>
  <c r="K449" i="39" s="1"/>
  <c r="I449" i="39" s="1"/>
  <c r="J1637" i="39"/>
  <c r="K1637" i="39" s="1"/>
  <c r="I1637" i="39" s="1"/>
  <c r="J856" i="39"/>
  <c r="K856" i="39" s="1"/>
  <c r="I856" i="39" s="1"/>
  <c r="J1046" i="39"/>
  <c r="K1046" i="39" s="1"/>
  <c r="I1046" i="39" s="1"/>
  <c r="J36" i="39"/>
  <c r="K36" i="39" s="1"/>
  <c r="I36" i="39" s="1"/>
  <c r="J706" i="39"/>
  <c r="K706" i="39" s="1"/>
  <c r="I706" i="39" s="1"/>
  <c r="J3083" i="39"/>
  <c r="K3083" i="39" s="1"/>
  <c r="I3083" i="39" s="1"/>
  <c r="J517" i="39"/>
  <c r="K517" i="39" s="1"/>
  <c r="I517" i="39" s="1"/>
  <c r="J3024" i="39"/>
  <c r="K3024" i="39" s="1"/>
  <c r="I3024" i="39" s="1"/>
  <c r="J1401" i="39"/>
  <c r="K1401" i="39" s="1"/>
  <c r="I1401" i="39" s="1"/>
  <c r="J612" i="39"/>
  <c r="K612" i="39" s="1"/>
  <c r="I612" i="39" s="1"/>
  <c r="J2375" i="39"/>
  <c r="K2375" i="39" s="1"/>
  <c r="I2375" i="39" s="1"/>
  <c r="J1218" i="39"/>
  <c r="K1218" i="39" s="1"/>
  <c r="I1218" i="39" s="1"/>
  <c r="J1338" i="39"/>
  <c r="K1338" i="39" s="1"/>
  <c r="I1338" i="39" s="1"/>
  <c r="J1192" i="39"/>
  <c r="K1192" i="39" s="1"/>
  <c r="I1192" i="39" s="1"/>
  <c r="J760" i="39"/>
  <c r="K760" i="39" s="1"/>
  <c r="I760" i="39" s="1"/>
  <c r="J2328" i="39"/>
  <c r="K2328" i="39" s="1"/>
  <c r="I2328" i="39" s="1"/>
  <c r="J788" i="39"/>
  <c r="K788" i="39" s="1"/>
  <c r="I788" i="39" s="1"/>
  <c r="J2743" i="39"/>
  <c r="K2743" i="39" s="1"/>
  <c r="I2743" i="39" s="1"/>
  <c r="J1717" i="39"/>
  <c r="K1717" i="39" s="1"/>
  <c r="I1717" i="39" s="1"/>
  <c r="J2266" i="39"/>
  <c r="K2266" i="39" s="1"/>
  <c r="I2266" i="39" s="1"/>
  <c r="J2244" i="39"/>
  <c r="K2244" i="39" s="1"/>
  <c r="I2244" i="39" s="1"/>
  <c r="J1971" i="39"/>
  <c r="K1971" i="39" s="1"/>
  <c r="I1971" i="39" s="1"/>
  <c r="J553" i="39"/>
  <c r="K553" i="39" s="1"/>
  <c r="I553" i="39" s="1"/>
  <c r="J3152" i="39"/>
  <c r="K3152" i="39" s="1"/>
  <c r="I3152" i="39" s="1"/>
  <c r="J1652" i="39"/>
  <c r="K1652" i="39" s="1"/>
  <c r="I1652" i="39" s="1"/>
  <c r="J3025" i="39"/>
  <c r="K3025" i="39" s="1"/>
  <c r="I3025" i="39" s="1"/>
  <c r="J3142" i="39"/>
  <c r="K3142" i="39" s="1"/>
  <c r="I3142" i="39" s="1"/>
  <c r="J1987" i="39"/>
  <c r="K1987" i="39" s="1"/>
  <c r="I1987" i="39" s="1"/>
  <c r="J157" i="39"/>
  <c r="K157" i="39" s="1"/>
  <c r="I157" i="39" s="1"/>
  <c r="J2388" i="39"/>
  <c r="K2388" i="39" s="1"/>
  <c r="I2388" i="39" s="1"/>
  <c r="J674" i="39"/>
  <c r="K674" i="39" s="1"/>
  <c r="I674" i="39" s="1"/>
  <c r="J2784" i="39"/>
  <c r="K2784" i="39" s="1"/>
  <c r="I2784" i="39" s="1"/>
  <c r="J2341" i="39"/>
  <c r="K2341" i="39" s="1"/>
  <c r="I2341" i="39" s="1"/>
  <c r="J2693" i="39"/>
  <c r="K2693" i="39" s="1"/>
  <c r="I2693" i="39" s="1"/>
  <c r="J606" i="39"/>
  <c r="K606" i="39" s="1"/>
  <c r="I606" i="39" s="1"/>
  <c r="L2488" i="39" l="1"/>
  <c r="C2488" i="39" s="1"/>
  <c r="F2488" i="39"/>
  <c r="E2488" i="39"/>
  <c r="D2488" i="39"/>
  <c r="B2488" i="39"/>
  <c r="H2488" i="39" s="1"/>
  <c r="A2488" i="39"/>
  <c r="L1225" i="39"/>
  <c r="C1225" i="39" s="1"/>
  <c r="F1225" i="39"/>
  <c r="E1225" i="39"/>
  <c r="D1225" i="39"/>
  <c r="B1225" i="39"/>
  <c r="A1225" i="39"/>
  <c r="L1146" i="39"/>
  <c r="C1146" i="39" s="1"/>
  <c r="F1146" i="39"/>
  <c r="E1146" i="39"/>
  <c r="D1146" i="39"/>
  <c r="B1146" i="39"/>
  <c r="A1146" i="39"/>
  <c r="L2275" i="39"/>
  <c r="C2275" i="39" s="1"/>
  <c r="F2275" i="39"/>
  <c r="E2275" i="39"/>
  <c r="D2275" i="39"/>
  <c r="B2275" i="39"/>
  <c r="A2275" i="39"/>
  <c r="L750" i="39"/>
  <c r="C750" i="39" s="1"/>
  <c r="F750" i="39"/>
  <c r="E750" i="39"/>
  <c r="D750" i="39"/>
  <c r="B750" i="39"/>
  <c r="H750" i="39" s="1"/>
  <c r="A750" i="39"/>
  <c r="L459" i="39"/>
  <c r="C459" i="39" s="1"/>
  <c r="F459" i="39"/>
  <c r="E459" i="39"/>
  <c r="D459" i="39"/>
  <c r="B459" i="39"/>
  <c r="A459" i="39"/>
  <c r="L1590" i="39"/>
  <c r="C1590" i="39" s="1"/>
  <c r="F1590" i="39"/>
  <c r="E1590" i="39"/>
  <c r="D1590" i="39"/>
  <c r="B1590" i="39"/>
  <c r="A1590" i="39"/>
  <c r="L20" i="39"/>
  <c r="C20" i="39" s="1"/>
  <c r="F20" i="39"/>
  <c r="E20" i="39"/>
  <c r="D20" i="39"/>
  <c r="B20" i="39"/>
  <c r="A20" i="39"/>
  <c r="L2316" i="39"/>
  <c r="C2316" i="39" s="1"/>
  <c r="F2316" i="39"/>
  <c r="E2316" i="39"/>
  <c r="D2316" i="39"/>
  <c r="B2316" i="39"/>
  <c r="H2316" i="39" s="1"/>
  <c r="A2316" i="39"/>
  <c r="L783" i="39"/>
  <c r="C783" i="39" s="1"/>
  <c r="F783" i="39"/>
  <c r="E783" i="39"/>
  <c r="D783" i="39"/>
  <c r="B783" i="39"/>
  <c r="H783" i="39" s="1"/>
  <c r="A783" i="39"/>
  <c r="L454" i="39"/>
  <c r="C454" i="39" s="1"/>
  <c r="F454" i="39"/>
  <c r="E454" i="39"/>
  <c r="D454" i="39"/>
  <c r="B454" i="39"/>
  <c r="A454" i="39"/>
  <c r="L2029" i="39"/>
  <c r="C2029" i="39" s="1"/>
  <c r="F2029" i="39"/>
  <c r="E2029" i="39"/>
  <c r="D2029" i="39"/>
  <c r="B2029" i="39"/>
  <c r="A2029" i="39"/>
  <c r="L412" i="39"/>
  <c r="C412" i="39" s="1"/>
  <c r="F412" i="39"/>
  <c r="E412" i="39"/>
  <c r="D412" i="39"/>
  <c r="B412" i="39"/>
  <c r="H412" i="39" s="1"/>
  <c r="A412" i="39"/>
  <c r="L401" i="39"/>
  <c r="C401" i="39" s="1"/>
  <c r="F401" i="39"/>
  <c r="E401" i="39"/>
  <c r="D401" i="39"/>
  <c r="B401" i="39"/>
  <c r="H402" i="39" s="1"/>
  <c r="A401" i="39"/>
  <c r="L2057" i="39"/>
  <c r="C2057" i="39" s="1"/>
  <c r="F2057" i="39"/>
  <c r="E2057" i="39"/>
  <c r="D2057" i="39"/>
  <c r="B2057" i="39"/>
  <c r="A2057" i="39"/>
  <c r="L1281" i="39"/>
  <c r="C1281" i="39" s="1"/>
  <c r="F1281" i="39"/>
  <c r="E1281" i="39"/>
  <c r="D1281" i="39"/>
  <c r="B1281" i="39"/>
  <c r="A1281" i="39"/>
  <c r="L2982" i="39"/>
  <c r="C2982" i="39" s="1"/>
  <c r="F2982" i="39"/>
  <c r="E2982" i="39"/>
  <c r="D2982" i="39"/>
  <c r="B2982" i="39"/>
  <c r="A2982" i="39"/>
  <c r="L2405" i="39"/>
  <c r="C2405" i="39" s="1"/>
  <c r="F2405" i="39"/>
  <c r="E2405" i="39"/>
  <c r="D2405" i="39"/>
  <c r="B2405" i="39"/>
  <c r="H2405" i="39" s="1"/>
  <c r="A2405" i="39"/>
  <c r="L997" i="39"/>
  <c r="C997" i="39" s="1"/>
  <c r="F997" i="39"/>
  <c r="E997" i="39"/>
  <c r="D997" i="39"/>
  <c r="B997" i="39"/>
  <c r="A997" i="39"/>
  <c r="L2178" i="39"/>
  <c r="C2178" i="39" s="1"/>
  <c r="F2178" i="39"/>
  <c r="E2178" i="39"/>
  <c r="D2178" i="39"/>
  <c r="B2178" i="39"/>
  <c r="A2178" i="39"/>
  <c r="L3008" i="39"/>
  <c r="C3008" i="39" s="1"/>
  <c r="F3008" i="39"/>
  <c r="E3008" i="39"/>
  <c r="D3008" i="39"/>
  <c r="B3008" i="39"/>
  <c r="H3008" i="39" s="1"/>
  <c r="A3008" i="39"/>
  <c r="L878" i="39"/>
  <c r="C878" i="39" s="1"/>
  <c r="F878" i="39"/>
  <c r="E878" i="39"/>
  <c r="D878" i="39"/>
  <c r="B878" i="39"/>
  <c r="A878" i="39"/>
  <c r="L143" i="39"/>
  <c r="C143" i="39" s="1"/>
  <c r="F143" i="39"/>
  <c r="E143" i="39"/>
  <c r="D143" i="39"/>
  <c r="B143" i="39"/>
  <c r="A143" i="39"/>
  <c r="L1630" i="39"/>
  <c r="C1630" i="39" s="1"/>
  <c r="F1630" i="39"/>
  <c r="E1630" i="39"/>
  <c r="D1630" i="39"/>
  <c r="B1630" i="39"/>
  <c r="A1630" i="39"/>
  <c r="L2844" i="39"/>
  <c r="C2844" i="39" s="1"/>
  <c r="F2844" i="39"/>
  <c r="E2844" i="39"/>
  <c r="D2844" i="39"/>
  <c r="B2844" i="39"/>
  <c r="A2844" i="39"/>
  <c r="L1449" i="39"/>
  <c r="C1449" i="39" s="1"/>
  <c r="F1449" i="39"/>
  <c r="E1449" i="39"/>
  <c r="D1449" i="39"/>
  <c r="B1449" i="39"/>
  <c r="H1449" i="39" s="1"/>
  <c r="A1449" i="39"/>
  <c r="L2866" i="39"/>
  <c r="C2866" i="39" s="1"/>
  <c r="F2866" i="39"/>
  <c r="E2866" i="39"/>
  <c r="D2866" i="39"/>
  <c r="B2866" i="39"/>
  <c r="H2866" i="39" s="1"/>
  <c r="A2866" i="39"/>
  <c r="L3050" i="39"/>
  <c r="C3050" i="39" s="1"/>
  <c r="F3050" i="39"/>
  <c r="E3050" i="39"/>
  <c r="D3050" i="39"/>
  <c r="B3050" i="39"/>
  <c r="A3050" i="39"/>
  <c r="L1118" i="39"/>
  <c r="C1118" i="39" s="1"/>
  <c r="F1118" i="39"/>
  <c r="E1118" i="39"/>
  <c r="D1118" i="39"/>
  <c r="B1118" i="39"/>
  <c r="A1118" i="39"/>
  <c r="L619" i="39"/>
  <c r="C619" i="39" s="1"/>
  <c r="F619" i="39"/>
  <c r="E619" i="39"/>
  <c r="D619" i="39"/>
  <c r="B619" i="39"/>
  <c r="A619" i="39"/>
  <c r="L654" i="39"/>
  <c r="C654" i="39" s="1"/>
  <c r="F654" i="39"/>
  <c r="E654" i="39"/>
  <c r="D654" i="39"/>
  <c r="B654" i="39"/>
  <c r="A654" i="39"/>
  <c r="L639" i="39"/>
  <c r="C639" i="39" s="1"/>
  <c r="F639" i="39"/>
  <c r="E639" i="39"/>
  <c r="D639" i="39"/>
  <c r="B639" i="39"/>
  <c r="H639" i="39" s="1"/>
  <c r="A639" i="39"/>
  <c r="L1412" i="39"/>
  <c r="C1412" i="39" s="1"/>
  <c r="F1412" i="39"/>
  <c r="E1412" i="39"/>
  <c r="D1412" i="39"/>
  <c r="B1412" i="39"/>
  <c r="H1412" i="39" s="1"/>
  <c r="A1412" i="39"/>
  <c r="L732" i="39"/>
  <c r="C732" i="39" s="1"/>
  <c r="F732" i="39"/>
  <c r="E732" i="39"/>
  <c r="D732" i="39"/>
  <c r="B732" i="39"/>
  <c r="A732" i="39"/>
  <c r="L1870" i="39"/>
  <c r="C1870" i="39" s="1"/>
  <c r="F1870" i="39"/>
  <c r="E1870" i="39"/>
  <c r="D1870" i="39"/>
  <c r="B1870" i="39"/>
  <c r="H1870" i="39" s="1"/>
  <c r="A1870" i="39"/>
  <c r="L1906" i="39"/>
  <c r="C1906" i="39" s="1"/>
  <c r="F1906" i="39"/>
  <c r="E1906" i="39"/>
  <c r="D1906" i="39"/>
  <c r="B1906" i="39"/>
  <c r="A1906" i="39"/>
  <c r="L1797" i="39"/>
  <c r="C1797" i="39" s="1"/>
  <c r="F1797" i="39"/>
  <c r="E1797" i="39"/>
  <c r="D1797" i="39"/>
  <c r="B1797" i="39"/>
  <c r="A1797" i="39"/>
  <c r="L2183" i="39"/>
  <c r="C2183" i="39" s="1"/>
  <c r="F2183" i="39"/>
  <c r="E2183" i="39"/>
  <c r="D2183" i="39"/>
  <c r="B2183" i="39"/>
  <c r="A2183" i="39"/>
  <c r="L2111" i="39"/>
  <c r="C2111" i="39" s="1"/>
  <c r="F2111" i="39"/>
  <c r="E2111" i="39"/>
  <c r="D2111" i="39"/>
  <c r="B2111" i="39"/>
  <c r="A2111" i="39"/>
  <c r="L1918" i="39"/>
  <c r="C1918" i="39" s="1"/>
  <c r="F1918" i="39"/>
  <c r="E1918" i="39"/>
  <c r="D1918" i="39"/>
  <c r="B1918" i="39"/>
  <c r="A1918" i="39"/>
  <c r="L200" i="39"/>
  <c r="C200" i="39" s="1"/>
  <c r="F200" i="39"/>
  <c r="E200" i="39"/>
  <c r="D200" i="39"/>
  <c r="B200" i="39"/>
  <c r="H200" i="39" s="1"/>
  <c r="A200" i="39"/>
  <c r="L1699" i="39"/>
  <c r="C1699" i="39" s="1"/>
  <c r="F1699" i="39"/>
  <c r="E1699" i="39"/>
  <c r="D1699" i="39"/>
  <c r="B1699" i="39"/>
  <c r="H1699" i="39" s="1"/>
  <c r="A1699" i="39"/>
  <c r="L1164" i="39"/>
  <c r="C1164" i="39" s="1"/>
  <c r="F1164" i="39"/>
  <c r="E1164" i="39"/>
  <c r="D1164" i="39"/>
  <c r="B1164" i="39"/>
  <c r="H1164" i="39" s="1"/>
  <c r="A1164" i="39"/>
  <c r="L1482" i="39"/>
  <c r="C1482" i="39" s="1"/>
  <c r="F1482" i="39"/>
  <c r="E1482" i="39"/>
  <c r="D1482" i="39"/>
  <c r="B1482" i="39"/>
  <c r="A1482" i="39"/>
  <c r="L3031" i="39"/>
  <c r="C3031" i="39" s="1"/>
  <c r="F3031" i="39"/>
  <c r="E3031" i="39"/>
  <c r="D3031" i="39"/>
  <c r="B3031" i="39"/>
  <c r="A3031" i="39"/>
  <c r="L2129" i="39"/>
  <c r="C2129" i="39" s="1"/>
  <c r="F2129" i="39"/>
  <c r="E2129" i="39"/>
  <c r="D2129" i="39"/>
  <c r="B2129" i="39"/>
  <c r="H2129" i="39" s="1"/>
  <c r="A2129" i="39"/>
  <c r="L302" i="39"/>
  <c r="C302" i="39" s="1"/>
  <c r="F302" i="39"/>
  <c r="E302" i="39"/>
  <c r="D302" i="39"/>
  <c r="B302" i="39"/>
  <c r="A302" i="39"/>
  <c r="L1707" i="39"/>
  <c r="C1707" i="39" s="1"/>
  <c r="F1707" i="39"/>
  <c r="E1707" i="39"/>
  <c r="D1707" i="39"/>
  <c r="B1707" i="39"/>
  <c r="A1707" i="39"/>
  <c r="L496" i="39"/>
  <c r="C496" i="39" s="1"/>
  <c r="F496" i="39"/>
  <c r="E496" i="39"/>
  <c r="D496" i="39"/>
  <c r="B496" i="39"/>
  <c r="H496" i="39" s="1"/>
  <c r="A496" i="39"/>
  <c r="L1633" i="39"/>
  <c r="C1633" i="39" s="1"/>
  <c r="F1633" i="39"/>
  <c r="E1633" i="39"/>
  <c r="D1633" i="39"/>
  <c r="B1633" i="39"/>
  <c r="A1633" i="39"/>
  <c r="L2235" i="39"/>
  <c r="C2235" i="39" s="1"/>
  <c r="F2235" i="39"/>
  <c r="E2235" i="39"/>
  <c r="D2235" i="39"/>
  <c r="B2235" i="39"/>
  <c r="A2235" i="39"/>
  <c r="L2933" i="39"/>
  <c r="C2933" i="39" s="1"/>
  <c r="F2933" i="39"/>
  <c r="E2933" i="39"/>
  <c r="D2933" i="39"/>
  <c r="B2933" i="39"/>
  <c r="A2933" i="39"/>
  <c r="L1805" i="39"/>
  <c r="C1805" i="39" s="1"/>
  <c r="F1805" i="39"/>
  <c r="E1805" i="39"/>
  <c r="D1805" i="39"/>
  <c r="B1805" i="39"/>
  <c r="A1805" i="39"/>
  <c r="L1216" i="39"/>
  <c r="C1216" i="39" s="1"/>
  <c r="F1216" i="39"/>
  <c r="E1216" i="39"/>
  <c r="D1216" i="39"/>
  <c r="B1216" i="39"/>
  <c r="H1216" i="39" s="1"/>
  <c r="A1216" i="39"/>
  <c r="L3045" i="39"/>
  <c r="C3045" i="39" s="1"/>
  <c r="F3045" i="39"/>
  <c r="E3045" i="39"/>
  <c r="D3045" i="39"/>
  <c r="B3045" i="39"/>
  <c r="A3045" i="39"/>
  <c r="L1408" i="39"/>
  <c r="C1408" i="39" s="1"/>
  <c r="F1408" i="39"/>
  <c r="E1408" i="39"/>
  <c r="D1408" i="39"/>
  <c r="B1408" i="39"/>
  <c r="H1408" i="39" s="1"/>
  <c r="A1408" i="39"/>
  <c r="L1613" i="39"/>
  <c r="C1613" i="39" s="1"/>
  <c r="F1613" i="39"/>
  <c r="E1613" i="39"/>
  <c r="D1613" i="39"/>
  <c r="B1613" i="39"/>
  <c r="A1613" i="39"/>
  <c r="L2891" i="39"/>
  <c r="C2891" i="39" s="1"/>
  <c r="F2891" i="39"/>
  <c r="E2891" i="39"/>
  <c r="D2891" i="39"/>
  <c r="B2891" i="39"/>
  <c r="A2891" i="39"/>
  <c r="L1610" i="39"/>
  <c r="C1610" i="39" s="1"/>
  <c r="F1610" i="39"/>
  <c r="E1610" i="39"/>
  <c r="D1610" i="39"/>
  <c r="B1610" i="39"/>
  <c r="A1610" i="39"/>
  <c r="L2918" i="39"/>
  <c r="C2918" i="39" s="1"/>
  <c r="F2918" i="39"/>
  <c r="E2918" i="39"/>
  <c r="D2918" i="39"/>
  <c r="B2918" i="39"/>
  <c r="A2918" i="39"/>
  <c r="L2016" i="39"/>
  <c r="C2016" i="39" s="1"/>
  <c r="F2016" i="39"/>
  <c r="E2016" i="39"/>
  <c r="D2016" i="39"/>
  <c r="B2016" i="39"/>
  <c r="H2016" i="39" s="1"/>
  <c r="A2016" i="39"/>
  <c r="L794" i="39"/>
  <c r="C794" i="39" s="1"/>
  <c r="F794" i="39"/>
  <c r="E794" i="39"/>
  <c r="D794" i="39"/>
  <c r="B794" i="39"/>
  <c r="A794" i="39"/>
  <c r="L117" i="39"/>
  <c r="C117" i="39" s="1"/>
  <c r="F117" i="39"/>
  <c r="E117" i="39"/>
  <c r="D117" i="39"/>
  <c r="B117" i="39"/>
  <c r="A117" i="39"/>
  <c r="L632" i="39"/>
  <c r="C632" i="39" s="1"/>
  <c r="F632" i="39"/>
  <c r="E632" i="39"/>
  <c r="D632" i="39"/>
  <c r="B632" i="39"/>
  <c r="H632" i="39" s="1"/>
  <c r="A632" i="39"/>
  <c r="L1524" i="39"/>
  <c r="C1524" i="39" s="1"/>
  <c r="F1524" i="39"/>
  <c r="E1524" i="39"/>
  <c r="D1524" i="39"/>
  <c r="B1524" i="39"/>
  <c r="A1524" i="39"/>
  <c r="L2845" i="39"/>
  <c r="C2845" i="39" s="1"/>
  <c r="F2845" i="39"/>
  <c r="E2845" i="39"/>
  <c r="D2845" i="39"/>
  <c r="B2845" i="39"/>
  <c r="A2845" i="39"/>
  <c r="L1305" i="39"/>
  <c r="C1305" i="39" s="1"/>
  <c r="F1305" i="39"/>
  <c r="E1305" i="39"/>
  <c r="D1305" i="39"/>
  <c r="B1305" i="39"/>
  <c r="A1305" i="39"/>
  <c r="L1205" i="39"/>
  <c r="C1205" i="39" s="1"/>
  <c r="F1205" i="39"/>
  <c r="E1205" i="39"/>
  <c r="D1205" i="39"/>
  <c r="B1205" i="39"/>
  <c r="H1205" i="39" s="1"/>
  <c r="A1205" i="39"/>
  <c r="L1039" i="39"/>
  <c r="C1039" i="39" s="1"/>
  <c r="F1039" i="39"/>
  <c r="E1039" i="39"/>
  <c r="D1039" i="39"/>
  <c r="B1039" i="39"/>
  <c r="A1039" i="39"/>
  <c r="L3161" i="39"/>
  <c r="C3161" i="39" s="1"/>
  <c r="F3161" i="39"/>
  <c r="E3161" i="39"/>
  <c r="D3161" i="39"/>
  <c r="B3161" i="39"/>
  <c r="A3161" i="39"/>
  <c r="L790" i="39"/>
  <c r="C790" i="39" s="1"/>
  <c r="F790" i="39"/>
  <c r="E790" i="39"/>
  <c r="D790" i="39"/>
  <c r="B790" i="39"/>
  <c r="A790" i="39"/>
  <c r="L1601" i="39"/>
  <c r="C1601" i="39" s="1"/>
  <c r="F1601" i="39"/>
  <c r="E1601" i="39"/>
  <c r="D1601" i="39"/>
  <c r="B1601" i="39"/>
  <c r="A1601" i="39"/>
  <c r="L778" i="39"/>
  <c r="C778" i="39" s="1"/>
  <c r="F778" i="39"/>
  <c r="E778" i="39"/>
  <c r="D778" i="39"/>
  <c r="B778" i="39"/>
  <c r="H778" i="39" s="1"/>
  <c r="A778" i="39"/>
  <c r="L2164" i="39"/>
  <c r="C2164" i="39" s="1"/>
  <c r="F2164" i="39"/>
  <c r="E2164" i="39"/>
  <c r="D2164" i="39"/>
  <c r="B2164" i="39"/>
  <c r="A2164" i="39"/>
  <c r="L1443" i="39"/>
  <c r="C1443" i="39" s="1"/>
  <c r="F1443" i="39"/>
  <c r="E1443" i="39"/>
  <c r="D1443" i="39"/>
  <c r="B1443" i="39"/>
  <c r="A1443" i="39"/>
  <c r="L696" i="39"/>
  <c r="C696" i="39" s="1"/>
  <c r="F696" i="39"/>
  <c r="E696" i="39"/>
  <c r="D696" i="39"/>
  <c r="B696" i="39"/>
  <c r="A696" i="39"/>
  <c r="L1191" i="39"/>
  <c r="C1191" i="39" s="1"/>
  <c r="F1191" i="39"/>
  <c r="E1191" i="39"/>
  <c r="D1191" i="39"/>
  <c r="B1191" i="39"/>
  <c r="A1191" i="39"/>
  <c r="L2979" i="39"/>
  <c r="C2979" i="39" s="1"/>
  <c r="F2979" i="39"/>
  <c r="E2979" i="39"/>
  <c r="D2979" i="39"/>
  <c r="B2979" i="39"/>
  <c r="H2979" i="39" s="1"/>
  <c r="A2979" i="39"/>
  <c r="L789" i="39"/>
  <c r="C789" i="39" s="1"/>
  <c r="F789" i="39"/>
  <c r="E789" i="39"/>
  <c r="D789" i="39"/>
  <c r="B789" i="39"/>
  <c r="H789" i="39" s="1"/>
  <c r="A789" i="39"/>
  <c r="L1289" i="39"/>
  <c r="C1289" i="39" s="1"/>
  <c r="F1289" i="39"/>
  <c r="E1289" i="39"/>
  <c r="D1289" i="39"/>
  <c r="B1289" i="39"/>
  <c r="A1289" i="39"/>
  <c r="L1957" i="39"/>
  <c r="C1957" i="39" s="1"/>
  <c r="F1957" i="39"/>
  <c r="E1957" i="39"/>
  <c r="D1957" i="39"/>
  <c r="B1957" i="39"/>
  <c r="A1957" i="39"/>
  <c r="L2255" i="39"/>
  <c r="C2255" i="39" s="1"/>
  <c r="F2255" i="39"/>
  <c r="E2255" i="39"/>
  <c r="D2255" i="39"/>
  <c r="B2255" i="39"/>
  <c r="A2255" i="39"/>
  <c r="L2233" i="39"/>
  <c r="C2233" i="39" s="1"/>
  <c r="F2233" i="39"/>
  <c r="E2233" i="39"/>
  <c r="D2233" i="39"/>
  <c r="B2233" i="39"/>
  <c r="H2233" i="39" s="1"/>
  <c r="A2233" i="39"/>
  <c r="L1193" i="39"/>
  <c r="C1193" i="39" s="1"/>
  <c r="F1193" i="39"/>
  <c r="E1193" i="39"/>
  <c r="D1193" i="39"/>
  <c r="B1193" i="39"/>
  <c r="A1193" i="39"/>
  <c r="L1100" i="39"/>
  <c r="C1100" i="39" s="1"/>
  <c r="F1100" i="39"/>
  <c r="E1100" i="39"/>
  <c r="D1100" i="39"/>
  <c r="B1100" i="39"/>
  <c r="A1100" i="39"/>
  <c r="L3011" i="39"/>
  <c r="C3011" i="39" s="1"/>
  <c r="F3011" i="39"/>
  <c r="E3011" i="39"/>
  <c r="D3011" i="39"/>
  <c r="B3011" i="39"/>
  <c r="H3011" i="39" s="1"/>
  <c r="A3011" i="39"/>
  <c r="L2739" i="39"/>
  <c r="C2739" i="39" s="1"/>
  <c r="F2739" i="39"/>
  <c r="E2739" i="39"/>
  <c r="D2739" i="39"/>
  <c r="B2739" i="39"/>
  <c r="A2739" i="39"/>
  <c r="L1168" i="39"/>
  <c r="C1168" i="39" s="1"/>
  <c r="F1168" i="39"/>
  <c r="E1168" i="39"/>
  <c r="D1168" i="39"/>
  <c r="B1168" i="39"/>
  <c r="H1168" i="39" s="1"/>
  <c r="A1168" i="39"/>
  <c r="L1068" i="39"/>
  <c r="C1068" i="39" s="1"/>
  <c r="F1068" i="39"/>
  <c r="E1068" i="39"/>
  <c r="D1068" i="39"/>
  <c r="B1068" i="39"/>
  <c r="A1068" i="39"/>
  <c r="L920" i="39"/>
  <c r="C920" i="39" s="1"/>
  <c r="F920" i="39"/>
  <c r="E920" i="39"/>
  <c r="D920" i="39"/>
  <c r="B920" i="39"/>
  <c r="A920" i="39"/>
  <c r="L1893" i="39"/>
  <c r="C1893" i="39" s="1"/>
  <c r="F1893" i="39"/>
  <c r="E1893" i="39"/>
  <c r="D1893" i="39"/>
  <c r="B1893" i="39"/>
  <c r="A1893" i="39"/>
  <c r="L1404" i="39"/>
  <c r="C1404" i="39" s="1"/>
  <c r="F1404" i="39"/>
  <c r="E1404" i="39"/>
  <c r="D1404" i="39"/>
  <c r="B1404" i="39"/>
  <c r="H1404" i="39" s="1"/>
  <c r="A1404" i="39"/>
  <c r="L1929" i="39"/>
  <c r="C1929" i="39" s="1"/>
  <c r="F1929" i="39"/>
  <c r="E1929" i="39"/>
  <c r="D1929" i="39"/>
  <c r="B1929" i="39"/>
  <c r="H1929" i="39" s="1"/>
  <c r="A1929" i="39"/>
  <c r="L1341" i="39"/>
  <c r="C1341" i="39" s="1"/>
  <c r="F1341" i="39"/>
  <c r="E1341" i="39"/>
  <c r="D1341" i="39"/>
  <c r="B1341" i="39"/>
  <c r="A1341" i="39"/>
  <c r="L2119" i="39"/>
  <c r="C2119" i="39" s="1"/>
  <c r="F2119" i="39"/>
  <c r="E2119" i="39"/>
  <c r="D2119" i="39"/>
  <c r="B2119" i="39"/>
  <c r="H2119" i="39" s="1"/>
  <c r="A2119" i="39"/>
  <c r="L2135" i="39"/>
  <c r="C2135" i="39" s="1"/>
  <c r="F2135" i="39"/>
  <c r="E2135" i="39"/>
  <c r="D2135" i="39"/>
  <c r="B2135" i="39"/>
  <c r="A2135" i="39"/>
  <c r="L995" i="39"/>
  <c r="C995" i="39" s="1"/>
  <c r="F995" i="39"/>
  <c r="E995" i="39"/>
  <c r="D995" i="39"/>
  <c r="B995" i="39"/>
  <c r="A995" i="39"/>
  <c r="L2843" i="39"/>
  <c r="C2843" i="39" s="1"/>
  <c r="F2843" i="39"/>
  <c r="E2843" i="39"/>
  <c r="D2843" i="39"/>
  <c r="B2843" i="39"/>
  <c r="H2843" i="39" s="1"/>
  <c r="A2843" i="39"/>
  <c r="L555" i="39"/>
  <c r="C555" i="39" s="1"/>
  <c r="F555" i="39"/>
  <c r="E555" i="39"/>
  <c r="D555" i="39"/>
  <c r="B555" i="39"/>
  <c r="A555" i="39"/>
  <c r="L927" i="39"/>
  <c r="C927" i="39" s="1"/>
  <c r="F927" i="39"/>
  <c r="E927" i="39"/>
  <c r="D927" i="39"/>
  <c r="B927" i="39"/>
  <c r="A927" i="39"/>
  <c r="L1227" i="39"/>
  <c r="C1227" i="39" s="1"/>
  <c r="F1227" i="39"/>
  <c r="E1227" i="39"/>
  <c r="D1227" i="39"/>
  <c r="B1227" i="39"/>
  <c r="A1227" i="39"/>
  <c r="L975" i="39"/>
  <c r="C975" i="39" s="1"/>
  <c r="F975" i="39"/>
  <c r="E975" i="39"/>
  <c r="D975" i="39"/>
  <c r="B975" i="39"/>
  <c r="A975" i="39"/>
  <c r="L1577" i="39"/>
  <c r="C1577" i="39" s="1"/>
  <c r="F1577" i="39"/>
  <c r="E1577" i="39"/>
  <c r="D1577" i="39"/>
  <c r="B1577" i="39"/>
  <c r="A1577" i="39"/>
  <c r="L2984" i="39"/>
  <c r="C2984" i="39" s="1"/>
  <c r="F2984" i="39"/>
  <c r="E2984" i="39"/>
  <c r="D2984" i="39"/>
  <c r="B2984" i="39"/>
  <c r="H2984" i="39" s="1"/>
  <c r="A2984" i="39"/>
  <c r="L2204" i="39"/>
  <c r="C2204" i="39" s="1"/>
  <c r="F2204" i="39"/>
  <c r="E2204" i="39"/>
  <c r="D2204" i="39"/>
  <c r="B2204" i="39"/>
  <c r="H2204" i="39" s="1"/>
  <c r="A2204" i="39"/>
  <c r="L1274" i="39"/>
  <c r="C1274" i="39" s="1"/>
  <c r="F1274" i="39"/>
  <c r="E1274" i="39"/>
  <c r="D1274" i="39"/>
  <c r="B1274" i="39"/>
  <c r="A1274" i="39"/>
  <c r="L284" i="39"/>
  <c r="C284" i="39" s="1"/>
  <c r="F284" i="39"/>
  <c r="E284" i="39"/>
  <c r="D284" i="39"/>
  <c r="B284" i="39"/>
  <c r="A284" i="39"/>
  <c r="L1431" i="39"/>
  <c r="C1431" i="39" s="1"/>
  <c r="F1431" i="39"/>
  <c r="E1431" i="39"/>
  <c r="D1431" i="39"/>
  <c r="B1431" i="39"/>
  <c r="H1431" i="39" s="1"/>
  <c r="A1431" i="39"/>
  <c r="L2285" i="39"/>
  <c r="C2285" i="39" s="1"/>
  <c r="F2285" i="39"/>
  <c r="E2285" i="39"/>
  <c r="D2285" i="39"/>
  <c r="B2285" i="39"/>
  <c r="H2285" i="39" s="1"/>
  <c r="A2285" i="39"/>
  <c r="L633" i="39"/>
  <c r="C633" i="39" s="1"/>
  <c r="F633" i="39"/>
  <c r="E633" i="39"/>
  <c r="D633" i="39"/>
  <c r="B633" i="39"/>
  <c r="A633" i="39"/>
  <c r="L1968" i="39"/>
  <c r="C1968" i="39" s="1"/>
  <c r="F1968" i="39"/>
  <c r="E1968" i="39"/>
  <c r="D1968" i="39"/>
  <c r="B1968" i="39"/>
  <c r="A1968" i="39"/>
  <c r="L252" i="39"/>
  <c r="C252" i="39" s="1"/>
  <c r="F252" i="39"/>
  <c r="E252" i="39"/>
  <c r="D252" i="39"/>
  <c r="B252" i="39"/>
  <c r="A252" i="39"/>
  <c r="L2196" i="39"/>
  <c r="C2196" i="39" s="1"/>
  <c r="F2196" i="39"/>
  <c r="E2196" i="39"/>
  <c r="D2196" i="39"/>
  <c r="B2196" i="39"/>
  <c r="H2196" i="39" s="1"/>
  <c r="A2196" i="39"/>
  <c r="L2573" i="39"/>
  <c r="C2573" i="39" s="1"/>
  <c r="F2573" i="39"/>
  <c r="E2573" i="39"/>
  <c r="D2573" i="39"/>
  <c r="B2573" i="39"/>
  <c r="H2573" i="39" s="1"/>
  <c r="A2573" i="39"/>
  <c r="L1229" i="39"/>
  <c r="C1229" i="39" s="1"/>
  <c r="F1229" i="39"/>
  <c r="E1229" i="39"/>
  <c r="D1229" i="39"/>
  <c r="B1229" i="39"/>
  <c r="A1229" i="39"/>
  <c r="L2021" i="39"/>
  <c r="C2021" i="39" s="1"/>
  <c r="F2021" i="39"/>
  <c r="E2021" i="39"/>
  <c r="D2021" i="39"/>
  <c r="B2021" i="39"/>
  <c r="H2021" i="39" s="1"/>
  <c r="A2021" i="39"/>
  <c r="L2390" i="39"/>
  <c r="C2390" i="39" s="1"/>
  <c r="F2390" i="39"/>
  <c r="E2390" i="39"/>
  <c r="D2390" i="39"/>
  <c r="B2390" i="39"/>
  <c r="A2390" i="39"/>
  <c r="L1631" i="39"/>
  <c r="C1631" i="39" s="1"/>
  <c r="F1631" i="39"/>
  <c r="E1631" i="39"/>
  <c r="D1631" i="39"/>
  <c r="B1631" i="39"/>
  <c r="H1631" i="39" s="1"/>
  <c r="A1631" i="39"/>
  <c r="L890" i="39"/>
  <c r="C890" i="39" s="1"/>
  <c r="F890" i="39"/>
  <c r="E890" i="39"/>
  <c r="D890" i="39"/>
  <c r="B890" i="39"/>
  <c r="A890" i="39"/>
  <c r="L1925" i="39"/>
  <c r="C1925" i="39" s="1"/>
  <c r="F1925" i="39"/>
  <c r="E1925" i="39"/>
  <c r="D1925" i="39"/>
  <c r="B1925" i="39"/>
  <c r="A1925" i="39"/>
  <c r="L1825" i="39"/>
  <c r="C1825" i="39" s="1"/>
  <c r="F1825" i="39"/>
  <c r="E1825" i="39"/>
  <c r="D1825" i="39"/>
  <c r="B1825" i="39"/>
  <c r="A1825" i="39"/>
  <c r="L2691" i="39"/>
  <c r="C2691" i="39" s="1"/>
  <c r="F2691" i="39"/>
  <c r="E2691" i="39"/>
  <c r="D2691" i="39"/>
  <c r="B2691" i="39"/>
  <c r="A2691" i="39"/>
  <c r="L2476" i="39"/>
  <c r="C2476" i="39" s="1"/>
  <c r="F2476" i="39"/>
  <c r="E2476" i="39"/>
  <c r="D2476" i="39"/>
  <c r="B2476" i="39"/>
  <c r="H2476" i="39" s="1"/>
  <c r="A2476" i="39"/>
  <c r="L373" i="39"/>
  <c r="C373" i="39" s="1"/>
  <c r="F373" i="39"/>
  <c r="E373" i="39"/>
  <c r="D373" i="39"/>
  <c r="B373" i="39"/>
  <c r="A373" i="39"/>
  <c r="L2708" i="39"/>
  <c r="C2708" i="39" s="1"/>
  <c r="F2708" i="39"/>
  <c r="E2708" i="39"/>
  <c r="D2708" i="39"/>
  <c r="B2708" i="39"/>
  <c r="A2708" i="39"/>
  <c r="L358" i="39"/>
  <c r="C358" i="39" s="1"/>
  <c r="F358" i="39"/>
  <c r="E358" i="39"/>
  <c r="D358" i="39"/>
  <c r="B358" i="39"/>
  <c r="A358" i="39"/>
  <c r="L2853" i="39"/>
  <c r="C2853" i="39" s="1"/>
  <c r="F2853" i="39"/>
  <c r="E2853" i="39"/>
  <c r="D2853" i="39"/>
  <c r="B2853" i="39"/>
  <c r="H2853" i="39" s="1"/>
  <c r="A2853" i="39"/>
  <c r="L1298" i="39"/>
  <c r="C1298" i="39" s="1"/>
  <c r="F1298" i="39"/>
  <c r="E1298" i="39"/>
  <c r="D1298" i="39"/>
  <c r="B1298" i="39"/>
  <c r="A1298" i="39"/>
  <c r="L869" i="39"/>
  <c r="C869" i="39" s="1"/>
  <c r="F869" i="39"/>
  <c r="E869" i="39"/>
  <c r="D869" i="39"/>
  <c r="B869" i="39"/>
  <c r="A869" i="39"/>
  <c r="L1848" i="39"/>
  <c r="C1848" i="39" s="1"/>
  <c r="F1848" i="39"/>
  <c r="E1848" i="39"/>
  <c r="D1848" i="39"/>
  <c r="B1848" i="39"/>
  <c r="A1848" i="39"/>
  <c r="L754" i="39"/>
  <c r="C754" i="39" s="1"/>
  <c r="F754" i="39"/>
  <c r="E754" i="39"/>
  <c r="D754" i="39"/>
  <c r="B754" i="39"/>
  <c r="A754" i="39"/>
  <c r="L2046" i="39"/>
  <c r="C2046" i="39" s="1"/>
  <c r="F2046" i="39"/>
  <c r="E2046" i="39"/>
  <c r="D2046" i="39"/>
  <c r="B2046" i="39"/>
  <c r="A2046" i="39"/>
  <c r="L726" i="39"/>
  <c r="C726" i="39" s="1"/>
  <c r="F726" i="39"/>
  <c r="E726" i="39"/>
  <c r="D726" i="39"/>
  <c r="B726" i="39"/>
  <c r="A726" i="39"/>
  <c r="L1086" i="39"/>
  <c r="C1086" i="39" s="1"/>
  <c r="F1086" i="39"/>
  <c r="E1086" i="39"/>
  <c r="D1086" i="39"/>
  <c r="B1086" i="39"/>
  <c r="A1086" i="39"/>
  <c r="L1492" i="39"/>
  <c r="C1492" i="39" s="1"/>
  <c r="F1492" i="39"/>
  <c r="E1492" i="39"/>
  <c r="D1492" i="39"/>
  <c r="B1492" i="39"/>
  <c r="A1492" i="39"/>
  <c r="L1189" i="39"/>
  <c r="C1189" i="39" s="1"/>
  <c r="F1189" i="39"/>
  <c r="E1189" i="39"/>
  <c r="D1189" i="39"/>
  <c r="B1189" i="39"/>
  <c r="A1189" i="39"/>
  <c r="L616" i="39"/>
  <c r="C616" i="39" s="1"/>
  <c r="F616" i="39"/>
  <c r="E616" i="39"/>
  <c r="D616" i="39"/>
  <c r="B616" i="39"/>
  <c r="A616" i="39"/>
  <c r="L866" i="39"/>
  <c r="C866" i="39" s="1"/>
  <c r="F866" i="39"/>
  <c r="E866" i="39"/>
  <c r="D866" i="39"/>
  <c r="B866" i="39"/>
  <c r="A866" i="39"/>
  <c r="L2867" i="39"/>
  <c r="C2867" i="39" s="1"/>
  <c r="F2867" i="39"/>
  <c r="E2867" i="39"/>
  <c r="D2867" i="39"/>
  <c r="B2867" i="39"/>
  <c r="A2867" i="39"/>
  <c r="L1819" i="39"/>
  <c r="C1819" i="39" s="1"/>
  <c r="F1819" i="39"/>
  <c r="E1819" i="39"/>
  <c r="D1819" i="39"/>
  <c r="B1819" i="39"/>
  <c r="A1819" i="39"/>
  <c r="L849" i="39"/>
  <c r="C849" i="39" s="1"/>
  <c r="F849" i="39"/>
  <c r="E849" i="39"/>
  <c r="D849" i="39"/>
  <c r="B849" i="39"/>
  <c r="A849" i="39"/>
  <c r="L1556" i="39"/>
  <c r="C1556" i="39" s="1"/>
  <c r="F1556" i="39"/>
  <c r="E1556" i="39"/>
  <c r="D1556" i="39"/>
  <c r="B1556" i="39"/>
  <c r="A1556" i="39"/>
  <c r="L254" i="39"/>
  <c r="C254" i="39" s="1"/>
  <c r="F254" i="39"/>
  <c r="E254" i="39"/>
  <c r="D254" i="39"/>
  <c r="B254" i="39"/>
  <c r="H254" i="39" s="1"/>
  <c r="A254" i="39"/>
  <c r="L392" i="39"/>
  <c r="C392" i="39" s="1"/>
  <c r="F392" i="39"/>
  <c r="E392" i="39"/>
  <c r="D392" i="39"/>
  <c r="B392" i="39"/>
  <c r="A392" i="39"/>
  <c r="L3124" i="39"/>
  <c r="C3124" i="39" s="1"/>
  <c r="F3124" i="39"/>
  <c r="E3124" i="39"/>
  <c r="D3124" i="39"/>
  <c r="B3124" i="39"/>
  <c r="A3124" i="39"/>
  <c r="L286" i="39"/>
  <c r="C286" i="39" s="1"/>
  <c r="F286" i="39"/>
  <c r="E286" i="39"/>
  <c r="D286" i="39"/>
  <c r="B286" i="39"/>
  <c r="H286" i="39" s="1"/>
  <c r="A286" i="39"/>
  <c r="L883" i="39"/>
  <c r="C883" i="39" s="1"/>
  <c r="F883" i="39"/>
  <c r="E883" i="39"/>
  <c r="D883" i="39"/>
  <c r="B883" i="39"/>
  <c r="H883" i="39" s="1"/>
  <c r="A883" i="39"/>
  <c r="L2261" i="39"/>
  <c r="C2261" i="39" s="1"/>
  <c r="F2261" i="39"/>
  <c r="E2261" i="39"/>
  <c r="D2261" i="39"/>
  <c r="B2261" i="39"/>
  <c r="H2261" i="39" s="1"/>
  <c r="A2261" i="39"/>
  <c r="L33" i="39"/>
  <c r="C33" i="39" s="1"/>
  <c r="F33" i="39"/>
  <c r="E33" i="39"/>
  <c r="D33" i="39"/>
  <c r="B33" i="39"/>
  <c r="A33" i="39"/>
  <c r="L2959" i="39"/>
  <c r="C2959" i="39" s="1"/>
  <c r="F2959" i="39"/>
  <c r="E2959" i="39"/>
  <c r="D2959" i="39"/>
  <c r="B2959" i="39"/>
  <c r="A2959" i="39"/>
  <c r="L382" i="39"/>
  <c r="C382" i="39" s="1"/>
  <c r="F382" i="39"/>
  <c r="E382" i="39"/>
  <c r="D382" i="39"/>
  <c r="B382" i="39"/>
  <c r="H382" i="39" s="1"/>
  <c r="A382" i="39"/>
  <c r="L561" i="39"/>
  <c r="C561" i="39" s="1"/>
  <c r="F561" i="39"/>
  <c r="E561" i="39"/>
  <c r="D561" i="39"/>
  <c r="B561" i="39"/>
  <c r="H561" i="39" s="1"/>
  <c r="A561" i="39"/>
  <c r="L977" i="39"/>
  <c r="C977" i="39" s="1"/>
  <c r="F977" i="39"/>
  <c r="E977" i="39"/>
  <c r="D977" i="39"/>
  <c r="B977" i="39"/>
  <c r="A977" i="39"/>
  <c r="L1560" i="39"/>
  <c r="C1560" i="39" s="1"/>
  <c r="F1560" i="39"/>
  <c r="E1560" i="39"/>
  <c r="D1560" i="39"/>
  <c r="B1560" i="39"/>
  <c r="A1560" i="39"/>
  <c r="L1222" i="39"/>
  <c r="C1222" i="39" s="1"/>
  <c r="F1222" i="39"/>
  <c r="E1222" i="39"/>
  <c r="D1222" i="39"/>
  <c r="B1222" i="39"/>
  <c r="A1222" i="39"/>
  <c r="L2313" i="39"/>
  <c r="C2313" i="39" s="1"/>
  <c r="F2313" i="39"/>
  <c r="E2313" i="39"/>
  <c r="D2313" i="39"/>
  <c r="B2313" i="39"/>
  <c r="H2313" i="39" s="1"/>
  <c r="A2313" i="39"/>
  <c r="L685" i="39"/>
  <c r="C685" i="39" s="1"/>
  <c r="F685" i="39"/>
  <c r="E685" i="39"/>
  <c r="D685" i="39"/>
  <c r="B685" i="39"/>
  <c r="H685" i="39" s="1"/>
  <c r="A685" i="39"/>
  <c r="L705" i="39"/>
  <c r="C705" i="39" s="1"/>
  <c r="F705" i="39"/>
  <c r="E705" i="39"/>
  <c r="D705" i="39"/>
  <c r="B705" i="39"/>
  <c r="A705" i="39"/>
  <c r="L177" i="39"/>
  <c r="C177" i="39" s="1"/>
  <c r="F177" i="39"/>
  <c r="E177" i="39"/>
  <c r="D177" i="39"/>
  <c r="B177" i="39"/>
  <c r="A177" i="39"/>
  <c r="L2651" i="39"/>
  <c r="C2651" i="39" s="1"/>
  <c r="F2651" i="39"/>
  <c r="E2651" i="39"/>
  <c r="D2651" i="39"/>
  <c r="B2651" i="39"/>
  <c r="A2651" i="39"/>
  <c r="L167" i="39"/>
  <c r="C167" i="39" s="1"/>
  <c r="F167" i="39"/>
  <c r="E167" i="39"/>
  <c r="D167" i="39"/>
  <c r="B167" i="39"/>
  <c r="A167" i="39"/>
  <c r="L1312" i="39"/>
  <c r="C1312" i="39" s="1"/>
  <c r="F1312" i="39"/>
  <c r="E1312" i="39"/>
  <c r="D1312" i="39"/>
  <c r="B1312" i="39"/>
  <c r="A1312" i="39"/>
  <c r="L899" i="39"/>
  <c r="C899" i="39" s="1"/>
  <c r="F899" i="39"/>
  <c r="E899" i="39"/>
  <c r="D899" i="39"/>
  <c r="B899" i="39"/>
  <c r="A899" i="39"/>
  <c r="L2675" i="39"/>
  <c r="C2675" i="39" s="1"/>
  <c r="F2675" i="39"/>
  <c r="E2675" i="39"/>
  <c r="D2675" i="39"/>
  <c r="B2675" i="39"/>
  <c r="A2675" i="39"/>
  <c r="L1445" i="39"/>
  <c r="C1445" i="39" s="1"/>
  <c r="F1445" i="39"/>
  <c r="E1445" i="39"/>
  <c r="D1445" i="39"/>
  <c r="B1445" i="39"/>
  <c r="A1445" i="39"/>
  <c r="L558" i="39"/>
  <c r="C558" i="39" s="1"/>
  <c r="F558" i="39"/>
  <c r="E558" i="39"/>
  <c r="D558" i="39"/>
  <c r="B558" i="39"/>
  <c r="A558" i="39"/>
  <c r="L1573" i="39"/>
  <c r="C1573" i="39" s="1"/>
  <c r="F1573" i="39"/>
  <c r="E1573" i="39"/>
  <c r="D1573" i="39"/>
  <c r="B1573" i="39"/>
  <c r="A1573" i="39"/>
  <c r="L1293" i="39"/>
  <c r="C1293" i="39" s="1"/>
  <c r="F1293" i="39"/>
  <c r="E1293" i="39"/>
  <c r="D1293" i="39"/>
  <c r="B1293" i="39"/>
  <c r="A1293" i="39"/>
  <c r="L1542" i="39"/>
  <c r="C1542" i="39" s="1"/>
  <c r="F1542" i="39"/>
  <c r="E1542" i="39"/>
  <c r="D1542" i="39"/>
  <c r="B1542" i="39"/>
  <c r="A1542" i="39"/>
  <c r="L966" i="39"/>
  <c r="C966" i="39" s="1"/>
  <c r="F966" i="39"/>
  <c r="E966" i="39"/>
  <c r="D966" i="39"/>
  <c r="B966" i="39"/>
  <c r="A966" i="39"/>
  <c r="L546" i="39"/>
  <c r="C546" i="39" s="1"/>
  <c r="F546" i="39"/>
  <c r="E546" i="39"/>
  <c r="D546" i="39"/>
  <c r="B546" i="39"/>
  <c r="H546" i="39" s="1"/>
  <c r="A546" i="39"/>
  <c r="L290" i="39"/>
  <c r="C290" i="39" s="1"/>
  <c r="F290" i="39"/>
  <c r="E290" i="39"/>
  <c r="D290" i="39"/>
  <c r="B290" i="39"/>
  <c r="H290" i="39" s="1"/>
  <c r="A290" i="39"/>
  <c r="L615" i="39"/>
  <c r="C615" i="39" s="1"/>
  <c r="F615" i="39"/>
  <c r="E615" i="39"/>
  <c r="D615" i="39"/>
  <c r="B615" i="39"/>
  <c r="H615" i="39" s="1"/>
  <c r="A615" i="39"/>
  <c r="L1720" i="39"/>
  <c r="C1720" i="39" s="1"/>
  <c r="F1720" i="39"/>
  <c r="E1720" i="39"/>
  <c r="D1720" i="39"/>
  <c r="B1720" i="39"/>
  <c r="A1720" i="39"/>
  <c r="L1668" i="39"/>
  <c r="C1668" i="39" s="1"/>
  <c r="F1668" i="39"/>
  <c r="E1668" i="39"/>
  <c r="D1668" i="39"/>
  <c r="B1668" i="39"/>
  <c r="H1668" i="39" s="1"/>
  <c r="A1668" i="39"/>
  <c r="L870" i="39"/>
  <c r="C870" i="39" s="1"/>
  <c r="F870" i="39"/>
  <c r="E870" i="39"/>
  <c r="D870" i="39"/>
  <c r="B870" i="39"/>
  <c r="A870" i="39"/>
  <c r="L2243" i="39"/>
  <c r="C2243" i="39" s="1"/>
  <c r="F2243" i="39"/>
  <c r="E2243" i="39"/>
  <c r="D2243" i="39"/>
  <c r="B2243" i="39"/>
  <c r="A2243" i="39"/>
  <c r="L2466" i="39"/>
  <c r="C2466" i="39" s="1"/>
  <c r="F2466" i="39"/>
  <c r="E2466" i="39"/>
  <c r="D2466" i="39"/>
  <c r="B2466" i="39"/>
  <c r="H2466" i="39" s="1"/>
  <c r="A2466" i="39"/>
  <c r="L2697" i="39"/>
  <c r="C2697" i="39" s="1"/>
  <c r="F2697" i="39"/>
  <c r="E2697" i="39"/>
  <c r="D2697" i="39"/>
  <c r="B2697" i="39"/>
  <c r="A2697" i="39"/>
  <c r="L1747" i="39"/>
  <c r="C1747" i="39" s="1"/>
  <c r="F1747" i="39"/>
  <c r="E1747" i="39"/>
  <c r="D1747" i="39"/>
  <c r="B1747" i="39"/>
  <c r="A1747" i="39"/>
  <c r="L519" i="39"/>
  <c r="C519" i="39" s="1"/>
  <c r="F519" i="39"/>
  <c r="E519" i="39"/>
  <c r="D519" i="39"/>
  <c r="B519" i="39"/>
  <c r="H519" i="39" s="1"/>
  <c r="A519" i="39"/>
  <c r="L2593" i="39"/>
  <c r="C2593" i="39" s="1"/>
  <c r="F2593" i="39"/>
  <c r="E2593" i="39"/>
  <c r="D2593" i="39"/>
  <c r="B2593" i="39"/>
  <c r="A2593" i="39"/>
  <c r="L2025" i="39"/>
  <c r="C2025" i="39" s="1"/>
  <c r="F2025" i="39"/>
  <c r="E2025" i="39"/>
  <c r="D2025" i="39"/>
  <c r="B2025" i="39"/>
  <c r="A2025" i="39"/>
  <c r="L562" i="39"/>
  <c r="C562" i="39" s="1"/>
  <c r="F562" i="39"/>
  <c r="E562" i="39"/>
  <c r="D562" i="39"/>
  <c r="B562" i="39"/>
  <c r="A562" i="39"/>
  <c r="L357" i="39"/>
  <c r="C357" i="39" s="1"/>
  <c r="F357" i="39"/>
  <c r="E357" i="39"/>
  <c r="D357" i="39"/>
  <c r="B357" i="39"/>
  <c r="A357" i="39"/>
  <c r="L2439" i="39"/>
  <c r="C2439" i="39" s="1"/>
  <c r="F2439" i="39"/>
  <c r="E2439" i="39"/>
  <c r="D2439" i="39"/>
  <c r="B2439" i="39"/>
  <c r="H2439" i="39" s="1"/>
  <c r="A2439" i="39"/>
  <c r="L62" i="39"/>
  <c r="C62" i="39" s="1"/>
  <c r="F62" i="39"/>
  <c r="E62" i="39"/>
  <c r="D62" i="39"/>
  <c r="B62" i="39"/>
  <c r="A62" i="39"/>
  <c r="L23" i="39"/>
  <c r="C23" i="39" s="1"/>
  <c r="F23" i="39"/>
  <c r="E23" i="39"/>
  <c r="D23" i="39"/>
  <c r="B23" i="39"/>
  <c r="A23" i="39"/>
  <c r="L219" i="39"/>
  <c r="C219" i="39" s="1"/>
  <c r="F219" i="39"/>
  <c r="E219" i="39"/>
  <c r="D219" i="39"/>
  <c r="B219" i="39"/>
  <c r="H219" i="39" s="1"/>
  <c r="A219" i="39"/>
  <c r="L1719" i="39"/>
  <c r="C1719" i="39" s="1"/>
  <c r="F1719" i="39"/>
  <c r="E1719" i="39"/>
  <c r="D1719" i="39"/>
  <c r="B1719" i="39"/>
  <c r="A1719" i="39"/>
  <c r="L2731" i="39"/>
  <c r="C2731" i="39" s="1"/>
  <c r="F2731" i="39"/>
  <c r="E2731" i="39"/>
  <c r="D2731" i="39"/>
  <c r="B2731" i="39"/>
  <c r="A2731" i="39"/>
  <c r="L2009" i="39"/>
  <c r="C2009" i="39" s="1"/>
  <c r="F2009" i="39"/>
  <c r="E2009" i="39"/>
  <c r="D2009" i="39"/>
  <c r="B2009" i="39"/>
  <c r="A2009" i="39"/>
  <c r="L475" i="39"/>
  <c r="C475" i="39" s="1"/>
  <c r="F475" i="39"/>
  <c r="E475" i="39"/>
  <c r="D475" i="39"/>
  <c r="B475" i="39"/>
  <c r="H475" i="39" s="1"/>
  <c r="A475" i="39"/>
  <c r="L964" i="39"/>
  <c r="C964" i="39" s="1"/>
  <c r="F964" i="39"/>
  <c r="E964" i="39"/>
  <c r="D964" i="39"/>
  <c r="B964" i="39"/>
  <c r="H964" i="39" s="1"/>
  <c r="A964" i="39"/>
  <c r="L2517" i="39"/>
  <c r="C2517" i="39" s="1"/>
  <c r="F2517" i="39"/>
  <c r="E2517" i="39"/>
  <c r="D2517" i="39"/>
  <c r="B2517" i="39"/>
  <c r="H2517" i="39" s="1"/>
  <c r="A2517" i="39"/>
  <c r="L2895" i="39"/>
  <c r="C2895" i="39" s="1"/>
  <c r="F2895" i="39"/>
  <c r="E2895" i="39"/>
  <c r="D2895" i="39"/>
  <c r="B2895" i="39"/>
  <c r="A2895" i="39"/>
  <c r="L3015" i="39"/>
  <c r="C3015" i="39" s="1"/>
  <c r="F3015" i="39"/>
  <c r="E3015" i="39"/>
  <c r="D3015" i="39"/>
  <c r="B3015" i="39"/>
  <c r="H3015" i="39" s="1"/>
  <c r="A3015" i="39"/>
  <c r="L2961" i="39"/>
  <c r="C2961" i="39" s="1"/>
  <c r="F2961" i="39"/>
  <c r="E2961" i="39"/>
  <c r="D2961" i="39"/>
  <c r="B2961" i="39"/>
  <c r="H2961" i="39" s="1"/>
  <c r="A2961" i="39"/>
  <c r="L37" i="39"/>
  <c r="C37" i="39" s="1"/>
  <c r="F37" i="39"/>
  <c r="E37" i="39"/>
  <c r="D37" i="39"/>
  <c r="B37" i="39"/>
  <c r="A37" i="39"/>
  <c r="L2422" i="39"/>
  <c r="C2422" i="39" s="1"/>
  <c r="F2422" i="39"/>
  <c r="E2422" i="39"/>
  <c r="D2422" i="39"/>
  <c r="B2422" i="39"/>
  <c r="A2422" i="39"/>
  <c r="L1697" i="39"/>
  <c r="C1697" i="39" s="1"/>
  <c r="F1697" i="39"/>
  <c r="E1697" i="39"/>
  <c r="D1697" i="39"/>
  <c r="B1697" i="39"/>
  <c r="A1697" i="39"/>
  <c r="L1252" i="39"/>
  <c r="C1252" i="39" s="1"/>
  <c r="F1252" i="39"/>
  <c r="E1252" i="39"/>
  <c r="D1252" i="39"/>
  <c r="B1252" i="39"/>
  <c r="A1252" i="39"/>
  <c r="L1669" i="39"/>
  <c r="C1669" i="39" s="1"/>
  <c r="F1669" i="39"/>
  <c r="E1669" i="39"/>
  <c r="D1669" i="39"/>
  <c r="B1669" i="39"/>
  <c r="H1669" i="39" s="1"/>
  <c r="A1669" i="39"/>
  <c r="L868" i="39"/>
  <c r="C868" i="39" s="1"/>
  <c r="F868" i="39"/>
  <c r="E868" i="39"/>
  <c r="D868" i="39"/>
  <c r="B868" i="39"/>
  <c r="H868" i="39" s="1"/>
  <c r="A868" i="39"/>
  <c r="L1746" i="39"/>
  <c r="C1746" i="39" s="1"/>
  <c r="F1746" i="39"/>
  <c r="E1746" i="39"/>
  <c r="D1746" i="39"/>
  <c r="B1746" i="39"/>
  <c r="A1746" i="39"/>
  <c r="L2222" i="39"/>
  <c r="C2222" i="39" s="1"/>
  <c r="F2222" i="39"/>
  <c r="E2222" i="39"/>
  <c r="D2222" i="39"/>
  <c r="B2222" i="39"/>
  <c r="A2222" i="39"/>
  <c r="L1444" i="39"/>
  <c r="C1444" i="39" s="1"/>
  <c r="F1444" i="39"/>
  <c r="E1444" i="39"/>
  <c r="D1444" i="39"/>
  <c r="B1444" i="39"/>
  <c r="A1444" i="39"/>
  <c r="L2384" i="39"/>
  <c r="C2384" i="39" s="1"/>
  <c r="F2384" i="39"/>
  <c r="E2384" i="39"/>
  <c r="D2384" i="39"/>
  <c r="B2384" i="39"/>
  <c r="A2384" i="39"/>
  <c r="L1688" i="39"/>
  <c r="C1688" i="39" s="1"/>
  <c r="F1688" i="39"/>
  <c r="E1688" i="39"/>
  <c r="D1688" i="39"/>
  <c r="B1688" i="39"/>
  <c r="A1688" i="39"/>
  <c r="L1092" i="39"/>
  <c r="C1092" i="39" s="1"/>
  <c r="F1092" i="39"/>
  <c r="E1092" i="39"/>
  <c r="D1092" i="39"/>
  <c r="B1092" i="39"/>
  <c r="A1092" i="39"/>
  <c r="L2677" i="39"/>
  <c r="C2677" i="39" s="1"/>
  <c r="F2677" i="39"/>
  <c r="E2677" i="39"/>
  <c r="D2677" i="39"/>
  <c r="B2677" i="39"/>
  <c r="H2677" i="39" s="1"/>
  <c r="A2677" i="39"/>
  <c r="L1172" i="39"/>
  <c r="C1172" i="39" s="1"/>
  <c r="F1172" i="39"/>
  <c r="E1172" i="39"/>
  <c r="D1172" i="39"/>
  <c r="B1172" i="39"/>
  <c r="A1172" i="39"/>
  <c r="L1681" i="39"/>
  <c r="C1681" i="39" s="1"/>
  <c r="F1681" i="39"/>
  <c r="E1681" i="39"/>
  <c r="D1681" i="39"/>
  <c r="B1681" i="39"/>
  <c r="A1681" i="39"/>
  <c r="L2373" i="39"/>
  <c r="C2373" i="39" s="1"/>
  <c r="F2373" i="39"/>
  <c r="E2373" i="39"/>
  <c r="D2373" i="39"/>
  <c r="B2373" i="39"/>
  <c r="A2373" i="39"/>
  <c r="L1199" i="39"/>
  <c r="C1199" i="39" s="1"/>
  <c r="F1199" i="39"/>
  <c r="E1199" i="39"/>
  <c r="D1199" i="39"/>
  <c r="B1199" i="39"/>
  <c r="A1199" i="39"/>
  <c r="L127" i="39"/>
  <c r="C127" i="39" s="1"/>
  <c r="F127" i="39"/>
  <c r="E127" i="39"/>
  <c r="D127" i="39"/>
  <c r="B127" i="39"/>
  <c r="A127" i="39"/>
  <c r="L1529" i="39"/>
  <c r="C1529" i="39" s="1"/>
  <c r="F1529" i="39"/>
  <c r="E1529" i="39"/>
  <c r="D1529" i="39"/>
  <c r="B1529" i="39"/>
  <c r="A1529" i="39"/>
  <c r="L2071" i="39"/>
  <c r="C2071" i="39" s="1"/>
  <c r="F2071" i="39"/>
  <c r="E2071" i="39"/>
  <c r="D2071" i="39"/>
  <c r="B2071" i="39"/>
  <c r="A2071" i="39"/>
  <c r="L2489" i="39"/>
  <c r="C2489" i="39" s="1"/>
  <c r="F2489" i="39"/>
  <c r="E2489" i="39"/>
  <c r="D2489" i="39"/>
  <c r="B2489" i="39"/>
  <c r="A2489" i="39"/>
  <c r="L2472" i="39"/>
  <c r="C2472" i="39" s="1"/>
  <c r="F2472" i="39"/>
  <c r="E2472" i="39"/>
  <c r="D2472" i="39"/>
  <c r="B2472" i="39"/>
  <c r="A2472" i="39"/>
  <c r="L2264" i="39"/>
  <c r="C2264" i="39" s="1"/>
  <c r="F2264" i="39"/>
  <c r="E2264" i="39"/>
  <c r="D2264" i="39"/>
  <c r="B2264" i="39"/>
  <c r="A2264" i="39"/>
  <c r="L635" i="39"/>
  <c r="C635" i="39" s="1"/>
  <c r="F635" i="39"/>
  <c r="E635" i="39"/>
  <c r="D635" i="39"/>
  <c r="B635" i="39"/>
  <c r="A635" i="39"/>
  <c r="L2775" i="39"/>
  <c r="C2775" i="39" s="1"/>
  <c r="F2775" i="39"/>
  <c r="E2775" i="39"/>
  <c r="D2775" i="39"/>
  <c r="B2775" i="39"/>
  <c r="H2775" i="39" s="1"/>
  <c r="A2775" i="39"/>
  <c r="L389" i="39"/>
  <c r="C389" i="39" s="1"/>
  <c r="F389" i="39"/>
  <c r="E389" i="39"/>
  <c r="D389" i="39"/>
  <c r="B389" i="39"/>
  <c r="A389" i="39"/>
  <c r="L379" i="39"/>
  <c r="C379" i="39" s="1"/>
  <c r="F379" i="39"/>
  <c r="E379" i="39"/>
  <c r="D379" i="39"/>
  <c r="B379" i="39"/>
  <c r="A379" i="39"/>
  <c r="L163" i="39"/>
  <c r="C163" i="39" s="1"/>
  <c r="F163" i="39"/>
  <c r="E163" i="39"/>
  <c r="D163" i="39"/>
  <c r="B163" i="39"/>
  <c r="A163" i="39"/>
  <c r="L949" i="39"/>
  <c r="C949" i="39" s="1"/>
  <c r="F949" i="39"/>
  <c r="E949" i="39"/>
  <c r="D949" i="39"/>
  <c r="B949" i="39"/>
  <c r="A949" i="39"/>
  <c r="L513" i="39"/>
  <c r="C513" i="39" s="1"/>
  <c r="F513" i="39"/>
  <c r="E513" i="39"/>
  <c r="D513" i="39"/>
  <c r="B513" i="39"/>
  <c r="A513" i="39"/>
  <c r="L2418" i="39"/>
  <c r="C2418" i="39" s="1"/>
  <c r="F2418" i="39"/>
  <c r="E2418" i="39"/>
  <c r="D2418" i="39"/>
  <c r="B2418" i="39"/>
  <c r="A2418" i="39"/>
  <c r="L1295" i="39"/>
  <c r="C1295" i="39" s="1"/>
  <c r="F1295" i="39"/>
  <c r="E1295" i="39"/>
  <c r="D1295" i="39"/>
  <c r="B1295" i="39"/>
  <c r="A1295" i="39"/>
  <c r="L72" i="39"/>
  <c r="C72" i="39" s="1"/>
  <c r="F72" i="39"/>
  <c r="E72" i="39"/>
  <c r="D72" i="39"/>
  <c r="B72" i="39"/>
  <c r="A72" i="39"/>
  <c r="L3148" i="39"/>
  <c r="C3148" i="39" s="1"/>
  <c r="F3148" i="39"/>
  <c r="E3148" i="39"/>
  <c r="D3148" i="39"/>
  <c r="B3148" i="39"/>
  <c r="H3148" i="39" s="1"/>
  <c r="A3148" i="39"/>
  <c r="L61" i="39"/>
  <c r="C61" i="39" s="1"/>
  <c r="F61" i="39"/>
  <c r="E61" i="39"/>
  <c r="D61" i="39"/>
  <c r="B61" i="39"/>
  <c r="H61" i="39" s="1"/>
  <c r="A61" i="39"/>
  <c r="L1066" i="39"/>
  <c r="C1066" i="39" s="1"/>
  <c r="F1066" i="39"/>
  <c r="E1066" i="39"/>
  <c r="D1066" i="39"/>
  <c r="B1066" i="39"/>
  <c r="A1066" i="39"/>
  <c r="L785" i="39"/>
  <c r="C785" i="39" s="1"/>
  <c r="F785" i="39"/>
  <c r="E785" i="39"/>
  <c r="D785" i="39"/>
  <c r="B785" i="39"/>
  <c r="A785" i="39"/>
  <c r="L1761" i="39"/>
  <c r="C1761" i="39" s="1"/>
  <c r="F1761" i="39"/>
  <c r="E1761" i="39"/>
  <c r="D1761" i="39"/>
  <c r="B1761" i="39"/>
  <c r="A1761" i="39"/>
  <c r="L1480" i="39"/>
  <c r="C1480" i="39" s="1"/>
  <c r="F1480" i="39"/>
  <c r="E1480" i="39"/>
  <c r="D1480" i="39"/>
  <c r="B1480" i="39"/>
  <c r="A1480" i="39"/>
  <c r="L1058" i="39"/>
  <c r="C1058" i="39" s="1"/>
  <c r="F1058" i="39"/>
  <c r="E1058" i="39"/>
  <c r="D1058" i="39"/>
  <c r="B1058" i="39"/>
  <c r="A1058" i="39"/>
  <c r="L2494" i="39"/>
  <c r="C2494" i="39" s="1"/>
  <c r="F2494" i="39"/>
  <c r="E2494" i="39"/>
  <c r="D2494" i="39"/>
  <c r="B2494" i="39"/>
  <c r="A2494" i="39"/>
  <c r="L1589" i="39"/>
  <c r="C1589" i="39" s="1"/>
  <c r="F1589" i="39"/>
  <c r="E1589" i="39"/>
  <c r="D1589" i="39"/>
  <c r="B1589" i="39"/>
  <c r="H1589" i="39" s="1"/>
  <c r="A1589" i="39"/>
  <c r="L2403" i="39"/>
  <c r="C2403" i="39" s="1"/>
  <c r="F2403" i="39"/>
  <c r="E2403" i="39"/>
  <c r="D2403" i="39"/>
  <c r="B2403" i="39"/>
  <c r="A2403" i="39"/>
  <c r="L830" i="39"/>
  <c r="C830" i="39" s="1"/>
  <c r="F830" i="39"/>
  <c r="E830" i="39"/>
  <c r="D830" i="39"/>
  <c r="B830" i="39"/>
  <c r="A830" i="39"/>
  <c r="L2995" i="39"/>
  <c r="C2995" i="39" s="1"/>
  <c r="F2995" i="39"/>
  <c r="E2995" i="39"/>
  <c r="D2995" i="39"/>
  <c r="B2995" i="39"/>
  <c r="H2995" i="39" s="1"/>
  <c r="A2995" i="39"/>
  <c r="L2957" i="39"/>
  <c r="C2957" i="39" s="1"/>
  <c r="F2957" i="39"/>
  <c r="E2957" i="39"/>
  <c r="D2957" i="39"/>
  <c r="B2957" i="39"/>
  <c r="A2957" i="39"/>
  <c r="L860" i="39"/>
  <c r="C860" i="39" s="1"/>
  <c r="F860" i="39"/>
  <c r="E860" i="39"/>
  <c r="D860" i="39"/>
  <c r="B860" i="39"/>
  <c r="A860" i="39"/>
  <c r="L3092" i="39"/>
  <c r="C3092" i="39" s="1"/>
  <c r="F3092" i="39"/>
  <c r="E3092" i="39"/>
  <c r="D3092" i="39"/>
  <c r="B3092" i="39"/>
  <c r="A3092" i="39"/>
  <c r="L2636" i="39"/>
  <c r="C2636" i="39" s="1"/>
  <c r="F2636" i="39"/>
  <c r="E2636" i="39"/>
  <c r="D2636" i="39"/>
  <c r="B2636" i="39"/>
  <c r="A2636" i="39"/>
  <c r="L1165" i="39"/>
  <c r="C1165" i="39" s="1"/>
  <c r="F1165" i="39"/>
  <c r="E1165" i="39"/>
  <c r="D1165" i="39"/>
  <c r="B1165" i="39"/>
  <c r="A1165" i="39"/>
  <c r="L1466" i="39"/>
  <c r="C1466" i="39" s="1"/>
  <c r="F1466" i="39"/>
  <c r="E1466" i="39"/>
  <c r="D1466" i="39"/>
  <c r="B1466" i="39"/>
  <c r="A1466" i="39"/>
  <c r="L126" i="39"/>
  <c r="C126" i="39" s="1"/>
  <c r="F126" i="39"/>
  <c r="E126" i="39"/>
  <c r="D126" i="39"/>
  <c r="B126" i="39"/>
  <c r="A126" i="39"/>
  <c r="L611" i="39"/>
  <c r="C611" i="39" s="1"/>
  <c r="F611" i="39"/>
  <c r="E611" i="39"/>
  <c r="D611" i="39"/>
  <c r="B611" i="39"/>
  <c r="A611" i="39"/>
  <c r="L2257" i="39"/>
  <c r="C2257" i="39" s="1"/>
  <c r="F2257" i="39"/>
  <c r="E2257" i="39"/>
  <c r="D2257" i="39"/>
  <c r="B2257" i="39"/>
  <c r="A2257" i="39"/>
  <c r="L2414" i="39"/>
  <c r="C2414" i="39" s="1"/>
  <c r="F2414" i="39"/>
  <c r="E2414" i="39"/>
  <c r="D2414" i="39"/>
  <c r="B2414" i="39"/>
  <c r="A2414" i="39"/>
  <c r="L1523" i="39"/>
  <c r="C1523" i="39" s="1"/>
  <c r="F1523" i="39"/>
  <c r="E1523" i="39"/>
  <c r="D1523" i="39"/>
  <c r="B1523" i="39"/>
  <c r="H1523" i="39" s="1"/>
  <c r="A1523" i="39"/>
  <c r="L2200" i="39"/>
  <c r="C2200" i="39" s="1"/>
  <c r="F2200" i="39"/>
  <c r="E2200" i="39"/>
  <c r="D2200" i="39"/>
  <c r="B2200" i="39"/>
  <c r="A2200" i="39"/>
  <c r="L2756" i="39"/>
  <c r="C2756" i="39" s="1"/>
  <c r="F2756" i="39"/>
  <c r="E2756" i="39"/>
  <c r="D2756" i="39"/>
  <c r="B2756" i="39"/>
  <c r="A2756" i="39"/>
  <c r="L2130" i="39"/>
  <c r="C2130" i="39" s="1"/>
  <c r="F2130" i="39"/>
  <c r="E2130" i="39"/>
  <c r="D2130" i="39"/>
  <c r="B2130" i="39"/>
  <c r="A2130" i="39"/>
  <c r="L326" i="39"/>
  <c r="C326" i="39" s="1"/>
  <c r="F326" i="39"/>
  <c r="E326" i="39"/>
  <c r="D326" i="39"/>
  <c r="B326" i="39"/>
  <c r="A326" i="39"/>
  <c r="L215" i="39"/>
  <c r="C215" i="39" s="1"/>
  <c r="F215" i="39"/>
  <c r="E215" i="39"/>
  <c r="D215" i="39"/>
  <c r="B215" i="39"/>
  <c r="A215" i="39"/>
  <c r="L1764" i="39"/>
  <c r="C1764" i="39" s="1"/>
  <c r="F1764" i="39"/>
  <c r="E1764" i="39"/>
  <c r="D1764" i="39"/>
  <c r="B1764" i="39"/>
  <c r="A1764" i="39"/>
  <c r="L2814" i="39"/>
  <c r="C2814" i="39" s="1"/>
  <c r="F2814" i="39"/>
  <c r="E2814" i="39"/>
  <c r="D2814" i="39"/>
  <c r="B2814" i="39"/>
  <c r="A2814" i="39"/>
  <c r="L1470" i="39"/>
  <c r="C1470" i="39" s="1"/>
  <c r="F1470" i="39"/>
  <c r="E1470" i="39"/>
  <c r="D1470" i="39"/>
  <c r="B1470" i="39"/>
  <c r="H1470" i="39" s="1"/>
  <c r="A1470" i="39"/>
  <c r="L198" i="39"/>
  <c r="C198" i="39" s="1"/>
  <c r="F198" i="39"/>
  <c r="E198" i="39"/>
  <c r="D198" i="39"/>
  <c r="B198" i="39"/>
  <c r="A198" i="39"/>
  <c r="L3069" i="39"/>
  <c r="C3069" i="39" s="1"/>
  <c r="F3069" i="39"/>
  <c r="E3069" i="39"/>
  <c r="D3069" i="39"/>
  <c r="B3069" i="39"/>
  <c r="A3069" i="39"/>
  <c r="L547" i="39"/>
  <c r="C547" i="39" s="1"/>
  <c r="F547" i="39"/>
  <c r="E547" i="39"/>
  <c r="D547" i="39"/>
  <c r="B547" i="39"/>
  <c r="A547" i="39"/>
  <c r="L2480" i="39"/>
  <c r="C2480" i="39" s="1"/>
  <c r="F2480" i="39"/>
  <c r="E2480" i="39"/>
  <c r="D2480" i="39"/>
  <c r="B2480" i="39"/>
  <c r="A2480" i="39"/>
  <c r="L584" i="39"/>
  <c r="C584" i="39" s="1"/>
  <c r="F584" i="39"/>
  <c r="E584" i="39"/>
  <c r="D584" i="39"/>
  <c r="B584" i="39"/>
  <c r="A584" i="39"/>
  <c r="L2240" i="39"/>
  <c r="C2240" i="39" s="1"/>
  <c r="F2240" i="39"/>
  <c r="E2240" i="39"/>
  <c r="D2240" i="39"/>
  <c r="B2240" i="39"/>
  <c r="A2240" i="39"/>
  <c r="L2929" i="39"/>
  <c r="C2929" i="39" s="1"/>
  <c r="F2929" i="39"/>
  <c r="E2929" i="39"/>
  <c r="D2929" i="39"/>
  <c r="B2929" i="39"/>
  <c r="H2929" i="39" s="1"/>
  <c r="A2929" i="39"/>
  <c r="L230" i="39"/>
  <c r="C230" i="39" s="1"/>
  <c r="F230" i="39"/>
  <c r="E230" i="39"/>
  <c r="D230" i="39"/>
  <c r="B230" i="39"/>
  <c r="A230" i="39"/>
  <c r="L3004" i="39"/>
  <c r="C3004" i="39" s="1"/>
  <c r="F3004" i="39"/>
  <c r="E3004" i="39"/>
  <c r="D3004" i="39"/>
  <c r="B3004" i="39"/>
  <c r="A3004" i="39"/>
  <c r="L542" i="39"/>
  <c r="C542" i="39" s="1"/>
  <c r="F542" i="39"/>
  <c r="E542" i="39"/>
  <c r="D542" i="39"/>
  <c r="B542" i="39"/>
  <c r="A542" i="39"/>
  <c r="L325" i="39"/>
  <c r="C325" i="39" s="1"/>
  <c r="F325" i="39"/>
  <c r="E325" i="39"/>
  <c r="D325" i="39"/>
  <c r="B325" i="39"/>
  <c r="H325" i="39" s="1"/>
  <c r="A325" i="39"/>
  <c r="L2254" i="39"/>
  <c r="C2254" i="39" s="1"/>
  <c r="F2254" i="39"/>
  <c r="E2254" i="39"/>
  <c r="D2254" i="39"/>
  <c r="B2254" i="39"/>
  <c r="H2254" i="39" s="1"/>
  <c r="A2254" i="39"/>
  <c r="L1564" i="39"/>
  <c r="C1564" i="39" s="1"/>
  <c r="F1564" i="39"/>
  <c r="E1564" i="39"/>
  <c r="D1564" i="39"/>
  <c r="B1564" i="39"/>
  <c r="A1564" i="39"/>
  <c r="L153" i="39"/>
  <c r="C153" i="39" s="1"/>
  <c r="F153" i="39"/>
  <c r="E153" i="39"/>
  <c r="D153" i="39"/>
  <c r="B153" i="39"/>
  <c r="H153" i="39" s="1"/>
  <c r="A153" i="39"/>
  <c r="L2033" i="39"/>
  <c r="C2033" i="39" s="1"/>
  <c r="F2033" i="39"/>
  <c r="E2033" i="39"/>
  <c r="D2033" i="39"/>
  <c r="B2033" i="39"/>
  <c r="A2033" i="39"/>
  <c r="L2449" i="39"/>
  <c r="C2449" i="39" s="1"/>
  <c r="F2449" i="39"/>
  <c r="E2449" i="39"/>
  <c r="D2449" i="39"/>
  <c r="B2449" i="39"/>
  <c r="A2449" i="39"/>
  <c r="L2308" i="39"/>
  <c r="C2308" i="39" s="1"/>
  <c r="F2308" i="39"/>
  <c r="E2308" i="39"/>
  <c r="D2308" i="39"/>
  <c r="B2308" i="39"/>
  <c r="A2308" i="39"/>
  <c r="L2145" i="39"/>
  <c r="C2145" i="39" s="1"/>
  <c r="F2145" i="39"/>
  <c r="E2145" i="39"/>
  <c r="D2145" i="39"/>
  <c r="B2145" i="39"/>
  <c r="A2145" i="39"/>
  <c r="L2542" i="39"/>
  <c r="C2542" i="39" s="1"/>
  <c r="F2542" i="39"/>
  <c r="E2542" i="39"/>
  <c r="D2542" i="39"/>
  <c r="B2542" i="39"/>
  <c r="A2542" i="39"/>
  <c r="L1535" i="39"/>
  <c r="C1535" i="39" s="1"/>
  <c r="F1535" i="39"/>
  <c r="E1535" i="39"/>
  <c r="D1535" i="39"/>
  <c r="B1535" i="39"/>
  <c r="A1535" i="39"/>
  <c r="L2800" i="39"/>
  <c r="C2800" i="39" s="1"/>
  <c r="F2800" i="39"/>
  <c r="E2800" i="39"/>
  <c r="D2800" i="39"/>
  <c r="B2800" i="39"/>
  <c r="A2800" i="39"/>
  <c r="L1980" i="39"/>
  <c r="C1980" i="39" s="1"/>
  <c r="F1980" i="39"/>
  <c r="E1980" i="39"/>
  <c r="D1980" i="39"/>
  <c r="B1980" i="39"/>
  <c r="H1980" i="39" s="1"/>
  <c r="A1980" i="39"/>
  <c r="L221" i="39"/>
  <c r="C221" i="39" s="1"/>
  <c r="F221" i="39"/>
  <c r="E221" i="39"/>
  <c r="D221" i="39"/>
  <c r="B221" i="39"/>
  <c r="A221" i="39"/>
  <c r="L837" i="39"/>
  <c r="C837" i="39" s="1"/>
  <c r="F837" i="39"/>
  <c r="E837" i="39"/>
  <c r="D837" i="39"/>
  <c r="B837" i="39"/>
  <c r="A837" i="39"/>
  <c r="L493" i="39"/>
  <c r="C493" i="39" s="1"/>
  <c r="F493" i="39"/>
  <c r="E493" i="39"/>
  <c r="D493" i="39"/>
  <c r="B493" i="39"/>
  <c r="A493" i="39"/>
  <c r="L1149" i="39"/>
  <c r="C1149" i="39" s="1"/>
  <c r="F1149" i="39"/>
  <c r="E1149" i="39"/>
  <c r="D1149" i="39"/>
  <c r="B1149" i="39"/>
  <c r="A1149" i="39"/>
  <c r="L1317" i="39"/>
  <c r="C1317" i="39" s="1"/>
  <c r="F1317" i="39"/>
  <c r="E1317" i="39"/>
  <c r="D1317" i="39"/>
  <c r="B1317" i="39"/>
  <c r="A1317" i="39"/>
  <c r="L195" i="39"/>
  <c r="C195" i="39" s="1"/>
  <c r="F195" i="39"/>
  <c r="E195" i="39"/>
  <c r="D195" i="39"/>
  <c r="B195" i="39"/>
  <c r="A195" i="39"/>
  <c r="L2433" i="39"/>
  <c r="C2433" i="39" s="1"/>
  <c r="F2433" i="39"/>
  <c r="E2433" i="39"/>
  <c r="D2433" i="39"/>
  <c r="B2433" i="39"/>
  <c r="A2433" i="39"/>
  <c r="L940" i="39"/>
  <c r="C940" i="39" s="1"/>
  <c r="F940" i="39"/>
  <c r="E940" i="39"/>
  <c r="D940" i="39"/>
  <c r="B940" i="39"/>
  <c r="H940" i="39" s="1"/>
  <c r="A940" i="39"/>
  <c r="L217" i="39"/>
  <c r="C217" i="39" s="1"/>
  <c r="F217" i="39"/>
  <c r="E217" i="39"/>
  <c r="D217" i="39"/>
  <c r="B217" i="39"/>
  <c r="A217" i="39"/>
  <c r="L2939" i="39"/>
  <c r="C2939" i="39" s="1"/>
  <c r="F2939" i="39"/>
  <c r="E2939" i="39"/>
  <c r="D2939" i="39"/>
  <c r="B2939" i="39"/>
  <c r="A2939" i="39"/>
  <c r="L1540" i="39"/>
  <c r="C1540" i="39" s="1"/>
  <c r="F1540" i="39"/>
  <c r="E1540" i="39"/>
  <c r="D1540" i="39"/>
  <c r="B1540" i="39"/>
  <c r="A1540" i="39"/>
  <c r="L2305" i="39"/>
  <c r="C2305" i="39" s="1"/>
  <c r="F2305" i="39"/>
  <c r="E2305" i="39"/>
  <c r="D2305" i="39"/>
  <c r="B2305" i="39"/>
  <c r="A2305" i="39"/>
  <c r="L2909" i="39"/>
  <c r="C2909" i="39" s="1"/>
  <c r="F2909" i="39"/>
  <c r="E2909" i="39"/>
  <c r="D2909" i="39"/>
  <c r="B2909" i="39"/>
  <c r="H2909" i="39" s="1"/>
  <c r="A2909" i="39"/>
  <c r="L2156" i="39"/>
  <c r="C2156" i="39" s="1"/>
  <c r="F2156" i="39"/>
  <c r="E2156" i="39"/>
  <c r="D2156" i="39"/>
  <c r="B2156" i="39"/>
  <c r="A2156" i="39"/>
  <c r="L1270" i="39"/>
  <c r="C1270" i="39" s="1"/>
  <c r="F1270" i="39"/>
  <c r="E1270" i="39"/>
  <c r="D1270" i="39"/>
  <c r="B1270" i="39"/>
  <c r="A1270" i="39"/>
  <c r="L1413" i="39"/>
  <c r="C1413" i="39" s="1"/>
  <c r="F1413" i="39"/>
  <c r="E1413" i="39"/>
  <c r="D1413" i="39"/>
  <c r="B1413" i="39"/>
  <c r="A1413" i="39"/>
  <c r="L2435" i="39"/>
  <c r="C2435" i="39" s="1"/>
  <c r="F2435" i="39"/>
  <c r="E2435" i="39"/>
  <c r="D2435" i="39"/>
  <c r="B2435" i="39"/>
  <c r="A2435" i="39"/>
  <c r="L3066" i="39"/>
  <c r="C3066" i="39" s="1"/>
  <c r="F3066" i="39"/>
  <c r="E3066" i="39"/>
  <c r="D3066" i="39"/>
  <c r="B3066" i="39"/>
  <c r="A3066" i="39"/>
  <c r="L1314" i="39"/>
  <c r="C1314" i="39" s="1"/>
  <c r="F1314" i="39"/>
  <c r="E1314" i="39"/>
  <c r="D1314" i="39"/>
  <c r="B1314" i="39"/>
  <c r="A1314" i="39"/>
  <c r="L3149" i="39"/>
  <c r="C3149" i="39" s="1"/>
  <c r="F3149" i="39"/>
  <c r="E3149" i="39"/>
  <c r="D3149" i="39"/>
  <c r="B3149" i="39"/>
  <c r="A3149" i="39"/>
  <c r="L2805" i="39"/>
  <c r="C2805" i="39" s="1"/>
  <c r="F2805" i="39"/>
  <c r="E2805" i="39"/>
  <c r="D2805" i="39"/>
  <c r="B2805" i="39"/>
  <c r="A2805" i="39"/>
  <c r="L2321" i="39"/>
  <c r="C2321" i="39" s="1"/>
  <c r="F2321" i="39"/>
  <c r="E2321" i="39"/>
  <c r="D2321" i="39"/>
  <c r="B2321" i="39"/>
  <c r="A2321" i="39"/>
  <c r="L1981" i="39"/>
  <c r="C1981" i="39" s="1"/>
  <c r="F1981" i="39"/>
  <c r="E1981" i="39"/>
  <c r="D1981" i="39"/>
  <c r="B1981" i="39"/>
  <c r="A1981" i="39"/>
  <c r="L2841" i="39"/>
  <c r="C2841" i="39" s="1"/>
  <c r="F2841" i="39"/>
  <c r="E2841" i="39"/>
  <c r="D2841" i="39"/>
  <c r="B2841" i="39"/>
  <c r="A2841" i="39"/>
  <c r="L1181" i="39"/>
  <c r="C1181" i="39" s="1"/>
  <c r="F1181" i="39"/>
  <c r="E1181" i="39"/>
  <c r="D1181" i="39"/>
  <c r="B1181" i="39"/>
  <c r="A1181" i="39"/>
  <c r="L1456" i="39"/>
  <c r="C1456" i="39" s="1"/>
  <c r="F1456" i="39"/>
  <c r="E1456" i="39"/>
  <c r="D1456" i="39"/>
  <c r="B1456" i="39"/>
  <c r="H1456" i="39" s="1"/>
  <c r="A1456" i="39"/>
  <c r="L1061" i="39"/>
  <c r="C1061" i="39" s="1"/>
  <c r="F1061" i="39"/>
  <c r="E1061" i="39"/>
  <c r="D1061" i="39"/>
  <c r="B1061" i="39"/>
  <c r="A1061" i="39"/>
  <c r="L1676" i="39"/>
  <c r="C1676" i="39" s="1"/>
  <c r="F1676" i="39"/>
  <c r="E1676" i="39"/>
  <c r="D1676" i="39"/>
  <c r="B1676" i="39"/>
  <c r="A1676" i="39"/>
  <c r="L458" i="39"/>
  <c r="C458" i="39" s="1"/>
  <c r="F458" i="39"/>
  <c r="E458" i="39"/>
  <c r="D458" i="39"/>
  <c r="B458" i="39"/>
  <c r="A458" i="39"/>
  <c r="L3067" i="39"/>
  <c r="C3067" i="39" s="1"/>
  <c r="F3067" i="39"/>
  <c r="E3067" i="39"/>
  <c r="D3067" i="39"/>
  <c r="B3067" i="39"/>
  <c r="A3067" i="39"/>
  <c r="L2512" i="39"/>
  <c r="C2512" i="39" s="1"/>
  <c r="F2512" i="39"/>
  <c r="E2512" i="39"/>
  <c r="D2512" i="39"/>
  <c r="B2512" i="39"/>
  <c r="A2512" i="39"/>
  <c r="L93" i="39"/>
  <c r="C93" i="39" s="1"/>
  <c r="F93" i="39"/>
  <c r="E93" i="39"/>
  <c r="D93" i="39"/>
  <c r="B93" i="39"/>
  <c r="A93" i="39"/>
  <c r="L2068" i="39"/>
  <c r="C2068" i="39" s="1"/>
  <c r="F2068" i="39"/>
  <c r="E2068" i="39"/>
  <c r="D2068" i="39"/>
  <c r="B2068" i="39"/>
  <c r="A2068" i="39"/>
  <c r="L227" i="39"/>
  <c r="C227" i="39" s="1"/>
  <c r="F227" i="39"/>
  <c r="E227" i="39"/>
  <c r="D227" i="39"/>
  <c r="B227" i="39"/>
  <c r="A227" i="39"/>
  <c r="L698" i="39"/>
  <c r="C698" i="39" s="1"/>
  <c r="F698" i="39"/>
  <c r="E698" i="39"/>
  <c r="D698" i="39"/>
  <c r="B698" i="39"/>
  <c r="A698" i="39"/>
  <c r="L385" i="39"/>
  <c r="C385" i="39" s="1"/>
  <c r="F385" i="39"/>
  <c r="E385" i="39"/>
  <c r="D385" i="39"/>
  <c r="B385" i="39"/>
  <c r="A385" i="39"/>
  <c r="L423" i="39"/>
  <c r="C423" i="39" s="1"/>
  <c r="F423" i="39"/>
  <c r="E423" i="39"/>
  <c r="D423" i="39"/>
  <c r="B423" i="39"/>
  <c r="A423" i="39"/>
  <c r="L1388" i="39"/>
  <c r="C1388" i="39" s="1"/>
  <c r="F1388" i="39"/>
  <c r="E1388" i="39"/>
  <c r="D1388" i="39"/>
  <c r="B1388" i="39"/>
  <c r="A1388" i="39"/>
  <c r="L875" i="39"/>
  <c r="C875" i="39" s="1"/>
  <c r="F875" i="39"/>
  <c r="E875" i="39"/>
  <c r="D875" i="39"/>
  <c r="B875" i="39"/>
  <c r="A875" i="39"/>
  <c r="L1135" i="39"/>
  <c r="C1135" i="39" s="1"/>
  <c r="F1135" i="39"/>
  <c r="E1135" i="39"/>
  <c r="D1135" i="39"/>
  <c r="B1135" i="39"/>
  <c r="A1135" i="39"/>
  <c r="L625" i="39"/>
  <c r="C625" i="39" s="1"/>
  <c r="F625" i="39"/>
  <c r="E625" i="39"/>
  <c r="D625" i="39"/>
  <c r="B625" i="39"/>
  <c r="A625" i="39"/>
  <c r="L2366" i="39"/>
  <c r="C2366" i="39" s="1"/>
  <c r="F2366" i="39"/>
  <c r="E2366" i="39"/>
  <c r="D2366" i="39"/>
  <c r="B2366" i="39"/>
  <c r="A2366" i="39"/>
  <c r="L1458" i="39"/>
  <c r="C1458" i="39" s="1"/>
  <c r="F1458" i="39"/>
  <c r="E1458" i="39"/>
  <c r="D1458" i="39"/>
  <c r="B1458" i="39"/>
  <c r="A1458" i="39"/>
  <c r="L2270" i="39"/>
  <c r="C2270" i="39" s="1"/>
  <c r="F2270" i="39"/>
  <c r="E2270" i="39"/>
  <c r="D2270" i="39"/>
  <c r="B2270" i="39"/>
  <c r="A2270" i="39"/>
  <c r="L1662" i="39"/>
  <c r="C1662" i="39" s="1"/>
  <c r="F1662" i="39"/>
  <c r="E1662" i="39"/>
  <c r="D1662" i="39"/>
  <c r="B1662" i="39"/>
  <c r="A1662" i="39"/>
  <c r="L972" i="39"/>
  <c r="C972" i="39" s="1"/>
  <c r="F972" i="39"/>
  <c r="E972" i="39"/>
  <c r="D972" i="39"/>
  <c r="B972" i="39"/>
  <c r="A972" i="39"/>
  <c r="L2339" i="39"/>
  <c r="C2339" i="39" s="1"/>
  <c r="F2339" i="39"/>
  <c r="E2339" i="39"/>
  <c r="D2339" i="39"/>
  <c r="B2339" i="39"/>
  <c r="H2339" i="39" s="1"/>
  <c r="A2339" i="39"/>
  <c r="L1358" i="39"/>
  <c r="C1358" i="39" s="1"/>
  <c r="F1358" i="39"/>
  <c r="E1358" i="39"/>
  <c r="D1358" i="39"/>
  <c r="B1358" i="39"/>
  <c r="A1358" i="39"/>
  <c r="L2120" i="39"/>
  <c r="C2120" i="39" s="1"/>
  <c r="F2120" i="39"/>
  <c r="E2120" i="39"/>
  <c r="D2120" i="39"/>
  <c r="B2120" i="39"/>
  <c r="A2120" i="39"/>
  <c r="L2854" i="39"/>
  <c r="C2854" i="39" s="1"/>
  <c r="F2854" i="39"/>
  <c r="E2854" i="39"/>
  <c r="D2854" i="39"/>
  <c r="B2854" i="39"/>
  <c r="A2854" i="39"/>
  <c r="L1178" i="39"/>
  <c r="C1178" i="39" s="1"/>
  <c r="F1178" i="39"/>
  <c r="E1178" i="39"/>
  <c r="D1178" i="39"/>
  <c r="B1178" i="39"/>
  <c r="H1178" i="39" s="1"/>
  <c r="A1178" i="39"/>
  <c r="L1382" i="39"/>
  <c r="C1382" i="39" s="1"/>
  <c r="F1382" i="39"/>
  <c r="E1382" i="39"/>
  <c r="D1382" i="39"/>
  <c r="B1382" i="39"/>
  <c r="A1382" i="39"/>
  <c r="L2238" i="39"/>
  <c r="C2238" i="39" s="1"/>
  <c r="F2238" i="39"/>
  <c r="E2238" i="39"/>
  <c r="D2238" i="39"/>
  <c r="B2238" i="39"/>
  <c r="H2238" i="39" s="1"/>
  <c r="A2238" i="39"/>
  <c r="L2964" i="39"/>
  <c r="C2964" i="39" s="1"/>
  <c r="F2964" i="39"/>
  <c r="E2964" i="39"/>
  <c r="D2964" i="39"/>
  <c r="B2964" i="39"/>
  <c r="H2964" i="39" s="1"/>
  <c r="A2964" i="39"/>
  <c r="L564" i="39"/>
  <c r="C564" i="39" s="1"/>
  <c r="F564" i="39"/>
  <c r="E564" i="39"/>
  <c r="D564" i="39"/>
  <c r="B564" i="39"/>
  <c r="A564" i="39"/>
  <c r="L1070" i="39"/>
  <c r="C1070" i="39" s="1"/>
  <c r="F1070" i="39"/>
  <c r="E1070" i="39"/>
  <c r="D1070" i="39"/>
  <c r="B1070" i="39"/>
  <c r="A1070" i="39"/>
  <c r="L2143" i="39"/>
  <c r="C2143" i="39" s="1"/>
  <c r="F2143" i="39"/>
  <c r="E2143" i="39"/>
  <c r="D2143" i="39"/>
  <c r="B2143" i="39"/>
  <c r="A2143" i="39"/>
  <c r="L1365" i="39"/>
  <c r="C1365" i="39" s="1"/>
  <c r="F1365" i="39"/>
  <c r="E1365" i="39"/>
  <c r="D1365" i="39"/>
  <c r="B1365" i="39"/>
  <c r="A1365" i="39"/>
  <c r="L2147" i="39"/>
  <c r="C2147" i="39" s="1"/>
  <c r="F2147" i="39"/>
  <c r="E2147" i="39"/>
  <c r="D2147" i="39"/>
  <c r="B2147" i="39"/>
  <c r="A2147" i="39"/>
  <c r="L1964" i="39"/>
  <c r="C1964" i="39" s="1"/>
  <c r="F1964" i="39"/>
  <c r="E1964" i="39"/>
  <c r="D1964" i="39"/>
  <c r="B1964" i="39"/>
  <c r="A1964" i="39"/>
  <c r="L128" i="39"/>
  <c r="C128" i="39" s="1"/>
  <c r="F128" i="39"/>
  <c r="E128" i="39"/>
  <c r="D128" i="39"/>
  <c r="B128" i="39"/>
  <c r="A128" i="39"/>
  <c r="L92" i="39"/>
  <c r="C92" i="39" s="1"/>
  <c r="F92" i="39"/>
  <c r="E92" i="39"/>
  <c r="D92" i="39"/>
  <c r="B92" i="39"/>
  <c r="H92" i="39" s="1"/>
  <c r="A92" i="39"/>
  <c r="L467" i="39"/>
  <c r="C467" i="39" s="1"/>
  <c r="F467" i="39"/>
  <c r="E467" i="39"/>
  <c r="D467" i="39"/>
  <c r="B467" i="39"/>
  <c r="A467" i="39"/>
  <c r="L1360" i="39"/>
  <c r="C1360" i="39" s="1"/>
  <c r="F1360" i="39"/>
  <c r="E1360" i="39"/>
  <c r="D1360" i="39"/>
  <c r="B1360" i="39"/>
  <c r="A1360" i="39"/>
  <c r="L2702" i="39"/>
  <c r="C2702" i="39" s="1"/>
  <c r="F2702" i="39"/>
  <c r="E2702" i="39"/>
  <c r="D2702" i="39"/>
  <c r="B2702" i="39"/>
  <c r="A2702" i="39"/>
  <c r="L148" i="39"/>
  <c r="C148" i="39" s="1"/>
  <c r="F148" i="39"/>
  <c r="E148" i="39"/>
  <c r="D148" i="39"/>
  <c r="B148" i="39"/>
  <c r="A148" i="39"/>
  <c r="L681" i="39"/>
  <c r="C681" i="39" s="1"/>
  <c r="F681" i="39"/>
  <c r="E681" i="39"/>
  <c r="D681" i="39"/>
  <c r="B681" i="39"/>
  <c r="A681" i="39"/>
  <c r="L1088" i="39"/>
  <c r="C1088" i="39" s="1"/>
  <c r="F1088" i="39"/>
  <c r="E1088" i="39"/>
  <c r="D1088" i="39"/>
  <c r="B1088" i="39"/>
  <c r="A1088" i="39"/>
  <c r="L1426" i="39"/>
  <c r="C1426" i="39" s="1"/>
  <c r="F1426" i="39"/>
  <c r="E1426" i="39"/>
  <c r="D1426" i="39"/>
  <c r="B1426" i="39"/>
  <c r="A1426" i="39"/>
  <c r="L1212" i="39"/>
  <c r="C1212" i="39" s="1"/>
  <c r="F1212" i="39"/>
  <c r="E1212" i="39"/>
  <c r="D1212" i="39"/>
  <c r="B1212" i="39"/>
  <c r="A1212" i="39"/>
  <c r="L2535" i="39"/>
  <c r="C2535" i="39" s="1"/>
  <c r="F2535" i="39"/>
  <c r="E2535" i="39"/>
  <c r="D2535" i="39"/>
  <c r="B2535" i="39"/>
  <c r="A2535" i="39"/>
  <c r="L2458" i="39"/>
  <c r="C2458" i="39" s="1"/>
  <c r="F2458" i="39"/>
  <c r="E2458" i="39"/>
  <c r="D2458" i="39"/>
  <c r="B2458" i="39"/>
  <c r="A2458" i="39"/>
  <c r="L94" i="39"/>
  <c r="C94" i="39" s="1"/>
  <c r="F94" i="39"/>
  <c r="E94" i="39"/>
  <c r="D94" i="39"/>
  <c r="B94" i="39"/>
  <c r="A94" i="39"/>
  <c r="L1973" i="39"/>
  <c r="C1973" i="39" s="1"/>
  <c r="F1973" i="39"/>
  <c r="E1973" i="39"/>
  <c r="D1973" i="39"/>
  <c r="B1973" i="39"/>
  <c r="A1973" i="39"/>
  <c r="L2406" i="39"/>
  <c r="C2406" i="39" s="1"/>
  <c r="F2406" i="39"/>
  <c r="E2406" i="39"/>
  <c r="D2406" i="39"/>
  <c r="B2406" i="39"/>
  <c r="A2406" i="39"/>
  <c r="L2429" i="39"/>
  <c r="C2429" i="39" s="1"/>
  <c r="F2429" i="39"/>
  <c r="E2429" i="39"/>
  <c r="D2429" i="39"/>
  <c r="B2429" i="39"/>
  <c r="A2429" i="39"/>
  <c r="L2365" i="39"/>
  <c r="C2365" i="39" s="1"/>
  <c r="F2365" i="39"/>
  <c r="E2365" i="39"/>
  <c r="D2365" i="39"/>
  <c r="B2365" i="39"/>
  <c r="H2365" i="39" s="1"/>
  <c r="A2365" i="39"/>
  <c r="L1301" i="39"/>
  <c r="C1301" i="39" s="1"/>
  <c r="F1301" i="39"/>
  <c r="E1301" i="39"/>
  <c r="D1301" i="39"/>
  <c r="B1301" i="39"/>
  <c r="A1301" i="39"/>
  <c r="L1169" i="39"/>
  <c r="C1169" i="39" s="1"/>
  <c r="F1169" i="39"/>
  <c r="E1169" i="39"/>
  <c r="D1169" i="39"/>
  <c r="B1169" i="39"/>
  <c r="A1169" i="39"/>
  <c r="L2055" i="39"/>
  <c r="C2055" i="39" s="1"/>
  <c r="F2055" i="39"/>
  <c r="E2055" i="39"/>
  <c r="D2055" i="39"/>
  <c r="B2055" i="39"/>
  <c r="A2055" i="39"/>
  <c r="L809" i="39"/>
  <c r="C809" i="39" s="1"/>
  <c r="F809" i="39"/>
  <c r="E809" i="39"/>
  <c r="D809" i="39"/>
  <c r="B809" i="39"/>
  <c r="A809" i="39"/>
  <c r="L2747" i="39"/>
  <c r="C2747" i="39" s="1"/>
  <c r="F2747" i="39"/>
  <c r="E2747" i="39"/>
  <c r="D2747" i="39"/>
  <c r="B2747" i="39"/>
  <c r="A2747" i="39"/>
  <c r="L1107" i="39"/>
  <c r="C1107" i="39" s="1"/>
  <c r="F1107" i="39"/>
  <c r="E1107" i="39"/>
  <c r="D1107" i="39"/>
  <c r="B1107" i="39"/>
  <c r="A1107" i="39"/>
  <c r="L550" i="39"/>
  <c r="C550" i="39" s="1"/>
  <c r="F550" i="39"/>
  <c r="E550" i="39"/>
  <c r="D550" i="39"/>
  <c r="B550" i="39"/>
  <c r="H550" i="39" s="1"/>
  <c r="A550" i="39"/>
  <c r="L1036" i="39"/>
  <c r="C1036" i="39" s="1"/>
  <c r="F1036" i="39"/>
  <c r="E1036" i="39"/>
  <c r="D1036" i="39"/>
  <c r="B1036" i="39"/>
  <c r="A1036" i="39"/>
  <c r="L1887" i="39"/>
  <c r="C1887" i="39" s="1"/>
  <c r="F1887" i="39"/>
  <c r="E1887" i="39"/>
  <c r="D1887" i="39"/>
  <c r="B1887" i="39"/>
  <c r="A1887" i="39"/>
  <c r="L2172" i="39"/>
  <c r="C2172" i="39" s="1"/>
  <c r="F2172" i="39"/>
  <c r="E2172" i="39"/>
  <c r="D2172" i="39"/>
  <c r="B2172" i="39"/>
  <c r="A2172" i="39"/>
  <c r="L2138" i="39"/>
  <c r="C2138" i="39" s="1"/>
  <c r="F2138" i="39"/>
  <c r="E2138" i="39"/>
  <c r="D2138" i="39"/>
  <c r="B2138" i="39"/>
  <c r="H2138" i="39" s="1"/>
  <c r="A2138" i="39"/>
  <c r="L1001" i="39"/>
  <c r="C1001" i="39" s="1"/>
  <c r="F1001" i="39"/>
  <c r="E1001" i="39"/>
  <c r="D1001" i="39"/>
  <c r="B1001" i="39"/>
  <c r="H1001" i="39" s="1"/>
  <c r="A1001" i="39"/>
  <c r="L1257" i="39"/>
  <c r="C1257" i="39" s="1"/>
  <c r="F1257" i="39"/>
  <c r="E1257" i="39"/>
  <c r="D1257" i="39"/>
  <c r="B1257" i="39"/>
  <c r="H1257" i="39" s="1"/>
  <c r="A1257" i="39"/>
  <c r="L537" i="39"/>
  <c r="C537" i="39" s="1"/>
  <c r="F537" i="39"/>
  <c r="E537" i="39"/>
  <c r="D537" i="39"/>
  <c r="B537" i="39"/>
  <c r="A537" i="39"/>
  <c r="L1657" i="39"/>
  <c r="C1657" i="39" s="1"/>
  <c r="F1657" i="39"/>
  <c r="E1657" i="39"/>
  <c r="D1657" i="39"/>
  <c r="B1657" i="39"/>
  <c r="A1657" i="39"/>
  <c r="L2320" i="39"/>
  <c r="C2320" i="39" s="1"/>
  <c r="F2320" i="39"/>
  <c r="E2320" i="39"/>
  <c r="D2320" i="39"/>
  <c r="B2320" i="39"/>
  <c r="A2320" i="39"/>
  <c r="L981" i="39"/>
  <c r="C981" i="39" s="1"/>
  <c r="F981" i="39"/>
  <c r="E981" i="39"/>
  <c r="D981" i="39"/>
  <c r="B981" i="39"/>
  <c r="A981" i="39"/>
  <c r="L1500" i="39"/>
  <c r="C1500" i="39" s="1"/>
  <c r="F1500" i="39"/>
  <c r="E1500" i="39"/>
  <c r="D1500" i="39"/>
  <c r="B1500" i="39"/>
  <c r="A1500" i="39"/>
  <c r="L2646" i="39"/>
  <c r="C2646" i="39" s="1"/>
  <c r="F2646" i="39"/>
  <c r="E2646" i="39"/>
  <c r="D2646" i="39"/>
  <c r="B2646" i="39"/>
  <c r="A2646" i="39"/>
  <c r="L979" i="39"/>
  <c r="C979" i="39" s="1"/>
  <c r="F979" i="39"/>
  <c r="E979" i="39"/>
  <c r="D979" i="39"/>
  <c r="B979" i="39"/>
  <c r="H979" i="39" s="1"/>
  <c r="A979" i="39"/>
  <c r="L97" i="39"/>
  <c r="C97" i="39" s="1"/>
  <c r="F97" i="39"/>
  <c r="E97" i="39"/>
  <c r="D97" i="39"/>
  <c r="B97" i="39"/>
  <c r="H97" i="39" s="1"/>
  <c r="A97" i="39"/>
  <c r="L2063" i="39"/>
  <c r="C2063" i="39" s="1"/>
  <c r="F2063" i="39"/>
  <c r="E2063" i="39"/>
  <c r="D2063" i="39"/>
  <c r="B2063" i="39"/>
  <c r="H2063" i="39" s="1"/>
  <c r="A2063" i="39"/>
  <c r="L43" i="39"/>
  <c r="C43" i="39" s="1"/>
  <c r="F43" i="39"/>
  <c r="E43" i="39"/>
  <c r="D43" i="39"/>
  <c r="B43" i="39"/>
  <c r="A43" i="39"/>
  <c r="L1459" i="39"/>
  <c r="C1459" i="39" s="1"/>
  <c r="F1459" i="39"/>
  <c r="E1459" i="39"/>
  <c r="D1459" i="39"/>
  <c r="B1459" i="39"/>
  <c r="A1459" i="39"/>
  <c r="L383" i="39"/>
  <c r="C383" i="39" s="1"/>
  <c r="F383" i="39"/>
  <c r="E383" i="39"/>
  <c r="D383" i="39"/>
  <c r="B383" i="39"/>
  <c r="A383" i="39"/>
  <c r="L1370" i="39"/>
  <c r="C1370" i="39" s="1"/>
  <c r="F1370" i="39"/>
  <c r="E1370" i="39"/>
  <c r="D1370" i="39"/>
  <c r="B1370" i="39"/>
  <c r="H1370" i="39" s="1"/>
  <c r="A1370" i="39"/>
  <c r="L123" i="39"/>
  <c r="C123" i="39" s="1"/>
  <c r="F123" i="39"/>
  <c r="E123" i="39"/>
  <c r="D123" i="39"/>
  <c r="B123" i="39"/>
  <c r="H123" i="39" s="1"/>
  <c r="A123" i="39"/>
  <c r="L2831" i="39"/>
  <c r="C2831" i="39" s="1"/>
  <c r="F2831" i="39"/>
  <c r="E2831" i="39"/>
  <c r="D2831" i="39"/>
  <c r="B2831" i="39"/>
  <c r="A2831" i="39"/>
  <c r="L1244" i="39"/>
  <c r="C1244" i="39" s="1"/>
  <c r="F1244" i="39"/>
  <c r="E1244" i="39"/>
  <c r="D1244" i="39"/>
  <c r="B1244" i="39"/>
  <c r="A1244" i="39"/>
  <c r="L1518" i="39"/>
  <c r="C1518" i="39" s="1"/>
  <c r="F1518" i="39"/>
  <c r="E1518" i="39"/>
  <c r="D1518" i="39"/>
  <c r="B1518" i="39"/>
  <c r="H1518" i="39" s="1"/>
  <c r="A1518" i="39"/>
  <c r="L962" i="39"/>
  <c r="C962" i="39" s="1"/>
  <c r="F962" i="39"/>
  <c r="E962" i="39"/>
  <c r="D962" i="39"/>
  <c r="B962" i="39"/>
  <c r="A962" i="39"/>
  <c r="L1520" i="39"/>
  <c r="C1520" i="39" s="1"/>
  <c r="F1520" i="39"/>
  <c r="E1520" i="39"/>
  <c r="D1520" i="39"/>
  <c r="B1520" i="39"/>
  <c r="A1520" i="39"/>
  <c r="L228" i="39"/>
  <c r="C228" i="39" s="1"/>
  <c r="F228" i="39"/>
  <c r="E228" i="39"/>
  <c r="D228" i="39"/>
  <c r="B228" i="39"/>
  <c r="A228" i="39"/>
  <c r="L1815" i="39"/>
  <c r="C1815" i="39" s="1"/>
  <c r="F1815" i="39"/>
  <c r="E1815" i="39"/>
  <c r="D1815" i="39"/>
  <c r="B1815" i="39"/>
  <c r="A1815" i="39"/>
  <c r="L395" i="39"/>
  <c r="C395" i="39" s="1"/>
  <c r="F395" i="39"/>
  <c r="E395" i="39"/>
  <c r="D395" i="39"/>
  <c r="B395" i="39"/>
  <c r="A395" i="39"/>
  <c r="L2755" i="39"/>
  <c r="C2755" i="39" s="1"/>
  <c r="F2755" i="39"/>
  <c r="E2755" i="39"/>
  <c r="D2755" i="39"/>
  <c r="B2755" i="39"/>
  <c r="H2755" i="39" s="1"/>
  <c r="A2755" i="39"/>
  <c r="L2914" i="39"/>
  <c r="C2914" i="39" s="1"/>
  <c r="F2914" i="39"/>
  <c r="E2914" i="39"/>
  <c r="D2914" i="39"/>
  <c r="B2914" i="39"/>
  <c r="A2914" i="39"/>
  <c r="L2725" i="39"/>
  <c r="C2725" i="39" s="1"/>
  <c r="F2725" i="39"/>
  <c r="E2725" i="39"/>
  <c r="D2725" i="39"/>
  <c r="B2725" i="39"/>
  <c r="A2725" i="39"/>
  <c r="L2674" i="39"/>
  <c r="C2674" i="39" s="1"/>
  <c r="F2674" i="39"/>
  <c r="E2674" i="39"/>
  <c r="D2674" i="39"/>
  <c r="B2674" i="39"/>
  <c r="H2674" i="39" s="1"/>
  <c r="A2674" i="39"/>
  <c r="L3009" i="39"/>
  <c r="C3009" i="39" s="1"/>
  <c r="F3009" i="39"/>
  <c r="E3009" i="39"/>
  <c r="D3009" i="39"/>
  <c r="B3009" i="39"/>
  <c r="A3009" i="39"/>
  <c r="L2633" i="39"/>
  <c r="C2633" i="39" s="1"/>
  <c r="F2633" i="39"/>
  <c r="E2633" i="39"/>
  <c r="D2633" i="39"/>
  <c r="B2633" i="39"/>
  <c r="A2633" i="39"/>
  <c r="L1063" i="39"/>
  <c r="C1063" i="39" s="1"/>
  <c r="F1063" i="39"/>
  <c r="E1063" i="39"/>
  <c r="D1063" i="39"/>
  <c r="B1063" i="39"/>
  <c r="H1063" i="39" s="1"/>
  <c r="A1063" i="39"/>
  <c r="L1706" i="39"/>
  <c r="C1706" i="39" s="1"/>
  <c r="F1706" i="39"/>
  <c r="E1706" i="39"/>
  <c r="D1706" i="39"/>
  <c r="B1706" i="39"/>
  <c r="A1706" i="39"/>
  <c r="L2052" i="39"/>
  <c r="C2052" i="39" s="1"/>
  <c r="F2052" i="39"/>
  <c r="E2052" i="39"/>
  <c r="D2052" i="39"/>
  <c r="B2052" i="39"/>
  <c r="A2052" i="39"/>
  <c r="L2770" i="39"/>
  <c r="C2770" i="39" s="1"/>
  <c r="F2770" i="39"/>
  <c r="E2770" i="39"/>
  <c r="D2770" i="39"/>
  <c r="B2770" i="39"/>
  <c r="A2770" i="39"/>
  <c r="L1117" i="39"/>
  <c r="C1117" i="39" s="1"/>
  <c r="F1117" i="39"/>
  <c r="E1117" i="39"/>
  <c r="D1117" i="39"/>
  <c r="B1117" i="39"/>
  <c r="H1117" i="39" s="1"/>
  <c r="A1117" i="39"/>
  <c r="L347" i="39"/>
  <c r="C347" i="39" s="1"/>
  <c r="F347" i="39"/>
  <c r="E347" i="39"/>
  <c r="D347" i="39"/>
  <c r="B347" i="39"/>
  <c r="H347" i="39" s="1"/>
  <c r="A347" i="39"/>
  <c r="L2185" i="39"/>
  <c r="C2185" i="39" s="1"/>
  <c r="F2185" i="39"/>
  <c r="E2185" i="39"/>
  <c r="D2185" i="39"/>
  <c r="B2185" i="39"/>
  <c r="H2185" i="39" s="1"/>
  <c r="A2185" i="39"/>
  <c r="L1033" i="39"/>
  <c r="C1033" i="39" s="1"/>
  <c r="F1033" i="39"/>
  <c r="E1033" i="39"/>
  <c r="D1033" i="39"/>
  <c r="B1033" i="39"/>
  <c r="A1033" i="39"/>
  <c r="L918" i="39"/>
  <c r="C918" i="39" s="1"/>
  <c r="F918" i="39"/>
  <c r="E918" i="39"/>
  <c r="D918" i="39"/>
  <c r="B918" i="39"/>
  <c r="H918" i="39" s="1"/>
  <c r="A918" i="39"/>
  <c r="L774" i="39"/>
  <c r="C774" i="39" s="1"/>
  <c r="F774" i="39"/>
  <c r="E774" i="39"/>
  <c r="D774" i="39"/>
  <c r="B774" i="39"/>
  <c r="A774" i="39"/>
  <c r="L2256" i="39"/>
  <c r="C2256" i="39" s="1"/>
  <c r="F2256" i="39"/>
  <c r="E2256" i="39"/>
  <c r="D2256" i="39"/>
  <c r="B2256" i="39"/>
  <c r="A2256" i="39"/>
  <c r="L1277" i="39"/>
  <c r="C1277" i="39" s="1"/>
  <c r="F1277" i="39"/>
  <c r="E1277" i="39"/>
  <c r="D1277" i="39"/>
  <c r="B1277" i="39"/>
  <c r="A1277" i="39"/>
  <c r="L2776" i="39"/>
  <c r="C2776" i="39" s="1"/>
  <c r="F2776" i="39"/>
  <c r="E2776" i="39"/>
  <c r="D2776" i="39"/>
  <c r="B2776" i="39"/>
  <c r="A2776" i="39"/>
  <c r="L648" i="39"/>
  <c r="C648" i="39" s="1"/>
  <c r="F648" i="39"/>
  <c r="E648" i="39"/>
  <c r="D648" i="39"/>
  <c r="B648" i="39"/>
  <c r="A648" i="39"/>
  <c r="L2851" i="39"/>
  <c r="C2851" i="39" s="1"/>
  <c r="F2851" i="39"/>
  <c r="E2851" i="39"/>
  <c r="D2851" i="39"/>
  <c r="B2851" i="39"/>
  <c r="A2851" i="39"/>
  <c r="L3118" i="39"/>
  <c r="C3118" i="39" s="1"/>
  <c r="F3118" i="39"/>
  <c r="E3118" i="39"/>
  <c r="D3118" i="39"/>
  <c r="B3118" i="39"/>
  <c r="H3118" i="39" s="1"/>
  <c r="A3118" i="39"/>
  <c r="L543" i="39"/>
  <c r="C543" i="39" s="1"/>
  <c r="F543" i="39"/>
  <c r="E543" i="39"/>
  <c r="D543" i="39"/>
  <c r="B543" i="39"/>
  <c r="A543" i="39"/>
  <c r="L35" i="39"/>
  <c r="C35" i="39" s="1"/>
  <c r="F35" i="39"/>
  <c r="E35" i="39"/>
  <c r="D35" i="39"/>
  <c r="B35" i="39"/>
  <c r="A35" i="39"/>
  <c r="L2311" i="39"/>
  <c r="C2311" i="39" s="1"/>
  <c r="F2311" i="39"/>
  <c r="E2311" i="39"/>
  <c r="D2311" i="39"/>
  <c r="B2311" i="39"/>
  <c r="A2311" i="39"/>
  <c r="L2346" i="39"/>
  <c r="C2346" i="39" s="1"/>
  <c r="F2346" i="39"/>
  <c r="E2346" i="39"/>
  <c r="D2346" i="39"/>
  <c r="B2346" i="39"/>
  <c r="A2346" i="39"/>
  <c r="L544" i="39"/>
  <c r="C544" i="39" s="1"/>
  <c r="F544" i="39"/>
  <c r="E544" i="39"/>
  <c r="D544" i="39"/>
  <c r="B544" i="39"/>
  <c r="A544" i="39"/>
  <c r="L499" i="39"/>
  <c r="C499" i="39" s="1"/>
  <c r="F499" i="39"/>
  <c r="E499" i="39"/>
  <c r="D499" i="39"/>
  <c r="B499" i="39"/>
  <c r="H499" i="39" s="1"/>
  <c r="A499" i="39"/>
  <c r="L413" i="39"/>
  <c r="C413" i="39" s="1"/>
  <c r="F413" i="39"/>
  <c r="E413" i="39"/>
  <c r="D413" i="39"/>
  <c r="B413" i="39"/>
  <c r="A413" i="39"/>
  <c r="L2696" i="39"/>
  <c r="C2696" i="39" s="1"/>
  <c r="F2696" i="39"/>
  <c r="E2696" i="39"/>
  <c r="D2696" i="39"/>
  <c r="B2696" i="39"/>
  <c r="A2696" i="39"/>
  <c r="L2650" i="39"/>
  <c r="C2650" i="39" s="1"/>
  <c r="F2650" i="39"/>
  <c r="E2650" i="39"/>
  <c r="D2650" i="39"/>
  <c r="B2650" i="39"/>
  <c r="A2650" i="39"/>
  <c r="L2813" i="39"/>
  <c r="C2813" i="39" s="1"/>
  <c r="F2813" i="39"/>
  <c r="E2813" i="39"/>
  <c r="D2813" i="39"/>
  <c r="B2813" i="39"/>
  <c r="A2813" i="39"/>
  <c r="L1760" i="39"/>
  <c r="C1760" i="39" s="1"/>
  <c r="F1760" i="39"/>
  <c r="E1760" i="39"/>
  <c r="D1760" i="39"/>
  <c r="B1760" i="39"/>
  <c r="H1760" i="39" s="1"/>
  <c r="A1760" i="39"/>
  <c r="L1330" i="39"/>
  <c r="C1330" i="39" s="1"/>
  <c r="F1330" i="39"/>
  <c r="E1330" i="39"/>
  <c r="D1330" i="39"/>
  <c r="B1330" i="39"/>
  <c r="A1330" i="39"/>
  <c r="L1038" i="39"/>
  <c r="C1038" i="39" s="1"/>
  <c r="F1038" i="39"/>
  <c r="E1038" i="39"/>
  <c r="D1038" i="39"/>
  <c r="B1038" i="39"/>
  <c r="H1038" i="39" s="1"/>
  <c r="A1038" i="39"/>
  <c r="L1718" i="39"/>
  <c r="C1718" i="39" s="1"/>
  <c r="F1718" i="39"/>
  <c r="E1718" i="39"/>
  <c r="D1718" i="39"/>
  <c r="B1718" i="39"/>
  <c r="H1718" i="39" s="1"/>
  <c r="A1718" i="39"/>
  <c r="L1963" i="39"/>
  <c r="C1963" i="39" s="1"/>
  <c r="F1963" i="39"/>
  <c r="E1963" i="39"/>
  <c r="D1963" i="39"/>
  <c r="B1963" i="39"/>
  <c r="H1963" i="39" s="1"/>
  <c r="A1963" i="39"/>
  <c r="L1794" i="39"/>
  <c r="C1794" i="39" s="1"/>
  <c r="F1794" i="39"/>
  <c r="E1794" i="39"/>
  <c r="D1794" i="39"/>
  <c r="B1794" i="39"/>
  <c r="A1794" i="39"/>
  <c r="L769" i="39"/>
  <c r="C769" i="39" s="1"/>
  <c r="F769" i="39"/>
  <c r="E769" i="39"/>
  <c r="D769" i="39"/>
  <c r="B769" i="39"/>
  <c r="H769" i="39" s="1"/>
  <c r="A769" i="39"/>
  <c r="L1585" i="39"/>
  <c r="C1585" i="39" s="1"/>
  <c r="F1585" i="39"/>
  <c r="E1585" i="39"/>
  <c r="D1585" i="39"/>
  <c r="B1585" i="39"/>
  <c r="H1586" i="39" s="1"/>
  <c r="A1585" i="39"/>
  <c r="L1617" i="39"/>
  <c r="C1617" i="39" s="1"/>
  <c r="F1617" i="39"/>
  <c r="E1617" i="39"/>
  <c r="D1617" i="39"/>
  <c r="B1617" i="39"/>
  <c r="A1617" i="39"/>
  <c r="L2000" i="39"/>
  <c r="C2000" i="39" s="1"/>
  <c r="F2000" i="39"/>
  <c r="E2000" i="39"/>
  <c r="D2000" i="39"/>
  <c r="B2000" i="39"/>
  <c r="A2000" i="39"/>
  <c r="L2762" i="39"/>
  <c r="C2762" i="39" s="1"/>
  <c r="F2762" i="39"/>
  <c r="E2762" i="39"/>
  <c r="D2762" i="39"/>
  <c r="B2762" i="39"/>
  <c r="A2762" i="39"/>
  <c r="L22" i="39"/>
  <c r="C22" i="39" s="1"/>
  <c r="F22" i="39"/>
  <c r="E22" i="39"/>
  <c r="D22" i="39"/>
  <c r="B22" i="39"/>
  <c r="H22" i="39" s="1"/>
  <c r="A22" i="39"/>
  <c r="L187" i="39"/>
  <c r="C187" i="39" s="1"/>
  <c r="F187" i="39"/>
  <c r="E187" i="39"/>
  <c r="D187" i="39"/>
  <c r="B187" i="39"/>
  <c r="A187" i="39"/>
  <c r="L190" i="39"/>
  <c r="C190" i="39" s="1"/>
  <c r="F190" i="39"/>
  <c r="E190" i="39"/>
  <c r="D190" i="39"/>
  <c r="B190" i="39"/>
  <c r="A190" i="39"/>
  <c r="L87" i="39"/>
  <c r="C87" i="39" s="1"/>
  <c r="F87" i="39"/>
  <c r="E87" i="39"/>
  <c r="D87" i="39"/>
  <c r="B87" i="39"/>
  <c r="H87" i="39" s="1"/>
  <c r="A87" i="39"/>
  <c r="L2738" i="39"/>
  <c r="C2738" i="39" s="1"/>
  <c r="F2738" i="39"/>
  <c r="E2738" i="39"/>
  <c r="D2738" i="39"/>
  <c r="B2738" i="39"/>
  <c r="H2738" i="39" s="1"/>
  <c r="A2738" i="39"/>
  <c r="L1284" i="39"/>
  <c r="C1284" i="39" s="1"/>
  <c r="F1284" i="39"/>
  <c r="E1284" i="39"/>
  <c r="D1284" i="39"/>
  <c r="B1284" i="39"/>
  <c r="A1284" i="39"/>
  <c r="L1648" i="39"/>
  <c r="C1648" i="39" s="1"/>
  <c r="F1648" i="39"/>
  <c r="E1648" i="39"/>
  <c r="D1648" i="39"/>
  <c r="B1648" i="39"/>
  <c r="A1648" i="39"/>
  <c r="L3100" i="39"/>
  <c r="C3100" i="39" s="1"/>
  <c r="F3100" i="39"/>
  <c r="E3100" i="39"/>
  <c r="D3100" i="39"/>
  <c r="B3100" i="39"/>
  <c r="A3100" i="39"/>
  <c r="L2399" i="39"/>
  <c r="C2399" i="39" s="1"/>
  <c r="F2399" i="39"/>
  <c r="E2399" i="39"/>
  <c r="D2399" i="39"/>
  <c r="B2399" i="39"/>
  <c r="A2399" i="39"/>
  <c r="L2599" i="39"/>
  <c r="C2599" i="39" s="1"/>
  <c r="F2599" i="39"/>
  <c r="E2599" i="39"/>
  <c r="D2599" i="39"/>
  <c r="B2599" i="39"/>
  <c r="A2599" i="39"/>
  <c r="L2432" i="39"/>
  <c r="C2432" i="39" s="1"/>
  <c r="F2432" i="39"/>
  <c r="E2432" i="39"/>
  <c r="D2432" i="39"/>
  <c r="B2432" i="39"/>
  <c r="H2432" i="39" s="1"/>
  <c r="A2432" i="39"/>
  <c r="L748" i="39"/>
  <c r="C748" i="39" s="1"/>
  <c r="F748" i="39"/>
  <c r="E748" i="39"/>
  <c r="D748" i="39"/>
  <c r="B748" i="39"/>
  <c r="A748" i="39"/>
  <c r="L1160" i="39"/>
  <c r="C1160" i="39" s="1"/>
  <c r="F1160" i="39"/>
  <c r="E1160" i="39"/>
  <c r="D1160" i="39"/>
  <c r="B1160" i="39"/>
  <c r="A1160" i="39"/>
  <c r="L2648" i="39"/>
  <c r="C2648" i="39" s="1"/>
  <c r="F2648" i="39"/>
  <c r="E2648" i="39"/>
  <c r="D2648" i="39"/>
  <c r="B2648" i="39"/>
  <c r="H2648" i="39" s="1"/>
  <c r="A2648" i="39"/>
  <c r="L311" i="39"/>
  <c r="C311" i="39" s="1"/>
  <c r="F311" i="39"/>
  <c r="E311" i="39"/>
  <c r="D311" i="39"/>
  <c r="B311" i="39"/>
  <c r="A311" i="39"/>
  <c r="L1851" i="39"/>
  <c r="C1851" i="39" s="1"/>
  <c r="F1851" i="39"/>
  <c r="E1851" i="39"/>
  <c r="D1851" i="39"/>
  <c r="B1851" i="39"/>
  <c r="H1851" i="39" s="1"/>
  <c r="A1851" i="39"/>
  <c r="L802" i="39"/>
  <c r="C802" i="39" s="1"/>
  <c r="F802" i="39"/>
  <c r="E802" i="39"/>
  <c r="D802" i="39"/>
  <c r="B802" i="39"/>
  <c r="A802" i="39"/>
  <c r="L3058" i="39"/>
  <c r="C3058" i="39" s="1"/>
  <c r="F3058" i="39"/>
  <c r="E3058" i="39"/>
  <c r="D3058" i="39"/>
  <c r="B3058" i="39"/>
  <c r="A3058" i="39"/>
  <c r="L1031" i="39"/>
  <c r="C1031" i="39" s="1"/>
  <c r="F1031" i="39"/>
  <c r="E1031" i="39"/>
  <c r="D1031" i="39"/>
  <c r="B1031" i="39"/>
  <c r="A1031" i="39"/>
  <c r="L294" i="39"/>
  <c r="C294" i="39" s="1"/>
  <c r="F294" i="39"/>
  <c r="E294" i="39"/>
  <c r="D294" i="39"/>
  <c r="B294" i="39"/>
  <c r="H294" i="39" s="1"/>
  <c r="A294" i="39"/>
  <c r="L2699" i="39"/>
  <c r="C2699" i="39" s="1"/>
  <c r="F2699" i="39"/>
  <c r="E2699" i="39"/>
  <c r="D2699" i="39"/>
  <c r="B2699" i="39"/>
  <c r="A2699" i="39"/>
  <c r="L1235" i="39"/>
  <c r="C1235" i="39" s="1"/>
  <c r="F1235" i="39"/>
  <c r="E1235" i="39"/>
  <c r="D1235" i="39"/>
  <c r="B1235" i="39"/>
  <c r="A1235" i="39"/>
  <c r="L1640" i="39"/>
  <c r="C1640" i="39" s="1"/>
  <c r="F1640" i="39"/>
  <c r="E1640" i="39"/>
  <c r="D1640" i="39"/>
  <c r="B1640" i="39"/>
  <c r="A1640" i="39"/>
  <c r="L1724" i="39"/>
  <c r="C1724" i="39" s="1"/>
  <c r="F1724" i="39"/>
  <c r="E1724" i="39"/>
  <c r="D1724" i="39"/>
  <c r="B1724" i="39"/>
  <c r="A1724" i="39"/>
  <c r="L1628" i="39"/>
  <c r="C1628" i="39" s="1"/>
  <c r="F1628" i="39"/>
  <c r="E1628" i="39"/>
  <c r="D1628" i="39"/>
  <c r="B1628" i="39"/>
  <c r="A1628" i="39"/>
  <c r="L2758" i="39"/>
  <c r="C2758" i="39" s="1"/>
  <c r="F2758" i="39"/>
  <c r="E2758" i="39"/>
  <c r="D2758" i="39"/>
  <c r="B2758" i="39"/>
  <c r="A2758" i="39"/>
  <c r="L2888" i="39"/>
  <c r="C2888" i="39" s="1"/>
  <c r="F2888" i="39"/>
  <c r="E2888" i="39"/>
  <c r="D2888" i="39"/>
  <c r="B2888" i="39"/>
  <c r="A2888" i="39"/>
  <c r="L1461" i="39"/>
  <c r="C1461" i="39" s="1"/>
  <c r="F1461" i="39"/>
  <c r="E1461" i="39"/>
  <c r="D1461" i="39"/>
  <c r="B1461" i="39"/>
  <c r="H1461" i="39" s="1"/>
  <c r="A1461" i="39"/>
  <c r="L1714" i="39"/>
  <c r="C1714" i="39" s="1"/>
  <c r="F1714" i="39"/>
  <c r="E1714" i="39"/>
  <c r="D1714" i="39"/>
  <c r="B1714" i="39"/>
  <c r="A1714" i="39"/>
  <c r="L1324" i="39"/>
  <c r="C1324" i="39" s="1"/>
  <c r="F1324" i="39"/>
  <c r="E1324" i="39"/>
  <c r="D1324" i="39"/>
  <c r="B1324" i="39"/>
  <c r="A1324" i="39"/>
  <c r="L2383" i="39"/>
  <c r="C2383" i="39" s="1"/>
  <c r="F2383" i="39"/>
  <c r="E2383" i="39"/>
  <c r="D2383" i="39"/>
  <c r="B2383" i="39"/>
  <c r="H2383" i="39" s="1"/>
  <c r="A2383" i="39"/>
  <c r="L3105" i="39"/>
  <c r="C3105" i="39" s="1"/>
  <c r="F3105" i="39"/>
  <c r="E3105" i="39"/>
  <c r="D3105" i="39"/>
  <c r="B3105" i="39"/>
  <c r="A3105" i="39"/>
  <c r="L321" i="39"/>
  <c r="C321" i="39" s="1"/>
  <c r="F321" i="39"/>
  <c r="E321" i="39"/>
  <c r="D321" i="39"/>
  <c r="B321" i="39"/>
  <c r="A321" i="39"/>
  <c r="L2186" i="39"/>
  <c r="C2186" i="39" s="1"/>
  <c r="F2186" i="39"/>
  <c r="E2186" i="39"/>
  <c r="D2186" i="39"/>
  <c r="B2186" i="39"/>
  <c r="A2186" i="39"/>
  <c r="L2566" i="39"/>
  <c r="C2566" i="39" s="1"/>
  <c r="F2566" i="39"/>
  <c r="E2566" i="39"/>
  <c r="D2566" i="39"/>
  <c r="B2566" i="39"/>
  <c r="A2566" i="39"/>
  <c r="L2641" i="39"/>
  <c r="C2641" i="39" s="1"/>
  <c r="F2641" i="39"/>
  <c r="E2641" i="39"/>
  <c r="D2641" i="39"/>
  <c r="B2641" i="39"/>
  <c r="A2641" i="39"/>
  <c r="L3112" i="39"/>
  <c r="C3112" i="39" s="1"/>
  <c r="F3112" i="39"/>
  <c r="E3112" i="39"/>
  <c r="D3112" i="39"/>
  <c r="B3112" i="39"/>
  <c r="A3112" i="39"/>
  <c r="L2162" i="39"/>
  <c r="C2162" i="39" s="1"/>
  <c r="F2162" i="39"/>
  <c r="E2162" i="39"/>
  <c r="D2162" i="39"/>
  <c r="B2162" i="39"/>
  <c r="A2162" i="39"/>
  <c r="L494" i="39"/>
  <c r="C494" i="39" s="1"/>
  <c r="F494" i="39"/>
  <c r="E494" i="39"/>
  <c r="D494" i="39"/>
  <c r="B494" i="39"/>
  <c r="A494" i="39"/>
  <c r="L89" i="39"/>
  <c r="C89" i="39" s="1"/>
  <c r="F89" i="39"/>
  <c r="E89" i="39"/>
  <c r="D89" i="39"/>
  <c r="B89" i="39"/>
  <c r="A89" i="39"/>
  <c r="L2548" i="39"/>
  <c r="C2548" i="39" s="1"/>
  <c r="F2548" i="39"/>
  <c r="E2548" i="39"/>
  <c r="D2548" i="39"/>
  <c r="B2548" i="39"/>
  <c r="H2548" i="39" s="1"/>
  <c r="A2548" i="39"/>
  <c r="L2047" i="39"/>
  <c r="C2047" i="39" s="1"/>
  <c r="F2047" i="39"/>
  <c r="E2047" i="39"/>
  <c r="D2047" i="39"/>
  <c r="B2047" i="39"/>
  <c r="A2047" i="39"/>
  <c r="L3048" i="39"/>
  <c r="C3048" i="39" s="1"/>
  <c r="F3048" i="39"/>
  <c r="E3048" i="39"/>
  <c r="D3048" i="39"/>
  <c r="B3048" i="39"/>
  <c r="A3048" i="39"/>
  <c r="L1179" i="39"/>
  <c r="C1179" i="39" s="1"/>
  <c r="F1179" i="39"/>
  <c r="E1179" i="39"/>
  <c r="D1179" i="39"/>
  <c r="B1179" i="39"/>
  <c r="A1179" i="39"/>
  <c r="L2369" i="39"/>
  <c r="C2369" i="39" s="1"/>
  <c r="F2369" i="39"/>
  <c r="E2369" i="39"/>
  <c r="D2369" i="39"/>
  <c r="B2369" i="39"/>
  <c r="A2369" i="39"/>
  <c r="L1766" i="39"/>
  <c r="C1766" i="39" s="1"/>
  <c r="F1766" i="39"/>
  <c r="E1766" i="39"/>
  <c r="D1766" i="39"/>
  <c r="B1766" i="39"/>
  <c r="A1766" i="39"/>
  <c r="L2952" i="39"/>
  <c r="C2952" i="39" s="1"/>
  <c r="F2952" i="39"/>
  <c r="E2952" i="39"/>
  <c r="D2952" i="39"/>
  <c r="B2952" i="39"/>
  <c r="A2952" i="39"/>
  <c r="L712" i="39"/>
  <c r="C712" i="39" s="1"/>
  <c r="F712" i="39"/>
  <c r="E712" i="39"/>
  <c r="D712" i="39"/>
  <c r="B712" i="39"/>
  <c r="A712" i="39"/>
  <c r="L569" i="39"/>
  <c r="C569" i="39" s="1"/>
  <c r="F569" i="39"/>
  <c r="E569" i="39"/>
  <c r="D569" i="39"/>
  <c r="B569" i="39"/>
  <c r="A569" i="39"/>
  <c r="L388" i="39"/>
  <c r="C388" i="39" s="1"/>
  <c r="F388" i="39"/>
  <c r="E388" i="39"/>
  <c r="D388" i="39"/>
  <c r="B388" i="39"/>
  <c r="H388" i="39" s="1"/>
  <c r="A388" i="39"/>
  <c r="L1002" i="39"/>
  <c r="C1002" i="39" s="1"/>
  <c r="F1002" i="39"/>
  <c r="E1002" i="39"/>
  <c r="D1002" i="39"/>
  <c r="B1002" i="39"/>
  <c r="A1002" i="39"/>
  <c r="L2837" i="39"/>
  <c r="C2837" i="39" s="1"/>
  <c r="F2837" i="39"/>
  <c r="E2837" i="39"/>
  <c r="D2837" i="39"/>
  <c r="B2837" i="39"/>
  <c r="A2837" i="39"/>
  <c r="L2828" i="39"/>
  <c r="C2828" i="39" s="1"/>
  <c r="F2828" i="39"/>
  <c r="E2828" i="39"/>
  <c r="D2828" i="39"/>
  <c r="B2828" i="39"/>
  <c r="H2828" i="39" s="1"/>
  <c r="A2828" i="39"/>
  <c r="L2723" i="39"/>
  <c r="C2723" i="39" s="1"/>
  <c r="F2723" i="39"/>
  <c r="E2723" i="39"/>
  <c r="D2723" i="39"/>
  <c r="B2723" i="39"/>
  <c r="H2723" i="39" s="1"/>
  <c r="A2723" i="39"/>
  <c r="L3065" i="39"/>
  <c r="C3065" i="39" s="1"/>
  <c r="F3065" i="39"/>
  <c r="E3065" i="39"/>
  <c r="D3065" i="39"/>
  <c r="B3065" i="39"/>
  <c r="H3065" i="39" s="1"/>
  <c r="A3065" i="39"/>
  <c r="L2962" i="39"/>
  <c r="C2962" i="39" s="1"/>
  <c r="F2962" i="39"/>
  <c r="E2962" i="39"/>
  <c r="D2962" i="39"/>
  <c r="B2962" i="39"/>
  <c r="A2962" i="39"/>
  <c r="L1441" i="39"/>
  <c r="C1441" i="39" s="1"/>
  <c r="F1441" i="39"/>
  <c r="E1441" i="39"/>
  <c r="D1441" i="39"/>
  <c r="B1441" i="39"/>
  <c r="H1441" i="39" s="1"/>
  <c r="A1441" i="39"/>
  <c r="L337" i="39"/>
  <c r="C337" i="39" s="1"/>
  <c r="F337" i="39"/>
  <c r="E337" i="39"/>
  <c r="D337" i="39"/>
  <c r="B337" i="39"/>
  <c r="A337" i="39"/>
  <c r="L551" i="39"/>
  <c r="C551" i="39" s="1"/>
  <c r="F551" i="39"/>
  <c r="E551" i="39"/>
  <c r="D551" i="39"/>
  <c r="B551" i="39"/>
  <c r="A551" i="39"/>
  <c r="L2011" i="39"/>
  <c r="C2011" i="39" s="1"/>
  <c r="F2011" i="39"/>
  <c r="E2011" i="39"/>
  <c r="D2011" i="39"/>
  <c r="B2011" i="39"/>
  <c r="A2011" i="39"/>
  <c r="L74" i="39"/>
  <c r="C74" i="39" s="1"/>
  <c r="F74" i="39"/>
  <c r="E74" i="39"/>
  <c r="D74" i="39"/>
  <c r="B74" i="39"/>
  <c r="H75" i="39" s="1"/>
  <c r="A74" i="39"/>
  <c r="L2901" i="39"/>
  <c r="C2901" i="39" s="1"/>
  <c r="F2901" i="39"/>
  <c r="E2901" i="39"/>
  <c r="D2901" i="39"/>
  <c r="B2901" i="39"/>
  <c r="A2901" i="39"/>
  <c r="L2778" i="39"/>
  <c r="C2778" i="39" s="1"/>
  <c r="F2778" i="39"/>
  <c r="E2778" i="39"/>
  <c r="D2778" i="39"/>
  <c r="B2778" i="39"/>
  <c r="H2778" i="39" s="1"/>
  <c r="A2778" i="39"/>
  <c r="L1551" i="39"/>
  <c r="C1551" i="39" s="1"/>
  <c r="F1551" i="39"/>
  <c r="E1551" i="39"/>
  <c r="D1551" i="39"/>
  <c r="B1551" i="39"/>
  <c r="A1551" i="39"/>
  <c r="L1498" i="39"/>
  <c r="C1498" i="39" s="1"/>
  <c r="F1498" i="39"/>
  <c r="E1498" i="39"/>
  <c r="D1498" i="39"/>
  <c r="B1498" i="39"/>
  <c r="A1498" i="39"/>
  <c r="L201" i="39"/>
  <c r="C201" i="39" s="1"/>
  <c r="F201" i="39"/>
  <c r="E201" i="39"/>
  <c r="D201" i="39"/>
  <c r="B201" i="39"/>
  <c r="A201" i="39"/>
  <c r="L2461" i="39"/>
  <c r="C2461" i="39" s="1"/>
  <c r="F2461" i="39"/>
  <c r="E2461" i="39"/>
  <c r="D2461" i="39"/>
  <c r="B2461" i="39"/>
  <c r="H2461" i="39" s="1"/>
  <c r="A2461" i="39"/>
  <c r="L2448" i="39"/>
  <c r="C2448" i="39" s="1"/>
  <c r="F2448" i="39"/>
  <c r="E2448" i="39"/>
  <c r="D2448" i="39"/>
  <c r="B2448" i="39"/>
  <c r="A2448" i="39"/>
  <c r="L1700" i="39"/>
  <c r="C1700" i="39" s="1"/>
  <c r="F1700" i="39"/>
  <c r="E1700" i="39"/>
  <c r="D1700" i="39"/>
  <c r="B1700" i="39"/>
  <c r="A1700" i="39"/>
  <c r="L1096" i="39"/>
  <c r="C1096" i="39" s="1"/>
  <c r="F1096" i="39"/>
  <c r="E1096" i="39"/>
  <c r="D1096" i="39"/>
  <c r="B1096" i="39"/>
  <c r="A1096" i="39"/>
  <c r="L1781" i="39"/>
  <c r="C1781" i="39" s="1"/>
  <c r="F1781" i="39"/>
  <c r="E1781" i="39"/>
  <c r="D1781" i="39"/>
  <c r="B1781" i="39"/>
  <c r="A1781" i="39"/>
  <c r="L85" i="39"/>
  <c r="C85" i="39" s="1"/>
  <c r="F85" i="39"/>
  <c r="E85" i="39"/>
  <c r="D85" i="39"/>
  <c r="B85" i="39"/>
  <c r="A85" i="39"/>
  <c r="L2717" i="39"/>
  <c r="C2717" i="39" s="1"/>
  <c r="F2717" i="39"/>
  <c r="E2717" i="39"/>
  <c r="D2717" i="39"/>
  <c r="B2717" i="39"/>
  <c r="H2717" i="39" s="1"/>
  <c r="A2717" i="39"/>
  <c r="L2511" i="39"/>
  <c r="C2511" i="39" s="1"/>
  <c r="F2511" i="39"/>
  <c r="E2511" i="39"/>
  <c r="D2511" i="39"/>
  <c r="B2511" i="39"/>
  <c r="H2511" i="39" s="1"/>
  <c r="A2511" i="39"/>
  <c r="L3036" i="39"/>
  <c r="C3036" i="39" s="1"/>
  <c r="F3036" i="39"/>
  <c r="E3036" i="39"/>
  <c r="D3036" i="39"/>
  <c r="B3036" i="39"/>
  <c r="A3036" i="39"/>
  <c r="L2818" i="39"/>
  <c r="C2818" i="39" s="1"/>
  <c r="F2818" i="39"/>
  <c r="E2818" i="39"/>
  <c r="D2818" i="39"/>
  <c r="B2818" i="39"/>
  <c r="A2818" i="39"/>
  <c r="L2618" i="39"/>
  <c r="C2618" i="39" s="1"/>
  <c r="F2618" i="39"/>
  <c r="E2618" i="39"/>
  <c r="D2618" i="39"/>
  <c r="B2618" i="39"/>
  <c r="A2618" i="39"/>
  <c r="L1754" i="39"/>
  <c r="C1754" i="39" s="1"/>
  <c r="F1754" i="39"/>
  <c r="E1754" i="39"/>
  <c r="D1754" i="39"/>
  <c r="B1754" i="39"/>
  <c r="A1754" i="39"/>
  <c r="L686" i="39"/>
  <c r="C686" i="39" s="1"/>
  <c r="F686" i="39"/>
  <c r="E686" i="39"/>
  <c r="D686" i="39"/>
  <c r="B686" i="39"/>
  <c r="A686" i="39"/>
  <c r="L1912" i="39"/>
  <c r="C1912" i="39" s="1"/>
  <c r="F1912" i="39"/>
  <c r="E1912" i="39"/>
  <c r="D1912" i="39"/>
  <c r="B1912" i="39"/>
  <c r="A1912" i="39"/>
  <c r="L1621" i="39"/>
  <c r="C1621" i="39" s="1"/>
  <c r="F1621" i="39"/>
  <c r="E1621" i="39"/>
  <c r="D1621" i="39"/>
  <c r="B1621" i="39"/>
  <c r="A1621" i="39"/>
  <c r="L510" i="39"/>
  <c r="C510" i="39" s="1"/>
  <c r="F510" i="39"/>
  <c r="E510" i="39"/>
  <c r="D510" i="39"/>
  <c r="B510" i="39"/>
  <c r="A510" i="39"/>
  <c r="L2943" i="39"/>
  <c r="C2943" i="39" s="1"/>
  <c r="F2943" i="39"/>
  <c r="E2943" i="39"/>
  <c r="D2943" i="39"/>
  <c r="B2943" i="39"/>
  <c r="A2943" i="39"/>
  <c r="L1654" i="39"/>
  <c r="C1654" i="39" s="1"/>
  <c r="F1654" i="39"/>
  <c r="E1654" i="39"/>
  <c r="D1654" i="39"/>
  <c r="B1654" i="39"/>
  <c r="H1654" i="39" s="1"/>
  <c r="A1654" i="39"/>
  <c r="L3041" i="39"/>
  <c r="C3041" i="39" s="1"/>
  <c r="F3041" i="39"/>
  <c r="E3041" i="39"/>
  <c r="D3041" i="39"/>
  <c r="B3041" i="39"/>
  <c r="A3041" i="39"/>
  <c r="L1812" i="39"/>
  <c r="C1812" i="39" s="1"/>
  <c r="F1812" i="39"/>
  <c r="E1812" i="39"/>
  <c r="D1812" i="39"/>
  <c r="B1812" i="39"/>
  <c r="A1812" i="39"/>
  <c r="L2707" i="39"/>
  <c r="C2707" i="39" s="1"/>
  <c r="F2707" i="39"/>
  <c r="E2707" i="39"/>
  <c r="D2707" i="39"/>
  <c r="B2707" i="39"/>
  <c r="H2707" i="39" s="1"/>
  <c r="A2707" i="39"/>
  <c r="L3029" i="39"/>
  <c r="C3029" i="39" s="1"/>
  <c r="F3029" i="39"/>
  <c r="E3029" i="39"/>
  <c r="D3029" i="39"/>
  <c r="B3029" i="39"/>
  <c r="A3029" i="39"/>
  <c r="L2971" i="39"/>
  <c r="C2971" i="39" s="1"/>
  <c r="F2971" i="39"/>
  <c r="E2971" i="39"/>
  <c r="D2971" i="39"/>
  <c r="B2971" i="39"/>
  <c r="A2971" i="39"/>
  <c r="L204" i="39"/>
  <c r="C204" i="39" s="1"/>
  <c r="F204" i="39"/>
  <c r="E204" i="39"/>
  <c r="D204" i="39"/>
  <c r="B204" i="39"/>
  <c r="H205" i="39" s="1"/>
  <c r="A204" i="39"/>
  <c r="L1356" i="39"/>
  <c r="C1356" i="39" s="1"/>
  <c r="F1356" i="39"/>
  <c r="E1356" i="39"/>
  <c r="D1356" i="39"/>
  <c r="B1356" i="39"/>
  <c r="H1356" i="39" s="1"/>
  <c r="A1356" i="39"/>
  <c r="L2205" i="39"/>
  <c r="C2205" i="39" s="1"/>
  <c r="F2205" i="39"/>
  <c r="E2205" i="39"/>
  <c r="D2205" i="39"/>
  <c r="B2205" i="39"/>
  <c r="A2205" i="39"/>
  <c r="L2022" i="39"/>
  <c r="C2022" i="39" s="1"/>
  <c r="F2022" i="39"/>
  <c r="E2022" i="39"/>
  <c r="D2022" i="39"/>
  <c r="B2022" i="39"/>
  <c r="A2022" i="39"/>
  <c r="L2319" i="39"/>
  <c r="C2319" i="39" s="1"/>
  <c r="F2319" i="39"/>
  <c r="E2319" i="39"/>
  <c r="D2319" i="39"/>
  <c r="B2319" i="39"/>
  <c r="H2319" i="39" s="1"/>
  <c r="A2319" i="39"/>
  <c r="L2714" i="39"/>
  <c r="C2714" i="39" s="1"/>
  <c r="F2714" i="39"/>
  <c r="E2714" i="39"/>
  <c r="D2714" i="39"/>
  <c r="B2714" i="39"/>
  <c r="A2714" i="39"/>
  <c r="L2453" i="39"/>
  <c r="C2453" i="39" s="1"/>
  <c r="F2453" i="39"/>
  <c r="E2453" i="39"/>
  <c r="D2453" i="39"/>
  <c r="B2453" i="39"/>
  <c r="A2453" i="39"/>
  <c r="L1642" i="39"/>
  <c r="C1642" i="39" s="1"/>
  <c r="F1642" i="39"/>
  <c r="E1642" i="39"/>
  <c r="D1642" i="39"/>
  <c r="B1642" i="39"/>
  <c r="A1642" i="39"/>
  <c r="L1645" i="39"/>
  <c r="C1645" i="39" s="1"/>
  <c r="F1645" i="39"/>
  <c r="E1645" i="39"/>
  <c r="D1645" i="39"/>
  <c r="B1645" i="39"/>
  <c r="A1645" i="39"/>
  <c r="L571" i="39"/>
  <c r="C571" i="39" s="1"/>
  <c r="F571" i="39"/>
  <c r="E571" i="39"/>
  <c r="D571" i="39"/>
  <c r="B571" i="39"/>
  <c r="A571" i="39"/>
  <c r="L492" i="39"/>
  <c r="C492" i="39" s="1"/>
  <c r="F492" i="39"/>
  <c r="E492" i="39"/>
  <c r="D492" i="39"/>
  <c r="B492" i="39"/>
  <c r="H492" i="39" s="1"/>
  <c r="A492" i="39"/>
  <c r="L489" i="39"/>
  <c r="C489" i="39" s="1"/>
  <c r="F489" i="39"/>
  <c r="E489" i="39"/>
  <c r="D489" i="39"/>
  <c r="B489" i="39"/>
  <c r="H489" i="39" s="1"/>
  <c r="A489" i="39"/>
  <c r="L1087" i="39"/>
  <c r="C1087" i="39" s="1"/>
  <c r="F1087" i="39"/>
  <c r="E1087" i="39"/>
  <c r="D1087" i="39"/>
  <c r="B1087" i="39"/>
  <c r="A1087" i="39"/>
  <c r="L270" i="39"/>
  <c r="C270" i="39" s="1"/>
  <c r="F270" i="39"/>
  <c r="E270" i="39"/>
  <c r="D270" i="39"/>
  <c r="B270" i="39"/>
  <c r="H270" i="39" s="1"/>
  <c r="A270" i="39"/>
  <c r="L1471" i="39"/>
  <c r="C1471" i="39" s="1"/>
  <c r="F1471" i="39"/>
  <c r="E1471" i="39"/>
  <c r="D1471" i="39"/>
  <c r="B1471" i="39"/>
  <c r="A1471" i="39"/>
  <c r="L1329" i="39"/>
  <c r="C1329" i="39" s="1"/>
  <c r="F1329" i="39"/>
  <c r="E1329" i="39"/>
  <c r="D1329" i="39"/>
  <c r="B1329" i="39"/>
  <c r="H1329" i="39" s="1"/>
  <c r="A1329" i="39"/>
  <c r="L2875" i="39"/>
  <c r="C2875" i="39" s="1"/>
  <c r="F2875" i="39"/>
  <c r="E2875" i="39"/>
  <c r="D2875" i="39"/>
  <c r="B2875" i="39"/>
  <c r="A2875" i="39"/>
  <c r="L1915" i="39"/>
  <c r="C1915" i="39" s="1"/>
  <c r="F1915" i="39"/>
  <c r="E1915" i="39"/>
  <c r="D1915" i="39"/>
  <c r="B1915" i="39"/>
  <c r="A1915" i="39"/>
  <c r="L729" i="39"/>
  <c r="C729" i="39" s="1"/>
  <c r="F729" i="39"/>
  <c r="E729" i="39"/>
  <c r="D729" i="39"/>
  <c r="B729" i="39"/>
  <c r="A729" i="39"/>
  <c r="L690" i="39"/>
  <c r="C690" i="39" s="1"/>
  <c r="F690" i="39"/>
  <c r="E690" i="39"/>
  <c r="D690" i="39"/>
  <c r="B690" i="39"/>
  <c r="A690" i="39"/>
  <c r="L1198" i="39"/>
  <c r="C1198" i="39" s="1"/>
  <c r="F1198" i="39"/>
  <c r="E1198" i="39"/>
  <c r="D1198" i="39"/>
  <c r="B1198" i="39"/>
  <c r="H1198" i="39" s="1"/>
  <c r="A1198" i="39"/>
  <c r="L2625" i="39"/>
  <c r="C2625" i="39" s="1"/>
  <c r="F2625" i="39"/>
  <c r="E2625" i="39"/>
  <c r="D2625" i="39"/>
  <c r="B2625" i="39"/>
  <c r="H2625" i="39" s="1"/>
  <c r="A2625" i="39"/>
  <c r="L3035" i="39"/>
  <c r="C3035" i="39" s="1"/>
  <c r="F3035" i="39"/>
  <c r="E3035" i="39"/>
  <c r="D3035" i="39"/>
  <c r="B3035" i="39"/>
  <c r="A3035" i="39"/>
  <c r="L3016" i="39"/>
  <c r="C3016" i="39" s="1"/>
  <c r="F3016" i="39"/>
  <c r="E3016" i="39"/>
  <c r="D3016" i="39"/>
  <c r="B3016" i="39"/>
  <c r="A3016" i="39"/>
  <c r="L1325" i="39"/>
  <c r="C1325" i="39" s="1"/>
  <c r="F1325" i="39"/>
  <c r="E1325" i="39"/>
  <c r="D1325" i="39"/>
  <c r="B1325" i="39"/>
  <c r="H1325" i="39" s="1"/>
  <c r="A1325" i="39"/>
  <c r="L3073" i="39"/>
  <c r="C3073" i="39" s="1"/>
  <c r="F3073" i="39"/>
  <c r="E3073" i="39"/>
  <c r="D3073" i="39"/>
  <c r="B3073" i="39"/>
  <c r="A3073" i="39"/>
  <c r="L1691" i="39"/>
  <c r="C1691" i="39" s="1"/>
  <c r="F1691" i="39"/>
  <c r="E1691" i="39"/>
  <c r="D1691" i="39"/>
  <c r="B1691" i="39"/>
  <c r="A1691" i="39"/>
  <c r="L650" i="39"/>
  <c r="C650" i="39" s="1"/>
  <c r="F650" i="39"/>
  <c r="E650" i="39"/>
  <c r="D650" i="39"/>
  <c r="B650" i="39"/>
  <c r="A650" i="39"/>
  <c r="L3116" i="39"/>
  <c r="C3116" i="39" s="1"/>
  <c r="F3116" i="39"/>
  <c r="E3116" i="39"/>
  <c r="D3116" i="39"/>
  <c r="B3116" i="39"/>
  <c r="A3116" i="39"/>
  <c r="L610" i="39"/>
  <c r="C610" i="39" s="1"/>
  <c r="F610" i="39"/>
  <c r="E610" i="39"/>
  <c r="D610" i="39"/>
  <c r="B610" i="39"/>
  <c r="A610" i="39"/>
  <c r="L1954" i="39"/>
  <c r="C1954" i="39" s="1"/>
  <c r="F1954" i="39"/>
  <c r="E1954" i="39"/>
  <c r="D1954" i="39"/>
  <c r="B1954" i="39"/>
  <c r="A1954" i="39"/>
  <c r="L784" i="39"/>
  <c r="C784" i="39" s="1"/>
  <c r="F784" i="39"/>
  <c r="E784" i="39"/>
  <c r="D784" i="39"/>
  <c r="B784" i="39"/>
  <c r="A784" i="39"/>
  <c r="L1432" i="39"/>
  <c r="C1432" i="39" s="1"/>
  <c r="F1432" i="39"/>
  <c r="E1432" i="39"/>
  <c r="D1432" i="39"/>
  <c r="B1432" i="39"/>
  <c r="A1432" i="39"/>
  <c r="L2591" i="39"/>
  <c r="C2591" i="39" s="1"/>
  <c r="F2591" i="39"/>
  <c r="E2591" i="39"/>
  <c r="D2591" i="39"/>
  <c r="B2591" i="39"/>
  <c r="A2591" i="39"/>
  <c r="L1975" i="39"/>
  <c r="C1975" i="39" s="1"/>
  <c r="F1975" i="39"/>
  <c r="E1975" i="39"/>
  <c r="D1975" i="39"/>
  <c r="B1975" i="39"/>
  <c r="A1975" i="39"/>
  <c r="L1936" i="39"/>
  <c r="C1936" i="39" s="1"/>
  <c r="F1936" i="39"/>
  <c r="E1936" i="39"/>
  <c r="D1936" i="39"/>
  <c r="B1936" i="39"/>
  <c r="A1936" i="39"/>
  <c r="L2088" i="39"/>
  <c r="C2088" i="39" s="1"/>
  <c r="F2088" i="39"/>
  <c r="E2088" i="39"/>
  <c r="D2088" i="39"/>
  <c r="B2088" i="39"/>
  <c r="A2088" i="39"/>
  <c r="L2935" i="39"/>
  <c r="C2935" i="39" s="1"/>
  <c r="F2935" i="39"/>
  <c r="E2935" i="39"/>
  <c r="D2935" i="39"/>
  <c r="B2935" i="39"/>
  <c r="A2935" i="39"/>
  <c r="L892" i="39"/>
  <c r="C892" i="39" s="1"/>
  <c r="F892" i="39"/>
  <c r="E892" i="39"/>
  <c r="D892" i="39"/>
  <c r="B892" i="39"/>
  <c r="H892" i="39" s="1"/>
  <c r="A892" i="39"/>
  <c r="L2498" i="39"/>
  <c r="C2498" i="39" s="1"/>
  <c r="F2498" i="39"/>
  <c r="E2498" i="39"/>
  <c r="D2498" i="39"/>
  <c r="B2498" i="39"/>
  <c r="A2498" i="39"/>
  <c r="L591" i="39"/>
  <c r="C591" i="39" s="1"/>
  <c r="F591" i="39"/>
  <c r="E591" i="39"/>
  <c r="D591" i="39"/>
  <c r="B591" i="39"/>
  <c r="A591" i="39"/>
  <c r="L661" i="39"/>
  <c r="C661" i="39" s="1"/>
  <c r="F661" i="39"/>
  <c r="E661" i="39"/>
  <c r="D661" i="39"/>
  <c r="B661" i="39"/>
  <c r="A661" i="39"/>
  <c r="L1727" i="39"/>
  <c r="C1727" i="39" s="1"/>
  <c r="F1727" i="39"/>
  <c r="E1727" i="39"/>
  <c r="D1727" i="39"/>
  <c r="B1727" i="39"/>
  <c r="A1727" i="39"/>
  <c r="L2451" i="39"/>
  <c r="C2451" i="39" s="1"/>
  <c r="F2451" i="39"/>
  <c r="E2451" i="39"/>
  <c r="D2451" i="39"/>
  <c r="B2451" i="39"/>
  <c r="H2451" i="39" s="1"/>
  <c r="A2451" i="39"/>
  <c r="L2479" i="39"/>
  <c r="C2479" i="39" s="1"/>
  <c r="F2479" i="39"/>
  <c r="E2479" i="39"/>
  <c r="D2479" i="39"/>
  <c r="B2479" i="39"/>
  <c r="H2479" i="39" s="1"/>
  <c r="A2479" i="39"/>
  <c r="L1567" i="39"/>
  <c r="C1567" i="39" s="1"/>
  <c r="F1567" i="39"/>
  <c r="E1567" i="39"/>
  <c r="D1567" i="39"/>
  <c r="B1567" i="39"/>
  <c r="H1567" i="39" s="1"/>
  <c r="A1567" i="39"/>
  <c r="L2958" i="39"/>
  <c r="C2958" i="39" s="1"/>
  <c r="F2958" i="39"/>
  <c r="E2958" i="39"/>
  <c r="D2958" i="39"/>
  <c r="B2958" i="39"/>
  <c r="A2958" i="39"/>
  <c r="L1744" i="39"/>
  <c r="C1744" i="39" s="1"/>
  <c r="F1744" i="39"/>
  <c r="E1744" i="39"/>
  <c r="D1744" i="39"/>
  <c r="B1744" i="39"/>
  <c r="A1744" i="39"/>
  <c r="L356" i="39"/>
  <c r="C356" i="39" s="1"/>
  <c r="F356" i="39"/>
  <c r="E356" i="39"/>
  <c r="D356" i="39"/>
  <c r="B356" i="39"/>
  <c r="A356" i="39"/>
  <c r="L355" i="39"/>
  <c r="C355" i="39" s="1"/>
  <c r="F355" i="39"/>
  <c r="E355" i="39"/>
  <c r="D355" i="39"/>
  <c r="B355" i="39"/>
  <c r="A355" i="39"/>
  <c r="L3139" i="39"/>
  <c r="C3139" i="39" s="1"/>
  <c r="F3139" i="39"/>
  <c r="E3139" i="39"/>
  <c r="D3139" i="39"/>
  <c r="B3139" i="39"/>
  <c r="A3139" i="39"/>
  <c r="L877" i="39"/>
  <c r="C877" i="39" s="1"/>
  <c r="F877" i="39"/>
  <c r="E877" i="39"/>
  <c r="D877" i="39"/>
  <c r="B877" i="39"/>
  <c r="H877" i="39" s="1"/>
  <c r="A877" i="39"/>
  <c r="L2718" i="39"/>
  <c r="C2718" i="39" s="1"/>
  <c r="F2718" i="39"/>
  <c r="E2718" i="39"/>
  <c r="D2718" i="39"/>
  <c r="B2718" i="39"/>
  <c r="H2718" i="39" s="1"/>
  <c r="A2718" i="39"/>
  <c r="L1786" i="39"/>
  <c r="C1786" i="39" s="1"/>
  <c r="F1786" i="39"/>
  <c r="E1786" i="39"/>
  <c r="D1786" i="39"/>
  <c r="B1786" i="39"/>
  <c r="A1786" i="39"/>
  <c r="L443" i="39"/>
  <c r="C443" i="39" s="1"/>
  <c r="F443" i="39"/>
  <c r="E443" i="39"/>
  <c r="D443" i="39"/>
  <c r="B443" i="39"/>
  <c r="A443" i="39"/>
  <c r="L1347" i="39"/>
  <c r="C1347" i="39" s="1"/>
  <c r="F1347" i="39"/>
  <c r="E1347" i="39"/>
  <c r="D1347" i="39"/>
  <c r="B1347" i="39"/>
  <c r="A1347" i="39"/>
  <c r="L2416" i="39"/>
  <c r="C2416" i="39" s="1"/>
  <c r="F2416" i="39"/>
  <c r="E2416" i="39"/>
  <c r="D2416" i="39"/>
  <c r="B2416" i="39"/>
  <c r="A2416" i="39"/>
  <c r="L1665" i="39"/>
  <c r="C1665" i="39" s="1"/>
  <c r="F1665" i="39"/>
  <c r="E1665" i="39"/>
  <c r="D1665" i="39"/>
  <c r="B1665" i="39"/>
  <c r="A1665" i="39"/>
  <c r="L243" i="39"/>
  <c r="C243" i="39" s="1"/>
  <c r="F243" i="39"/>
  <c r="E243" i="39"/>
  <c r="D243" i="39"/>
  <c r="B243" i="39"/>
  <c r="A243" i="39"/>
  <c r="L1627" i="39"/>
  <c r="C1627" i="39" s="1"/>
  <c r="F1627" i="39"/>
  <c r="E1627" i="39"/>
  <c r="D1627" i="39"/>
  <c r="B1627" i="39"/>
  <c r="A1627" i="39"/>
  <c r="L1020" i="39"/>
  <c r="C1020" i="39" s="1"/>
  <c r="F1020" i="39"/>
  <c r="E1020" i="39"/>
  <c r="D1020" i="39"/>
  <c r="B1020" i="39"/>
  <c r="A1020" i="39"/>
  <c r="L844" i="39"/>
  <c r="C844" i="39" s="1"/>
  <c r="F844" i="39"/>
  <c r="E844" i="39"/>
  <c r="D844" i="39"/>
  <c r="B844" i="39"/>
  <c r="A844" i="39"/>
  <c r="L3059" i="39"/>
  <c r="C3059" i="39" s="1"/>
  <c r="F3059" i="39"/>
  <c r="E3059" i="39"/>
  <c r="D3059" i="39"/>
  <c r="B3059" i="39"/>
  <c r="A3059" i="39"/>
  <c r="L871" i="39"/>
  <c r="C871" i="39" s="1"/>
  <c r="F871" i="39"/>
  <c r="E871" i="39"/>
  <c r="D871" i="39"/>
  <c r="B871" i="39"/>
  <c r="A871" i="39"/>
  <c r="L605" i="39"/>
  <c r="C605" i="39" s="1"/>
  <c r="F605" i="39"/>
  <c r="E605" i="39"/>
  <c r="D605" i="39"/>
  <c r="B605" i="39"/>
  <c r="A605" i="39"/>
  <c r="L1820" i="39"/>
  <c r="C1820" i="39" s="1"/>
  <c r="F1820" i="39"/>
  <c r="E1820" i="39"/>
  <c r="D1820" i="39"/>
  <c r="B1820" i="39"/>
  <c r="A1820" i="39"/>
  <c r="L2064" i="39"/>
  <c r="C2064" i="39" s="1"/>
  <c r="F2064" i="39"/>
  <c r="E2064" i="39"/>
  <c r="D2064" i="39"/>
  <c r="B2064" i="39"/>
  <c r="A2064" i="39"/>
  <c r="L1410" i="39"/>
  <c r="C1410" i="39" s="1"/>
  <c r="F1410" i="39"/>
  <c r="E1410" i="39"/>
  <c r="D1410" i="39"/>
  <c r="B1410" i="39"/>
  <c r="A1410" i="39"/>
  <c r="L2410" i="39"/>
  <c r="C2410" i="39" s="1"/>
  <c r="F2410" i="39"/>
  <c r="E2410" i="39"/>
  <c r="D2410" i="39"/>
  <c r="B2410" i="39"/>
  <c r="A2410" i="39"/>
  <c r="L3021" i="39"/>
  <c r="C3021" i="39" s="1"/>
  <c r="F3021" i="39"/>
  <c r="E3021" i="39"/>
  <c r="D3021" i="39"/>
  <c r="B3021" i="39"/>
  <c r="A3021" i="39"/>
  <c r="L919" i="39"/>
  <c r="C919" i="39" s="1"/>
  <c r="F919" i="39"/>
  <c r="E919" i="39"/>
  <c r="D919" i="39"/>
  <c r="B919" i="39"/>
  <c r="A919" i="39"/>
  <c r="L2965" i="39"/>
  <c r="C2965" i="39" s="1"/>
  <c r="F2965" i="39"/>
  <c r="E2965" i="39"/>
  <c r="D2965" i="39"/>
  <c r="B2965" i="39"/>
  <c r="A2965" i="39"/>
  <c r="L1153" i="39"/>
  <c r="C1153" i="39" s="1"/>
  <c r="F1153" i="39"/>
  <c r="E1153" i="39"/>
  <c r="D1153" i="39"/>
  <c r="B1153" i="39"/>
  <c r="A1153" i="39"/>
  <c r="L2161" i="39"/>
  <c r="C2161" i="39" s="1"/>
  <c r="F2161" i="39"/>
  <c r="E2161" i="39"/>
  <c r="D2161" i="39"/>
  <c r="B2161" i="39"/>
  <c r="H2161" i="39" s="1"/>
  <c r="A2161" i="39"/>
  <c r="L2802" i="39"/>
  <c r="C2802" i="39" s="1"/>
  <c r="F2802" i="39"/>
  <c r="E2802" i="39"/>
  <c r="D2802" i="39"/>
  <c r="B2802" i="39"/>
  <c r="H2802" i="39" s="1"/>
  <c r="A2802" i="39"/>
  <c r="L1961" i="39"/>
  <c r="C1961" i="39" s="1"/>
  <c r="F1961" i="39"/>
  <c r="E1961" i="39"/>
  <c r="D1961" i="39"/>
  <c r="B1961" i="39"/>
  <c r="A1961" i="39"/>
  <c r="L2855" i="39"/>
  <c r="C2855" i="39" s="1"/>
  <c r="F2855" i="39"/>
  <c r="E2855" i="39"/>
  <c r="D2855" i="39"/>
  <c r="B2855" i="39"/>
  <c r="A2855" i="39"/>
  <c r="L161" i="39"/>
  <c r="C161" i="39" s="1"/>
  <c r="F161" i="39"/>
  <c r="E161" i="39"/>
  <c r="D161" i="39"/>
  <c r="B161" i="39"/>
  <c r="A161" i="39"/>
  <c r="L307" i="39"/>
  <c r="C307" i="39" s="1"/>
  <c r="F307" i="39"/>
  <c r="E307" i="39"/>
  <c r="D307" i="39"/>
  <c r="B307" i="39"/>
  <c r="A307" i="39"/>
  <c r="L709" i="39"/>
  <c r="C709" i="39" s="1"/>
  <c r="F709" i="39"/>
  <c r="E709" i="39"/>
  <c r="D709" i="39"/>
  <c r="B709" i="39"/>
  <c r="A709" i="39"/>
  <c r="L2228" i="39"/>
  <c r="C2228" i="39" s="1"/>
  <c r="F2228" i="39"/>
  <c r="E2228" i="39"/>
  <c r="D2228" i="39"/>
  <c r="B2228" i="39"/>
  <c r="H2228" i="39" s="1"/>
  <c r="A2228" i="39"/>
  <c r="L1580" i="39"/>
  <c r="C1580" i="39" s="1"/>
  <c r="F1580" i="39"/>
  <c r="E1580" i="39"/>
  <c r="D1580" i="39"/>
  <c r="B1580" i="39"/>
  <c r="A1580" i="39"/>
  <c r="L2906" i="39"/>
  <c r="C2906" i="39" s="1"/>
  <c r="F2906" i="39"/>
  <c r="E2906" i="39"/>
  <c r="D2906" i="39"/>
  <c r="B2906" i="39"/>
  <c r="A2906" i="39"/>
  <c r="L1371" i="39"/>
  <c r="C1371" i="39" s="1"/>
  <c r="F1371" i="39"/>
  <c r="E1371" i="39"/>
  <c r="D1371" i="39"/>
  <c r="B1371" i="39"/>
  <c r="A1371" i="39"/>
  <c r="L335" i="39"/>
  <c r="C335" i="39" s="1"/>
  <c r="F335" i="39"/>
  <c r="E335" i="39"/>
  <c r="D335" i="39"/>
  <c r="B335" i="39"/>
  <c r="H335" i="39" s="1"/>
  <c r="A335" i="39"/>
  <c r="L1336" i="39"/>
  <c r="C1336" i="39" s="1"/>
  <c r="F1336" i="39"/>
  <c r="E1336" i="39"/>
  <c r="D1336" i="39"/>
  <c r="B1336" i="39"/>
  <c r="A1336" i="39"/>
  <c r="L1803" i="39"/>
  <c r="C1803" i="39" s="1"/>
  <c r="F1803" i="39"/>
  <c r="E1803" i="39"/>
  <c r="D1803" i="39"/>
  <c r="B1803" i="39"/>
  <c r="A1803" i="39"/>
  <c r="L2421" i="39"/>
  <c r="C2421" i="39" s="1"/>
  <c r="F2421" i="39"/>
  <c r="E2421" i="39"/>
  <c r="D2421" i="39"/>
  <c r="B2421" i="39"/>
  <c r="H2421" i="39" s="1"/>
  <c r="A2421" i="39"/>
  <c r="L808" i="39"/>
  <c r="C808" i="39" s="1"/>
  <c r="F808" i="39"/>
  <c r="E808" i="39"/>
  <c r="D808" i="39"/>
  <c r="B808" i="39"/>
  <c r="H808" i="39" s="1"/>
  <c r="A808" i="39"/>
  <c r="L1738" i="39"/>
  <c r="C1738" i="39" s="1"/>
  <c r="F1738" i="39"/>
  <c r="E1738" i="39"/>
  <c r="D1738" i="39"/>
  <c r="B1738" i="39"/>
  <c r="A1738" i="39"/>
  <c r="L2106" i="39"/>
  <c r="C2106" i="39" s="1"/>
  <c r="F2106" i="39"/>
  <c r="E2106" i="39"/>
  <c r="D2106" i="39"/>
  <c r="B2106" i="39"/>
  <c r="A2106" i="39"/>
  <c r="L353" i="39"/>
  <c r="C353" i="39" s="1"/>
  <c r="F353" i="39"/>
  <c r="E353" i="39"/>
  <c r="D353" i="39"/>
  <c r="B353" i="39"/>
  <c r="H353" i="39" s="1"/>
  <c r="A353" i="39"/>
  <c r="L2885" i="39"/>
  <c r="C2885" i="39" s="1"/>
  <c r="F2885" i="39"/>
  <c r="E2885" i="39"/>
  <c r="D2885" i="39"/>
  <c r="B2885" i="39"/>
  <c r="A2885" i="39"/>
  <c r="L1828" i="39"/>
  <c r="C1828" i="39" s="1"/>
  <c r="F1828" i="39"/>
  <c r="E1828" i="39"/>
  <c r="D1828" i="39"/>
  <c r="B1828" i="39"/>
  <c r="A1828" i="39"/>
  <c r="L2258" i="39"/>
  <c r="C2258" i="39" s="1"/>
  <c r="F2258" i="39"/>
  <c r="E2258" i="39"/>
  <c r="D2258" i="39"/>
  <c r="B2258" i="39"/>
  <c r="A2258" i="39"/>
  <c r="L2484" i="39"/>
  <c r="C2484" i="39" s="1"/>
  <c r="F2484" i="39"/>
  <c r="E2484" i="39"/>
  <c r="D2484" i="39"/>
  <c r="B2484" i="39"/>
  <c r="A2484" i="39"/>
  <c r="L2612" i="39"/>
  <c r="C2612" i="39" s="1"/>
  <c r="F2612" i="39"/>
  <c r="E2612" i="39"/>
  <c r="D2612" i="39"/>
  <c r="B2612" i="39"/>
  <c r="A2612" i="39"/>
  <c r="L865" i="39"/>
  <c r="C865" i="39" s="1"/>
  <c r="F865" i="39"/>
  <c r="E865" i="39"/>
  <c r="D865" i="39"/>
  <c r="B865" i="39"/>
  <c r="H865" i="39" s="1"/>
  <c r="A865" i="39"/>
  <c r="L1386" i="39"/>
  <c r="C1386" i="39" s="1"/>
  <c r="F1386" i="39"/>
  <c r="E1386" i="39"/>
  <c r="D1386" i="39"/>
  <c r="B1386" i="39"/>
  <c r="H1386" i="39" s="1"/>
  <c r="A1386" i="39"/>
  <c r="L1206" i="39"/>
  <c r="C1206" i="39" s="1"/>
  <c r="F1206" i="39"/>
  <c r="E1206" i="39"/>
  <c r="D1206" i="39"/>
  <c r="B1206" i="39"/>
  <c r="A1206" i="39"/>
  <c r="L497" i="39"/>
  <c r="C497" i="39" s="1"/>
  <c r="F497" i="39"/>
  <c r="E497" i="39"/>
  <c r="D497" i="39"/>
  <c r="B497" i="39"/>
  <c r="A497" i="39"/>
  <c r="L391" i="39"/>
  <c r="C391" i="39" s="1"/>
  <c r="F391" i="39"/>
  <c r="E391" i="39"/>
  <c r="D391" i="39"/>
  <c r="B391" i="39"/>
  <c r="H391" i="39" s="1"/>
  <c r="A391" i="39"/>
  <c r="L835" i="39"/>
  <c r="C835" i="39" s="1"/>
  <c r="F835" i="39"/>
  <c r="E835" i="39"/>
  <c r="D835" i="39"/>
  <c r="B835" i="39"/>
  <c r="A835" i="39"/>
  <c r="L747" i="39"/>
  <c r="C747" i="39" s="1"/>
  <c r="F747" i="39"/>
  <c r="E747" i="39"/>
  <c r="D747" i="39"/>
  <c r="B747" i="39"/>
  <c r="A747" i="39"/>
  <c r="L1450" i="39"/>
  <c r="C1450" i="39" s="1"/>
  <c r="F1450" i="39"/>
  <c r="E1450" i="39"/>
  <c r="D1450" i="39"/>
  <c r="B1450" i="39"/>
  <c r="A1450" i="39"/>
  <c r="L942" i="39"/>
  <c r="C942" i="39" s="1"/>
  <c r="F942" i="39"/>
  <c r="E942" i="39"/>
  <c r="D942" i="39"/>
  <c r="B942" i="39"/>
  <c r="A942" i="39"/>
  <c r="L1367" i="39"/>
  <c r="C1367" i="39" s="1"/>
  <c r="F1367" i="39"/>
  <c r="E1367" i="39"/>
  <c r="D1367" i="39"/>
  <c r="B1367" i="39"/>
  <c r="A1367" i="39"/>
  <c r="L2932" i="39"/>
  <c r="C2932" i="39" s="1"/>
  <c r="F2932" i="39"/>
  <c r="E2932" i="39"/>
  <c r="D2932" i="39"/>
  <c r="B2932" i="39"/>
  <c r="H2932" i="39" s="1"/>
  <c r="A2932" i="39"/>
  <c r="L1260" i="39"/>
  <c r="C1260" i="39" s="1"/>
  <c r="F1260" i="39"/>
  <c r="E1260" i="39"/>
  <c r="D1260" i="39"/>
  <c r="B1260" i="39"/>
  <c r="H1260" i="39" s="1"/>
  <c r="A1260" i="39"/>
  <c r="L2152" i="39"/>
  <c r="C2152" i="39" s="1"/>
  <c r="F2152" i="39"/>
  <c r="E2152" i="39"/>
  <c r="D2152" i="39"/>
  <c r="B2152" i="39"/>
  <c r="A2152" i="39"/>
  <c r="L1603" i="39"/>
  <c r="C1603" i="39" s="1"/>
  <c r="F1603" i="39"/>
  <c r="E1603" i="39"/>
  <c r="D1603" i="39"/>
  <c r="B1603" i="39"/>
  <c r="A1603" i="39"/>
  <c r="L2302" i="39"/>
  <c r="C2302" i="39" s="1"/>
  <c r="F2302" i="39"/>
  <c r="E2302" i="39"/>
  <c r="D2302" i="39"/>
  <c r="B2302" i="39"/>
  <c r="A2302" i="39"/>
  <c r="L1438" i="39"/>
  <c r="C1438" i="39" s="1"/>
  <c r="F1438" i="39"/>
  <c r="E1438" i="39"/>
  <c r="D1438" i="39"/>
  <c r="B1438" i="39"/>
  <c r="A1438" i="39"/>
  <c r="L1374" i="39"/>
  <c r="C1374" i="39" s="1"/>
  <c r="F1374" i="39"/>
  <c r="E1374" i="39"/>
  <c r="D1374" i="39"/>
  <c r="B1374" i="39"/>
  <c r="H1374" i="39" s="1"/>
  <c r="A1374" i="39"/>
  <c r="L1122" i="39"/>
  <c r="C1122" i="39" s="1"/>
  <c r="F1122" i="39"/>
  <c r="E1122" i="39"/>
  <c r="D1122" i="39"/>
  <c r="B1122" i="39"/>
  <c r="H1122" i="39" s="1"/>
  <c r="A1122" i="39"/>
  <c r="L261" i="39"/>
  <c r="C261" i="39" s="1"/>
  <c r="F261" i="39"/>
  <c r="E261" i="39"/>
  <c r="D261" i="39"/>
  <c r="B261" i="39"/>
  <c r="A261" i="39"/>
  <c r="L535" i="39"/>
  <c r="C535" i="39" s="1"/>
  <c r="F535" i="39"/>
  <c r="E535" i="39"/>
  <c r="D535" i="39"/>
  <c r="B535" i="39"/>
  <c r="A535" i="39"/>
  <c r="L2239" i="39"/>
  <c r="C2239" i="39" s="1"/>
  <c r="F2239" i="39"/>
  <c r="E2239" i="39"/>
  <c r="D2239" i="39"/>
  <c r="B2239" i="39"/>
  <c r="A2239" i="39"/>
  <c r="L2544" i="39"/>
  <c r="C2544" i="39" s="1"/>
  <c r="F2544" i="39"/>
  <c r="E2544" i="39"/>
  <c r="D2544" i="39"/>
  <c r="B2544" i="39"/>
  <c r="H2544" i="39" s="1"/>
  <c r="A2544" i="39"/>
  <c r="L2973" i="39"/>
  <c r="C2973" i="39" s="1"/>
  <c r="F2973" i="39"/>
  <c r="E2973" i="39"/>
  <c r="D2973" i="39"/>
  <c r="B2973" i="39"/>
  <c r="A2973" i="39"/>
  <c r="L225" i="39"/>
  <c r="C225" i="39" s="1"/>
  <c r="F225" i="39"/>
  <c r="E225" i="39"/>
  <c r="D225" i="39"/>
  <c r="B225" i="39"/>
  <c r="H225" i="39" s="1"/>
  <c r="A225" i="39"/>
  <c r="L2387" i="39"/>
  <c r="C2387" i="39" s="1"/>
  <c r="F2387" i="39"/>
  <c r="E2387" i="39"/>
  <c r="D2387" i="39"/>
  <c r="B2387" i="39"/>
  <c r="H2388" i="39" s="1"/>
  <c r="A2387" i="39"/>
  <c r="L2667" i="39"/>
  <c r="C2667" i="39" s="1"/>
  <c r="F2667" i="39"/>
  <c r="E2667" i="39"/>
  <c r="D2667" i="39"/>
  <c r="B2667" i="39"/>
  <c r="A2667" i="39"/>
  <c r="L371" i="39"/>
  <c r="C371" i="39" s="1"/>
  <c r="F371" i="39"/>
  <c r="E371" i="39"/>
  <c r="D371" i="39"/>
  <c r="B371" i="39"/>
  <c r="A371" i="39"/>
  <c r="L3023" i="39"/>
  <c r="C3023" i="39" s="1"/>
  <c r="F3023" i="39"/>
  <c r="E3023" i="39"/>
  <c r="D3023" i="39"/>
  <c r="B3023" i="39"/>
  <c r="A3023" i="39"/>
  <c r="L255" i="39"/>
  <c r="C255" i="39" s="1"/>
  <c r="F255" i="39"/>
  <c r="E255" i="39"/>
  <c r="D255" i="39"/>
  <c r="B255" i="39"/>
  <c r="A255" i="39"/>
  <c r="L1879" i="39"/>
  <c r="C1879" i="39" s="1"/>
  <c r="F1879" i="39"/>
  <c r="E1879" i="39"/>
  <c r="D1879" i="39"/>
  <c r="B1879" i="39"/>
  <c r="H1879" i="39" s="1"/>
  <c r="A1879" i="39"/>
  <c r="L893" i="39"/>
  <c r="C893" i="39" s="1"/>
  <c r="F893" i="39"/>
  <c r="E893" i="39"/>
  <c r="D893" i="39"/>
  <c r="B893" i="39"/>
  <c r="A893" i="39"/>
  <c r="L826" i="39"/>
  <c r="C826" i="39" s="1"/>
  <c r="F826" i="39"/>
  <c r="E826" i="39"/>
  <c r="D826" i="39"/>
  <c r="B826" i="39"/>
  <c r="H826" i="39" s="1"/>
  <c r="A826" i="39"/>
  <c r="L481" i="39"/>
  <c r="C481" i="39" s="1"/>
  <c r="F481" i="39"/>
  <c r="E481" i="39"/>
  <c r="D481" i="39"/>
  <c r="B481" i="39"/>
  <c r="A481" i="39"/>
  <c r="L522" i="39"/>
  <c r="C522" i="39" s="1"/>
  <c r="F522" i="39"/>
  <c r="E522" i="39"/>
  <c r="D522" i="39"/>
  <c r="B522" i="39"/>
  <c r="A522" i="39"/>
  <c r="L2004" i="39"/>
  <c r="C2004" i="39" s="1"/>
  <c r="F2004" i="39"/>
  <c r="E2004" i="39"/>
  <c r="D2004" i="39"/>
  <c r="B2004" i="39"/>
  <c r="A2004" i="39"/>
  <c r="L1032" i="39"/>
  <c r="C1032" i="39" s="1"/>
  <c r="F1032" i="39"/>
  <c r="E1032" i="39"/>
  <c r="D1032" i="39"/>
  <c r="B1032" i="39"/>
  <c r="A1032" i="39"/>
  <c r="L1012" i="39"/>
  <c r="C1012" i="39" s="1"/>
  <c r="F1012" i="39"/>
  <c r="E1012" i="39"/>
  <c r="D1012" i="39"/>
  <c r="B1012" i="39"/>
  <c r="A1012" i="39"/>
  <c r="L2333" i="39"/>
  <c r="C2333" i="39" s="1"/>
  <c r="F2333" i="39"/>
  <c r="E2333" i="39"/>
  <c r="D2333" i="39"/>
  <c r="B2333" i="39"/>
  <c r="H2333" i="39" s="1"/>
  <c r="A2333" i="39"/>
  <c r="L1584" i="39"/>
  <c r="C1584" i="39" s="1"/>
  <c r="F1584" i="39"/>
  <c r="E1584" i="39"/>
  <c r="D1584" i="39"/>
  <c r="B1584" i="39"/>
  <c r="H1584" i="39" s="1"/>
  <c r="A1584" i="39"/>
  <c r="L3006" i="39"/>
  <c r="C3006" i="39" s="1"/>
  <c r="F3006" i="39"/>
  <c r="E3006" i="39"/>
  <c r="D3006" i="39"/>
  <c r="B3006" i="39"/>
  <c r="A3006" i="39"/>
  <c r="L1442" i="39"/>
  <c r="C1442" i="39" s="1"/>
  <c r="F1442" i="39"/>
  <c r="E1442" i="39"/>
  <c r="D1442" i="39"/>
  <c r="B1442" i="39"/>
  <c r="A1442" i="39"/>
  <c r="L239" i="39"/>
  <c r="C239" i="39" s="1"/>
  <c r="F239" i="39"/>
  <c r="E239" i="39"/>
  <c r="D239" i="39"/>
  <c r="B239" i="39"/>
  <c r="A239" i="39"/>
  <c r="L268" i="39"/>
  <c r="C268" i="39" s="1"/>
  <c r="F268" i="39"/>
  <c r="E268" i="39"/>
  <c r="D268" i="39"/>
  <c r="B268" i="39"/>
  <c r="A268" i="39"/>
  <c r="L2234" i="39"/>
  <c r="C2234" i="39" s="1"/>
  <c r="F2234" i="39"/>
  <c r="E2234" i="39"/>
  <c r="D2234" i="39"/>
  <c r="B2234" i="39"/>
  <c r="A2234" i="39"/>
  <c r="L2474" i="39"/>
  <c r="C2474" i="39" s="1"/>
  <c r="F2474" i="39"/>
  <c r="E2474" i="39"/>
  <c r="D2474" i="39"/>
  <c r="B2474" i="39"/>
  <c r="A2474" i="39"/>
  <c r="L1998" i="39"/>
  <c r="C1998" i="39" s="1"/>
  <c r="F1998" i="39"/>
  <c r="E1998" i="39"/>
  <c r="D1998" i="39"/>
  <c r="B1998" i="39"/>
  <c r="A1998" i="39"/>
  <c r="L2359" i="39"/>
  <c r="C2359" i="39" s="1"/>
  <c r="F2359" i="39"/>
  <c r="E2359" i="39"/>
  <c r="D2359" i="39"/>
  <c r="B2359" i="39"/>
  <c r="A2359" i="39"/>
  <c r="L947" i="39"/>
  <c r="C947" i="39" s="1"/>
  <c r="F947" i="39"/>
  <c r="E947" i="39"/>
  <c r="D947" i="39"/>
  <c r="B947" i="39"/>
  <c r="H947" i="39" s="1"/>
  <c r="A947" i="39"/>
  <c r="L2105" i="39"/>
  <c r="C2105" i="39" s="1"/>
  <c r="F2105" i="39"/>
  <c r="E2105" i="39"/>
  <c r="D2105" i="39"/>
  <c r="B2105" i="39"/>
  <c r="H2105" i="39" s="1"/>
  <c r="A2105" i="39"/>
  <c r="L348" i="39"/>
  <c r="C348" i="39" s="1"/>
  <c r="F348" i="39"/>
  <c r="E348" i="39"/>
  <c r="D348" i="39"/>
  <c r="B348" i="39"/>
  <c r="A348" i="39"/>
  <c r="L378" i="39"/>
  <c r="C378" i="39" s="1"/>
  <c r="F378" i="39"/>
  <c r="E378" i="39"/>
  <c r="D378" i="39"/>
  <c r="B378" i="39"/>
  <c r="H378" i="39" s="1"/>
  <c r="A378" i="39"/>
  <c r="L2518" i="39"/>
  <c r="C2518" i="39" s="1"/>
  <c r="F2518" i="39"/>
  <c r="E2518" i="39"/>
  <c r="D2518" i="39"/>
  <c r="B2518" i="39"/>
  <c r="A2518" i="39"/>
  <c r="L2024" i="39"/>
  <c r="C2024" i="39" s="1"/>
  <c r="F2024" i="39"/>
  <c r="E2024" i="39"/>
  <c r="D2024" i="39"/>
  <c r="B2024" i="39"/>
  <c r="H2024" i="39" s="1"/>
  <c r="A2024" i="39"/>
  <c r="L2857" i="39"/>
  <c r="C2857" i="39" s="1"/>
  <c r="F2857" i="39"/>
  <c r="E2857" i="39"/>
  <c r="D2857" i="39"/>
  <c r="B2857" i="39"/>
  <c r="A2857" i="39"/>
  <c r="L2938" i="39"/>
  <c r="C2938" i="39" s="1"/>
  <c r="F2938" i="39"/>
  <c r="E2938" i="39"/>
  <c r="D2938" i="39"/>
  <c r="B2938" i="39"/>
  <c r="A2938" i="39"/>
  <c r="L2278" i="39"/>
  <c r="C2278" i="39" s="1"/>
  <c r="F2278" i="39"/>
  <c r="E2278" i="39"/>
  <c r="D2278" i="39"/>
  <c r="B2278" i="39"/>
  <c r="A2278" i="39"/>
  <c r="L1217" i="39"/>
  <c r="C1217" i="39" s="1"/>
  <c r="F1217" i="39"/>
  <c r="E1217" i="39"/>
  <c r="D1217" i="39"/>
  <c r="B1217" i="39"/>
  <c r="A1217" i="39"/>
  <c r="L2447" i="39"/>
  <c r="C2447" i="39" s="1"/>
  <c r="F2447" i="39"/>
  <c r="E2447" i="39"/>
  <c r="D2447" i="39"/>
  <c r="B2447" i="39"/>
  <c r="H2447" i="39" s="1"/>
  <c r="A2447" i="39"/>
  <c r="L2109" i="39"/>
  <c r="C2109" i="39" s="1"/>
  <c r="F2109" i="39"/>
  <c r="E2109" i="39"/>
  <c r="D2109" i="39"/>
  <c r="B2109" i="39"/>
  <c r="A2109" i="39"/>
  <c r="L1809" i="39"/>
  <c r="C1809" i="39" s="1"/>
  <c r="F1809" i="39"/>
  <c r="E1809" i="39"/>
  <c r="D1809" i="39"/>
  <c r="B1809" i="39"/>
  <c r="A1809" i="39"/>
  <c r="L2662" i="39"/>
  <c r="C2662" i="39" s="1"/>
  <c r="F2662" i="39"/>
  <c r="E2662" i="39"/>
  <c r="D2662" i="39"/>
  <c r="B2662" i="39"/>
  <c r="A2662" i="39"/>
  <c r="L2587" i="39"/>
  <c r="C2587" i="39" s="1"/>
  <c r="F2587" i="39"/>
  <c r="E2587" i="39"/>
  <c r="D2587" i="39"/>
  <c r="B2587" i="39"/>
  <c r="A2587" i="39"/>
  <c r="L855" i="39"/>
  <c r="C855" i="39" s="1"/>
  <c r="F855" i="39"/>
  <c r="E855" i="39"/>
  <c r="D855" i="39"/>
  <c r="B855" i="39"/>
  <c r="A855" i="39"/>
  <c r="L2558" i="39"/>
  <c r="C2558" i="39" s="1"/>
  <c r="F2558" i="39"/>
  <c r="E2558" i="39"/>
  <c r="D2558" i="39"/>
  <c r="B2558" i="39"/>
  <c r="A2558" i="39"/>
  <c r="L2471" i="39"/>
  <c r="C2471" i="39" s="1"/>
  <c r="F2471" i="39"/>
  <c r="E2471" i="39"/>
  <c r="D2471" i="39"/>
  <c r="B2471" i="39"/>
  <c r="H2471" i="39" s="1"/>
  <c r="A2471" i="39"/>
  <c r="L2428" i="39"/>
  <c r="C2428" i="39" s="1"/>
  <c r="F2428" i="39"/>
  <c r="E2428" i="39"/>
  <c r="D2428" i="39"/>
  <c r="B2428" i="39"/>
  <c r="H2428" i="39" s="1"/>
  <c r="A2428" i="39"/>
  <c r="L2108" i="39"/>
  <c r="C2108" i="39" s="1"/>
  <c r="F2108" i="39"/>
  <c r="E2108" i="39"/>
  <c r="D2108" i="39"/>
  <c r="B2108" i="39"/>
  <c r="H2108" i="39" s="1"/>
  <c r="A2108" i="39"/>
  <c r="L457" i="39"/>
  <c r="C457" i="39" s="1"/>
  <c r="F457" i="39"/>
  <c r="E457" i="39"/>
  <c r="D457" i="39"/>
  <c r="B457" i="39"/>
  <c r="H457" i="39" s="1"/>
  <c r="A457" i="39"/>
  <c r="L362" i="39"/>
  <c r="C362" i="39" s="1"/>
  <c r="F362" i="39"/>
  <c r="E362" i="39"/>
  <c r="D362" i="39"/>
  <c r="B362" i="39"/>
  <c r="A362" i="39"/>
  <c r="L1902" i="39"/>
  <c r="C1902" i="39" s="1"/>
  <c r="F1902" i="39"/>
  <c r="E1902" i="39"/>
  <c r="D1902" i="39"/>
  <c r="B1902" i="39"/>
  <c r="A1902" i="39"/>
  <c r="L2562" i="39"/>
  <c r="C2562" i="39" s="1"/>
  <c r="F2562" i="39"/>
  <c r="E2562" i="39"/>
  <c r="D2562" i="39"/>
  <c r="B2562" i="39"/>
  <c r="H2562" i="39" s="1"/>
  <c r="A2562" i="39"/>
  <c r="L2286" i="39"/>
  <c r="C2286" i="39" s="1"/>
  <c r="F2286" i="39"/>
  <c r="E2286" i="39"/>
  <c r="D2286" i="39"/>
  <c r="B2286" i="39"/>
  <c r="A2286" i="39"/>
  <c r="L2134" i="39"/>
  <c r="C2134" i="39" s="1"/>
  <c r="F2134" i="39"/>
  <c r="E2134" i="39"/>
  <c r="D2134" i="39"/>
  <c r="B2134" i="39"/>
  <c r="A2134" i="39"/>
  <c r="L121" i="39"/>
  <c r="C121" i="39" s="1"/>
  <c r="F121" i="39"/>
  <c r="E121" i="39"/>
  <c r="D121" i="39"/>
  <c r="B121" i="39"/>
  <c r="A121" i="39"/>
  <c r="L1261" i="39"/>
  <c r="C1261" i="39" s="1"/>
  <c r="F1261" i="39"/>
  <c r="E1261" i="39"/>
  <c r="D1261" i="39"/>
  <c r="B1261" i="39"/>
  <c r="A1261" i="39"/>
  <c r="L1930" i="39"/>
  <c r="C1930" i="39" s="1"/>
  <c r="F1930" i="39"/>
  <c r="E1930" i="39"/>
  <c r="D1930" i="39"/>
  <c r="B1930" i="39"/>
  <c r="H1931" i="39" s="1"/>
  <c r="A1930" i="39"/>
  <c r="L846" i="39"/>
  <c r="C846" i="39" s="1"/>
  <c r="F846" i="39"/>
  <c r="E846" i="39"/>
  <c r="D846" i="39"/>
  <c r="B846" i="39"/>
  <c r="H846" i="39" s="1"/>
  <c r="A846" i="39"/>
  <c r="L1323" i="39"/>
  <c r="C1323" i="39" s="1"/>
  <c r="F1323" i="39"/>
  <c r="E1323" i="39"/>
  <c r="D1323" i="39"/>
  <c r="B1323" i="39"/>
  <c r="H1323" i="39" s="1"/>
  <c r="A1323" i="39"/>
  <c r="L2349" i="39"/>
  <c r="C2349" i="39" s="1"/>
  <c r="F2349" i="39"/>
  <c r="E2349" i="39"/>
  <c r="D2349" i="39"/>
  <c r="B2349" i="39"/>
  <c r="A2349" i="39"/>
  <c r="L2231" i="39"/>
  <c r="C2231" i="39" s="1"/>
  <c r="F2231" i="39"/>
  <c r="E2231" i="39"/>
  <c r="D2231" i="39"/>
  <c r="B2231" i="39"/>
  <c r="A2231" i="39"/>
  <c r="L993" i="39"/>
  <c r="C993" i="39" s="1"/>
  <c r="F993" i="39"/>
  <c r="E993" i="39"/>
  <c r="D993" i="39"/>
  <c r="B993" i="39"/>
  <c r="A993" i="39"/>
  <c r="L460" i="39"/>
  <c r="C460" i="39" s="1"/>
  <c r="F460" i="39"/>
  <c r="E460" i="39"/>
  <c r="D460" i="39"/>
  <c r="B460" i="39"/>
  <c r="A460" i="39"/>
  <c r="L250" i="39"/>
  <c r="C250" i="39" s="1"/>
  <c r="F250" i="39"/>
  <c r="E250" i="39"/>
  <c r="D250" i="39"/>
  <c r="B250" i="39"/>
  <c r="H250" i="39" s="1"/>
  <c r="A250" i="39"/>
  <c r="L275" i="39"/>
  <c r="C275" i="39" s="1"/>
  <c r="F275" i="39"/>
  <c r="E275" i="39"/>
  <c r="D275" i="39"/>
  <c r="B275" i="39"/>
  <c r="H275" i="39" s="1"/>
  <c r="A275" i="39"/>
  <c r="L1326" i="39"/>
  <c r="C1326" i="39" s="1"/>
  <c r="F1326" i="39"/>
  <c r="E1326" i="39"/>
  <c r="D1326" i="39"/>
  <c r="B1326" i="39"/>
  <c r="A1326" i="39"/>
  <c r="L815" i="39"/>
  <c r="C815" i="39" s="1"/>
  <c r="F815" i="39"/>
  <c r="E815" i="39"/>
  <c r="D815" i="39"/>
  <c r="B815" i="39"/>
  <c r="A815" i="39"/>
  <c r="L1650" i="39"/>
  <c r="C1650" i="39" s="1"/>
  <c r="F1650" i="39"/>
  <c r="E1650" i="39"/>
  <c r="D1650" i="39"/>
  <c r="B1650" i="39"/>
  <c r="A1650" i="39"/>
  <c r="L78" i="39"/>
  <c r="C78" i="39" s="1"/>
  <c r="F78" i="39"/>
  <c r="E78" i="39"/>
  <c r="D78" i="39"/>
  <c r="B78" i="39"/>
  <c r="A78" i="39"/>
  <c r="L2242" i="39"/>
  <c r="C2242" i="39" s="1"/>
  <c r="F2242" i="39"/>
  <c r="E2242" i="39"/>
  <c r="D2242" i="39"/>
  <c r="B2242" i="39"/>
  <c r="A2242" i="39"/>
  <c r="L1937" i="39"/>
  <c r="C1937" i="39" s="1"/>
  <c r="F1937" i="39"/>
  <c r="E1937" i="39"/>
  <c r="D1937" i="39"/>
  <c r="B1937" i="39"/>
  <c r="A1937" i="39"/>
  <c r="L2940" i="39"/>
  <c r="C2940" i="39" s="1"/>
  <c r="F2940" i="39"/>
  <c r="E2940" i="39"/>
  <c r="D2940" i="39"/>
  <c r="B2940" i="39"/>
  <c r="A2940" i="39"/>
  <c r="L3104" i="39"/>
  <c r="C3104" i="39" s="1"/>
  <c r="F3104" i="39"/>
  <c r="E3104" i="39"/>
  <c r="D3104" i="39"/>
  <c r="B3104" i="39"/>
  <c r="A3104" i="39"/>
  <c r="L1357" i="39"/>
  <c r="C1357" i="39" s="1"/>
  <c r="F1357" i="39"/>
  <c r="E1357" i="39"/>
  <c r="D1357" i="39"/>
  <c r="B1357" i="39"/>
  <c r="A1357" i="39"/>
  <c r="L2392" i="39"/>
  <c r="C2392" i="39" s="1"/>
  <c r="F2392" i="39"/>
  <c r="E2392" i="39"/>
  <c r="D2392" i="39"/>
  <c r="B2392" i="39"/>
  <c r="A2392" i="39"/>
  <c r="L688" i="39"/>
  <c r="C688" i="39" s="1"/>
  <c r="F688" i="39"/>
  <c r="E688" i="39"/>
  <c r="D688" i="39"/>
  <c r="B688" i="39"/>
  <c r="A688" i="39"/>
  <c r="L581" i="39"/>
  <c r="C581" i="39" s="1"/>
  <c r="F581" i="39"/>
  <c r="E581" i="39"/>
  <c r="D581" i="39"/>
  <c r="B581" i="39"/>
  <c r="A581" i="39"/>
  <c r="L2626" i="39"/>
  <c r="C2626" i="39" s="1"/>
  <c r="F2626" i="39"/>
  <c r="E2626" i="39"/>
  <c r="D2626" i="39"/>
  <c r="B2626" i="39"/>
  <c r="A2626" i="39"/>
  <c r="L354" i="39"/>
  <c r="C354" i="39" s="1"/>
  <c r="F354" i="39"/>
  <c r="E354" i="39"/>
  <c r="D354" i="39"/>
  <c r="B354" i="39"/>
  <c r="H354" i="39" s="1"/>
  <c r="A354" i="39"/>
  <c r="L2829" i="39"/>
  <c r="C2829" i="39" s="1"/>
  <c r="F2829" i="39"/>
  <c r="E2829" i="39"/>
  <c r="D2829" i="39"/>
  <c r="B2829" i="39"/>
  <c r="A2829" i="39"/>
  <c r="L1802" i="39"/>
  <c r="C1802" i="39" s="1"/>
  <c r="F1802" i="39"/>
  <c r="E1802" i="39"/>
  <c r="D1802" i="39"/>
  <c r="B1802" i="39"/>
  <c r="A1802" i="39"/>
  <c r="L994" i="39"/>
  <c r="C994" i="39" s="1"/>
  <c r="F994" i="39"/>
  <c r="E994" i="39"/>
  <c r="D994" i="39"/>
  <c r="B994" i="39"/>
  <c r="H994" i="39" s="1"/>
  <c r="A994" i="39"/>
  <c r="L437" i="39"/>
  <c r="C437" i="39" s="1"/>
  <c r="F437" i="39"/>
  <c r="E437" i="39"/>
  <c r="D437" i="39"/>
  <c r="B437" i="39"/>
  <c r="A437" i="39"/>
  <c r="L1521" i="39"/>
  <c r="C1521" i="39" s="1"/>
  <c r="F1521" i="39"/>
  <c r="E1521" i="39"/>
  <c r="D1521" i="39"/>
  <c r="B1521" i="39"/>
  <c r="A1521" i="39"/>
  <c r="L746" i="39"/>
  <c r="C746" i="39" s="1"/>
  <c r="F746" i="39"/>
  <c r="E746" i="39"/>
  <c r="D746" i="39"/>
  <c r="B746" i="39"/>
  <c r="H746" i="39" s="1"/>
  <c r="A746" i="39"/>
  <c r="L1519" i="39"/>
  <c r="C1519" i="39" s="1"/>
  <c r="F1519" i="39"/>
  <c r="E1519" i="39"/>
  <c r="D1519" i="39"/>
  <c r="B1519" i="39"/>
  <c r="A1519" i="39"/>
  <c r="L490" i="39"/>
  <c r="C490" i="39" s="1"/>
  <c r="F490" i="39"/>
  <c r="E490" i="39"/>
  <c r="D490" i="39"/>
  <c r="B490" i="39"/>
  <c r="H491" i="39" s="1"/>
  <c r="A490" i="39"/>
  <c r="L1350" i="39"/>
  <c r="C1350" i="39" s="1"/>
  <c r="F1350" i="39"/>
  <c r="E1350" i="39"/>
  <c r="D1350" i="39"/>
  <c r="B1350" i="39"/>
  <c r="A1350" i="39"/>
  <c r="L2623" i="39"/>
  <c r="C2623" i="39" s="1"/>
  <c r="F2623" i="39"/>
  <c r="E2623" i="39"/>
  <c r="D2623" i="39"/>
  <c r="B2623" i="39"/>
  <c r="A2623" i="39"/>
  <c r="L1266" i="39"/>
  <c r="C1266" i="39" s="1"/>
  <c r="F1266" i="39"/>
  <c r="E1266" i="39"/>
  <c r="D1266" i="39"/>
  <c r="B1266" i="39"/>
  <c r="A1266" i="39"/>
  <c r="L3052" i="39"/>
  <c r="C3052" i="39" s="1"/>
  <c r="F3052" i="39"/>
  <c r="E3052" i="39"/>
  <c r="D3052" i="39"/>
  <c r="B3052" i="39"/>
  <c r="A3052" i="39"/>
  <c r="L1399" i="39"/>
  <c r="C1399" i="39" s="1"/>
  <c r="F1399" i="39"/>
  <c r="E1399" i="39"/>
  <c r="D1399" i="39"/>
  <c r="B1399" i="39"/>
  <c r="A1399" i="39"/>
  <c r="L1476" i="39"/>
  <c r="C1476" i="39" s="1"/>
  <c r="F1476" i="39"/>
  <c r="E1476" i="39"/>
  <c r="D1476" i="39"/>
  <c r="B1476" i="39"/>
  <c r="A1476" i="39"/>
  <c r="L2457" i="39"/>
  <c r="C2457" i="39" s="1"/>
  <c r="F2457" i="39"/>
  <c r="E2457" i="39"/>
  <c r="D2457" i="39"/>
  <c r="B2457" i="39"/>
  <c r="A2457" i="39"/>
  <c r="L2835" i="39"/>
  <c r="C2835" i="39" s="1"/>
  <c r="F2835" i="39"/>
  <c r="E2835" i="39"/>
  <c r="D2835" i="39"/>
  <c r="B2835" i="39"/>
  <c r="A2835" i="39"/>
  <c r="L393" i="39"/>
  <c r="C393" i="39" s="1"/>
  <c r="F393" i="39"/>
  <c r="E393" i="39"/>
  <c r="D393" i="39"/>
  <c r="B393" i="39"/>
  <c r="A393" i="39"/>
  <c r="L958" i="39"/>
  <c r="C958" i="39" s="1"/>
  <c r="F958" i="39"/>
  <c r="E958" i="39"/>
  <c r="D958" i="39"/>
  <c r="B958" i="39"/>
  <c r="A958" i="39"/>
  <c r="L1221" i="39"/>
  <c r="C1221" i="39" s="1"/>
  <c r="F1221" i="39"/>
  <c r="E1221" i="39"/>
  <c r="D1221" i="39"/>
  <c r="B1221" i="39"/>
  <c r="H1221" i="39" s="1"/>
  <c r="A1221" i="39"/>
  <c r="L1451" i="39"/>
  <c r="C1451" i="39" s="1"/>
  <c r="F1451" i="39"/>
  <c r="E1451" i="39"/>
  <c r="D1451" i="39"/>
  <c r="B1451" i="39"/>
  <c r="H1451" i="39" s="1"/>
  <c r="A1451" i="39"/>
  <c r="L1042" i="39"/>
  <c r="C1042" i="39" s="1"/>
  <c r="F1042" i="39"/>
  <c r="E1042" i="39"/>
  <c r="D1042" i="39"/>
  <c r="B1042" i="39"/>
  <c r="A1042" i="39"/>
  <c r="L1795" i="39"/>
  <c r="C1795" i="39" s="1"/>
  <c r="F1795" i="39"/>
  <c r="E1795" i="39"/>
  <c r="D1795" i="39"/>
  <c r="B1795" i="39"/>
  <c r="H1796" i="39" s="1"/>
  <c r="A1795" i="39"/>
  <c r="L764" i="39"/>
  <c r="C764" i="39" s="1"/>
  <c r="F764" i="39"/>
  <c r="E764" i="39"/>
  <c r="D764" i="39"/>
  <c r="B764" i="39"/>
  <c r="A764" i="39"/>
  <c r="L2670" i="39"/>
  <c r="C2670" i="39" s="1"/>
  <c r="F2670" i="39"/>
  <c r="E2670" i="39"/>
  <c r="D2670" i="39"/>
  <c r="B2670" i="39"/>
  <c r="A2670" i="39"/>
  <c r="L2941" i="39"/>
  <c r="C2941" i="39" s="1"/>
  <c r="F2941" i="39"/>
  <c r="E2941" i="39"/>
  <c r="D2941" i="39"/>
  <c r="B2941" i="39"/>
  <c r="H2941" i="39" s="1"/>
  <c r="A2941" i="39"/>
  <c r="L1131" i="39"/>
  <c r="C1131" i="39" s="1"/>
  <c r="F1131" i="39"/>
  <c r="E1131" i="39"/>
  <c r="D1131" i="39"/>
  <c r="B1131" i="39"/>
  <c r="A1131" i="39"/>
  <c r="L2314" i="39"/>
  <c r="C2314" i="39" s="1"/>
  <c r="F2314" i="39"/>
  <c r="E2314" i="39"/>
  <c r="D2314" i="39"/>
  <c r="B2314" i="39"/>
  <c r="A2314" i="39"/>
  <c r="L295" i="39"/>
  <c r="C295" i="39" s="1"/>
  <c r="F295" i="39"/>
  <c r="E295" i="39"/>
  <c r="D295" i="39"/>
  <c r="B295" i="39"/>
  <c r="A295" i="39"/>
  <c r="L1137" i="39"/>
  <c r="C1137" i="39" s="1"/>
  <c r="F1137" i="39"/>
  <c r="E1137" i="39"/>
  <c r="D1137" i="39"/>
  <c r="B1137" i="39"/>
  <c r="H1137" i="39" s="1"/>
  <c r="A1137" i="39"/>
  <c r="L1704" i="39"/>
  <c r="C1704" i="39" s="1"/>
  <c r="F1704" i="39"/>
  <c r="E1704" i="39"/>
  <c r="D1704" i="39"/>
  <c r="B1704" i="39"/>
  <c r="H1704" i="39" s="1"/>
  <c r="A1704" i="39"/>
  <c r="L2639" i="39"/>
  <c r="C2639" i="39" s="1"/>
  <c r="F2639" i="39"/>
  <c r="E2639" i="39"/>
  <c r="D2639" i="39"/>
  <c r="B2639" i="39"/>
  <c r="A2639" i="39"/>
  <c r="L3003" i="39"/>
  <c r="C3003" i="39" s="1"/>
  <c r="F3003" i="39"/>
  <c r="E3003" i="39"/>
  <c r="D3003" i="39"/>
  <c r="B3003" i="39"/>
  <c r="H3003" i="39" s="1"/>
  <c r="A3003" i="39"/>
  <c r="L2575" i="39"/>
  <c r="C2575" i="39" s="1"/>
  <c r="F2575" i="39"/>
  <c r="E2575" i="39"/>
  <c r="D2575" i="39"/>
  <c r="B2575" i="39"/>
  <c r="A2575" i="39"/>
  <c r="L1452" i="39"/>
  <c r="C1452" i="39" s="1"/>
  <c r="F1452" i="39"/>
  <c r="E1452" i="39"/>
  <c r="D1452" i="39"/>
  <c r="B1452" i="39"/>
  <c r="A1452" i="39"/>
  <c r="L52" i="39"/>
  <c r="C52" i="39" s="1"/>
  <c r="F52" i="39"/>
  <c r="E52" i="39"/>
  <c r="D52" i="39"/>
  <c r="B52" i="39"/>
  <c r="A52" i="39"/>
  <c r="L2110" i="39"/>
  <c r="C2110" i="39" s="1"/>
  <c r="F2110" i="39"/>
  <c r="E2110" i="39"/>
  <c r="D2110" i="39"/>
  <c r="B2110" i="39"/>
  <c r="A2110" i="39"/>
  <c r="L2017" i="39"/>
  <c r="C2017" i="39" s="1"/>
  <c r="F2017" i="39"/>
  <c r="E2017" i="39"/>
  <c r="D2017" i="39"/>
  <c r="B2017" i="39"/>
  <c r="A2017" i="39"/>
  <c r="L814" i="39"/>
  <c r="C814" i="39" s="1"/>
  <c r="F814" i="39"/>
  <c r="E814" i="39"/>
  <c r="D814" i="39"/>
  <c r="B814" i="39"/>
  <c r="H814" i="39" s="1"/>
  <c r="A814" i="39"/>
  <c r="L2371" i="39"/>
  <c r="C2371" i="39" s="1"/>
  <c r="F2371" i="39"/>
  <c r="E2371" i="39"/>
  <c r="D2371" i="39"/>
  <c r="B2371" i="39"/>
  <c r="A2371" i="39"/>
  <c r="L818" i="39"/>
  <c r="C818" i="39" s="1"/>
  <c r="F818" i="39"/>
  <c r="E818" i="39"/>
  <c r="D818" i="39"/>
  <c r="B818" i="39"/>
  <c r="A818" i="39"/>
  <c r="L2167" i="39"/>
  <c r="C2167" i="39" s="1"/>
  <c r="F2167" i="39"/>
  <c r="E2167" i="39"/>
  <c r="D2167" i="39"/>
  <c r="B2167" i="39"/>
  <c r="A2167" i="39"/>
  <c r="L680" i="39"/>
  <c r="C680" i="39" s="1"/>
  <c r="F680" i="39"/>
  <c r="E680" i="39"/>
  <c r="D680" i="39"/>
  <c r="B680" i="39"/>
  <c r="H680" i="39" s="1"/>
  <c r="A680" i="39"/>
  <c r="L1527" i="39"/>
  <c r="C1527" i="39" s="1"/>
  <c r="F1527" i="39"/>
  <c r="E1527" i="39"/>
  <c r="D1527" i="39"/>
  <c r="B1527" i="39"/>
  <c r="A1527" i="39"/>
  <c r="L182" i="39"/>
  <c r="C182" i="39" s="1"/>
  <c r="F182" i="39"/>
  <c r="E182" i="39"/>
  <c r="D182" i="39"/>
  <c r="B182" i="39"/>
  <c r="H182" i="39" s="1"/>
  <c r="A182" i="39"/>
  <c r="L2728" i="39"/>
  <c r="C2728" i="39" s="1"/>
  <c r="F2728" i="39"/>
  <c r="E2728" i="39"/>
  <c r="D2728" i="39"/>
  <c r="B2728" i="39"/>
  <c r="A2728" i="39"/>
  <c r="L955" i="39"/>
  <c r="C955" i="39" s="1"/>
  <c r="F955" i="39"/>
  <c r="E955" i="39"/>
  <c r="D955" i="39"/>
  <c r="B955" i="39"/>
  <c r="A955" i="39"/>
  <c r="L1982" i="39"/>
  <c r="C1982" i="39" s="1"/>
  <c r="F1982" i="39"/>
  <c r="E1982" i="39"/>
  <c r="D1982" i="39"/>
  <c r="B1982" i="39"/>
  <c r="A1982" i="39"/>
  <c r="L2839" i="39"/>
  <c r="C2839" i="39" s="1"/>
  <c r="F2839" i="39"/>
  <c r="E2839" i="39"/>
  <c r="D2839" i="39"/>
  <c r="B2839" i="39"/>
  <c r="A2839" i="39"/>
  <c r="L1568" i="39"/>
  <c r="C1568" i="39" s="1"/>
  <c r="F1568" i="39"/>
  <c r="E1568" i="39"/>
  <c r="D1568" i="39"/>
  <c r="B1568" i="39"/>
  <c r="A1568" i="39"/>
  <c r="L2584" i="39"/>
  <c r="C2584" i="39" s="1"/>
  <c r="F2584" i="39"/>
  <c r="E2584" i="39"/>
  <c r="D2584" i="39"/>
  <c r="B2584" i="39"/>
  <c r="H2584" i="39" s="1"/>
  <c r="A2584" i="39"/>
  <c r="L3057" i="39"/>
  <c r="C3057" i="39" s="1"/>
  <c r="F3057" i="39"/>
  <c r="E3057" i="39"/>
  <c r="D3057" i="39"/>
  <c r="B3057" i="39"/>
  <c r="H3057" i="39" s="1"/>
  <c r="A3057" i="39"/>
  <c r="L2037" i="39"/>
  <c r="C2037" i="39" s="1"/>
  <c r="F2037" i="39"/>
  <c r="E2037" i="39"/>
  <c r="D2037" i="39"/>
  <c r="B2037" i="39"/>
  <c r="A2037" i="39"/>
  <c r="L602" i="39"/>
  <c r="C602" i="39" s="1"/>
  <c r="F602" i="39"/>
  <c r="E602" i="39"/>
  <c r="D602" i="39"/>
  <c r="B602" i="39"/>
  <c r="H602" i="39" s="1"/>
  <c r="A602" i="39"/>
  <c r="L1034" i="39"/>
  <c r="C1034" i="39" s="1"/>
  <c r="F1034" i="39"/>
  <c r="E1034" i="39"/>
  <c r="D1034" i="39"/>
  <c r="B1034" i="39"/>
  <c r="A1034" i="39"/>
  <c r="L1901" i="39"/>
  <c r="C1901" i="39" s="1"/>
  <c r="F1901" i="39"/>
  <c r="E1901" i="39"/>
  <c r="D1901" i="39"/>
  <c r="B1901" i="39"/>
  <c r="A1901" i="39"/>
  <c r="L2980" i="39"/>
  <c r="C2980" i="39" s="1"/>
  <c r="F2980" i="39"/>
  <c r="E2980" i="39"/>
  <c r="D2980" i="39"/>
  <c r="B2980" i="39"/>
  <c r="A2980" i="39"/>
  <c r="L313" i="39"/>
  <c r="C313" i="39" s="1"/>
  <c r="F313" i="39"/>
  <c r="E313" i="39"/>
  <c r="D313" i="39"/>
  <c r="B313" i="39"/>
  <c r="A313" i="39"/>
  <c r="L405" i="39"/>
  <c r="C405" i="39" s="1"/>
  <c r="F405" i="39"/>
  <c r="E405" i="39"/>
  <c r="D405" i="39"/>
  <c r="B405" i="39"/>
  <c r="H405" i="39" s="1"/>
  <c r="A405" i="39"/>
  <c r="L2462" i="39"/>
  <c r="C2462" i="39" s="1"/>
  <c r="F2462" i="39"/>
  <c r="E2462" i="39"/>
  <c r="D2462" i="39"/>
  <c r="B2462" i="39"/>
  <c r="A2462" i="39"/>
  <c r="L2942" i="39"/>
  <c r="C2942" i="39" s="1"/>
  <c r="F2942" i="39"/>
  <c r="E2942" i="39"/>
  <c r="D2942" i="39"/>
  <c r="B2942" i="39"/>
  <c r="A2942" i="39"/>
  <c r="L2424" i="39"/>
  <c r="C2424" i="39" s="1"/>
  <c r="F2424" i="39"/>
  <c r="E2424" i="39"/>
  <c r="D2424" i="39"/>
  <c r="B2424" i="39"/>
  <c r="A2424" i="39"/>
  <c r="L624" i="39"/>
  <c r="C624" i="39" s="1"/>
  <c r="F624" i="39"/>
  <c r="E624" i="39"/>
  <c r="D624" i="39"/>
  <c r="B624" i="39"/>
  <c r="H624" i="39" s="1"/>
  <c r="A624" i="39"/>
  <c r="L533" i="39"/>
  <c r="C533" i="39" s="1"/>
  <c r="F533" i="39"/>
  <c r="E533" i="39"/>
  <c r="D533" i="39"/>
  <c r="B533" i="39"/>
  <c r="A533" i="39"/>
  <c r="L824" i="39"/>
  <c r="C824" i="39" s="1"/>
  <c r="F824" i="39"/>
  <c r="E824" i="39"/>
  <c r="D824" i="39"/>
  <c r="B824" i="39"/>
  <c r="A824" i="39"/>
  <c r="L2452" i="39"/>
  <c r="C2452" i="39" s="1"/>
  <c r="F2452" i="39"/>
  <c r="E2452" i="39"/>
  <c r="D2452" i="39"/>
  <c r="B2452" i="39"/>
  <c r="A2452" i="39"/>
  <c r="L1111" i="39"/>
  <c r="C1111" i="39" s="1"/>
  <c r="F1111" i="39"/>
  <c r="E1111" i="39"/>
  <c r="D1111" i="39"/>
  <c r="B1111" i="39"/>
  <c r="A1111" i="39"/>
  <c r="L2765" i="39"/>
  <c r="C2765" i="39" s="1"/>
  <c r="F2765" i="39"/>
  <c r="E2765" i="39"/>
  <c r="D2765" i="39"/>
  <c r="B2765" i="39"/>
  <c r="A2765" i="39"/>
  <c r="L735" i="39"/>
  <c r="C735" i="39" s="1"/>
  <c r="F735" i="39"/>
  <c r="E735" i="39"/>
  <c r="D735" i="39"/>
  <c r="B735" i="39"/>
  <c r="H735" i="39" s="1"/>
  <c r="A735" i="39"/>
  <c r="L2040" i="39"/>
  <c r="C2040" i="39" s="1"/>
  <c r="F2040" i="39"/>
  <c r="E2040" i="39"/>
  <c r="D2040" i="39"/>
  <c r="B2040" i="39"/>
  <c r="A2040" i="39"/>
  <c r="L1644" i="39"/>
  <c r="C1644" i="39" s="1"/>
  <c r="F1644" i="39"/>
  <c r="E1644" i="39"/>
  <c r="D1644" i="39"/>
  <c r="B1644" i="39"/>
  <c r="H1644" i="39" s="1"/>
  <c r="A1644" i="39"/>
  <c r="L2530" i="39"/>
  <c r="C2530" i="39" s="1"/>
  <c r="F2530" i="39"/>
  <c r="E2530" i="39"/>
  <c r="D2530" i="39"/>
  <c r="B2530" i="39"/>
  <c r="A2530" i="39"/>
  <c r="L2911" i="39"/>
  <c r="C2911" i="39" s="1"/>
  <c r="F2911" i="39"/>
  <c r="E2911" i="39"/>
  <c r="D2911" i="39"/>
  <c r="B2911" i="39"/>
  <c r="A2911" i="39"/>
  <c r="L980" i="39"/>
  <c r="C980" i="39" s="1"/>
  <c r="F980" i="39"/>
  <c r="E980" i="39"/>
  <c r="D980" i="39"/>
  <c r="B980" i="39"/>
  <c r="A980" i="39"/>
  <c r="L2413" i="39"/>
  <c r="C2413" i="39" s="1"/>
  <c r="F2413" i="39"/>
  <c r="E2413" i="39"/>
  <c r="D2413" i="39"/>
  <c r="B2413" i="39"/>
  <c r="H2413" i="39" s="1"/>
  <c r="A2413" i="39"/>
  <c r="L2149" i="39"/>
  <c r="C2149" i="39" s="1"/>
  <c r="F2149" i="39"/>
  <c r="E2149" i="39"/>
  <c r="D2149" i="39"/>
  <c r="B2149" i="39"/>
  <c r="A2149" i="39"/>
  <c r="L1130" i="39"/>
  <c r="C1130" i="39" s="1"/>
  <c r="F1130" i="39"/>
  <c r="E1130" i="39"/>
  <c r="D1130" i="39"/>
  <c r="B1130" i="39"/>
  <c r="H1130" i="39" s="1"/>
  <c r="A1130" i="39"/>
  <c r="L2989" i="39"/>
  <c r="C2989" i="39" s="1"/>
  <c r="F2989" i="39"/>
  <c r="E2989" i="39"/>
  <c r="D2989" i="39"/>
  <c r="B2989" i="39"/>
  <c r="A2989" i="39"/>
  <c r="L2925" i="39"/>
  <c r="C2925" i="39" s="1"/>
  <c r="F2925" i="39"/>
  <c r="E2925" i="39"/>
  <c r="D2925" i="39"/>
  <c r="B2925" i="39"/>
  <c r="A2925" i="39"/>
  <c r="L3091" i="39"/>
  <c r="C3091" i="39" s="1"/>
  <c r="F3091" i="39"/>
  <c r="E3091" i="39"/>
  <c r="D3091" i="39"/>
  <c r="B3091" i="39"/>
  <c r="H3091" i="39" s="1"/>
  <c r="A3091" i="39"/>
  <c r="L2133" i="39"/>
  <c r="C2133" i="39" s="1"/>
  <c r="F2133" i="39"/>
  <c r="E2133" i="39"/>
  <c r="D2133" i="39"/>
  <c r="B2133" i="39"/>
  <c r="H2133" i="39" s="1"/>
  <c r="A2133" i="39"/>
  <c r="L1683" i="39"/>
  <c r="C1683" i="39" s="1"/>
  <c r="F1683" i="39"/>
  <c r="E1683" i="39"/>
  <c r="D1683" i="39"/>
  <c r="B1683" i="39"/>
  <c r="A1683" i="39"/>
  <c r="L472" i="39"/>
  <c r="C472" i="39" s="1"/>
  <c r="F472" i="39"/>
  <c r="E472" i="39"/>
  <c r="D472" i="39"/>
  <c r="B472" i="39"/>
  <c r="A472" i="39"/>
  <c r="L154" i="39"/>
  <c r="C154" i="39" s="1"/>
  <c r="F154" i="39"/>
  <c r="E154" i="39"/>
  <c r="D154" i="39"/>
  <c r="B154" i="39"/>
  <c r="A154" i="39"/>
  <c r="L2103" i="39"/>
  <c r="C2103" i="39" s="1"/>
  <c r="F2103" i="39"/>
  <c r="E2103" i="39"/>
  <c r="D2103" i="39"/>
  <c r="B2103" i="39"/>
  <c r="A2103" i="39"/>
  <c r="L1990" i="39"/>
  <c r="C1990" i="39" s="1"/>
  <c r="F1990" i="39"/>
  <c r="E1990" i="39"/>
  <c r="D1990" i="39"/>
  <c r="B1990" i="39"/>
  <c r="A1990" i="39"/>
  <c r="L640" i="39"/>
  <c r="C640" i="39" s="1"/>
  <c r="F640" i="39"/>
  <c r="E640" i="39"/>
  <c r="D640" i="39"/>
  <c r="B640" i="39"/>
  <c r="A640" i="39"/>
  <c r="L3136" i="39"/>
  <c r="C3136" i="39" s="1"/>
  <c r="F3136" i="39"/>
  <c r="E3136" i="39"/>
  <c r="D3136" i="39"/>
  <c r="B3136" i="39"/>
  <c r="A3136" i="39"/>
  <c r="L842" i="39"/>
  <c r="C842" i="39" s="1"/>
  <c r="F842" i="39"/>
  <c r="E842" i="39"/>
  <c r="D842" i="39"/>
  <c r="B842" i="39"/>
  <c r="A842" i="39"/>
  <c r="L189" i="39"/>
  <c r="C189" i="39" s="1"/>
  <c r="F189" i="39"/>
  <c r="E189" i="39"/>
  <c r="D189" i="39"/>
  <c r="B189" i="39"/>
  <c r="H189" i="39" s="1"/>
  <c r="A189" i="39"/>
  <c r="L3078" i="39"/>
  <c r="C3078" i="39" s="1"/>
  <c r="F3078" i="39"/>
  <c r="E3078" i="39"/>
  <c r="D3078" i="39"/>
  <c r="B3078" i="39"/>
  <c r="A3078" i="39"/>
  <c r="L2426" i="39"/>
  <c r="C2426" i="39" s="1"/>
  <c r="F2426" i="39"/>
  <c r="E2426" i="39"/>
  <c r="D2426" i="39"/>
  <c r="B2426" i="39"/>
  <c r="A2426" i="39"/>
  <c r="L232" i="39"/>
  <c r="C232" i="39" s="1"/>
  <c r="F232" i="39"/>
  <c r="E232" i="39"/>
  <c r="D232" i="39"/>
  <c r="B232" i="39"/>
  <c r="A232" i="39"/>
  <c r="L403" i="39"/>
  <c r="C403" i="39" s="1"/>
  <c r="F403" i="39"/>
  <c r="E403" i="39"/>
  <c r="D403" i="39"/>
  <c r="B403" i="39"/>
  <c r="A403" i="39"/>
  <c r="L676" i="39"/>
  <c r="C676" i="39" s="1"/>
  <c r="F676" i="39"/>
  <c r="E676" i="39"/>
  <c r="D676" i="39"/>
  <c r="B676" i="39"/>
  <c r="A676" i="39"/>
  <c r="L3075" i="39"/>
  <c r="C3075" i="39" s="1"/>
  <c r="F3075" i="39"/>
  <c r="E3075" i="39"/>
  <c r="D3075" i="39"/>
  <c r="B3075" i="39"/>
  <c r="A3075" i="39"/>
  <c r="L447" i="39"/>
  <c r="C447" i="39" s="1"/>
  <c r="F447" i="39"/>
  <c r="E447" i="39"/>
  <c r="D447" i="39"/>
  <c r="B447" i="39"/>
  <c r="A447" i="39"/>
  <c r="L500" i="39"/>
  <c r="C500" i="39" s="1"/>
  <c r="F500" i="39"/>
  <c r="E500" i="39"/>
  <c r="D500" i="39"/>
  <c r="B500" i="39"/>
  <c r="A500" i="39"/>
  <c r="L604" i="39"/>
  <c r="C604" i="39" s="1"/>
  <c r="F604" i="39"/>
  <c r="E604" i="39"/>
  <c r="D604" i="39"/>
  <c r="B604" i="39"/>
  <c r="A604" i="39"/>
  <c r="L520" i="39"/>
  <c r="C520" i="39" s="1"/>
  <c r="F520" i="39"/>
  <c r="E520" i="39"/>
  <c r="D520" i="39"/>
  <c r="B520" i="39"/>
  <c r="A520" i="39"/>
  <c r="L134" i="39"/>
  <c r="C134" i="39" s="1"/>
  <c r="F134" i="39"/>
  <c r="E134" i="39"/>
  <c r="D134" i="39"/>
  <c r="B134" i="39"/>
  <c r="H134" i="39" s="1"/>
  <c r="A134" i="39"/>
  <c r="L2779" i="39"/>
  <c r="C2779" i="39" s="1"/>
  <c r="F2779" i="39"/>
  <c r="E2779" i="39"/>
  <c r="D2779" i="39"/>
  <c r="B2779" i="39"/>
  <c r="A2779" i="39"/>
  <c r="L176" i="39"/>
  <c r="C176" i="39" s="1"/>
  <c r="F176" i="39"/>
  <c r="E176" i="39"/>
  <c r="D176" i="39"/>
  <c r="B176" i="39"/>
  <c r="H176" i="39" s="1"/>
  <c r="A176" i="39"/>
  <c r="L4" i="39"/>
  <c r="C4" i="39" s="1"/>
  <c r="F4" i="39"/>
  <c r="E4" i="39"/>
  <c r="D4" i="39"/>
  <c r="B4" i="39"/>
  <c r="A4" i="39"/>
  <c r="L926" i="39"/>
  <c r="C926" i="39" s="1"/>
  <c r="F926" i="39"/>
  <c r="E926" i="39"/>
  <c r="D926" i="39"/>
  <c r="B926" i="39"/>
  <c r="H926" i="39" s="1"/>
  <c r="A926" i="39"/>
  <c r="L507" i="39"/>
  <c r="C507" i="39" s="1"/>
  <c r="F507" i="39"/>
  <c r="E507" i="39"/>
  <c r="D507" i="39"/>
  <c r="B507" i="39"/>
  <c r="A507" i="39"/>
  <c r="L2334" i="39"/>
  <c r="C2334" i="39" s="1"/>
  <c r="F2334" i="39"/>
  <c r="E2334" i="39"/>
  <c r="D2334" i="39"/>
  <c r="B2334" i="39"/>
  <c r="A2334" i="39"/>
  <c r="L2440" i="39"/>
  <c r="C2440" i="39" s="1"/>
  <c r="F2440" i="39"/>
  <c r="E2440" i="39"/>
  <c r="D2440" i="39"/>
  <c r="B2440" i="39"/>
  <c r="A2440" i="39"/>
  <c r="L2568" i="39"/>
  <c r="C2568" i="39" s="1"/>
  <c r="F2568" i="39"/>
  <c r="E2568" i="39"/>
  <c r="D2568" i="39"/>
  <c r="B2568" i="39"/>
  <c r="A2568" i="39"/>
  <c r="L1664" i="39"/>
  <c r="C1664" i="39" s="1"/>
  <c r="F1664" i="39"/>
  <c r="E1664" i="39"/>
  <c r="D1664" i="39"/>
  <c r="B1664" i="39"/>
  <c r="H1664" i="39" s="1"/>
  <c r="A1664" i="39"/>
  <c r="L1397" i="39"/>
  <c r="C1397" i="39" s="1"/>
  <c r="F1397" i="39"/>
  <c r="E1397" i="39"/>
  <c r="D1397" i="39"/>
  <c r="B1397" i="39"/>
  <c r="A1397" i="39"/>
  <c r="L1713" i="39"/>
  <c r="C1713" i="39" s="1"/>
  <c r="F1713" i="39"/>
  <c r="E1713" i="39"/>
  <c r="D1713" i="39"/>
  <c r="B1713" i="39"/>
  <c r="H1713" i="39" s="1"/>
  <c r="A1713" i="39"/>
  <c r="L1818" i="39"/>
  <c r="C1818" i="39" s="1"/>
  <c r="F1818" i="39"/>
  <c r="E1818" i="39"/>
  <c r="D1818" i="39"/>
  <c r="B1818" i="39"/>
  <c r="A1818" i="39"/>
  <c r="L1496" i="39"/>
  <c r="C1496" i="39" s="1"/>
  <c r="F1496" i="39"/>
  <c r="E1496" i="39"/>
  <c r="D1496" i="39"/>
  <c r="B1496" i="39"/>
  <c r="A1496" i="39"/>
  <c r="L3099" i="39"/>
  <c r="C3099" i="39" s="1"/>
  <c r="F3099" i="39"/>
  <c r="E3099" i="39"/>
  <c r="D3099" i="39"/>
  <c r="B3099" i="39"/>
  <c r="A3099" i="39"/>
  <c r="L1986" i="39"/>
  <c r="C1986" i="39" s="1"/>
  <c r="F1986" i="39"/>
  <c r="E1986" i="39"/>
  <c r="D1986" i="39"/>
  <c r="B1986" i="39"/>
  <c r="A1986" i="39"/>
  <c r="L736" i="39"/>
  <c r="C736" i="39" s="1"/>
  <c r="F736" i="39"/>
  <c r="E736" i="39"/>
  <c r="D736" i="39"/>
  <c r="B736" i="39"/>
  <c r="H736" i="39" s="1"/>
  <c r="A736" i="39"/>
  <c r="L936" i="39"/>
  <c r="C936" i="39" s="1"/>
  <c r="F936" i="39"/>
  <c r="E936" i="39"/>
  <c r="D936" i="39"/>
  <c r="B936" i="39"/>
  <c r="A936" i="39"/>
  <c r="L2956" i="39"/>
  <c r="C2956" i="39" s="1"/>
  <c r="F2956" i="39"/>
  <c r="E2956" i="39"/>
  <c r="D2956" i="39"/>
  <c r="B2956" i="39"/>
  <c r="H2956" i="39" s="1"/>
  <c r="A2956" i="39"/>
  <c r="L887" i="39"/>
  <c r="C887" i="39" s="1"/>
  <c r="F887" i="39"/>
  <c r="E887" i="39"/>
  <c r="D887" i="39"/>
  <c r="B887" i="39"/>
  <c r="A887" i="39"/>
  <c r="L1123" i="39"/>
  <c r="C1123" i="39" s="1"/>
  <c r="F1123" i="39"/>
  <c r="E1123" i="39"/>
  <c r="D1123" i="39"/>
  <c r="B1123" i="39"/>
  <c r="A1123" i="39"/>
  <c r="L2596" i="39"/>
  <c r="C2596" i="39" s="1"/>
  <c r="F2596" i="39"/>
  <c r="E2596" i="39"/>
  <c r="D2596" i="39"/>
  <c r="B2596" i="39"/>
  <c r="H2596" i="39" s="1"/>
  <c r="A2596" i="39"/>
  <c r="L2597" i="39"/>
  <c r="C2597" i="39" s="1"/>
  <c r="F2597" i="39"/>
  <c r="E2597" i="39"/>
  <c r="D2597" i="39"/>
  <c r="B2597" i="39"/>
  <c r="A2597" i="39"/>
  <c r="L2545" i="39"/>
  <c r="C2545" i="39" s="1"/>
  <c r="F2545" i="39"/>
  <c r="E2545" i="39"/>
  <c r="D2545" i="39"/>
  <c r="B2545" i="39"/>
  <c r="A2545" i="39"/>
  <c r="L3119" i="39"/>
  <c r="C3119" i="39" s="1"/>
  <c r="F3119" i="39"/>
  <c r="E3119" i="39"/>
  <c r="D3119" i="39"/>
  <c r="B3119" i="39"/>
  <c r="A3119" i="39"/>
  <c r="L1435" i="39"/>
  <c r="C1435" i="39" s="1"/>
  <c r="F1435" i="39"/>
  <c r="E1435" i="39"/>
  <c r="D1435" i="39"/>
  <c r="B1435" i="39"/>
  <c r="A1435" i="39"/>
  <c r="L2032" i="39"/>
  <c r="C2032" i="39" s="1"/>
  <c r="F2032" i="39"/>
  <c r="E2032" i="39"/>
  <c r="D2032" i="39"/>
  <c r="B2032" i="39"/>
  <c r="H2032" i="39" s="1"/>
  <c r="A2032" i="39"/>
  <c r="L2713" i="39"/>
  <c r="C2713" i="39" s="1"/>
  <c r="F2713" i="39"/>
  <c r="E2713" i="39"/>
  <c r="D2713" i="39"/>
  <c r="B2713" i="39"/>
  <c r="H2713" i="39" s="1"/>
  <c r="A2713" i="39"/>
  <c r="L1607" i="39"/>
  <c r="C1607" i="39" s="1"/>
  <c r="F1607" i="39"/>
  <c r="E1607" i="39"/>
  <c r="D1607" i="39"/>
  <c r="B1607" i="39"/>
  <c r="A1607" i="39"/>
  <c r="L1109" i="39"/>
  <c r="C1109" i="39" s="1"/>
  <c r="F1109" i="39"/>
  <c r="E1109" i="39"/>
  <c r="D1109" i="39"/>
  <c r="B1109" i="39"/>
  <c r="A1109" i="39"/>
  <c r="L3125" i="39"/>
  <c r="C3125" i="39" s="1"/>
  <c r="F3125" i="39"/>
  <c r="E3125" i="39"/>
  <c r="D3125" i="39"/>
  <c r="B3125" i="39"/>
  <c r="A3125" i="39"/>
  <c r="L1247" i="39"/>
  <c r="C1247" i="39" s="1"/>
  <c r="F1247" i="39"/>
  <c r="E1247" i="39"/>
  <c r="D1247" i="39"/>
  <c r="B1247" i="39"/>
  <c r="A1247" i="39"/>
  <c r="L1085" i="39"/>
  <c r="C1085" i="39" s="1"/>
  <c r="F1085" i="39"/>
  <c r="E1085" i="39"/>
  <c r="D1085" i="39"/>
  <c r="B1085" i="39"/>
  <c r="A1085" i="39"/>
  <c r="L1741" i="39"/>
  <c r="C1741" i="39" s="1"/>
  <c r="F1741" i="39"/>
  <c r="E1741" i="39"/>
  <c r="D1741" i="39"/>
  <c r="B1741" i="39"/>
  <c r="A1741" i="39"/>
  <c r="L464" i="39"/>
  <c r="C464" i="39" s="1"/>
  <c r="F464" i="39"/>
  <c r="E464" i="39"/>
  <c r="D464" i="39"/>
  <c r="B464" i="39"/>
  <c r="A464" i="39"/>
  <c r="L1044" i="39"/>
  <c r="C1044" i="39" s="1"/>
  <c r="F1044" i="39"/>
  <c r="E1044" i="39"/>
  <c r="D1044" i="39"/>
  <c r="B1044" i="39"/>
  <c r="A1044" i="39"/>
  <c r="L45" i="39"/>
  <c r="C45" i="39" s="1"/>
  <c r="F45" i="39"/>
  <c r="E45" i="39"/>
  <c r="D45" i="39"/>
  <c r="B45" i="39"/>
  <c r="A45" i="39"/>
  <c r="L2719" i="39"/>
  <c r="C2719" i="39" s="1"/>
  <c r="F2719" i="39"/>
  <c r="E2719" i="39"/>
  <c r="D2719" i="39"/>
  <c r="B2719" i="39"/>
  <c r="A2719" i="39"/>
  <c r="L2975" i="39"/>
  <c r="C2975" i="39" s="1"/>
  <c r="F2975" i="39"/>
  <c r="E2975" i="39"/>
  <c r="D2975" i="39"/>
  <c r="B2975" i="39"/>
  <c r="H2975" i="39" s="1"/>
  <c r="A2975" i="39"/>
  <c r="L3109" i="39"/>
  <c r="C3109" i="39" s="1"/>
  <c r="F3109" i="39"/>
  <c r="E3109" i="39"/>
  <c r="D3109" i="39"/>
  <c r="B3109" i="39"/>
  <c r="A3109" i="39"/>
  <c r="L2753" i="39"/>
  <c r="C2753" i="39" s="1"/>
  <c r="F2753" i="39"/>
  <c r="E2753" i="39"/>
  <c r="D2753" i="39"/>
  <c r="B2753" i="39"/>
  <c r="A2753" i="39"/>
  <c r="L1332" i="39"/>
  <c r="C1332" i="39" s="1"/>
  <c r="F1332" i="39"/>
  <c r="E1332" i="39"/>
  <c r="D1332" i="39"/>
  <c r="B1332" i="39"/>
  <c r="A1332" i="39"/>
  <c r="L2833" i="39"/>
  <c r="C2833" i="39" s="1"/>
  <c r="F2833" i="39"/>
  <c r="E2833" i="39"/>
  <c r="D2833" i="39"/>
  <c r="B2833" i="39"/>
  <c r="A2833" i="39"/>
  <c r="L1280" i="39"/>
  <c r="C1280" i="39" s="1"/>
  <c r="F1280" i="39"/>
  <c r="E1280" i="39"/>
  <c r="D1280" i="39"/>
  <c r="B1280" i="39"/>
  <c r="H1280" i="39" s="1"/>
  <c r="A1280" i="39"/>
  <c r="L934" i="39"/>
  <c r="C934" i="39" s="1"/>
  <c r="F934" i="39"/>
  <c r="E934" i="39"/>
  <c r="D934" i="39"/>
  <c r="B934" i="39"/>
  <c r="A934" i="39"/>
  <c r="L406" i="39"/>
  <c r="C406" i="39" s="1"/>
  <c r="F406" i="39"/>
  <c r="E406" i="39"/>
  <c r="D406" i="39"/>
  <c r="B406" i="39"/>
  <c r="A406" i="39"/>
  <c r="L3141" i="39"/>
  <c r="C3141" i="39" s="1"/>
  <c r="F3141" i="39"/>
  <c r="E3141" i="39"/>
  <c r="D3141" i="39"/>
  <c r="B3141" i="39"/>
  <c r="A3141" i="39"/>
  <c r="L2652" i="39"/>
  <c r="C2652" i="39" s="1"/>
  <c r="F2652" i="39"/>
  <c r="E2652" i="39"/>
  <c r="D2652" i="39"/>
  <c r="B2652" i="39"/>
  <c r="A2652" i="39"/>
  <c r="L106" i="39"/>
  <c r="C106" i="39" s="1"/>
  <c r="F106" i="39"/>
  <c r="E106" i="39"/>
  <c r="D106" i="39"/>
  <c r="B106" i="39"/>
  <c r="A106" i="39"/>
  <c r="L948" i="39"/>
  <c r="C948" i="39" s="1"/>
  <c r="F948" i="39"/>
  <c r="E948" i="39"/>
  <c r="D948" i="39"/>
  <c r="B948" i="39"/>
  <c r="A948" i="39"/>
  <c r="L751" i="39"/>
  <c r="C751" i="39" s="1"/>
  <c r="F751" i="39"/>
  <c r="E751" i="39"/>
  <c r="D751" i="39"/>
  <c r="B751" i="39"/>
  <c r="A751" i="39"/>
  <c r="L1559" i="39"/>
  <c r="C1559" i="39" s="1"/>
  <c r="F1559" i="39"/>
  <c r="E1559" i="39"/>
  <c r="D1559" i="39"/>
  <c r="B1559" i="39"/>
  <c r="H1559" i="39" s="1"/>
  <c r="A1559" i="39"/>
  <c r="L2082" i="39"/>
  <c r="C2082" i="39" s="1"/>
  <c r="F2082" i="39"/>
  <c r="E2082" i="39"/>
  <c r="D2082" i="39"/>
  <c r="B2082" i="39"/>
  <c r="A2082" i="39"/>
  <c r="L2026" i="39"/>
  <c r="C2026" i="39" s="1"/>
  <c r="F2026" i="39"/>
  <c r="E2026" i="39"/>
  <c r="D2026" i="39"/>
  <c r="B2026" i="39"/>
  <c r="A2026" i="39"/>
  <c r="L1807" i="39"/>
  <c r="C1807" i="39" s="1"/>
  <c r="F1807" i="39"/>
  <c r="E1807" i="39"/>
  <c r="D1807" i="39"/>
  <c r="B1807" i="39"/>
  <c r="H1807" i="39" s="1"/>
  <c r="A1807" i="39"/>
  <c r="L1832" i="39"/>
  <c r="C1832" i="39" s="1"/>
  <c r="F1832" i="39"/>
  <c r="E1832" i="39"/>
  <c r="D1832" i="39"/>
  <c r="B1832" i="39"/>
  <c r="A1832" i="39"/>
  <c r="L1900" i="39"/>
  <c r="C1900" i="39" s="1"/>
  <c r="F1900" i="39"/>
  <c r="E1900" i="39"/>
  <c r="D1900" i="39"/>
  <c r="B1900" i="39"/>
  <c r="H1900" i="39" s="1"/>
  <c r="A1900" i="39"/>
  <c r="L1053" i="39"/>
  <c r="C1053" i="39" s="1"/>
  <c r="F1053" i="39"/>
  <c r="E1053" i="39"/>
  <c r="D1053" i="39"/>
  <c r="B1053" i="39"/>
  <c r="A1053" i="39"/>
  <c r="L3123" i="39"/>
  <c r="C3123" i="39" s="1"/>
  <c r="F3123" i="39"/>
  <c r="E3123" i="39"/>
  <c r="D3123" i="39"/>
  <c r="B3123" i="39"/>
  <c r="H3123" i="39" s="1"/>
  <c r="A3123" i="39"/>
  <c r="L2076" i="39"/>
  <c r="C2076" i="39" s="1"/>
  <c r="F2076" i="39"/>
  <c r="E2076" i="39"/>
  <c r="D2076" i="39"/>
  <c r="B2076" i="39"/>
  <c r="A2076" i="39"/>
  <c r="L1694" i="39"/>
  <c r="C1694" i="39" s="1"/>
  <c r="F1694" i="39"/>
  <c r="E1694" i="39"/>
  <c r="D1694" i="39"/>
  <c r="B1694" i="39"/>
  <c r="A1694" i="39"/>
  <c r="L1474" i="39"/>
  <c r="C1474" i="39" s="1"/>
  <c r="F1474" i="39"/>
  <c r="E1474" i="39"/>
  <c r="D1474" i="39"/>
  <c r="B1474" i="39"/>
  <c r="A1474" i="39"/>
  <c r="L2191" i="39"/>
  <c r="C2191" i="39" s="1"/>
  <c r="F2191" i="39"/>
  <c r="E2191" i="39"/>
  <c r="D2191" i="39"/>
  <c r="B2191" i="39"/>
  <c r="H2191" i="39" s="1"/>
  <c r="A2191" i="39"/>
  <c r="L1387" i="39"/>
  <c r="C1387" i="39" s="1"/>
  <c r="F1387" i="39"/>
  <c r="E1387" i="39"/>
  <c r="D1387" i="39"/>
  <c r="B1387" i="39"/>
  <c r="A1387" i="39"/>
  <c r="L98" i="39"/>
  <c r="C98" i="39" s="1"/>
  <c r="F98" i="39"/>
  <c r="E98" i="39"/>
  <c r="D98" i="39"/>
  <c r="B98" i="39"/>
  <c r="A98" i="39"/>
  <c r="L1376" i="39"/>
  <c r="C1376" i="39" s="1"/>
  <c r="F1376" i="39"/>
  <c r="E1376" i="39"/>
  <c r="D1376" i="39"/>
  <c r="B1376" i="39"/>
  <c r="A1376" i="39"/>
  <c r="L1800" i="39"/>
  <c r="C1800" i="39" s="1"/>
  <c r="F1800" i="39"/>
  <c r="E1800" i="39"/>
  <c r="D1800" i="39"/>
  <c r="B1800" i="39"/>
  <c r="A1800" i="39"/>
  <c r="L992" i="39"/>
  <c r="C992" i="39" s="1"/>
  <c r="F992" i="39"/>
  <c r="E992" i="39"/>
  <c r="D992" i="39"/>
  <c r="B992" i="39"/>
  <c r="A992" i="39"/>
  <c r="L2549" i="39"/>
  <c r="C2549" i="39" s="1"/>
  <c r="F2549" i="39"/>
  <c r="E2549" i="39"/>
  <c r="D2549" i="39"/>
  <c r="B2549" i="39"/>
  <c r="A2549" i="39"/>
  <c r="L2095" i="39"/>
  <c r="C2095" i="39" s="1"/>
  <c r="F2095" i="39"/>
  <c r="E2095" i="39"/>
  <c r="D2095" i="39"/>
  <c r="B2095" i="39"/>
  <c r="A2095" i="39"/>
  <c r="L1302" i="39"/>
  <c r="C1302" i="39" s="1"/>
  <c r="F1302" i="39"/>
  <c r="E1302" i="39"/>
  <c r="D1302" i="39"/>
  <c r="B1302" i="39"/>
  <c r="A1302" i="39"/>
  <c r="L1538" i="39"/>
  <c r="C1538" i="39" s="1"/>
  <c r="F1538" i="39"/>
  <c r="E1538" i="39"/>
  <c r="D1538" i="39"/>
  <c r="B1538" i="39"/>
  <c r="A1538" i="39"/>
  <c r="L1817" i="39"/>
  <c r="C1817" i="39" s="1"/>
  <c r="F1817" i="39"/>
  <c r="E1817" i="39"/>
  <c r="D1817" i="39"/>
  <c r="B1817" i="39"/>
  <c r="H1817" i="39" s="1"/>
  <c r="A1817" i="39"/>
  <c r="L1234" i="39"/>
  <c r="C1234" i="39" s="1"/>
  <c r="F1234" i="39"/>
  <c r="E1234" i="39"/>
  <c r="D1234" i="39"/>
  <c r="B1234" i="39"/>
  <c r="H1234" i="39" s="1"/>
  <c r="A1234" i="39"/>
  <c r="L907" i="39"/>
  <c r="C907" i="39" s="1"/>
  <c r="F907" i="39"/>
  <c r="E907" i="39"/>
  <c r="D907" i="39"/>
  <c r="B907" i="39"/>
  <c r="A907" i="39"/>
  <c r="L928" i="39"/>
  <c r="C928" i="39" s="1"/>
  <c r="F928" i="39"/>
  <c r="E928" i="39"/>
  <c r="D928" i="39"/>
  <c r="B928" i="39"/>
  <c r="A928" i="39"/>
  <c r="L2585" i="39"/>
  <c r="C2585" i="39" s="1"/>
  <c r="F2585" i="39"/>
  <c r="E2585" i="39"/>
  <c r="D2585" i="39"/>
  <c r="B2585" i="39"/>
  <c r="A2585" i="39"/>
  <c r="L2192" i="39"/>
  <c r="C2192" i="39" s="1"/>
  <c r="F2192" i="39"/>
  <c r="E2192" i="39"/>
  <c r="D2192" i="39"/>
  <c r="B2192" i="39"/>
  <c r="A2192" i="39"/>
  <c r="L903" i="39"/>
  <c r="C903" i="39" s="1"/>
  <c r="F903" i="39"/>
  <c r="E903" i="39"/>
  <c r="D903" i="39"/>
  <c r="B903" i="39"/>
  <c r="A903" i="39"/>
  <c r="L2067" i="39"/>
  <c r="C2067" i="39" s="1"/>
  <c r="F2067" i="39"/>
  <c r="E2067" i="39"/>
  <c r="D2067" i="39"/>
  <c r="B2067" i="39"/>
  <c r="H2067" i="39" s="1"/>
  <c r="A2067" i="39"/>
  <c r="L147" i="39"/>
  <c r="C147" i="39" s="1"/>
  <c r="F147" i="39"/>
  <c r="E147" i="39"/>
  <c r="D147" i="39"/>
  <c r="B147" i="39"/>
  <c r="H147" i="39" s="1"/>
  <c r="A147" i="39"/>
  <c r="L2505" i="39"/>
  <c r="C2505" i="39" s="1"/>
  <c r="F2505" i="39"/>
  <c r="E2505" i="39"/>
  <c r="D2505" i="39"/>
  <c r="B2505" i="39"/>
  <c r="A2505" i="39"/>
  <c r="L839" i="39"/>
  <c r="C839" i="39" s="1"/>
  <c r="F839" i="39"/>
  <c r="E839" i="39"/>
  <c r="D839" i="39"/>
  <c r="B839" i="39"/>
  <c r="H839" i="39" s="1"/>
  <c r="A839" i="39"/>
  <c r="L1997" i="39"/>
  <c r="C1997" i="39" s="1"/>
  <c r="F1997" i="39"/>
  <c r="E1997" i="39"/>
  <c r="D1997" i="39"/>
  <c r="B1997" i="39"/>
  <c r="H1997" i="39" s="1"/>
  <c r="A1997" i="39"/>
  <c r="L50" i="39"/>
  <c r="C50" i="39" s="1"/>
  <c r="F50" i="39"/>
  <c r="E50" i="39"/>
  <c r="D50" i="39"/>
  <c r="B50" i="39"/>
  <c r="A50" i="39"/>
  <c r="L2212" i="39"/>
  <c r="C2212" i="39" s="1"/>
  <c r="F2212" i="39"/>
  <c r="E2212" i="39"/>
  <c r="D2212" i="39"/>
  <c r="B2212" i="39"/>
  <c r="A2212" i="39"/>
  <c r="L476" i="39"/>
  <c r="C476" i="39" s="1"/>
  <c r="F476" i="39"/>
  <c r="E476" i="39"/>
  <c r="D476" i="39"/>
  <c r="B476" i="39"/>
  <c r="A476" i="39"/>
  <c r="L1050" i="39"/>
  <c r="C1050" i="39" s="1"/>
  <c r="F1050" i="39"/>
  <c r="E1050" i="39"/>
  <c r="D1050" i="39"/>
  <c r="B1050" i="39"/>
  <c r="A1050" i="39"/>
  <c r="L884" i="39"/>
  <c r="C884" i="39" s="1"/>
  <c r="F884" i="39"/>
  <c r="E884" i="39"/>
  <c r="D884" i="39"/>
  <c r="B884" i="39"/>
  <c r="A884" i="39"/>
  <c r="L1375" i="39"/>
  <c r="C1375" i="39" s="1"/>
  <c r="F1375" i="39"/>
  <c r="E1375" i="39"/>
  <c r="D1375" i="39"/>
  <c r="B1375" i="39"/>
  <c r="A1375" i="39"/>
  <c r="L2079" i="39"/>
  <c r="C2079" i="39" s="1"/>
  <c r="F2079" i="39"/>
  <c r="E2079" i="39"/>
  <c r="D2079" i="39"/>
  <c r="B2079" i="39"/>
  <c r="A2079" i="39"/>
  <c r="L2182" i="39"/>
  <c r="C2182" i="39" s="1"/>
  <c r="F2182" i="39"/>
  <c r="E2182" i="39"/>
  <c r="D2182" i="39"/>
  <c r="B2182" i="39"/>
  <c r="H2182" i="39" s="1"/>
  <c r="A2182" i="39"/>
  <c r="L967" i="39"/>
  <c r="C967" i="39" s="1"/>
  <c r="F967" i="39"/>
  <c r="E967" i="39"/>
  <c r="D967" i="39"/>
  <c r="B967" i="39"/>
  <c r="A967" i="39"/>
  <c r="L974" i="39"/>
  <c r="C974" i="39" s="1"/>
  <c r="F974" i="39"/>
  <c r="E974" i="39"/>
  <c r="D974" i="39"/>
  <c r="B974" i="39"/>
  <c r="H974" i="39" s="1"/>
  <c r="A974" i="39"/>
  <c r="L840" i="39"/>
  <c r="C840" i="39" s="1"/>
  <c r="F840" i="39"/>
  <c r="E840" i="39"/>
  <c r="D840" i="39"/>
  <c r="B840" i="39"/>
  <c r="A840" i="39"/>
  <c r="L528" i="39"/>
  <c r="C528" i="39" s="1"/>
  <c r="F528" i="39"/>
  <c r="E528" i="39"/>
  <c r="D528" i="39"/>
  <c r="B528" i="39"/>
  <c r="H528" i="39" s="1"/>
  <c r="A528" i="39"/>
  <c r="L1705" i="39"/>
  <c r="C1705" i="39" s="1"/>
  <c r="F1705" i="39"/>
  <c r="E1705" i="39"/>
  <c r="D1705" i="39"/>
  <c r="B1705" i="39"/>
  <c r="A1705" i="39"/>
  <c r="L2820" i="39"/>
  <c r="C2820" i="39" s="1"/>
  <c r="F2820" i="39"/>
  <c r="E2820" i="39"/>
  <c r="D2820" i="39"/>
  <c r="B2820" i="39"/>
  <c r="A2820" i="39"/>
  <c r="L2810" i="39"/>
  <c r="C2810" i="39" s="1"/>
  <c r="F2810" i="39"/>
  <c r="E2810" i="39"/>
  <c r="D2810" i="39"/>
  <c r="B2810" i="39"/>
  <c r="H2810" i="39" s="1"/>
  <c r="A2810" i="39"/>
  <c r="L854" i="39"/>
  <c r="C854" i="39" s="1"/>
  <c r="F854" i="39"/>
  <c r="E854" i="39"/>
  <c r="D854" i="39"/>
  <c r="B854" i="39"/>
  <c r="H854" i="39" s="1"/>
  <c r="A854" i="39"/>
  <c r="L3108" i="39"/>
  <c r="C3108" i="39" s="1"/>
  <c r="F3108" i="39"/>
  <c r="E3108" i="39"/>
  <c r="D3108" i="39"/>
  <c r="B3108" i="39"/>
  <c r="H3108" i="39" s="1"/>
  <c r="A3108" i="39"/>
  <c r="L1750" i="39"/>
  <c r="C1750" i="39" s="1"/>
  <c r="F1750" i="39"/>
  <c r="E1750" i="39"/>
  <c r="D1750" i="39"/>
  <c r="B1750" i="39"/>
  <c r="A1750" i="39"/>
  <c r="L2862" i="39"/>
  <c r="C2862" i="39" s="1"/>
  <c r="F2862" i="39"/>
  <c r="E2862" i="39"/>
  <c r="D2862" i="39"/>
  <c r="B2862" i="39"/>
  <c r="A2862" i="39"/>
  <c r="L2155" i="39"/>
  <c r="C2155" i="39" s="1"/>
  <c r="F2155" i="39"/>
  <c r="E2155" i="39"/>
  <c r="D2155" i="39"/>
  <c r="B2155" i="39"/>
  <c r="H2155" i="39" s="1"/>
  <c r="A2155" i="39"/>
  <c r="L2049" i="39"/>
  <c r="C2049" i="39" s="1"/>
  <c r="F2049" i="39"/>
  <c r="E2049" i="39"/>
  <c r="D2049" i="39"/>
  <c r="B2049" i="39"/>
  <c r="H2049" i="39" s="1"/>
  <c r="A2049" i="39"/>
  <c r="L3027" i="39"/>
  <c r="C3027" i="39" s="1"/>
  <c r="F3027" i="39"/>
  <c r="E3027" i="39"/>
  <c r="D3027" i="39"/>
  <c r="B3027" i="39"/>
  <c r="A3027" i="39"/>
  <c r="L1696" i="39"/>
  <c r="C1696" i="39" s="1"/>
  <c r="F1696" i="39"/>
  <c r="E1696" i="39"/>
  <c r="D1696" i="39"/>
  <c r="B1696" i="39"/>
  <c r="H1696" i="39" s="1"/>
  <c r="A1696" i="39"/>
  <c r="L2019" i="39"/>
  <c r="C2019" i="39" s="1"/>
  <c r="F2019" i="39"/>
  <c r="E2019" i="39"/>
  <c r="D2019" i="39"/>
  <c r="B2019" i="39"/>
  <c r="A2019" i="39"/>
  <c r="L2280" i="39"/>
  <c r="C2280" i="39" s="1"/>
  <c r="F2280" i="39"/>
  <c r="E2280" i="39"/>
  <c r="D2280" i="39"/>
  <c r="B2280" i="39"/>
  <c r="A2280" i="39"/>
  <c r="L991" i="39"/>
  <c r="C991" i="39" s="1"/>
  <c r="F991" i="39"/>
  <c r="E991" i="39"/>
  <c r="D991" i="39"/>
  <c r="B991" i="39"/>
  <c r="H991" i="39" s="1"/>
  <c r="A991" i="39"/>
  <c r="L2937" i="39"/>
  <c r="C2937" i="39" s="1"/>
  <c r="F2937" i="39"/>
  <c r="E2937" i="39"/>
  <c r="D2937" i="39"/>
  <c r="B2937" i="39"/>
  <c r="H2937" i="39" s="1"/>
  <c r="A2937" i="39"/>
  <c r="L1203" i="39"/>
  <c r="C1203" i="39" s="1"/>
  <c r="F1203" i="39"/>
  <c r="E1203" i="39"/>
  <c r="D1203" i="39"/>
  <c r="B1203" i="39"/>
  <c r="A1203" i="39"/>
  <c r="L1082" i="39"/>
  <c r="C1082" i="39" s="1"/>
  <c r="F1082" i="39"/>
  <c r="E1082" i="39"/>
  <c r="D1082" i="39"/>
  <c r="B1082" i="39"/>
  <c r="A1082" i="39"/>
  <c r="L2206" i="39"/>
  <c r="C2206" i="39" s="1"/>
  <c r="F2206" i="39"/>
  <c r="E2206" i="39"/>
  <c r="D2206" i="39"/>
  <c r="B2206" i="39"/>
  <c r="A2206" i="39"/>
  <c r="L1779" i="39"/>
  <c r="C1779" i="39" s="1"/>
  <c r="F1779" i="39"/>
  <c r="E1779" i="39"/>
  <c r="D1779" i="39"/>
  <c r="B1779" i="39"/>
  <c r="A1779" i="39"/>
  <c r="L1250" i="39"/>
  <c r="C1250" i="39" s="1"/>
  <c r="F1250" i="39"/>
  <c r="E1250" i="39"/>
  <c r="D1250" i="39"/>
  <c r="B1250" i="39"/>
  <c r="H1250" i="39" s="1"/>
  <c r="A1250" i="39"/>
  <c r="L1064" i="39"/>
  <c r="C1064" i="39" s="1"/>
  <c r="F1064" i="39"/>
  <c r="E1064" i="39"/>
  <c r="D1064" i="39"/>
  <c r="B1064" i="39"/>
  <c r="A1064" i="39"/>
  <c r="L2910" i="39"/>
  <c r="C2910" i="39" s="1"/>
  <c r="F2910" i="39"/>
  <c r="E2910" i="39"/>
  <c r="D2910" i="39"/>
  <c r="B2910" i="39"/>
  <c r="A2910" i="39"/>
  <c r="L2786" i="39"/>
  <c r="C2786" i="39" s="1"/>
  <c r="F2786" i="39"/>
  <c r="E2786" i="39"/>
  <c r="D2786" i="39"/>
  <c r="B2786" i="39"/>
  <c r="A2786" i="39"/>
  <c r="L418" i="39"/>
  <c r="C418" i="39" s="1"/>
  <c r="F418" i="39"/>
  <c r="E418" i="39"/>
  <c r="D418" i="39"/>
  <c r="B418" i="39"/>
  <c r="A418" i="39"/>
  <c r="L1073" i="39"/>
  <c r="C1073" i="39" s="1"/>
  <c r="F1073" i="39"/>
  <c r="E1073" i="39"/>
  <c r="D1073" i="39"/>
  <c r="B1073" i="39"/>
  <c r="H1073" i="39" s="1"/>
  <c r="A1073" i="39"/>
  <c r="L214" i="39"/>
  <c r="C214" i="39" s="1"/>
  <c r="F214" i="39"/>
  <c r="E214" i="39"/>
  <c r="D214" i="39"/>
  <c r="B214" i="39"/>
  <c r="H214" i="39" s="1"/>
  <c r="A214" i="39"/>
  <c r="L375" i="39"/>
  <c r="C375" i="39" s="1"/>
  <c r="F375" i="39"/>
  <c r="E375" i="39"/>
  <c r="D375" i="39"/>
  <c r="B375" i="39"/>
  <c r="A375" i="39"/>
  <c r="L941" i="39"/>
  <c r="C941" i="39" s="1"/>
  <c r="F941" i="39"/>
  <c r="E941" i="39"/>
  <c r="D941" i="39"/>
  <c r="B941" i="39"/>
  <c r="A941" i="39"/>
  <c r="L2307" i="39"/>
  <c r="C2307" i="39" s="1"/>
  <c r="F2307" i="39"/>
  <c r="E2307" i="39"/>
  <c r="D2307" i="39"/>
  <c r="B2307" i="39"/>
  <c r="H2307" i="39" s="1"/>
  <c r="A2307" i="39"/>
  <c r="L598" i="39"/>
  <c r="C598" i="39" s="1"/>
  <c r="F598" i="39"/>
  <c r="E598" i="39"/>
  <c r="D598" i="39"/>
  <c r="B598" i="39"/>
  <c r="A598" i="39"/>
  <c r="L193" i="39"/>
  <c r="C193" i="39" s="1"/>
  <c r="F193" i="39"/>
  <c r="E193" i="39"/>
  <c r="D193" i="39"/>
  <c r="B193" i="39"/>
  <c r="A193" i="39"/>
  <c r="L1988" i="39"/>
  <c r="C1988" i="39" s="1"/>
  <c r="F1988" i="39"/>
  <c r="E1988" i="39"/>
  <c r="D1988" i="39"/>
  <c r="B1988" i="39"/>
  <c r="A1988" i="39"/>
  <c r="L901" i="39"/>
  <c r="C901" i="39" s="1"/>
  <c r="F901" i="39"/>
  <c r="E901" i="39"/>
  <c r="D901" i="39"/>
  <c r="B901" i="39"/>
  <c r="A901" i="39"/>
  <c r="L341" i="39"/>
  <c r="C341" i="39" s="1"/>
  <c r="F341" i="39"/>
  <c r="E341" i="39"/>
  <c r="D341" i="39"/>
  <c r="B341" i="39"/>
  <c r="A341" i="39"/>
  <c r="L105" i="39"/>
  <c r="C105" i="39" s="1"/>
  <c r="F105" i="39"/>
  <c r="E105" i="39"/>
  <c r="D105" i="39"/>
  <c r="B105" i="39"/>
  <c r="H105" i="39" s="1"/>
  <c r="A105" i="39"/>
  <c r="L1170" i="39"/>
  <c r="C1170" i="39" s="1"/>
  <c r="F1170" i="39"/>
  <c r="E1170" i="39"/>
  <c r="D1170" i="39"/>
  <c r="B1170" i="39"/>
  <c r="A1170" i="39"/>
  <c r="L208" i="39"/>
  <c r="C208" i="39" s="1"/>
  <c r="F208" i="39"/>
  <c r="E208" i="39"/>
  <c r="D208" i="39"/>
  <c r="B208" i="39"/>
  <c r="A208" i="39"/>
  <c r="L827" i="39"/>
  <c r="C827" i="39" s="1"/>
  <c r="F827" i="39"/>
  <c r="E827" i="39"/>
  <c r="D827" i="39"/>
  <c r="B827" i="39"/>
  <c r="A827" i="39"/>
  <c r="L3063" i="39"/>
  <c r="C3063" i="39" s="1"/>
  <c r="F3063" i="39"/>
  <c r="E3063" i="39"/>
  <c r="D3063" i="39"/>
  <c r="B3063" i="39"/>
  <c r="A3063" i="39"/>
  <c r="L2695" i="39"/>
  <c r="C2695" i="39" s="1"/>
  <c r="F2695" i="39"/>
  <c r="E2695" i="39"/>
  <c r="D2695" i="39"/>
  <c r="B2695" i="39"/>
  <c r="A2695" i="39"/>
  <c r="L103" i="39"/>
  <c r="C103" i="39" s="1"/>
  <c r="F103" i="39"/>
  <c r="E103" i="39"/>
  <c r="D103" i="39"/>
  <c r="B103" i="39"/>
  <c r="A103" i="39"/>
  <c r="L2477" i="39"/>
  <c r="C2477" i="39" s="1"/>
  <c r="F2477" i="39"/>
  <c r="E2477" i="39"/>
  <c r="D2477" i="39"/>
  <c r="B2477" i="39"/>
  <c r="A2477" i="39"/>
  <c r="L124" i="39"/>
  <c r="C124" i="39" s="1"/>
  <c r="F124" i="39"/>
  <c r="E124" i="39"/>
  <c r="D124" i="39"/>
  <c r="B124" i="39"/>
  <c r="A124" i="39"/>
  <c r="L2521" i="39"/>
  <c r="C2521" i="39" s="1"/>
  <c r="F2521" i="39"/>
  <c r="E2521" i="39"/>
  <c r="D2521" i="39"/>
  <c r="B2521" i="39"/>
  <c r="A2521" i="39"/>
  <c r="L1251" i="39"/>
  <c r="C1251" i="39" s="1"/>
  <c r="F1251" i="39"/>
  <c r="E1251" i="39"/>
  <c r="D1251" i="39"/>
  <c r="B1251" i="39"/>
  <c r="H1251" i="39" s="1"/>
  <c r="A1251" i="39"/>
  <c r="L2036" i="39"/>
  <c r="C2036" i="39" s="1"/>
  <c r="F2036" i="39"/>
  <c r="E2036" i="39"/>
  <c r="D2036" i="39"/>
  <c r="B2036" i="39"/>
  <c r="A2036" i="39"/>
  <c r="L2655" i="39"/>
  <c r="C2655" i="39" s="1"/>
  <c r="F2655" i="39"/>
  <c r="E2655" i="39"/>
  <c r="D2655" i="39"/>
  <c r="B2655" i="39"/>
  <c r="H2655" i="39" s="1"/>
  <c r="A2655" i="39"/>
  <c r="L1626" i="39"/>
  <c r="C1626" i="39" s="1"/>
  <c r="F1626" i="39"/>
  <c r="E1626" i="39"/>
  <c r="D1626" i="39"/>
  <c r="B1626" i="39"/>
  <c r="H1626" i="39" s="1"/>
  <c r="A1626" i="39"/>
  <c r="L2764" i="39"/>
  <c r="C2764" i="39" s="1"/>
  <c r="F2764" i="39"/>
  <c r="E2764" i="39"/>
  <c r="D2764" i="39"/>
  <c r="B2764" i="39"/>
  <c r="H2764" i="39" s="1"/>
  <c r="A2764" i="39"/>
  <c r="L2357" i="39"/>
  <c r="C2357" i="39" s="1"/>
  <c r="F2357" i="39"/>
  <c r="E2357" i="39"/>
  <c r="D2357" i="39"/>
  <c r="B2357" i="39"/>
  <c r="A2357" i="39"/>
  <c r="L2790" i="39"/>
  <c r="C2790" i="39" s="1"/>
  <c r="F2790" i="39"/>
  <c r="E2790" i="39"/>
  <c r="D2790" i="39"/>
  <c r="B2790" i="39"/>
  <c r="A2790" i="39"/>
  <c r="L2241" i="39"/>
  <c r="C2241" i="39" s="1"/>
  <c r="F2241" i="39"/>
  <c r="E2241" i="39"/>
  <c r="D2241" i="39"/>
  <c r="B2241" i="39"/>
  <c r="A2241" i="39"/>
  <c r="L1505" i="39"/>
  <c r="C1505" i="39" s="1"/>
  <c r="F1505" i="39"/>
  <c r="E1505" i="39"/>
  <c r="D1505" i="39"/>
  <c r="B1505" i="39"/>
  <c r="A1505" i="39"/>
  <c r="L915" i="39"/>
  <c r="C915" i="39" s="1"/>
  <c r="F915" i="39"/>
  <c r="E915" i="39"/>
  <c r="D915" i="39"/>
  <c r="B915" i="39"/>
  <c r="A915" i="39"/>
  <c r="L287" i="39"/>
  <c r="C287" i="39" s="1"/>
  <c r="F287" i="39"/>
  <c r="E287" i="39"/>
  <c r="D287" i="39"/>
  <c r="B287" i="39"/>
  <c r="A287" i="39"/>
  <c r="L1605" i="39"/>
  <c r="C1605" i="39" s="1"/>
  <c r="F1605" i="39"/>
  <c r="E1605" i="39"/>
  <c r="D1605" i="39"/>
  <c r="B1605" i="39"/>
  <c r="A1605" i="39"/>
  <c r="L3158" i="39"/>
  <c r="C3158" i="39" s="1"/>
  <c r="F3158" i="39"/>
  <c r="E3158" i="39"/>
  <c r="D3158" i="39"/>
  <c r="B3158" i="39"/>
  <c r="A3158" i="39"/>
  <c r="L1629" i="39"/>
  <c r="C1629" i="39" s="1"/>
  <c r="F1629" i="39"/>
  <c r="E1629" i="39"/>
  <c r="D1629" i="39"/>
  <c r="B1629" i="39"/>
  <c r="A1629" i="39"/>
  <c r="L603" i="39"/>
  <c r="C603" i="39" s="1"/>
  <c r="F603" i="39"/>
  <c r="E603" i="39"/>
  <c r="D603" i="39"/>
  <c r="B603" i="39"/>
  <c r="A603" i="39"/>
  <c r="L1409" i="39"/>
  <c r="C1409" i="39" s="1"/>
  <c r="F1409" i="39"/>
  <c r="E1409" i="39"/>
  <c r="D1409" i="39"/>
  <c r="B1409" i="39"/>
  <c r="A1409" i="39"/>
  <c r="L1743" i="39"/>
  <c r="C1743" i="39" s="1"/>
  <c r="F1743" i="39"/>
  <c r="E1743" i="39"/>
  <c r="D1743" i="39"/>
  <c r="B1743" i="39"/>
  <c r="H1743" i="39" s="1"/>
  <c r="A1743" i="39"/>
  <c r="L1157" i="39"/>
  <c r="C1157" i="39" s="1"/>
  <c r="F1157" i="39"/>
  <c r="E1157" i="39"/>
  <c r="D1157" i="39"/>
  <c r="B1157" i="39"/>
  <c r="A1157" i="39"/>
  <c r="L541" i="39"/>
  <c r="C541" i="39" s="1"/>
  <c r="F541" i="39"/>
  <c r="E541" i="39"/>
  <c r="D541" i="39"/>
  <c r="B541" i="39"/>
  <c r="H541" i="39" s="1"/>
  <c r="A541" i="39"/>
  <c r="L141" i="39"/>
  <c r="C141" i="39" s="1"/>
  <c r="F141" i="39"/>
  <c r="E141" i="39"/>
  <c r="D141" i="39"/>
  <c r="B141" i="39"/>
  <c r="H141" i="39" s="1"/>
  <c r="A141" i="39"/>
  <c r="L1876" i="39"/>
  <c r="C1876" i="39" s="1"/>
  <c r="F1876" i="39"/>
  <c r="E1876" i="39"/>
  <c r="D1876" i="39"/>
  <c r="B1876" i="39"/>
  <c r="A1876" i="39"/>
  <c r="L1923" i="39"/>
  <c r="C1923" i="39" s="1"/>
  <c r="F1923" i="39"/>
  <c r="E1923" i="39"/>
  <c r="D1923" i="39"/>
  <c r="B1923" i="39"/>
  <c r="A1923" i="39"/>
  <c r="L2361" i="39"/>
  <c r="C2361" i="39" s="1"/>
  <c r="F2361" i="39"/>
  <c r="E2361" i="39"/>
  <c r="D2361" i="39"/>
  <c r="B2361" i="39"/>
  <c r="A2361" i="39"/>
  <c r="L1405" i="39"/>
  <c r="C1405" i="39" s="1"/>
  <c r="F1405" i="39"/>
  <c r="E1405" i="39"/>
  <c r="D1405" i="39"/>
  <c r="B1405" i="39"/>
  <c r="A1405" i="39"/>
  <c r="L1670" i="39"/>
  <c r="C1670" i="39" s="1"/>
  <c r="F1670" i="39"/>
  <c r="E1670" i="39"/>
  <c r="D1670" i="39"/>
  <c r="B1670" i="39"/>
  <c r="A1670" i="39"/>
  <c r="L737" i="39"/>
  <c r="C737" i="39" s="1"/>
  <c r="F737" i="39"/>
  <c r="E737" i="39"/>
  <c r="D737" i="39"/>
  <c r="B737" i="39"/>
  <c r="A737" i="39"/>
  <c r="L394" i="39"/>
  <c r="C394" i="39" s="1"/>
  <c r="F394" i="39"/>
  <c r="E394" i="39"/>
  <c r="D394" i="39"/>
  <c r="B394" i="39"/>
  <c r="A394" i="39"/>
  <c r="L2080" i="39"/>
  <c r="C2080" i="39" s="1"/>
  <c r="F2080" i="39"/>
  <c r="E2080" i="39"/>
  <c r="D2080" i="39"/>
  <c r="B2080" i="39"/>
  <c r="A2080" i="39"/>
  <c r="L2456" i="39"/>
  <c r="C2456" i="39" s="1"/>
  <c r="F2456" i="39"/>
  <c r="E2456" i="39"/>
  <c r="D2456" i="39"/>
  <c r="B2456" i="39"/>
  <c r="H2456" i="39" s="1"/>
  <c r="A2456" i="39"/>
  <c r="L170" i="39"/>
  <c r="C170" i="39" s="1"/>
  <c r="F170" i="39"/>
  <c r="E170" i="39"/>
  <c r="D170" i="39"/>
  <c r="B170" i="39"/>
  <c r="A170" i="39"/>
  <c r="L1935" i="39"/>
  <c r="C1935" i="39" s="1"/>
  <c r="F1935" i="39"/>
  <c r="E1935" i="39"/>
  <c r="D1935" i="39"/>
  <c r="B1935" i="39"/>
  <c r="H1935" i="39" s="1"/>
  <c r="A1935" i="39"/>
  <c r="L2649" i="39"/>
  <c r="C2649" i="39" s="1"/>
  <c r="F2649" i="39"/>
  <c r="E2649" i="39"/>
  <c r="D2649" i="39"/>
  <c r="B2649" i="39"/>
  <c r="A2649" i="39"/>
  <c r="L2515" i="39"/>
  <c r="C2515" i="39" s="1"/>
  <c r="F2515" i="39"/>
  <c r="E2515" i="39"/>
  <c r="D2515" i="39"/>
  <c r="B2515" i="39"/>
  <c r="A2515" i="39"/>
  <c r="L2378" i="39"/>
  <c r="C2378" i="39" s="1"/>
  <c r="F2378" i="39"/>
  <c r="E2378" i="39"/>
  <c r="D2378" i="39"/>
  <c r="B2378" i="39"/>
  <c r="A2378" i="39"/>
  <c r="L2500" i="39"/>
  <c r="C2500" i="39" s="1"/>
  <c r="F2500" i="39"/>
  <c r="E2500" i="39"/>
  <c r="D2500" i="39"/>
  <c r="B2500" i="39"/>
  <c r="A2500" i="39"/>
  <c r="L2526" i="39"/>
  <c r="C2526" i="39" s="1"/>
  <c r="F2526" i="39"/>
  <c r="E2526" i="39"/>
  <c r="D2526" i="39"/>
  <c r="B2526" i="39"/>
  <c r="A2526" i="39"/>
  <c r="L1808" i="39"/>
  <c r="C1808" i="39" s="1"/>
  <c r="F1808" i="39"/>
  <c r="E1808" i="39"/>
  <c r="D1808" i="39"/>
  <c r="B1808" i="39"/>
  <c r="A1808" i="39"/>
  <c r="L56" i="39"/>
  <c r="C56" i="39" s="1"/>
  <c r="F56" i="39"/>
  <c r="E56" i="39"/>
  <c r="D56" i="39"/>
  <c r="B56" i="39"/>
  <c r="A56" i="39"/>
  <c r="L1846" i="39"/>
  <c r="C1846" i="39" s="1"/>
  <c r="F1846" i="39"/>
  <c r="E1846" i="39"/>
  <c r="D1846" i="39"/>
  <c r="B1846" i="39"/>
  <c r="A1846" i="39"/>
  <c r="L1120" i="39"/>
  <c r="C1120" i="39" s="1"/>
  <c r="F1120" i="39"/>
  <c r="E1120" i="39"/>
  <c r="D1120" i="39"/>
  <c r="B1120" i="39"/>
  <c r="A1120" i="39"/>
  <c r="L2665" i="39"/>
  <c r="C2665" i="39" s="1"/>
  <c r="F2665" i="39"/>
  <c r="E2665" i="39"/>
  <c r="D2665" i="39"/>
  <c r="B2665" i="39"/>
  <c r="H2665" i="39" s="1"/>
  <c r="A2665" i="39"/>
  <c r="L149" i="39"/>
  <c r="C149" i="39" s="1"/>
  <c r="F149" i="39"/>
  <c r="E149" i="39"/>
  <c r="D149" i="39"/>
  <c r="B149" i="39"/>
  <c r="A149" i="39"/>
  <c r="L1745" i="39"/>
  <c r="C1745" i="39" s="1"/>
  <c r="F1745" i="39"/>
  <c r="E1745" i="39"/>
  <c r="D1745" i="39"/>
  <c r="B1745" i="39"/>
  <c r="A1745" i="39"/>
  <c r="L2724" i="39"/>
  <c r="C2724" i="39" s="1"/>
  <c r="F2724" i="39"/>
  <c r="E2724" i="39"/>
  <c r="D2724" i="39"/>
  <c r="B2724" i="39"/>
  <c r="A2724" i="39"/>
  <c r="L1941" i="39"/>
  <c r="C1941" i="39" s="1"/>
  <c r="F1941" i="39"/>
  <c r="E1941" i="39"/>
  <c r="D1941" i="39"/>
  <c r="B1941" i="39"/>
  <c r="A1941" i="39"/>
  <c r="L1904" i="39"/>
  <c r="C1904" i="39" s="1"/>
  <c r="F1904" i="39"/>
  <c r="E1904" i="39"/>
  <c r="D1904" i="39"/>
  <c r="B1904" i="39"/>
  <c r="A1904" i="39"/>
  <c r="L1319" i="39"/>
  <c r="C1319" i="39" s="1"/>
  <c r="F1319" i="39"/>
  <c r="E1319" i="39"/>
  <c r="D1319" i="39"/>
  <c r="B1319" i="39"/>
  <c r="A1319" i="39"/>
  <c r="L203" i="39"/>
  <c r="C203" i="39" s="1"/>
  <c r="F203" i="39"/>
  <c r="E203" i="39"/>
  <c r="D203" i="39"/>
  <c r="B203" i="39"/>
  <c r="H203" i="39" s="1"/>
  <c r="A203" i="39"/>
  <c r="L82" i="39"/>
  <c r="C82" i="39" s="1"/>
  <c r="F82" i="39"/>
  <c r="E82" i="39"/>
  <c r="D82" i="39"/>
  <c r="B82" i="39"/>
  <c r="A82" i="39"/>
  <c r="L1859" i="39"/>
  <c r="C1859" i="39" s="1"/>
  <c r="F1859" i="39"/>
  <c r="E1859" i="39"/>
  <c r="D1859" i="39"/>
  <c r="B1859" i="39"/>
  <c r="A1859" i="39"/>
  <c r="L1811" i="39"/>
  <c r="C1811" i="39" s="1"/>
  <c r="F1811" i="39"/>
  <c r="E1811" i="39"/>
  <c r="D1811" i="39"/>
  <c r="B1811" i="39"/>
  <c r="H1811" i="39" s="1"/>
  <c r="A1811" i="39"/>
  <c r="L2283" i="39"/>
  <c r="C2283" i="39" s="1"/>
  <c r="F2283" i="39"/>
  <c r="E2283" i="39"/>
  <c r="D2283" i="39"/>
  <c r="B2283" i="39"/>
  <c r="A2283" i="39"/>
  <c r="L1753" i="39"/>
  <c r="C1753" i="39" s="1"/>
  <c r="F1753" i="39"/>
  <c r="E1753" i="39"/>
  <c r="D1753" i="39"/>
  <c r="B1753" i="39"/>
  <c r="H1753" i="39" s="1"/>
  <c r="A1753" i="39"/>
  <c r="L2367" i="39"/>
  <c r="C2367" i="39" s="1"/>
  <c r="F2367" i="39"/>
  <c r="E2367" i="39"/>
  <c r="D2367" i="39"/>
  <c r="B2367" i="39"/>
  <c r="A2367" i="39"/>
  <c r="L1823" i="39"/>
  <c r="C1823" i="39" s="1"/>
  <c r="F1823" i="39"/>
  <c r="E1823" i="39"/>
  <c r="D1823" i="39"/>
  <c r="B1823" i="39"/>
  <c r="H1823" i="39" s="1"/>
  <c r="A1823" i="39"/>
  <c r="L1300" i="39"/>
  <c r="C1300" i="39" s="1"/>
  <c r="F1300" i="39"/>
  <c r="E1300" i="39"/>
  <c r="D1300" i="39"/>
  <c r="B1300" i="39"/>
  <c r="H1300" i="39" s="1"/>
  <c r="A1300" i="39"/>
  <c r="L1890" i="39"/>
  <c r="C1890" i="39" s="1"/>
  <c r="F1890" i="39"/>
  <c r="E1890" i="39"/>
  <c r="D1890" i="39"/>
  <c r="B1890" i="39"/>
  <c r="H1890" i="39" s="1"/>
  <c r="A1890" i="39"/>
  <c r="L950" i="39"/>
  <c r="C950" i="39" s="1"/>
  <c r="F950" i="39"/>
  <c r="E950" i="39"/>
  <c r="D950" i="39"/>
  <c r="B950" i="39"/>
  <c r="A950" i="39"/>
  <c r="L2189" i="39"/>
  <c r="C2189" i="39" s="1"/>
  <c r="F2189" i="39"/>
  <c r="E2189" i="39"/>
  <c r="D2189" i="39"/>
  <c r="B2189" i="39"/>
  <c r="A2189" i="39"/>
  <c r="L2330" i="39"/>
  <c r="C2330" i="39" s="1"/>
  <c r="F2330" i="39"/>
  <c r="E2330" i="39"/>
  <c r="D2330" i="39"/>
  <c r="B2330" i="39"/>
  <c r="A2330" i="39"/>
  <c r="L2529" i="39"/>
  <c r="C2529" i="39" s="1"/>
  <c r="F2529" i="39"/>
  <c r="E2529" i="39"/>
  <c r="D2529" i="39"/>
  <c r="B2529" i="39"/>
  <c r="H2529" i="39" s="1"/>
  <c r="A2529" i="39"/>
  <c r="L1406" i="39"/>
  <c r="C1406" i="39" s="1"/>
  <c r="F1406" i="39"/>
  <c r="E1406" i="39"/>
  <c r="D1406" i="39"/>
  <c r="B1406" i="39"/>
  <c r="A1406" i="39"/>
  <c r="L931" i="39"/>
  <c r="C931" i="39" s="1"/>
  <c r="F931" i="39"/>
  <c r="E931" i="39"/>
  <c r="D931" i="39"/>
  <c r="B931" i="39"/>
  <c r="A931" i="39"/>
  <c r="L512" i="39"/>
  <c r="C512" i="39" s="1"/>
  <c r="F512" i="39"/>
  <c r="E512" i="39"/>
  <c r="D512" i="39"/>
  <c r="B512" i="39"/>
  <c r="H512" i="39" s="1"/>
  <c r="A512" i="39"/>
  <c r="L1457" i="39"/>
  <c r="C1457" i="39" s="1"/>
  <c r="F1457" i="39"/>
  <c r="E1457" i="39"/>
  <c r="D1457" i="39"/>
  <c r="B1457" i="39"/>
  <c r="A1457" i="39"/>
  <c r="L3131" i="39"/>
  <c r="C3131" i="39" s="1"/>
  <c r="F3131" i="39"/>
  <c r="E3131" i="39"/>
  <c r="D3131" i="39"/>
  <c r="B3131" i="39"/>
  <c r="A3131" i="39"/>
  <c r="L1209" i="39"/>
  <c r="C1209" i="39" s="1"/>
  <c r="F1209" i="39"/>
  <c r="E1209" i="39"/>
  <c r="D1209" i="39"/>
  <c r="B1209" i="39"/>
  <c r="H1209" i="39" s="1"/>
  <c r="A1209" i="39"/>
  <c r="L2546" i="39"/>
  <c r="C2546" i="39" s="1"/>
  <c r="F2546" i="39"/>
  <c r="E2546" i="39"/>
  <c r="D2546" i="39"/>
  <c r="B2546" i="39"/>
  <c r="A2546" i="39"/>
  <c r="L1793" i="39"/>
  <c r="C1793" i="39" s="1"/>
  <c r="F1793" i="39"/>
  <c r="E1793" i="39"/>
  <c r="D1793" i="39"/>
  <c r="B1793" i="39"/>
  <c r="H1793" i="39" s="1"/>
  <c r="A1793" i="39"/>
  <c r="L1346" i="39"/>
  <c r="C1346" i="39" s="1"/>
  <c r="F1346" i="39"/>
  <c r="E1346" i="39"/>
  <c r="D1346" i="39"/>
  <c r="B1346" i="39"/>
  <c r="H1346" i="39" s="1"/>
  <c r="A1346" i="39"/>
  <c r="L660" i="39"/>
  <c r="C660" i="39" s="1"/>
  <c r="F660" i="39"/>
  <c r="E660" i="39"/>
  <c r="D660" i="39"/>
  <c r="B660" i="39"/>
  <c r="H660" i="39" s="1"/>
  <c r="A660" i="39"/>
  <c r="L2679" i="39"/>
  <c r="C2679" i="39" s="1"/>
  <c r="F2679" i="39"/>
  <c r="E2679" i="39"/>
  <c r="D2679" i="39"/>
  <c r="B2679" i="39"/>
  <c r="A2679" i="39"/>
  <c r="L2638" i="39"/>
  <c r="C2638" i="39" s="1"/>
  <c r="F2638" i="39"/>
  <c r="E2638" i="39"/>
  <c r="D2638" i="39"/>
  <c r="B2638" i="39"/>
  <c r="A2638" i="39"/>
  <c r="L67" i="39"/>
  <c r="C67" i="39" s="1"/>
  <c r="F67" i="39"/>
  <c r="E67" i="39"/>
  <c r="D67" i="39"/>
  <c r="B67" i="39"/>
  <c r="A67" i="39"/>
  <c r="L2996" i="39"/>
  <c r="C2996" i="39" s="1"/>
  <c r="F2996" i="39"/>
  <c r="E2996" i="39"/>
  <c r="D2996" i="39"/>
  <c r="B2996" i="39"/>
  <c r="A2996" i="39"/>
  <c r="L1065" i="39"/>
  <c r="C1065" i="39" s="1"/>
  <c r="F1065" i="39"/>
  <c r="E1065" i="39"/>
  <c r="D1065" i="39"/>
  <c r="B1065" i="39"/>
  <c r="H1065" i="39" s="1"/>
  <c r="A1065" i="39"/>
  <c r="L2097" i="39"/>
  <c r="C2097" i="39" s="1"/>
  <c r="F2097" i="39"/>
  <c r="E2097" i="39"/>
  <c r="D2097" i="39"/>
  <c r="B2097" i="39"/>
  <c r="A2097" i="39"/>
  <c r="L1824" i="39"/>
  <c r="C1824" i="39" s="1"/>
  <c r="F1824" i="39"/>
  <c r="E1824" i="39"/>
  <c r="D1824" i="39"/>
  <c r="B1824" i="39"/>
  <c r="H1824" i="39" s="1"/>
  <c r="A1824" i="39"/>
  <c r="L2745" i="39"/>
  <c r="C2745" i="39" s="1"/>
  <c r="F2745" i="39"/>
  <c r="E2745" i="39"/>
  <c r="D2745" i="39"/>
  <c r="B2745" i="39"/>
  <c r="A2745" i="39"/>
  <c r="L2151" i="39"/>
  <c r="C2151" i="39" s="1"/>
  <c r="F2151" i="39"/>
  <c r="E2151" i="39"/>
  <c r="D2151" i="39"/>
  <c r="B2151" i="39"/>
  <c r="H2151" i="39" s="1"/>
  <c r="A2151" i="39"/>
  <c r="L666" i="39"/>
  <c r="C666" i="39" s="1"/>
  <c r="F666" i="39"/>
  <c r="E666" i="39"/>
  <c r="D666" i="39"/>
  <c r="B666" i="39"/>
  <c r="A666" i="39"/>
  <c r="L276" i="39"/>
  <c r="C276" i="39" s="1"/>
  <c r="F276" i="39"/>
  <c r="E276" i="39"/>
  <c r="D276" i="39"/>
  <c r="B276" i="39"/>
  <c r="A276" i="39"/>
  <c r="L80" i="39"/>
  <c r="C80" i="39" s="1"/>
  <c r="F80" i="39"/>
  <c r="E80" i="39"/>
  <c r="D80" i="39"/>
  <c r="B80" i="39"/>
  <c r="A80" i="39"/>
  <c r="L2917" i="39"/>
  <c r="C2917" i="39" s="1"/>
  <c r="F2917" i="39"/>
  <c r="E2917" i="39"/>
  <c r="D2917" i="39"/>
  <c r="B2917" i="39"/>
  <c r="A2917" i="39"/>
  <c r="L2310" i="39"/>
  <c r="C2310" i="39" s="1"/>
  <c r="F2310" i="39"/>
  <c r="E2310" i="39"/>
  <c r="D2310" i="39"/>
  <c r="B2310" i="39"/>
  <c r="H2310" i="39" s="1"/>
  <c r="A2310" i="39"/>
  <c r="L1776" i="39"/>
  <c r="C1776" i="39" s="1"/>
  <c r="F1776" i="39"/>
  <c r="E1776" i="39"/>
  <c r="D1776" i="39"/>
  <c r="B1776" i="39"/>
  <c r="A1776" i="39"/>
  <c r="L1207" i="39"/>
  <c r="C1207" i="39" s="1"/>
  <c r="F1207" i="39"/>
  <c r="E1207" i="39"/>
  <c r="D1207" i="39"/>
  <c r="B1207" i="39"/>
  <c r="A1207" i="39"/>
  <c r="L2351" i="39"/>
  <c r="C2351" i="39" s="1"/>
  <c r="F2351" i="39"/>
  <c r="E2351" i="39"/>
  <c r="D2351" i="39"/>
  <c r="B2351" i="39"/>
  <c r="A2351" i="39"/>
  <c r="L1799" i="39"/>
  <c r="C1799" i="39" s="1"/>
  <c r="F1799" i="39"/>
  <c r="E1799" i="39"/>
  <c r="D1799" i="39"/>
  <c r="B1799" i="39"/>
  <c r="H1799" i="39" s="1"/>
  <c r="A1799" i="39"/>
  <c r="L1255" i="39"/>
  <c r="C1255" i="39" s="1"/>
  <c r="F1255" i="39"/>
  <c r="E1255" i="39"/>
  <c r="D1255" i="39"/>
  <c r="B1255" i="39"/>
  <c r="A1255" i="39"/>
  <c r="L1210" i="39"/>
  <c r="C1210" i="39" s="1"/>
  <c r="F1210" i="39"/>
  <c r="E1210" i="39"/>
  <c r="D1210" i="39"/>
  <c r="B1210" i="39"/>
  <c r="H1211" i="39" s="1"/>
  <c r="A1210" i="39"/>
  <c r="L246" i="39"/>
  <c r="C246" i="39" s="1"/>
  <c r="F246" i="39"/>
  <c r="E246" i="39"/>
  <c r="D246" i="39"/>
  <c r="B246" i="39"/>
  <c r="A246" i="39"/>
  <c r="L1030" i="39"/>
  <c r="C1030" i="39" s="1"/>
  <c r="F1030" i="39"/>
  <c r="E1030" i="39"/>
  <c r="D1030" i="39"/>
  <c r="B1030" i="39"/>
  <c r="H1030" i="39" s="1"/>
  <c r="A1030" i="39"/>
  <c r="L24" i="39"/>
  <c r="C24" i="39" s="1"/>
  <c r="F24" i="39"/>
  <c r="E24" i="39"/>
  <c r="D24" i="39"/>
  <c r="B24" i="39"/>
  <c r="A24" i="39"/>
  <c r="L2050" i="39"/>
  <c r="C2050" i="39" s="1"/>
  <c r="F2050" i="39"/>
  <c r="E2050" i="39"/>
  <c r="D2050" i="39"/>
  <c r="B2050" i="39"/>
  <c r="A2050" i="39"/>
  <c r="L2976" i="39"/>
  <c r="C2976" i="39" s="1"/>
  <c r="F2976" i="39"/>
  <c r="E2976" i="39"/>
  <c r="D2976" i="39"/>
  <c r="B2976" i="39"/>
  <c r="A2976" i="39"/>
  <c r="L1656" i="39"/>
  <c r="C1656" i="39" s="1"/>
  <c r="F1656" i="39"/>
  <c r="E1656" i="39"/>
  <c r="D1656" i="39"/>
  <c r="B1656" i="39"/>
  <c r="A1656" i="39"/>
  <c r="L2986" i="39"/>
  <c r="C2986" i="39" s="1"/>
  <c r="F2986" i="39"/>
  <c r="E2986" i="39"/>
  <c r="D2986" i="39"/>
  <c r="B2986" i="39"/>
  <c r="A2986" i="39"/>
  <c r="L3012" i="39"/>
  <c r="C3012" i="39" s="1"/>
  <c r="F3012" i="39"/>
  <c r="E3012" i="39"/>
  <c r="D3012" i="39"/>
  <c r="B3012" i="39"/>
  <c r="A3012" i="39"/>
  <c r="L923" i="39"/>
  <c r="C923" i="39" s="1"/>
  <c r="F923" i="39"/>
  <c r="E923" i="39"/>
  <c r="D923" i="39"/>
  <c r="B923" i="39"/>
  <c r="A923" i="39"/>
  <c r="L135" i="39"/>
  <c r="C135" i="39" s="1"/>
  <c r="F135" i="39"/>
  <c r="E135" i="39"/>
  <c r="D135" i="39"/>
  <c r="B135" i="39"/>
  <c r="A135" i="39"/>
  <c r="L88" i="39"/>
  <c r="C88" i="39" s="1"/>
  <c r="F88" i="39"/>
  <c r="E88" i="39"/>
  <c r="D88" i="39"/>
  <c r="B88" i="39"/>
  <c r="A88" i="39"/>
  <c r="L291" i="39"/>
  <c r="C291" i="39" s="1"/>
  <c r="F291" i="39"/>
  <c r="E291" i="39"/>
  <c r="D291" i="39"/>
  <c r="B291" i="39"/>
  <c r="A291" i="39"/>
  <c r="L2656" i="39"/>
  <c r="C2656" i="39" s="1"/>
  <c r="F2656" i="39"/>
  <c r="E2656" i="39"/>
  <c r="D2656" i="39"/>
  <c r="B2656" i="39"/>
  <c r="A2656" i="39"/>
  <c r="L1421" i="39"/>
  <c r="C1421" i="39" s="1"/>
  <c r="F1421" i="39"/>
  <c r="E1421" i="39"/>
  <c r="D1421" i="39"/>
  <c r="B1421" i="39"/>
  <c r="A1421" i="39"/>
  <c r="L725" i="39"/>
  <c r="C725" i="39" s="1"/>
  <c r="F725" i="39"/>
  <c r="E725" i="39"/>
  <c r="D725" i="39"/>
  <c r="B725" i="39"/>
  <c r="H725" i="39" s="1"/>
  <c r="A725" i="39"/>
  <c r="L2981" i="39"/>
  <c r="C2981" i="39" s="1"/>
  <c r="F2981" i="39"/>
  <c r="E2981" i="39"/>
  <c r="D2981" i="39"/>
  <c r="B2981" i="39"/>
  <c r="A2981" i="39"/>
  <c r="L194" i="39"/>
  <c r="C194" i="39" s="1"/>
  <c r="F194" i="39"/>
  <c r="E194" i="39"/>
  <c r="D194" i="39"/>
  <c r="B194" i="39"/>
  <c r="A194" i="39"/>
  <c r="L2666" i="39"/>
  <c r="C2666" i="39" s="1"/>
  <c r="F2666" i="39"/>
  <c r="E2666" i="39"/>
  <c r="D2666" i="39"/>
  <c r="B2666" i="39"/>
  <c r="A2666" i="39"/>
  <c r="L1425" i="39"/>
  <c r="C1425" i="39" s="1"/>
  <c r="F1425" i="39"/>
  <c r="E1425" i="39"/>
  <c r="D1425" i="39"/>
  <c r="B1425" i="39"/>
  <c r="H1425" i="39" s="1"/>
  <c r="A1425" i="39"/>
  <c r="L142" i="39"/>
  <c r="C142" i="39" s="1"/>
  <c r="F142" i="39"/>
  <c r="E142" i="39"/>
  <c r="D142" i="39"/>
  <c r="B142" i="39"/>
  <c r="A142" i="39"/>
  <c r="L220" i="39"/>
  <c r="C220" i="39" s="1"/>
  <c r="F220" i="39"/>
  <c r="E220" i="39"/>
  <c r="D220" i="39"/>
  <c r="B220" i="39"/>
  <c r="A220" i="39"/>
  <c r="L1655" i="39"/>
  <c r="C1655" i="39" s="1"/>
  <c r="F1655" i="39"/>
  <c r="E1655" i="39"/>
  <c r="D1655" i="39"/>
  <c r="B1655" i="39"/>
  <c r="A1655" i="39"/>
  <c r="L2290" i="39"/>
  <c r="C2290" i="39" s="1"/>
  <c r="F2290" i="39"/>
  <c r="E2290" i="39"/>
  <c r="D2290" i="39"/>
  <c r="B2290" i="39"/>
  <c r="A2290" i="39"/>
  <c r="L913" i="39"/>
  <c r="C913" i="39" s="1"/>
  <c r="F913" i="39"/>
  <c r="E913" i="39"/>
  <c r="D913" i="39"/>
  <c r="B913" i="39"/>
  <c r="A913" i="39"/>
  <c r="L299" i="39"/>
  <c r="C299" i="39" s="1"/>
  <c r="F299" i="39"/>
  <c r="E299" i="39"/>
  <c r="D299" i="39"/>
  <c r="B299" i="39"/>
  <c r="H299" i="39" s="1"/>
  <c r="A299" i="39"/>
  <c r="L2985" i="39"/>
  <c r="C2985" i="39" s="1"/>
  <c r="F2985" i="39"/>
  <c r="E2985" i="39"/>
  <c r="D2985" i="39"/>
  <c r="B2985" i="39"/>
  <c r="A2985" i="39"/>
  <c r="L484" i="39"/>
  <c r="C484" i="39" s="1"/>
  <c r="F484" i="39"/>
  <c r="E484" i="39"/>
  <c r="D484" i="39"/>
  <c r="B484" i="39"/>
  <c r="A484" i="39"/>
  <c r="L1871" i="39"/>
  <c r="C1871" i="39" s="1"/>
  <c r="F1871" i="39"/>
  <c r="E1871" i="39"/>
  <c r="D1871" i="39"/>
  <c r="B1871" i="39"/>
  <c r="A1871" i="39"/>
  <c r="L1269" i="39"/>
  <c r="C1269" i="39" s="1"/>
  <c r="F1269" i="39"/>
  <c r="E1269" i="39"/>
  <c r="D1269" i="39"/>
  <c r="B1269" i="39"/>
  <c r="H1269" i="39" s="1"/>
  <c r="A1269" i="39"/>
  <c r="L1687" i="39"/>
  <c r="C1687" i="39" s="1"/>
  <c r="F1687" i="39"/>
  <c r="E1687" i="39"/>
  <c r="D1687" i="39"/>
  <c r="B1687" i="39"/>
  <c r="H1687" i="39" s="1"/>
  <c r="A1687" i="39"/>
  <c r="L49" i="39"/>
  <c r="C49" i="39" s="1"/>
  <c r="F49" i="39"/>
  <c r="E49" i="39"/>
  <c r="D49" i="39"/>
  <c r="B49" i="39"/>
  <c r="H49" i="39" s="1"/>
  <c r="A49" i="39"/>
  <c r="L2661" i="39"/>
  <c r="C2661" i="39" s="1"/>
  <c r="F2661" i="39"/>
  <c r="E2661" i="39"/>
  <c r="D2661" i="39"/>
  <c r="B2661" i="39"/>
  <c r="H2661" i="39" s="1"/>
  <c r="A2661" i="39"/>
  <c r="L2197" i="39"/>
  <c r="C2197" i="39" s="1"/>
  <c r="F2197" i="39"/>
  <c r="E2197" i="39"/>
  <c r="D2197" i="39"/>
  <c r="B2197" i="39"/>
  <c r="A2197" i="39"/>
  <c r="L847" i="39"/>
  <c r="C847" i="39" s="1"/>
  <c r="F847" i="39"/>
  <c r="E847" i="39"/>
  <c r="D847" i="39"/>
  <c r="B847" i="39"/>
  <c r="A847" i="39"/>
  <c r="L1891" i="39"/>
  <c r="C1891" i="39" s="1"/>
  <c r="F1891" i="39"/>
  <c r="E1891" i="39"/>
  <c r="D1891" i="39"/>
  <c r="B1891" i="39"/>
  <c r="A1891" i="39"/>
  <c r="L1363" i="39"/>
  <c r="C1363" i="39" s="1"/>
  <c r="F1363" i="39"/>
  <c r="E1363" i="39"/>
  <c r="D1363" i="39"/>
  <c r="B1363" i="39"/>
  <c r="A1363" i="39"/>
  <c r="L1003" i="39"/>
  <c r="C1003" i="39" s="1"/>
  <c r="F1003" i="39"/>
  <c r="E1003" i="39"/>
  <c r="D1003" i="39"/>
  <c r="B1003" i="39"/>
  <c r="A1003" i="39"/>
  <c r="L226" i="39"/>
  <c r="C226" i="39" s="1"/>
  <c r="F226" i="39"/>
  <c r="E226" i="39"/>
  <c r="D226" i="39"/>
  <c r="B226" i="39"/>
  <c r="A226" i="39"/>
  <c r="L1237" i="39"/>
  <c r="C1237" i="39" s="1"/>
  <c r="F1237" i="39"/>
  <c r="E1237" i="39"/>
  <c r="D1237" i="39"/>
  <c r="B1237" i="39"/>
  <c r="A1237" i="39"/>
  <c r="L2327" i="39"/>
  <c r="C2327" i="39" s="1"/>
  <c r="F2327" i="39"/>
  <c r="E2327" i="39"/>
  <c r="D2327" i="39"/>
  <c r="B2327" i="39"/>
  <c r="A2327" i="39"/>
  <c r="L1138" i="39"/>
  <c r="C1138" i="39" s="1"/>
  <c r="F1138" i="39"/>
  <c r="E1138" i="39"/>
  <c r="D1138" i="39"/>
  <c r="B1138" i="39"/>
  <c r="A1138" i="39"/>
  <c r="L2930" i="39"/>
  <c r="C2930" i="39" s="1"/>
  <c r="F2930" i="39"/>
  <c r="E2930" i="39"/>
  <c r="D2930" i="39"/>
  <c r="B2930" i="39"/>
  <c r="A2930" i="39"/>
  <c r="L2921" i="39"/>
  <c r="C2921" i="39" s="1"/>
  <c r="F2921" i="39"/>
  <c r="E2921" i="39"/>
  <c r="D2921" i="39"/>
  <c r="B2921" i="39"/>
  <c r="A2921" i="39"/>
  <c r="L1084" i="39"/>
  <c r="C1084" i="39" s="1"/>
  <c r="F1084" i="39"/>
  <c r="E1084" i="39"/>
  <c r="D1084" i="39"/>
  <c r="B1084" i="39"/>
  <c r="H1084" i="39" s="1"/>
  <c r="A1084" i="39"/>
  <c r="L2678" i="39"/>
  <c r="C2678" i="39" s="1"/>
  <c r="F2678" i="39"/>
  <c r="E2678" i="39"/>
  <c r="D2678" i="39"/>
  <c r="B2678" i="39"/>
  <c r="A2678" i="39"/>
  <c r="L1827" i="39"/>
  <c r="C1827" i="39" s="1"/>
  <c r="F1827" i="39"/>
  <c r="E1827" i="39"/>
  <c r="D1827" i="39"/>
  <c r="B1827" i="39"/>
  <c r="H1827" i="39" s="1"/>
  <c r="A1827" i="39"/>
  <c r="L479" i="39"/>
  <c r="C479" i="39" s="1"/>
  <c r="F479" i="39"/>
  <c r="E479" i="39"/>
  <c r="D479" i="39"/>
  <c r="B479" i="39"/>
  <c r="A479" i="39"/>
  <c r="L1106" i="39"/>
  <c r="C1106" i="39" s="1"/>
  <c r="F1106" i="39"/>
  <c r="E1106" i="39"/>
  <c r="D1106" i="39"/>
  <c r="B1106" i="39"/>
  <c r="H1106" i="39" s="1"/>
  <c r="A1106" i="39"/>
  <c r="L880" i="39"/>
  <c r="C880" i="39" s="1"/>
  <c r="F880" i="39"/>
  <c r="E880" i="39"/>
  <c r="D880" i="39"/>
  <c r="B880" i="39"/>
  <c r="A880" i="39"/>
  <c r="L1632" i="39"/>
  <c r="C1632" i="39" s="1"/>
  <c r="F1632" i="39"/>
  <c r="E1632" i="39"/>
  <c r="D1632" i="39"/>
  <c r="B1632" i="39"/>
  <c r="A1632" i="39"/>
  <c r="L583" i="39"/>
  <c r="C583" i="39" s="1"/>
  <c r="F583" i="39"/>
  <c r="E583" i="39"/>
  <c r="D583" i="39"/>
  <c r="B583" i="39"/>
  <c r="H583" i="39" s="1"/>
  <c r="A583" i="39"/>
  <c r="L1303" i="39"/>
  <c r="C1303" i="39" s="1"/>
  <c r="F1303" i="39"/>
  <c r="E1303" i="39"/>
  <c r="D1303" i="39"/>
  <c r="B1303" i="39"/>
  <c r="A1303" i="39"/>
  <c r="L2540" i="39"/>
  <c r="C2540" i="39" s="1"/>
  <c r="F2540" i="39"/>
  <c r="E2540" i="39"/>
  <c r="D2540" i="39"/>
  <c r="B2540" i="39"/>
  <c r="A2540" i="39"/>
  <c r="L529" i="39"/>
  <c r="C529" i="39" s="1"/>
  <c r="F529" i="39"/>
  <c r="E529" i="39"/>
  <c r="D529" i="39"/>
  <c r="B529" i="39"/>
  <c r="A529" i="39"/>
  <c r="L1176" i="39"/>
  <c r="C1176" i="39" s="1"/>
  <c r="F1176" i="39"/>
  <c r="E1176" i="39"/>
  <c r="D1176" i="39"/>
  <c r="B1176" i="39"/>
  <c r="A1176" i="39"/>
  <c r="L1183" i="39"/>
  <c r="C1183" i="39" s="1"/>
  <c r="F1183" i="39"/>
  <c r="E1183" i="39"/>
  <c r="D1183" i="39"/>
  <c r="B1183" i="39"/>
  <c r="H1184" i="39" s="1"/>
  <c r="A1183" i="39"/>
  <c r="L336" i="39"/>
  <c r="C336" i="39" s="1"/>
  <c r="F336" i="39"/>
  <c r="E336" i="39"/>
  <c r="D336" i="39"/>
  <c r="B336" i="39"/>
  <c r="A336" i="39"/>
  <c r="L1307" i="39"/>
  <c r="C1307" i="39" s="1"/>
  <c r="F1307" i="39"/>
  <c r="E1307" i="39"/>
  <c r="D1307" i="39"/>
  <c r="B1307" i="39"/>
  <c r="A1307" i="39"/>
  <c r="L3164" i="39"/>
  <c r="C3164" i="39" s="1"/>
  <c r="F3164" i="39"/>
  <c r="E3164" i="39"/>
  <c r="D3164" i="39"/>
  <c r="B3164" i="39"/>
  <c r="A3164" i="39"/>
  <c r="L351" i="39"/>
  <c r="C351" i="39" s="1"/>
  <c r="F351" i="39"/>
  <c r="E351" i="39"/>
  <c r="D351" i="39"/>
  <c r="B351" i="39"/>
  <c r="A351" i="39"/>
  <c r="L1188" i="39"/>
  <c r="C1188" i="39" s="1"/>
  <c r="F1188" i="39"/>
  <c r="E1188" i="39"/>
  <c r="D1188" i="39"/>
  <c r="B1188" i="39"/>
  <c r="H1188" i="39" s="1"/>
  <c r="A1188" i="39"/>
  <c r="L722" i="39"/>
  <c r="C722" i="39" s="1"/>
  <c r="F722" i="39"/>
  <c r="E722" i="39"/>
  <c r="D722" i="39"/>
  <c r="B722" i="39"/>
  <c r="A722" i="39"/>
  <c r="L595" i="39"/>
  <c r="C595" i="39" s="1"/>
  <c r="F595" i="39"/>
  <c r="E595" i="39"/>
  <c r="D595" i="39"/>
  <c r="B595" i="39"/>
  <c r="A595" i="39"/>
  <c r="L663" i="39"/>
  <c r="C663" i="39" s="1"/>
  <c r="F663" i="39"/>
  <c r="E663" i="39"/>
  <c r="D663" i="39"/>
  <c r="B663" i="39"/>
  <c r="A663" i="39"/>
  <c r="L2035" i="39"/>
  <c r="C2035" i="39" s="1"/>
  <c r="F2035" i="39"/>
  <c r="E2035" i="39"/>
  <c r="D2035" i="39"/>
  <c r="B2035" i="39"/>
  <c r="H2035" i="39" s="1"/>
  <c r="A2035" i="39"/>
  <c r="L1790" i="39"/>
  <c r="C1790" i="39" s="1"/>
  <c r="F1790" i="39"/>
  <c r="E1790" i="39"/>
  <c r="D1790" i="39"/>
  <c r="B1790" i="39"/>
  <c r="A1790" i="39"/>
  <c r="L251" i="39"/>
  <c r="C251" i="39" s="1"/>
  <c r="F251" i="39"/>
  <c r="E251" i="39"/>
  <c r="D251" i="39"/>
  <c r="B251" i="39"/>
  <c r="A251" i="39"/>
  <c r="L2903" i="39"/>
  <c r="C2903" i="39" s="1"/>
  <c r="F2903" i="39"/>
  <c r="E2903" i="39"/>
  <c r="D2903" i="39"/>
  <c r="B2903" i="39"/>
  <c r="A2903" i="39"/>
  <c r="L3034" i="39"/>
  <c r="C3034" i="39" s="1"/>
  <c r="F3034" i="39"/>
  <c r="E3034" i="39"/>
  <c r="D3034" i="39"/>
  <c r="B3034" i="39"/>
  <c r="H3034" i="39" s="1"/>
  <c r="A3034" i="39"/>
  <c r="L2263" i="39"/>
  <c r="C2263" i="39" s="1"/>
  <c r="F2263" i="39"/>
  <c r="E2263" i="39"/>
  <c r="D2263" i="39"/>
  <c r="B2263" i="39"/>
  <c r="H2263" i="39" s="1"/>
  <c r="A2263" i="39"/>
  <c r="L1253" i="39"/>
  <c r="C1253" i="39" s="1"/>
  <c r="F1253" i="39"/>
  <c r="E1253" i="39"/>
  <c r="D1253" i="39"/>
  <c r="B1253" i="39"/>
  <c r="A1253" i="39"/>
  <c r="L125" i="39"/>
  <c r="C125" i="39" s="1"/>
  <c r="F125" i="39"/>
  <c r="E125" i="39"/>
  <c r="D125" i="39"/>
  <c r="B125" i="39"/>
  <c r="A125" i="39"/>
  <c r="L2694" i="39"/>
  <c r="C2694" i="39" s="1"/>
  <c r="F2694" i="39"/>
  <c r="E2694" i="39"/>
  <c r="D2694" i="39"/>
  <c r="B2694" i="39"/>
  <c r="H2694" i="39" s="1"/>
  <c r="A2694" i="39"/>
  <c r="L2741" i="39"/>
  <c r="C2741" i="39" s="1"/>
  <c r="F2741" i="39"/>
  <c r="E2741" i="39"/>
  <c r="D2741" i="39"/>
  <c r="B2741" i="39"/>
  <c r="A2741" i="39"/>
  <c r="L609" i="39"/>
  <c r="C609" i="39" s="1"/>
  <c r="F609" i="39"/>
  <c r="E609" i="39"/>
  <c r="D609" i="39"/>
  <c r="B609" i="39"/>
  <c r="H609" i="39" s="1"/>
  <c r="A609" i="39"/>
  <c r="L2916" i="39"/>
  <c r="C2916" i="39" s="1"/>
  <c r="F2916" i="39"/>
  <c r="E2916" i="39"/>
  <c r="D2916" i="39"/>
  <c r="B2916" i="39"/>
  <c r="H2916" i="39" s="1"/>
  <c r="A2916" i="39"/>
  <c r="L2219" i="39"/>
  <c r="C2219" i="39" s="1"/>
  <c r="F2219" i="39"/>
  <c r="E2219" i="39"/>
  <c r="D2219" i="39"/>
  <c r="B2219" i="39"/>
  <c r="A2219" i="39"/>
  <c r="L1885" i="39"/>
  <c r="C1885" i="39" s="1"/>
  <c r="F1885" i="39"/>
  <c r="E1885" i="39"/>
  <c r="D1885" i="39"/>
  <c r="B1885" i="39"/>
  <c r="A1885" i="39"/>
  <c r="L2803" i="39"/>
  <c r="C2803" i="39" s="1"/>
  <c r="F2803" i="39"/>
  <c r="E2803" i="39"/>
  <c r="D2803" i="39"/>
  <c r="B2803" i="39"/>
  <c r="A2803" i="39"/>
  <c r="L1880" i="39"/>
  <c r="C1880" i="39" s="1"/>
  <c r="F1880" i="39"/>
  <c r="E1880" i="39"/>
  <c r="D1880" i="39"/>
  <c r="B1880" i="39"/>
  <c r="A1880" i="39"/>
  <c r="L1472" i="39"/>
  <c r="C1472" i="39" s="1"/>
  <c r="F1472" i="39"/>
  <c r="E1472" i="39"/>
  <c r="D1472" i="39"/>
  <c r="B1472" i="39"/>
  <c r="A1472" i="39"/>
  <c r="L2229" i="39"/>
  <c r="C2229" i="39" s="1"/>
  <c r="F2229" i="39"/>
  <c r="E2229" i="39"/>
  <c r="D2229" i="39"/>
  <c r="B2229" i="39"/>
  <c r="A2229" i="39"/>
  <c r="L327" i="39"/>
  <c r="C327" i="39" s="1"/>
  <c r="F327" i="39"/>
  <c r="E327" i="39"/>
  <c r="D327" i="39"/>
  <c r="B327" i="39"/>
  <c r="A327" i="39"/>
  <c r="L1462" i="39"/>
  <c r="C1462" i="39" s="1"/>
  <c r="F1462" i="39"/>
  <c r="E1462" i="39"/>
  <c r="D1462" i="39"/>
  <c r="B1462" i="39"/>
  <c r="A1462" i="39"/>
  <c r="L2968" i="39"/>
  <c r="C2968" i="39" s="1"/>
  <c r="F2968" i="39"/>
  <c r="E2968" i="39"/>
  <c r="D2968" i="39"/>
  <c r="B2968" i="39"/>
  <c r="A2968" i="39"/>
  <c r="L530" i="39"/>
  <c r="C530" i="39" s="1"/>
  <c r="F530" i="39"/>
  <c r="E530" i="39"/>
  <c r="D530" i="39"/>
  <c r="B530" i="39"/>
  <c r="A530" i="39"/>
  <c r="L770" i="39"/>
  <c r="C770" i="39" s="1"/>
  <c r="F770" i="39"/>
  <c r="E770" i="39"/>
  <c r="D770" i="39"/>
  <c r="B770" i="39"/>
  <c r="A770" i="39"/>
  <c r="L1494" i="39"/>
  <c r="C1494" i="39" s="1"/>
  <c r="F1494" i="39"/>
  <c r="E1494" i="39"/>
  <c r="D1494" i="39"/>
  <c r="B1494" i="39"/>
  <c r="A1494" i="39"/>
  <c r="L2340" i="39"/>
  <c r="C2340" i="39" s="1"/>
  <c r="F2340" i="39"/>
  <c r="E2340" i="39"/>
  <c r="D2340" i="39"/>
  <c r="B2340" i="39"/>
  <c r="A2340" i="39"/>
  <c r="L1674" i="39"/>
  <c r="C1674" i="39" s="1"/>
  <c r="F1674" i="39"/>
  <c r="E1674" i="39"/>
  <c r="D1674" i="39"/>
  <c r="B1674" i="39"/>
  <c r="A1674" i="39"/>
  <c r="L943" i="39"/>
  <c r="C943" i="39" s="1"/>
  <c r="F943" i="39"/>
  <c r="E943" i="39"/>
  <c r="D943" i="39"/>
  <c r="B943" i="39"/>
  <c r="A943" i="39"/>
  <c r="L2441" i="39"/>
  <c r="C2441" i="39" s="1"/>
  <c r="F2441" i="39"/>
  <c r="E2441" i="39"/>
  <c r="D2441" i="39"/>
  <c r="B2441" i="39"/>
  <c r="A2441" i="39"/>
  <c r="L2951" i="39"/>
  <c r="C2951" i="39" s="1"/>
  <c r="F2951" i="39"/>
  <c r="E2951" i="39"/>
  <c r="D2951" i="39"/>
  <c r="B2951" i="39"/>
  <c r="H2951" i="39" s="1"/>
  <c r="A2951" i="39"/>
  <c r="L1484" i="39"/>
  <c r="C1484" i="39" s="1"/>
  <c r="F1484" i="39"/>
  <c r="E1484" i="39"/>
  <c r="D1484" i="39"/>
  <c r="B1484" i="39"/>
  <c r="A1484" i="39"/>
  <c r="L1232" i="39"/>
  <c r="C1232" i="39" s="1"/>
  <c r="F1232" i="39"/>
  <c r="E1232" i="39"/>
  <c r="D1232" i="39"/>
  <c r="B1232" i="39"/>
  <c r="A1232" i="39"/>
  <c r="L552" i="39"/>
  <c r="C552" i="39" s="1"/>
  <c r="F552" i="39"/>
  <c r="E552" i="39"/>
  <c r="D552" i="39"/>
  <c r="B552" i="39"/>
  <c r="A552" i="39"/>
  <c r="L2086" i="39"/>
  <c r="C2086" i="39" s="1"/>
  <c r="F2086" i="39"/>
  <c r="E2086" i="39"/>
  <c r="D2086" i="39"/>
  <c r="B2086" i="39"/>
  <c r="A2086" i="39"/>
  <c r="L2389" i="39"/>
  <c r="C2389" i="39" s="1"/>
  <c r="F2389" i="39"/>
  <c r="E2389" i="39"/>
  <c r="D2389" i="39"/>
  <c r="B2389" i="39"/>
  <c r="H2389" i="39" s="1"/>
  <c r="A2389" i="39"/>
  <c r="L2045" i="39"/>
  <c r="C2045" i="39" s="1"/>
  <c r="F2045" i="39"/>
  <c r="E2045" i="39"/>
  <c r="D2045" i="39"/>
  <c r="B2045" i="39"/>
  <c r="H2045" i="39" s="1"/>
  <c r="A2045" i="39"/>
  <c r="L2078" i="39"/>
  <c r="C2078" i="39" s="1"/>
  <c r="F2078" i="39"/>
  <c r="E2078" i="39"/>
  <c r="D2078" i="39"/>
  <c r="B2078" i="39"/>
  <c r="H2078" i="39" s="1"/>
  <c r="A2078" i="39"/>
  <c r="L2682" i="39"/>
  <c r="C2682" i="39" s="1"/>
  <c r="F2682" i="39"/>
  <c r="E2682" i="39"/>
  <c r="D2682" i="39"/>
  <c r="B2682" i="39"/>
  <c r="A2682" i="39"/>
  <c r="L1321" i="39"/>
  <c r="C1321" i="39" s="1"/>
  <c r="F1321" i="39"/>
  <c r="E1321" i="39"/>
  <c r="D1321" i="39"/>
  <c r="B1321" i="39"/>
  <c r="A1321" i="39"/>
  <c r="L384" i="39"/>
  <c r="C384" i="39" s="1"/>
  <c r="F384" i="39"/>
  <c r="E384" i="39"/>
  <c r="D384" i="39"/>
  <c r="B384" i="39"/>
  <c r="A384" i="39"/>
  <c r="L2812" i="39"/>
  <c r="C2812" i="39" s="1"/>
  <c r="F2812" i="39"/>
  <c r="E2812" i="39"/>
  <c r="D2812" i="39"/>
  <c r="B2812" i="39"/>
  <c r="A2812" i="39"/>
  <c r="L2217" i="39"/>
  <c r="C2217" i="39" s="1"/>
  <c r="F2217" i="39"/>
  <c r="E2217" i="39"/>
  <c r="D2217" i="39"/>
  <c r="B2217" i="39"/>
  <c r="A2217" i="39"/>
  <c r="L446" i="39"/>
  <c r="C446" i="39" s="1"/>
  <c r="F446" i="39"/>
  <c r="E446" i="39"/>
  <c r="D446" i="39"/>
  <c r="B446" i="39"/>
  <c r="H446" i="39" s="1"/>
  <c r="A446" i="39"/>
  <c r="L1394" i="39"/>
  <c r="C1394" i="39" s="1"/>
  <c r="F1394" i="39"/>
  <c r="E1394" i="39"/>
  <c r="D1394" i="39"/>
  <c r="B1394" i="39"/>
  <c r="A1394" i="39"/>
  <c r="L1831" i="39"/>
  <c r="C1831" i="39" s="1"/>
  <c r="F1831" i="39"/>
  <c r="E1831" i="39"/>
  <c r="D1831" i="39"/>
  <c r="B1831" i="39"/>
  <c r="A1831" i="39"/>
  <c r="L271" i="39"/>
  <c r="C271" i="39" s="1"/>
  <c r="F271" i="39"/>
  <c r="E271" i="39"/>
  <c r="D271" i="39"/>
  <c r="B271" i="39"/>
  <c r="A271" i="39"/>
  <c r="L1852" i="39"/>
  <c r="C1852" i="39" s="1"/>
  <c r="F1852" i="39"/>
  <c r="E1852" i="39"/>
  <c r="D1852" i="39"/>
  <c r="B1852" i="39"/>
  <c r="A1852" i="39"/>
  <c r="L675" i="39"/>
  <c r="C675" i="39" s="1"/>
  <c r="F675" i="39"/>
  <c r="E675" i="39"/>
  <c r="D675" i="39"/>
  <c r="B675" i="39"/>
  <c r="H675" i="39" s="1"/>
  <c r="A675" i="39"/>
  <c r="L2557" i="39"/>
  <c r="C2557" i="39" s="1"/>
  <c r="F2557" i="39"/>
  <c r="E2557" i="39"/>
  <c r="D2557" i="39"/>
  <c r="B2557" i="39"/>
  <c r="H2557" i="39" s="1"/>
  <c r="A2557" i="39"/>
  <c r="L965" i="39"/>
  <c r="C965" i="39" s="1"/>
  <c r="F965" i="39"/>
  <c r="E965" i="39"/>
  <c r="D965" i="39"/>
  <c r="B965" i="39"/>
  <c r="A965" i="39"/>
  <c r="L1730" i="39"/>
  <c r="C1730" i="39" s="1"/>
  <c r="F1730" i="39"/>
  <c r="E1730" i="39"/>
  <c r="D1730" i="39"/>
  <c r="B1730" i="39"/>
  <c r="A1730" i="39"/>
  <c r="L90" i="39"/>
  <c r="C90" i="39" s="1"/>
  <c r="F90" i="39"/>
  <c r="E90" i="39"/>
  <c r="D90" i="39"/>
  <c r="B90" i="39"/>
  <c r="A90" i="39"/>
  <c r="L3103" i="39"/>
  <c r="C3103" i="39" s="1"/>
  <c r="F3103" i="39"/>
  <c r="E3103" i="39"/>
  <c r="D3103" i="39"/>
  <c r="B3103" i="39"/>
  <c r="H3103" i="39" s="1"/>
  <c r="A3103" i="39"/>
  <c r="L169" i="39"/>
  <c r="C169" i="39" s="1"/>
  <c r="F169" i="39"/>
  <c r="E169" i="39"/>
  <c r="D169" i="39"/>
  <c r="B169" i="39"/>
  <c r="H169" i="39" s="1"/>
  <c r="A169" i="39"/>
  <c r="L1052" i="39"/>
  <c r="C1052" i="39" s="1"/>
  <c r="F1052" i="39"/>
  <c r="E1052" i="39"/>
  <c r="D1052" i="39"/>
  <c r="B1052" i="39"/>
  <c r="H1052" i="39" s="1"/>
  <c r="A1052" i="39"/>
  <c r="L779" i="39"/>
  <c r="C779" i="39" s="1"/>
  <c r="F779" i="39"/>
  <c r="E779" i="39"/>
  <c r="D779" i="39"/>
  <c r="B779" i="39"/>
  <c r="A779" i="39"/>
  <c r="L2354" i="39"/>
  <c r="C2354" i="39" s="1"/>
  <c r="F2354" i="39"/>
  <c r="E2354" i="39"/>
  <c r="D2354" i="39"/>
  <c r="B2354" i="39"/>
  <c r="A2354" i="39"/>
  <c r="L1095" i="39"/>
  <c r="C1095" i="39" s="1"/>
  <c r="F1095" i="39"/>
  <c r="E1095" i="39"/>
  <c r="D1095" i="39"/>
  <c r="B1095" i="39"/>
  <c r="H1095" i="39" s="1"/>
  <c r="A1095" i="39"/>
  <c r="L2574" i="39"/>
  <c r="C2574" i="39" s="1"/>
  <c r="F2574" i="39"/>
  <c r="E2574" i="39"/>
  <c r="D2574" i="39"/>
  <c r="B2574" i="39"/>
  <c r="A2574" i="39"/>
  <c r="L2507" i="39"/>
  <c r="C2507" i="39" s="1"/>
  <c r="F2507" i="39"/>
  <c r="E2507" i="39"/>
  <c r="D2507" i="39"/>
  <c r="B2507" i="39"/>
  <c r="A2507" i="39"/>
  <c r="L1801" i="39"/>
  <c r="C1801" i="39" s="1"/>
  <c r="F1801" i="39"/>
  <c r="E1801" i="39"/>
  <c r="D1801" i="39"/>
  <c r="B1801" i="39"/>
  <c r="A1801" i="39"/>
  <c r="L469" i="39"/>
  <c r="C469" i="39" s="1"/>
  <c r="F469" i="39"/>
  <c r="E469" i="39"/>
  <c r="D469" i="39"/>
  <c r="B469" i="39"/>
  <c r="A469" i="39"/>
  <c r="L487" i="39"/>
  <c r="C487" i="39" s="1"/>
  <c r="F487" i="39"/>
  <c r="E487" i="39"/>
  <c r="D487" i="39"/>
  <c r="B487" i="39"/>
  <c r="A487" i="39"/>
  <c r="L3077" i="39"/>
  <c r="C3077" i="39" s="1"/>
  <c r="F3077" i="39"/>
  <c r="E3077" i="39"/>
  <c r="D3077" i="39"/>
  <c r="B3077" i="39"/>
  <c r="H3077" i="39" s="1"/>
  <c r="A3077" i="39"/>
  <c r="L2923" i="39"/>
  <c r="C2923" i="39" s="1"/>
  <c r="F2923" i="39"/>
  <c r="E2923" i="39"/>
  <c r="D2923" i="39"/>
  <c r="B2923" i="39"/>
  <c r="A2923" i="39"/>
  <c r="L3039" i="39"/>
  <c r="C3039" i="39" s="1"/>
  <c r="F3039" i="39"/>
  <c r="E3039" i="39"/>
  <c r="D3039" i="39"/>
  <c r="B3039" i="39"/>
  <c r="A3039" i="39"/>
  <c r="L1242" i="39"/>
  <c r="C1242" i="39" s="1"/>
  <c r="F1242" i="39"/>
  <c r="E1242" i="39"/>
  <c r="D1242" i="39"/>
  <c r="B1242" i="39"/>
  <c r="A1242" i="39"/>
  <c r="L2663" i="39"/>
  <c r="C2663" i="39" s="1"/>
  <c r="F2663" i="39"/>
  <c r="E2663" i="39"/>
  <c r="D2663" i="39"/>
  <c r="B2663" i="39"/>
  <c r="A2663" i="39"/>
  <c r="L587" i="39"/>
  <c r="C587" i="39" s="1"/>
  <c r="F587" i="39"/>
  <c r="E587" i="39"/>
  <c r="D587" i="39"/>
  <c r="B587" i="39"/>
  <c r="A587" i="39"/>
  <c r="L258" i="39"/>
  <c r="C258" i="39" s="1"/>
  <c r="F258" i="39"/>
  <c r="E258" i="39"/>
  <c r="D258" i="39"/>
  <c r="B258" i="39"/>
  <c r="A258" i="39"/>
  <c r="L987" i="39"/>
  <c r="C987" i="39" s="1"/>
  <c r="F987" i="39"/>
  <c r="E987" i="39"/>
  <c r="D987" i="39"/>
  <c r="B987" i="39"/>
  <c r="A987" i="39"/>
  <c r="L192" i="39"/>
  <c r="C192" i="39" s="1"/>
  <c r="F192" i="39"/>
  <c r="E192" i="39"/>
  <c r="D192" i="39"/>
  <c r="B192" i="39"/>
  <c r="H192" i="39" s="1"/>
  <c r="A192" i="39"/>
  <c r="L1415" i="39"/>
  <c r="C1415" i="39" s="1"/>
  <c r="F1415" i="39"/>
  <c r="E1415" i="39"/>
  <c r="D1415" i="39"/>
  <c r="B1415" i="39"/>
  <c r="H1416" i="39" s="1"/>
  <c r="A1415" i="39"/>
  <c r="L1380" i="39"/>
  <c r="C1380" i="39" s="1"/>
  <c r="F1380" i="39"/>
  <c r="E1380" i="39"/>
  <c r="D1380" i="39"/>
  <c r="B1380" i="39"/>
  <c r="A1380" i="39"/>
  <c r="L3150" i="39"/>
  <c r="C3150" i="39" s="1"/>
  <c r="F3150" i="39"/>
  <c r="E3150" i="39"/>
  <c r="D3150" i="39"/>
  <c r="B3150" i="39"/>
  <c r="A3150" i="39"/>
  <c r="L2317" i="39"/>
  <c r="C2317" i="39" s="1"/>
  <c r="F2317" i="39"/>
  <c r="E2317" i="39"/>
  <c r="D2317" i="39"/>
  <c r="B2317" i="39"/>
  <c r="A2317" i="39"/>
  <c r="L2721" i="39"/>
  <c r="C2721" i="39" s="1"/>
  <c r="F2721" i="39"/>
  <c r="E2721" i="39"/>
  <c r="D2721" i="39"/>
  <c r="B2721" i="39"/>
  <c r="A2721" i="39"/>
  <c r="L349" i="39"/>
  <c r="C349" i="39" s="1"/>
  <c r="F349" i="39"/>
  <c r="E349" i="39"/>
  <c r="D349" i="39"/>
  <c r="B349" i="39"/>
  <c r="A349" i="39"/>
  <c r="L1489" i="39"/>
  <c r="C1489" i="39" s="1"/>
  <c r="F1489" i="39"/>
  <c r="E1489" i="39"/>
  <c r="D1489" i="39"/>
  <c r="B1489" i="39"/>
  <c r="A1489" i="39"/>
  <c r="L697" i="39"/>
  <c r="C697" i="39" s="1"/>
  <c r="F697" i="39"/>
  <c r="E697" i="39"/>
  <c r="D697" i="39"/>
  <c r="B697" i="39"/>
  <c r="A697" i="39"/>
  <c r="L2811" i="39"/>
  <c r="C2811" i="39" s="1"/>
  <c r="F2811" i="39"/>
  <c r="E2811" i="39"/>
  <c r="D2811" i="39"/>
  <c r="B2811" i="39"/>
  <c r="A2811" i="39"/>
  <c r="L700" i="39"/>
  <c r="C700" i="39" s="1"/>
  <c r="F700" i="39"/>
  <c r="E700" i="39"/>
  <c r="D700" i="39"/>
  <c r="B700" i="39"/>
  <c r="A700" i="39"/>
  <c r="L2299" i="39"/>
  <c r="C2299" i="39" s="1"/>
  <c r="F2299" i="39"/>
  <c r="E2299" i="39"/>
  <c r="D2299" i="39"/>
  <c r="B2299" i="39"/>
  <c r="A2299" i="39"/>
  <c r="L76" i="39"/>
  <c r="C76" i="39" s="1"/>
  <c r="F76" i="39"/>
  <c r="E76" i="39"/>
  <c r="D76" i="39"/>
  <c r="B76" i="39"/>
  <c r="A76" i="39"/>
  <c r="L554" i="39"/>
  <c r="C554" i="39" s="1"/>
  <c r="F554" i="39"/>
  <c r="E554" i="39"/>
  <c r="D554" i="39"/>
  <c r="B554" i="39"/>
  <c r="H554" i="39" s="1"/>
  <c r="A554" i="39"/>
  <c r="L1833" i="39"/>
  <c r="C1833" i="39" s="1"/>
  <c r="F1833" i="39"/>
  <c r="E1833" i="39"/>
  <c r="D1833" i="39"/>
  <c r="B1833" i="39"/>
  <c r="A1833" i="39"/>
  <c r="L2991" i="39"/>
  <c r="C2991" i="39" s="1"/>
  <c r="F2991" i="39"/>
  <c r="E2991" i="39"/>
  <c r="D2991" i="39"/>
  <c r="B2991" i="39"/>
  <c r="A2991" i="39"/>
  <c r="H2636" i="39" l="1"/>
  <c r="H2637" i="39"/>
  <c r="H3100" i="39"/>
  <c r="H2918" i="39"/>
  <c r="H2747" i="39"/>
  <c r="H2748" i="39"/>
  <c r="H2453" i="39"/>
  <c r="H1912" i="39"/>
  <c r="H1913" i="39"/>
  <c r="H1697" i="39"/>
  <c r="H1794" i="39"/>
  <c r="H1376" i="39"/>
  <c r="H784" i="39"/>
  <c r="H2256" i="39"/>
  <c r="H1409" i="39"/>
  <c r="H697" i="39"/>
  <c r="H2240" i="39"/>
  <c r="H949" i="39"/>
  <c r="H1457" i="39"/>
  <c r="H543" i="39"/>
  <c r="H403" i="39"/>
  <c r="H404" i="39"/>
  <c r="H1443" i="39"/>
  <c r="H1033" i="39"/>
  <c r="H2545" i="39"/>
  <c r="H1387" i="39"/>
  <c r="H336" i="39"/>
  <c r="H392" i="39"/>
  <c r="H208" i="39"/>
  <c r="H209" i="39"/>
  <c r="H1450" i="39"/>
  <c r="H2939" i="39"/>
  <c r="H992" i="39"/>
  <c r="H148" i="39"/>
  <c r="H1706" i="39"/>
  <c r="H2696" i="39"/>
  <c r="H2650" i="39"/>
  <c r="H1744" i="39"/>
  <c r="H1627" i="39"/>
  <c r="H2938" i="39"/>
  <c r="H2242" i="39"/>
  <c r="H2457" i="39"/>
  <c r="H529" i="39"/>
  <c r="H2811" i="39"/>
  <c r="H383" i="39"/>
  <c r="H2958" i="39"/>
  <c r="H355" i="39"/>
  <c r="H869" i="39"/>
  <c r="H2440" i="39"/>
  <c r="H2638" i="39"/>
  <c r="H965" i="39"/>
  <c r="H2574" i="39"/>
  <c r="H2046" i="39"/>
  <c r="H126" i="39"/>
  <c r="H2813" i="39"/>
  <c r="H1031" i="39"/>
  <c r="H89" i="39"/>
  <c r="H3035" i="39"/>
  <c r="H610" i="39"/>
  <c r="H2662" i="39"/>
  <c r="H1085" i="39"/>
  <c r="H1832" i="39"/>
  <c r="H493" i="39"/>
  <c r="H1032" i="39"/>
  <c r="H1442" i="39"/>
  <c r="H1357" i="39"/>
  <c r="H1629" i="39"/>
  <c r="H1405" i="39"/>
  <c r="H2724" i="39"/>
  <c r="H927" i="39"/>
  <c r="H1086" i="39"/>
  <c r="H1819" i="39"/>
  <c r="H3124" i="39"/>
  <c r="H2957" i="39"/>
  <c r="H2134" i="39"/>
  <c r="H1705" i="39"/>
  <c r="H2036" i="39"/>
  <c r="H603" i="39"/>
  <c r="H458" i="39"/>
  <c r="H227" i="39"/>
  <c r="H1458" i="39"/>
  <c r="H2854" i="39"/>
  <c r="H1301" i="39"/>
  <c r="H1169" i="39"/>
  <c r="H2320" i="39"/>
  <c r="H1520" i="39"/>
  <c r="H393" i="39"/>
  <c r="H2695" i="39"/>
  <c r="H1808" i="39"/>
  <c r="H1745" i="39"/>
  <c r="H1801" i="39"/>
  <c r="H459" i="39"/>
  <c r="H1630" i="39"/>
  <c r="H2844" i="39"/>
  <c r="H2255" i="39"/>
  <c r="H2366" i="39"/>
  <c r="H2651" i="39"/>
  <c r="H966" i="39"/>
  <c r="H870" i="39"/>
  <c r="H2025" i="39"/>
  <c r="H357" i="39"/>
  <c r="H23" i="39"/>
  <c r="H1719" i="39"/>
  <c r="H1252" i="39"/>
  <c r="H1746" i="39"/>
  <c r="H1444" i="39"/>
  <c r="H127" i="39"/>
  <c r="H2257" i="39"/>
  <c r="H326" i="39"/>
  <c r="H93" i="39"/>
  <c r="H3066" i="39"/>
  <c r="H3149" i="39"/>
  <c r="H1981" i="39"/>
  <c r="H3058" i="39"/>
  <c r="H1628" i="39"/>
  <c r="H1324" i="39"/>
  <c r="H1002" i="39"/>
  <c r="H551" i="39"/>
  <c r="H2448" i="39"/>
  <c r="H204" i="39"/>
  <c r="H2205" i="39"/>
  <c r="H1087" i="39"/>
  <c r="H1471" i="39"/>
  <c r="H1936" i="39"/>
  <c r="H356" i="39"/>
  <c r="H919" i="39"/>
  <c r="H1206" i="39"/>
  <c r="H747" i="39"/>
  <c r="H942" i="39"/>
  <c r="H2239" i="39"/>
  <c r="H2234" i="39"/>
  <c r="H348" i="39"/>
  <c r="H2109" i="39"/>
  <c r="H993" i="39"/>
  <c r="H2940" i="39"/>
  <c r="H3104" i="39"/>
  <c r="H1802" i="39"/>
  <c r="H1519" i="39"/>
  <c r="H2110" i="39"/>
  <c r="H1901" i="39"/>
  <c r="H2980" i="39"/>
  <c r="H2942" i="39"/>
  <c r="H2452" i="39"/>
  <c r="H980" i="39"/>
  <c r="H604" i="39"/>
  <c r="H1818" i="39"/>
  <c r="H1800" i="39"/>
  <c r="H1302" i="39"/>
  <c r="H2079" i="39"/>
  <c r="H1064" i="39"/>
  <c r="H2910" i="39"/>
  <c r="H941" i="39"/>
  <c r="H193" i="39"/>
  <c r="H124" i="39"/>
  <c r="H2241" i="39"/>
  <c r="H394" i="39"/>
  <c r="H2649" i="39"/>
  <c r="H1656" i="39"/>
  <c r="H88" i="39"/>
  <c r="H2981" i="39"/>
  <c r="H194" i="39"/>
  <c r="H2666" i="39"/>
  <c r="H142" i="39"/>
  <c r="H220" i="39"/>
  <c r="H1655" i="39"/>
  <c r="H2985" i="39"/>
  <c r="H226" i="39"/>
  <c r="H2678" i="39"/>
  <c r="H1632" i="39"/>
  <c r="H251" i="39"/>
  <c r="H125" i="39"/>
  <c r="H384" i="39"/>
  <c r="H2812" i="39"/>
  <c r="H1225" i="39"/>
  <c r="H1226" i="39"/>
  <c r="H1146" i="39"/>
  <c r="H1147" i="39"/>
  <c r="H2275" i="39"/>
  <c r="H2276" i="39"/>
  <c r="H1591" i="39"/>
  <c r="H1590" i="39"/>
  <c r="H20" i="39"/>
  <c r="H21" i="39"/>
  <c r="H455" i="39"/>
  <c r="H454" i="39"/>
  <c r="H2029" i="39"/>
  <c r="H2030" i="39"/>
  <c r="H401" i="39"/>
  <c r="H2057" i="39"/>
  <c r="H2058" i="39"/>
  <c r="H1282" i="39"/>
  <c r="H1281" i="39"/>
  <c r="H2983" i="39"/>
  <c r="H2982" i="39"/>
  <c r="H997" i="39"/>
  <c r="H998" i="39"/>
  <c r="H2179" i="39"/>
  <c r="H2178" i="39"/>
  <c r="H879" i="39"/>
  <c r="H878" i="39"/>
  <c r="H143" i="39"/>
  <c r="H144" i="39"/>
  <c r="H3051" i="39"/>
  <c r="H3050" i="39"/>
  <c r="H1119" i="39"/>
  <c r="H1118" i="39"/>
  <c r="H620" i="39"/>
  <c r="H619" i="39"/>
  <c r="H655" i="39"/>
  <c r="H654" i="39"/>
  <c r="H733" i="39"/>
  <c r="H732" i="39"/>
  <c r="H1906" i="39"/>
  <c r="H1907" i="39"/>
  <c r="H1798" i="39"/>
  <c r="H1797" i="39"/>
  <c r="H2184" i="39"/>
  <c r="H2183" i="39"/>
  <c r="H2111" i="39"/>
  <c r="H2112" i="39"/>
  <c r="H1918" i="39"/>
  <c r="H1919" i="39"/>
  <c r="H1482" i="39"/>
  <c r="H1483" i="39"/>
  <c r="H3031" i="39"/>
  <c r="H3032" i="39"/>
  <c r="H303" i="39"/>
  <c r="H302" i="39"/>
  <c r="H1708" i="39"/>
  <c r="H1707" i="39"/>
  <c r="H1634" i="39"/>
  <c r="H1633" i="39"/>
  <c r="H2236" i="39"/>
  <c r="H2235" i="39"/>
  <c r="H2933" i="39"/>
  <c r="H2934" i="39"/>
  <c r="H1806" i="39"/>
  <c r="H1805" i="39"/>
  <c r="H3045" i="39"/>
  <c r="H3046" i="39"/>
  <c r="H1613" i="39"/>
  <c r="H1614" i="39"/>
  <c r="H2892" i="39"/>
  <c r="H2891" i="39"/>
  <c r="H1611" i="39"/>
  <c r="H1610" i="39"/>
  <c r="H2919" i="39"/>
  <c r="H795" i="39"/>
  <c r="H794" i="39"/>
  <c r="H117" i="39"/>
  <c r="H118" i="39"/>
  <c r="H1524" i="39"/>
  <c r="H1525" i="39"/>
  <c r="H2845" i="39"/>
  <c r="H2846" i="39"/>
  <c r="H1305" i="39"/>
  <c r="H1306" i="39"/>
  <c r="H1040" i="39"/>
  <c r="H1039" i="39"/>
  <c r="H3161" i="39"/>
  <c r="H3162" i="39"/>
  <c r="H790" i="39"/>
  <c r="H791" i="39"/>
  <c r="H1601" i="39"/>
  <c r="H1602" i="39"/>
  <c r="H2164" i="39"/>
  <c r="H2165" i="39"/>
  <c r="H696" i="39"/>
  <c r="H1192" i="39"/>
  <c r="H1191" i="39"/>
  <c r="H1289" i="39"/>
  <c r="H1290" i="39"/>
  <c r="H1958" i="39"/>
  <c r="H1957" i="39"/>
  <c r="H1193" i="39"/>
  <c r="H1194" i="39"/>
  <c r="H1100" i="39"/>
  <c r="H1101" i="39"/>
  <c r="H2739" i="39"/>
  <c r="H2740" i="39"/>
  <c r="H1069" i="39"/>
  <c r="H1068" i="39"/>
  <c r="H920" i="39"/>
  <c r="H921" i="39"/>
  <c r="H1893" i="39"/>
  <c r="H1894" i="39"/>
  <c r="H1342" i="39"/>
  <c r="H1341" i="39"/>
  <c r="H2136" i="39"/>
  <c r="H2135" i="39"/>
  <c r="H996" i="39"/>
  <c r="H995" i="39"/>
  <c r="H556" i="39"/>
  <c r="H555" i="39"/>
  <c r="H1228" i="39"/>
  <c r="H1227" i="39"/>
  <c r="H976" i="39"/>
  <c r="H975" i="39"/>
  <c r="H1578" i="39"/>
  <c r="H1577" i="39"/>
  <c r="H1275" i="39"/>
  <c r="H1274" i="39"/>
  <c r="H285" i="39"/>
  <c r="H284" i="39"/>
  <c r="H634" i="39"/>
  <c r="H633" i="39"/>
  <c r="H1969" i="39"/>
  <c r="H1968" i="39"/>
  <c r="H253" i="39"/>
  <c r="H252" i="39"/>
  <c r="H1230" i="39"/>
  <c r="H1229" i="39"/>
  <c r="H2391" i="39"/>
  <c r="H2390" i="39"/>
  <c r="H890" i="39"/>
  <c r="H891" i="39"/>
  <c r="H1926" i="39"/>
  <c r="H1925" i="39"/>
  <c r="H1826" i="39"/>
  <c r="H1825" i="39"/>
  <c r="H2691" i="39"/>
  <c r="H2692" i="39"/>
  <c r="H374" i="39"/>
  <c r="H373" i="39"/>
  <c r="H2708" i="39"/>
  <c r="H2709" i="39"/>
  <c r="H359" i="39"/>
  <c r="H358" i="39"/>
  <c r="H1299" i="39"/>
  <c r="H1298" i="39"/>
  <c r="H1848" i="39"/>
  <c r="H1849" i="39"/>
  <c r="H754" i="39"/>
  <c r="H755" i="39"/>
  <c r="H727" i="39"/>
  <c r="H726" i="39"/>
  <c r="H1493" i="39"/>
  <c r="H1492" i="39"/>
  <c r="H1190" i="39"/>
  <c r="H1189" i="39"/>
  <c r="H616" i="39"/>
  <c r="H617" i="39"/>
  <c r="H867" i="39"/>
  <c r="H866" i="39"/>
  <c r="H2867" i="39"/>
  <c r="H2868" i="39"/>
  <c r="H849" i="39"/>
  <c r="H850" i="39"/>
  <c r="H1556" i="39"/>
  <c r="H1557" i="39"/>
  <c r="H2262" i="39"/>
  <c r="H34" i="39"/>
  <c r="H33" i="39"/>
  <c r="H2959" i="39"/>
  <c r="H2960" i="39"/>
  <c r="H978" i="39"/>
  <c r="H977" i="39"/>
  <c r="H1560" i="39"/>
  <c r="H1561" i="39"/>
  <c r="H1223" i="39"/>
  <c r="H1222" i="39"/>
  <c r="H706" i="39"/>
  <c r="H705" i="39"/>
  <c r="H178" i="39"/>
  <c r="H177" i="39"/>
  <c r="H168" i="39"/>
  <c r="H167" i="39"/>
  <c r="H1313" i="39"/>
  <c r="H1312" i="39"/>
  <c r="H900" i="39"/>
  <c r="H899" i="39"/>
  <c r="H2675" i="39"/>
  <c r="H2676" i="39"/>
  <c r="H1445" i="39"/>
  <c r="H1446" i="39"/>
  <c r="H559" i="39"/>
  <c r="H558" i="39"/>
  <c r="H1574" i="39"/>
  <c r="H1573" i="39"/>
  <c r="H1293" i="39"/>
  <c r="H1294" i="39"/>
  <c r="H1542" i="39"/>
  <c r="H1543" i="39"/>
  <c r="H1720" i="39"/>
  <c r="H1721" i="39"/>
  <c r="H2243" i="39"/>
  <c r="H2244" i="39"/>
  <c r="H2467" i="39"/>
  <c r="H2698" i="39"/>
  <c r="H2697" i="39"/>
  <c r="H1747" i="39"/>
  <c r="H1748" i="39"/>
  <c r="H2593" i="39"/>
  <c r="H2594" i="39"/>
  <c r="H563" i="39"/>
  <c r="H562" i="39"/>
  <c r="H63" i="39"/>
  <c r="H62" i="39"/>
  <c r="H2731" i="39"/>
  <c r="H2732" i="39"/>
  <c r="H2009" i="39"/>
  <c r="H2010" i="39"/>
  <c r="H2896" i="39"/>
  <c r="H2895" i="39"/>
  <c r="H38" i="39"/>
  <c r="H37" i="39"/>
  <c r="H2423" i="39"/>
  <c r="H2422" i="39"/>
  <c r="H1698" i="39"/>
  <c r="H2223" i="39"/>
  <c r="H2222" i="39"/>
  <c r="H2384" i="39"/>
  <c r="H2385" i="39"/>
  <c r="H1688" i="39"/>
  <c r="H1689" i="39"/>
  <c r="H1092" i="39"/>
  <c r="H1093" i="39"/>
  <c r="H1173" i="39"/>
  <c r="H1172" i="39"/>
  <c r="H1681" i="39"/>
  <c r="H1682" i="39"/>
  <c r="H2374" i="39"/>
  <c r="H2373" i="39"/>
  <c r="H1199" i="39"/>
  <c r="H1200" i="39"/>
  <c r="H1530" i="39"/>
  <c r="H1529" i="39"/>
  <c r="H2071" i="39"/>
  <c r="H2072" i="39"/>
  <c r="H2490" i="39"/>
  <c r="H2489" i="39"/>
  <c r="H2473" i="39"/>
  <c r="H2472" i="39"/>
  <c r="H2264" i="39"/>
  <c r="H2265" i="39"/>
  <c r="H636" i="39"/>
  <c r="H635" i="39"/>
  <c r="H390" i="39"/>
  <c r="H389" i="39"/>
  <c r="H379" i="39"/>
  <c r="H380" i="39"/>
  <c r="H163" i="39"/>
  <c r="H164" i="39"/>
  <c r="H514" i="39"/>
  <c r="H513" i="39"/>
  <c r="H2418" i="39"/>
  <c r="H2419" i="39"/>
  <c r="H1295" i="39"/>
  <c r="H1296" i="39"/>
  <c r="H72" i="39"/>
  <c r="H73" i="39"/>
  <c r="H1067" i="39"/>
  <c r="H1066" i="39"/>
  <c r="H785" i="39"/>
  <c r="H786" i="39"/>
  <c r="H1762" i="39"/>
  <c r="H1761" i="39"/>
  <c r="H1480" i="39"/>
  <c r="H1481" i="39"/>
  <c r="H1059" i="39"/>
  <c r="H1058" i="39"/>
  <c r="H2495" i="39"/>
  <c r="H2494" i="39"/>
  <c r="H2403" i="39"/>
  <c r="H2404" i="39"/>
  <c r="H830" i="39"/>
  <c r="H831" i="39"/>
  <c r="H860" i="39"/>
  <c r="H861" i="39"/>
  <c r="H3092" i="39"/>
  <c r="H3093" i="39"/>
  <c r="H1165" i="39"/>
  <c r="H1166" i="39"/>
  <c r="H1467" i="39"/>
  <c r="H1466" i="39"/>
  <c r="H612" i="39"/>
  <c r="H611" i="39"/>
  <c r="H2414" i="39"/>
  <c r="H2415" i="39"/>
  <c r="H2200" i="39"/>
  <c r="H2201" i="39"/>
  <c r="H2757" i="39"/>
  <c r="H2756" i="39"/>
  <c r="H2130" i="39"/>
  <c r="H2131" i="39"/>
  <c r="H215" i="39"/>
  <c r="H216" i="39"/>
  <c r="H1765" i="39"/>
  <c r="H1764" i="39"/>
  <c r="H2814" i="39"/>
  <c r="H2815" i="39"/>
  <c r="H199" i="39"/>
  <c r="H198" i="39"/>
  <c r="H3070" i="39"/>
  <c r="H3069" i="39"/>
  <c r="H547" i="39"/>
  <c r="H548" i="39"/>
  <c r="H2481" i="39"/>
  <c r="H2480" i="39"/>
  <c r="H585" i="39"/>
  <c r="H584" i="39"/>
  <c r="H231" i="39"/>
  <c r="H230" i="39"/>
  <c r="H3004" i="39"/>
  <c r="H3005" i="39"/>
  <c r="H542" i="39"/>
  <c r="H1565" i="39"/>
  <c r="H1564" i="39"/>
  <c r="H2033" i="39"/>
  <c r="H2034" i="39"/>
  <c r="H2449" i="39"/>
  <c r="H2450" i="39"/>
  <c r="H2308" i="39"/>
  <c r="H2309" i="39"/>
  <c r="H2146" i="39"/>
  <c r="H2145" i="39"/>
  <c r="H2542" i="39"/>
  <c r="H2543" i="39"/>
  <c r="H1536" i="39"/>
  <c r="H1535" i="39"/>
  <c r="H2801" i="39"/>
  <c r="H2800" i="39"/>
  <c r="H222" i="39"/>
  <c r="H221" i="39"/>
  <c r="H837" i="39"/>
  <c r="H838" i="39"/>
  <c r="H1150" i="39"/>
  <c r="H1149" i="39"/>
  <c r="H1317" i="39"/>
  <c r="H1318" i="39"/>
  <c r="H196" i="39"/>
  <c r="H195" i="39"/>
  <c r="H2434" i="39"/>
  <c r="H2433" i="39"/>
  <c r="H218" i="39"/>
  <c r="H217" i="39"/>
  <c r="H1540" i="39"/>
  <c r="H1541" i="39"/>
  <c r="H2306" i="39"/>
  <c r="H2305" i="39"/>
  <c r="H2157" i="39"/>
  <c r="H2156" i="39"/>
  <c r="H1270" i="39"/>
  <c r="H1271" i="39"/>
  <c r="H1414" i="39"/>
  <c r="H1413" i="39"/>
  <c r="H2436" i="39"/>
  <c r="H2435" i="39"/>
  <c r="H1315" i="39"/>
  <c r="H1314" i="39"/>
  <c r="H2805" i="39"/>
  <c r="H2806" i="39"/>
  <c r="H2322" i="39"/>
  <c r="H2321" i="39"/>
  <c r="H2842" i="39"/>
  <c r="H2841" i="39"/>
  <c r="H1181" i="39"/>
  <c r="H1182" i="39"/>
  <c r="H1061" i="39"/>
  <c r="H1062" i="39"/>
  <c r="H1676" i="39"/>
  <c r="H1677" i="39"/>
  <c r="H3067" i="39"/>
  <c r="H3068" i="39"/>
  <c r="H2513" i="39"/>
  <c r="H2512" i="39"/>
  <c r="H2068" i="39"/>
  <c r="H2069" i="39"/>
  <c r="H699" i="39"/>
  <c r="H698" i="39"/>
  <c r="H386" i="39"/>
  <c r="H385" i="39"/>
  <c r="H424" i="39"/>
  <c r="H423" i="39"/>
  <c r="H1388" i="39"/>
  <c r="H1389" i="39"/>
  <c r="H876" i="39"/>
  <c r="H875" i="39"/>
  <c r="H1135" i="39"/>
  <c r="H1136" i="39"/>
  <c r="H625" i="39"/>
  <c r="H626" i="39"/>
  <c r="H2270" i="39"/>
  <c r="H2271" i="39"/>
  <c r="H1663" i="39"/>
  <c r="H1662" i="39"/>
  <c r="H972" i="39"/>
  <c r="H973" i="39"/>
  <c r="H1358" i="39"/>
  <c r="H1359" i="39"/>
  <c r="H2121" i="39"/>
  <c r="H2120" i="39"/>
  <c r="H1382" i="39"/>
  <c r="H1383" i="39"/>
  <c r="H564" i="39"/>
  <c r="H565" i="39"/>
  <c r="H1071" i="39"/>
  <c r="H1070" i="39"/>
  <c r="H2144" i="39"/>
  <c r="H2143" i="39"/>
  <c r="H1365" i="39"/>
  <c r="H1366" i="39"/>
  <c r="H2147" i="39"/>
  <c r="H2148" i="39"/>
  <c r="H1965" i="39"/>
  <c r="H1964" i="39"/>
  <c r="H129" i="39"/>
  <c r="H128" i="39"/>
  <c r="H468" i="39"/>
  <c r="H467" i="39"/>
  <c r="H1360" i="39"/>
  <c r="H1361" i="39"/>
  <c r="H2702" i="39"/>
  <c r="H2703" i="39"/>
  <c r="H682" i="39"/>
  <c r="H681" i="39"/>
  <c r="H1088" i="39"/>
  <c r="H1089" i="39"/>
  <c r="H1426" i="39"/>
  <c r="H1427" i="39"/>
  <c r="H1213" i="39"/>
  <c r="H1212" i="39"/>
  <c r="H2535" i="39"/>
  <c r="H2536" i="39"/>
  <c r="H2458" i="39"/>
  <c r="H2459" i="39"/>
  <c r="H95" i="39"/>
  <c r="H94" i="39"/>
  <c r="H1973" i="39"/>
  <c r="H1974" i="39"/>
  <c r="H2407" i="39"/>
  <c r="H2406" i="39"/>
  <c r="H2430" i="39"/>
  <c r="H2429" i="39"/>
  <c r="H2056" i="39"/>
  <c r="H2055" i="39"/>
  <c r="H810" i="39"/>
  <c r="H809" i="39"/>
  <c r="H1107" i="39"/>
  <c r="H1108" i="39"/>
  <c r="H1036" i="39"/>
  <c r="H1037" i="39"/>
  <c r="H1888" i="39"/>
  <c r="H1887" i="39"/>
  <c r="H2172" i="39"/>
  <c r="H2173" i="39"/>
  <c r="H2139" i="39"/>
  <c r="H1258" i="39"/>
  <c r="H537" i="39"/>
  <c r="H538" i="39"/>
  <c r="H1658" i="39"/>
  <c r="H1657" i="39"/>
  <c r="H982" i="39"/>
  <c r="H981" i="39"/>
  <c r="H1501" i="39"/>
  <c r="H1500" i="39"/>
  <c r="H2646" i="39"/>
  <c r="H2647" i="39"/>
  <c r="H44" i="39"/>
  <c r="H43" i="39"/>
  <c r="H1460" i="39"/>
  <c r="H1459" i="39"/>
  <c r="H2832" i="39"/>
  <c r="H2831" i="39"/>
  <c r="H1245" i="39"/>
  <c r="H1244" i="39"/>
  <c r="H962" i="39"/>
  <c r="H963" i="39"/>
  <c r="H229" i="39"/>
  <c r="H228" i="39"/>
  <c r="H1815" i="39"/>
  <c r="H1816" i="39"/>
  <c r="H395" i="39"/>
  <c r="H396" i="39"/>
  <c r="H2915" i="39"/>
  <c r="H2914" i="39"/>
  <c r="H2725" i="39"/>
  <c r="H2726" i="39"/>
  <c r="H3010" i="39"/>
  <c r="H3009" i="39"/>
  <c r="H2634" i="39"/>
  <c r="H2633" i="39"/>
  <c r="H2052" i="39"/>
  <c r="H2053" i="39"/>
  <c r="H2770" i="39"/>
  <c r="H2771" i="39"/>
  <c r="H775" i="39"/>
  <c r="H774" i="39"/>
  <c r="H1277" i="39"/>
  <c r="H1278" i="39"/>
  <c r="H2777" i="39"/>
  <c r="H2776" i="39"/>
  <c r="H649" i="39"/>
  <c r="H648" i="39"/>
  <c r="H2851" i="39"/>
  <c r="H2852" i="39"/>
  <c r="H35" i="39"/>
  <c r="H36" i="39"/>
  <c r="H2312" i="39"/>
  <c r="H2311" i="39"/>
  <c r="H2346" i="39"/>
  <c r="H2347" i="39"/>
  <c r="H544" i="39"/>
  <c r="H545" i="39"/>
  <c r="H414" i="39"/>
  <c r="H413" i="39"/>
  <c r="H1330" i="39"/>
  <c r="H1331" i="39"/>
  <c r="H1585" i="39"/>
  <c r="H1617" i="39"/>
  <c r="H1618" i="39"/>
  <c r="H2000" i="39"/>
  <c r="H2001" i="39"/>
  <c r="H2762" i="39"/>
  <c r="H2763" i="39"/>
  <c r="H188" i="39"/>
  <c r="H187" i="39"/>
  <c r="H190" i="39"/>
  <c r="H191" i="39"/>
  <c r="H1284" i="39"/>
  <c r="H1285" i="39"/>
  <c r="H1648" i="39"/>
  <c r="H1649" i="39"/>
  <c r="H3101" i="39"/>
  <c r="H2400" i="39"/>
  <c r="H2399" i="39"/>
  <c r="H2599" i="39"/>
  <c r="H2600" i="39"/>
  <c r="H748" i="39"/>
  <c r="H749" i="39"/>
  <c r="H1160" i="39"/>
  <c r="H1161" i="39"/>
  <c r="H312" i="39"/>
  <c r="H311" i="39"/>
  <c r="H803" i="39"/>
  <c r="H802" i="39"/>
  <c r="H2699" i="39"/>
  <c r="H2700" i="39"/>
  <c r="H1236" i="39"/>
  <c r="H1235" i="39"/>
  <c r="H1640" i="39"/>
  <c r="H1641" i="39"/>
  <c r="H1724" i="39"/>
  <c r="H1725" i="39"/>
  <c r="H2758" i="39"/>
  <c r="H2759" i="39"/>
  <c r="H2889" i="39"/>
  <c r="H2888" i="39"/>
  <c r="H1714" i="39"/>
  <c r="H1715" i="39"/>
  <c r="H3106" i="39"/>
  <c r="H3105" i="39"/>
  <c r="H322" i="39"/>
  <c r="H321" i="39"/>
  <c r="H2186" i="39"/>
  <c r="H2187" i="39"/>
  <c r="H2567" i="39"/>
  <c r="H2566" i="39"/>
  <c r="H2641" i="39"/>
  <c r="H2642" i="39"/>
  <c r="H3113" i="39"/>
  <c r="H3112" i="39"/>
  <c r="H2162" i="39"/>
  <c r="H2163" i="39"/>
  <c r="H494" i="39"/>
  <c r="H495" i="39"/>
  <c r="H2047" i="39"/>
  <c r="H2048" i="39"/>
  <c r="H3049" i="39"/>
  <c r="H3048" i="39"/>
  <c r="H1179" i="39"/>
  <c r="H1180" i="39"/>
  <c r="H2370" i="39"/>
  <c r="H2369" i="39"/>
  <c r="H1767" i="39"/>
  <c r="H1766" i="39"/>
  <c r="H2952" i="39"/>
  <c r="H2953" i="39"/>
  <c r="H713" i="39"/>
  <c r="H712" i="39"/>
  <c r="H569" i="39"/>
  <c r="H570" i="39"/>
  <c r="H2837" i="39"/>
  <c r="H2838" i="39"/>
  <c r="H2962" i="39"/>
  <c r="H2963" i="39"/>
  <c r="H337" i="39"/>
  <c r="H338" i="39"/>
  <c r="H2012" i="39"/>
  <c r="H2011" i="39"/>
  <c r="H74" i="39"/>
  <c r="H2902" i="39"/>
  <c r="H2901" i="39"/>
  <c r="H1551" i="39"/>
  <c r="H1552" i="39"/>
  <c r="H1498" i="39"/>
  <c r="H1499" i="39"/>
  <c r="H201" i="39"/>
  <c r="H202" i="39"/>
  <c r="H1700" i="39"/>
  <c r="H1701" i="39"/>
  <c r="H1096" i="39"/>
  <c r="H1097" i="39"/>
  <c r="H1782" i="39"/>
  <c r="H1781" i="39"/>
  <c r="H85" i="39"/>
  <c r="H86" i="39"/>
  <c r="H3037" i="39"/>
  <c r="H3036" i="39"/>
  <c r="H2819" i="39"/>
  <c r="H2818" i="39"/>
  <c r="H2618" i="39"/>
  <c r="H2619" i="39"/>
  <c r="H1755" i="39"/>
  <c r="H1754" i="39"/>
  <c r="H687" i="39"/>
  <c r="H686" i="39"/>
  <c r="H1621" i="39"/>
  <c r="H1622" i="39"/>
  <c r="H510" i="39"/>
  <c r="H511" i="39"/>
  <c r="H2943" i="39"/>
  <c r="H2944" i="39"/>
  <c r="H3041" i="39"/>
  <c r="H3042" i="39"/>
  <c r="H1813" i="39"/>
  <c r="H1812" i="39"/>
  <c r="H3029" i="39"/>
  <c r="H3030" i="39"/>
  <c r="H2972" i="39"/>
  <c r="H2971" i="39"/>
  <c r="H2022" i="39"/>
  <c r="H2023" i="39"/>
  <c r="H2715" i="39"/>
  <c r="H2714" i="39"/>
  <c r="H2454" i="39"/>
  <c r="H1642" i="39"/>
  <c r="H1643" i="39"/>
  <c r="H1646" i="39"/>
  <c r="H1645" i="39"/>
  <c r="H572" i="39"/>
  <c r="H571" i="39"/>
  <c r="H2875" i="39"/>
  <c r="H2876" i="39"/>
  <c r="H1915" i="39"/>
  <c r="H1916" i="39"/>
  <c r="H729" i="39"/>
  <c r="H730" i="39"/>
  <c r="H690" i="39"/>
  <c r="H691" i="39"/>
  <c r="H3016" i="39"/>
  <c r="H3017" i="39"/>
  <c r="H3074" i="39"/>
  <c r="H3073" i="39"/>
  <c r="H1691" i="39"/>
  <c r="H1692" i="39"/>
  <c r="H651" i="39"/>
  <c r="H650" i="39"/>
  <c r="H3117" i="39"/>
  <c r="H3116" i="39"/>
  <c r="H1955" i="39"/>
  <c r="H1954" i="39"/>
  <c r="H1432" i="39"/>
  <c r="H1433" i="39"/>
  <c r="H2592" i="39"/>
  <c r="H2591" i="39"/>
  <c r="H1976" i="39"/>
  <c r="H1975" i="39"/>
  <c r="H2089" i="39"/>
  <c r="H2088" i="39"/>
  <c r="H2935" i="39"/>
  <c r="H2936" i="39"/>
  <c r="H2499" i="39"/>
  <c r="H2498" i="39"/>
  <c r="H591" i="39"/>
  <c r="H592" i="39"/>
  <c r="H661" i="39"/>
  <c r="H662" i="39"/>
  <c r="H1727" i="39"/>
  <c r="H1728" i="39"/>
  <c r="H3140" i="39"/>
  <c r="H3139" i="39"/>
  <c r="H1787" i="39"/>
  <c r="H1786" i="39"/>
  <c r="H444" i="39"/>
  <c r="H443" i="39"/>
  <c r="H1347" i="39"/>
  <c r="H1348" i="39"/>
  <c r="H2417" i="39"/>
  <c r="H2416" i="39"/>
  <c r="H1665" i="39"/>
  <c r="H1666" i="39"/>
  <c r="H243" i="39"/>
  <c r="H244" i="39"/>
  <c r="H1020" i="39"/>
  <c r="H1021" i="39"/>
  <c r="H844" i="39"/>
  <c r="H845" i="39"/>
  <c r="H3059" i="39"/>
  <c r="H3060" i="39"/>
  <c r="H871" i="39"/>
  <c r="H872" i="39"/>
  <c r="H606" i="39"/>
  <c r="H605" i="39"/>
  <c r="H1820" i="39"/>
  <c r="H1821" i="39"/>
  <c r="H2065" i="39"/>
  <c r="H2064" i="39"/>
  <c r="H1411" i="39"/>
  <c r="H1410" i="39"/>
  <c r="H2411" i="39"/>
  <c r="H2410" i="39"/>
  <c r="H3021" i="39"/>
  <c r="H3022" i="39"/>
  <c r="H2966" i="39"/>
  <c r="H2965" i="39"/>
  <c r="H1153" i="39"/>
  <c r="H1154" i="39"/>
  <c r="H1961" i="39"/>
  <c r="H1962" i="39"/>
  <c r="H2855" i="39"/>
  <c r="H2856" i="39"/>
  <c r="H162" i="39"/>
  <c r="H161" i="39"/>
  <c r="H307" i="39"/>
  <c r="H308" i="39"/>
  <c r="H709" i="39"/>
  <c r="H710" i="39"/>
  <c r="H1580" i="39"/>
  <c r="H1581" i="39"/>
  <c r="H2906" i="39"/>
  <c r="H2907" i="39"/>
  <c r="H1371" i="39"/>
  <c r="H1372" i="39"/>
  <c r="H1337" i="39"/>
  <c r="H1336" i="39"/>
  <c r="H1804" i="39"/>
  <c r="H1803" i="39"/>
  <c r="H1739" i="39"/>
  <c r="H1738" i="39"/>
  <c r="H2106" i="39"/>
  <c r="H2107" i="39"/>
  <c r="H2886" i="39"/>
  <c r="H2885" i="39"/>
  <c r="H1829" i="39"/>
  <c r="H1828" i="39"/>
  <c r="H2259" i="39"/>
  <c r="H2258" i="39"/>
  <c r="H2485" i="39"/>
  <c r="H2484" i="39"/>
  <c r="H2613" i="39"/>
  <c r="H2612" i="39"/>
  <c r="H497" i="39"/>
  <c r="H498" i="39"/>
  <c r="H835" i="39"/>
  <c r="H836" i="39"/>
  <c r="H1367" i="39"/>
  <c r="H1368" i="39"/>
  <c r="H2152" i="39"/>
  <c r="H2153" i="39"/>
  <c r="H1604" i="39"/>
  <c r="H1603" i="39"/>
  <c r="H2302" i="39"/>
  <c r="H2303" i="39"/>
  <c r="H1438" i="39"/>
  <c r="H1439" i="39"/>
  <c r="H261" i="39"/>
  <c r="H262" i="39"/>
  <c r="H535" i="39"/>
  <c r="H536" i="39"/>
  <c r="H2974" i="39"/>
  <c r="H2973" i="39"/>
  <c r="H2387" i="39"/>
  <c r="H2668" i="39"/>
  <c r="H2667" i="39"/>
  <c r="H371" i="39"/>
  <c r="H372" i="39"/>
  <c r="H3024" i="39"/>
  <c r="H3023" i="39"/>
  <c r="H256" i="39"/>
  <c r="H255" i="39"/>
  <c r="H893" i="39"/>
  <c r="H894" i="39"/>
  <c r="H482" i="39"/>
  <c r="H481" i="39"/>
  <c r="H522" i="39"/>
  <c r="H523" i="39"/>
  <c r="H2004" i="39"/>
  <c r="H2005" i="39"/>
  <c r="H1013" i="39"/>
  <c r="H1012" i="39"/>
  <c r="H3007" i="39"/>
  <c r="H3006" i="39"/>
  <c r="H239" i="39"/>
  <c r="H240" i="39"/>
  <c r="H268" i="39"/>
  <c r="H269" i="39"/>
  <c r="H2474" i="39"/>
  <c r="H2475" i="39"/>
  <c r="H1999" i="39"/>
  <c r="H1998" i="39"/>
  <c r="H2360" i="39"/>
  <c r="H2359" i="39"/>
  <c r="H2519" i="39"/>
  <c r="H2518" i="39"/>
  <c r="H2857" i="39"/>
  <c r="H2858" i="39"/>
  <c r="H2279" i="39"/>
  <c r="H2278" i="39"/>
  <c r="H1218" i="39"/>
  <c r="H1217" i="39"/>
  <c r="H1810" i="39"/>
  <c r="H1809" i="39"/>
  <c r="H2588" i="39"/>
  <c r="H2587" i="39"/>
  <c r="H855" i="39"/>
  <c r="H856" i="39"/>
  <c r="H2559" i="39"/>
  <c r="H2558" i="39"/>
  <c r="H363" i="39"/>
  <c r="H362" i="39"/>
  <c r="H1903" i="39"/>
  <c r="H1902" i="39"/>
  <c r="H2563" i="39"/>
  <c r="H2286" i="39"/>
  <c r="H2287" i="39"/>
  <c r="H121" i="39"/>
  <c r="H122" i="39"/>
  <c r="H1262" i="39"/>
  <c r="H1261" i="39"/>
  <c r="H1930" i="39"/>
  <c r="H2349" i="39"/>
  <c r="H2350" i="39"/>
  <c r="H2231" i="39"/>
  <c r="H2232" i="39"/>
  <c r="H460" i="39"/>
  <c r="H461" i="39"/>
  <c r="H1326" i="39"/>
  <c r="H1327" i="39"/>
  <c r="H815" i="39"/>
  <c r="H816" i="39"/>
  <c r="H1651" i="39"/>
  <c r="H1650" i="39"/>
  <c r="H78" i="39"/>
  <c r="H79" i="39"/>
  <c r="H1937" i="39"/>
  <c r="H1938" i="39"/>
  <c r="H2393" i="39"/>
  <c r="H2392" i="39"/>
  <c r="H688" i="39"/>
  <c r="H689" i="39"/>
  <c r="H582" i="39"/>
  <c r="H581" i="39"/>
  <c r="H2627" i="39"/>
  <c r="H2626" i="39"/>
  <c r="H2829" i="39"/>
  <c r="H2830" i="39"/>
  <c r="H438" i="39"/>
  <c r="H437" i="39"/>
  <c r="H1521" i="39"/>
  <c r="H1522" i="39"/>
  <c r="H490" i="39"/>
  <c r="H1350" i="39"/>
  <c r="H1351" i="39"/>
  <c r="H2623" i="39"/>
  <c r="H2624" i="39"/>
  <c r="H1266" i="39"/>
  <c r="H1267" i="39"/>
  <c r="H3052" i="39"/>
  <c r="H3053" i="39"/>
  <c r="H1400" i="39"/>
  <c r="H1399" i="39"/>
  <c r="H1476" i="39"/>
  <c r="H1477" i="39"/>
  <c r="H2835" i="39"/>
  <c r="H2836" i="39"/>
  <c r="H959" i="39"/>
  <c r="H958" i="39"/>
  <c r="H1042" i="39"/>
  <c r="H1043" i="39"/>
  <c r="H1795" i="39"/>
  <c r="H765" i="39"/>
  <c r="H764" i="39"/>
  <c r="H2671" i="39"/>
  <c r="H2670" i="39"/>
  <c r="H1132" i="39"/>
  <c r="H1131" i="39"/>
  <c r="H2314" i="39"/>
  <c r="H2315" i="39"/>
  <c r="H295" i="39"/>
  <c r="H296" i="39"/>
  <c r="H2639" i="39"/>
  <c r="H2640" i="39"/>
  <c r="H2576" i="39"/>
  <c r="H2575" i="39"/>
  <c r="H1453" i="39"/>
  <c r="H1452" i="39"/>
  <c r="H52" i="39"/>
  <c r="H53" i="39"/>
  <c r="H2018" i="39"/>
  <c r="H2017" i="39"/>
  <c r="H2372" i="39"/>
  <c r="H2371" i="39"/>
  <c r="H818" i="39"/>
  <c r="H819" i="39"/>
  <c r="H2168" i="39"/>
  <c r="H2167" i="39"/>
  <c r="H1528" i="39"/>
  <c r="H1527" i="39"/>
  <c r="H183" i="39"/>
  <c r="H2729" i="39"/>
  <c r="H2728" i="39"/>
  <c r="H956" i="39"/>
  <c r="H955" i="39"/>
  <c r="H1983" i="39"/>
  <c r="H1982" i="39"/>
  <c r="H2839" i="39"/>
  <c r="H2840" i="39"/>
  <c r="H1568" i="39"/>
  <c r="H1569" i="39"/>
  <c r="H2038" i="39"/>
  <c r="H2037" i="39"/>
  <c r="H1034" i="39"/>
  <c r="H1035" i="39"/>
  <c r="H314" i="39"/>
  <c r="H313" i="39"/>
  <c r="H2463" i="39"/>
  <c r="H2462" i="39"/>
  <c r="H2425" i="39"/>
  <c r="H2424" i="39"/>
  <c r="H534" i="39"/>
  <c r="H533" i="39"/>
  <c r="H824" i="39"/>
  <c r="H825" i="39"/>
  <c r="H1112" i="39"/>
  <c r="H1111" i="39"/>
  <c r="H2766" i="39"/>
  <c r="H2765" i="39"/>
  <c r="H2040" i="39"/>
  <c r="H2041" i="39"/>
  <c r="H2531" i="39"/>
  <c r="H2530" i="39"/>
  <c r="H2911" i="39"/>
  <c r="H2912" i="39"/>
  <c r="H2149" i="39"/>
  <c r="H2150" i="39"/>
  <c r="H2990" i="39"/>
  <c r="H2989" i="39"/>
  <c r="H2926" i="39"/>
  <c r="H2925" i="39"/>
  <c r="H1683" i="39"/>
  <c r="H1684" i="39"/>
  <c r="H472" i="39"/>
  <c r="H473" i="39"/>
  <c r="H154" i="39"/>
  <c r="H155" i="39"/>
  <c r="H2104" i="39"/>
  <c r="H2103" i="39"/>
  <c r="H1990" i="39"/>
  <c r="H1991" i="39"/>
  <c r="H641" i="39"/>
  <c r="H640" i="39"/>
  <c r="H3136" i="39"/>
  <c r="H3137" i="39"/>
  <c r="H842" i="39"/>
  <c r="H843" i="39"/>
  <c r="H3078" i="39"/>
  <c r="H3079" i="39"/>
  <c r="H2426" i="39"/>
  <c r="H2427" i="39"/>
  <c r="H233" i="39"/>
  <c r="H232" i="39"/>
  <c r="H677" i="39"/>
  <c r="H676" i="39"/>
  <c r="H3076" i="39"/>
  <c r="H3075" i="39"/>
  <c r="H447" i="39"/>
  <c r="H448" i="39"/>
  <c r="H501" i="39"/>
  <c r="H500" i="39"/>
  <c r="H521" i="39"/>
  <c r="H520" i="39"/>
  <c r="H2779" i="39"/>
  <c r="H2780" i="39"/>
  <c r="H4" i="39"/>
  <c r="H5" i="39"/>
  <c r="H507" i="39"/>
  <c r="H508" i="39"/>
  <c r="H2335" i="39"/>
  <c r="H2334" i="39"/>
  <c r="H2568" i="39"/>
  <c r="H2569" i="39"/>
  <c r="H1398" i="39"/>
  <c r="H1397" i="39"/>
  <c r="H1496" i="39"/>
  <c r="H1497" i="39"/>
  <c r="H3099" i="39"/>
  <c r="H1986" i="39"/>
  <c r="H1987" i="39"/>
  <c r="H937" i="39"/>
  <c r="H936" i="39"/>
  <c r="H887" i="39"/>
  <c r="H888" i="39"/>
  <c r="H1123" i="39"/>
  <c r="H1124" i="39"/>
  <c r="H2598" i="39"/>
  <c r="H2597" i="39"/>
  <c r="H3120" i="39"/>
  <c r="H3119" i="39"/>
  <c r="H1435" i="39"/>
  <c r="H1436" i="39"/>
  <c r="H1608" i="39"/>
  <c r="H1607" i="39"/>
  <c r="H1110" i="39"/>
  <c r="H1109" i="39"/>
  <c r="H3126" i="39"/>
  <c r="H3125" i="39"/>
  <c r="H1247" i="39"/>
  <c r="H1248" i="39"/>
  <c r="H1742" i="39"/>
  <c r="H1741" i="39"/>
  <c r="H465" i="39"/>
  <c r="H464" i="39"/>
  <c r="H1044" i="39"/>
  <c r="H1045" i="39"/>
  <c r="H45" i="39"/>
  <c r="H46" i="39"/>
  <c r="H2720" i="39"/>
  <c r="H2719" i="39"/>
  <c r="H3110" i="39"/>
  <c r="H3109" i="39"/>
  <c r="H2753" i="39"/>
  <c r="H2754" i="39"/>
  <c r="H1332" i="39"/>
  <c r="H1333" i="39"/>
  <c r="H2834" i="39"/>
  <c r="H2833" i="39"/>
  <c r="H934" i="39"/>
  <c r="H935" i="39"/>
  <c r="H407" i="39"/>
  <c r="H406" i="39"/>
  <c r="H3142" i="39"/>
  <c r="H3141" i="39"/>
  <c r="H2653" i="39"/>
  <c r="H2652" i="39"/>
  <c r="H106" i="39"/>
  <c r="H107" i="39"/>
  <c r="H948" i="39"/>
  <c r="H751" i="39"/>
  <c r="H752" i="39"/>
  <c r="H2082" i="39"/>
  <c r="H2083" i="39"/>
  <c r="H2026" i="39"/>
  <c r="H2027" i="39"/>
  <c r="H1053" i="39"/>
  <c r="H1054" i="39"/>
  <c r="H2077" i="39"/>
  <c r="H2076" i="39"/>
  <c r="H1694" i="39"/>
  <c r="H1695" i="39"/>
  <c r="H1475" i="39"/>
  <c r="H1474" i="39"/>
  <c r="H99" i="39"/>
  <c r="H98" i="39"/>
  <c r="H1377" i="39"/>
  <c r="H2549" i="39"/>
  <c r="H2550" i="39"/>
  <c r="H2095" i="39"/>
  <c r="H2096" i="39"/>
  <c r="H1538" i="39"/>
  <c r="H1539" i="39"/>
  <c r="H908" i="39"/>
  <c r="H907" i="39"/>
  <c r="H928" i="39"/>
  <c r="H929" i="39"/>
  <c r="H2586" i="39"/>
  <c r="H2585" i="39"/>
  <c r="H2192" i="39"/>
  <c r="H2193" i="39"/>
  <c r="H903" i="39"/>
  <c r="H904" i="39"/>
  <c r="H2505" i="39"/>
  <c r="H2506" i="39"/>
  <c r="H51" i="39"/>
  <c r="H50" i="39"/>
  <c r="H2213" i="39"/>
  <c r="H2212" i="39"/>
  <c r="H477" i="39"/>
  <c r="H476" i="39"/>
  <c r="H1050" i="39"/>
  <c r="H1051" i="39"/>
  <c r="H884" i="39"/>
  <c r="H885" i="39"/>
  <c r="H1375" i="39"/>
  <c r="H968" i="39"/>
  <c r="H967" i="39"/>
  <c r="H841" i="39"/>
  <c r="H840" i="39"/>
  <c r="H2820" i="39"/>
  <c r="H2821" i="39"/>
  <c r="H1751" i="39"/>
  <c r="H1750" i="39"/>
  <c r="H2863" i="39"/>
  <c r="H2862" i="39"/>
  <c r="H3027" i="39"/>
  <c r="H3028" i="39"/>
  <c r="H2019" i="39"/>
  <c r="H2020" i="39"/>
  <c r="H2280" i="39"/>
  <c r="H2281" i="39"/>
  <c r="H1203" i="39"/>
  <c r="H1204" i="39"/>
  <c r="H1082" i="39"/>
  <c r="H1083" i="39"/>
  <c r="H2207" i="39"/>
  <c r="H2206" i="39"/>
  <c r="H1780" i="39"/>
  <c r="H1779" i="39"/>
  <c r="H2787" i="39"/>
  <c r="H2786" i="39"/>
  <c r="H418" i="39"/>
  <c r="H419" i="39"/>
  <c r="H1074" i="39"/>
  <c r="H375" i="39"/>
  <c r="H376" i="39"/>
  <c r="H599" i="39"/>
  <c r="H598" i="39"/>
  <c r="H1988" i="39"/>
  <c r="H1989" i="39"/>
  <c r="H901" i="39"/>
  <c r="H902" i="39"/>
  <c r="H341" i="39"/>
  <c r="H342" i="39"/>
  <c r="H1171" i="39"/>
  <c r="H1170" i="39"/>
  <c r="H827" i="39"/>
  <c r="H828" i="39"/>
  <c r="H3063" i="39"/>
  <c r="H3064" i="39"/>
  <c r="H103" i="39"/>
  <c r="H104" i="39"/>
  <c r="H2477" i="39"/>
  <c r="H2478" i="39"/>
  <c r="H2521" i="39"/>
  <c r="H2522" i="39"/>
  <c r="H2357" i="39"/>
  <c r="H2358" i="39"/>
  <c r="H2790" i="39"/>
  <c r="H2791" i="39"/>
  <c r="H1505" i="39"/>
  <c r="H1506" i="39"/>
  <c r="H915" i="39"/>
  <c r="H916" i="39"/>
  <c r="H287" i="39"/>
  <c r="H288" i="39"/>
  <c r="H1605" i="39"/>
  <c r="H1606" i="39"/>
  <c r="H3159" i="39"/>
  <c r="H3158" i="39"/>
  <c r="H1157" i="39"/>
  <c r="H1158" i="39"/>
  <c r="H1876" i="39"/>
  <c r="H1877" i="39"/>
  <c r="H1923" i="39"/>
  <c r="H1924" i="39"/>
  <c r="H2361" i="39"/>
  <c r="H2362" i="39"/>
  <c r="H1670" i="39"/>
  <c r="H1671" i="39"/>
  <c r="H737" i="39"/>
  <c r="H738" i="39"/>
  <c r="H2080" i="39"/>
  <c r="H2081" i="39"/>
  <c r="H171" i="39"/>
  <c r="H170" i="39"/>
  <c r="H2516" i="39"/>
  <c r="H2515" i="39"/>
  <c r="H2379" i="39"/>
  <c r="H2378" i="39"/>
  <c r="H2500" i="39"/>
  <c r="H2501" i="39"/>
  <c r="H2527" i="39"/>
  <c r="H2526" i="39"/>
  <c r="H56" i="39"/>
  <c r="H57" i="39"/>
  <c r="H1847" i="39"/>
  <c r="H1846" i="39"/>
  <c r="H1121" i="39"/>
  <c r="H1120" i="39"/>
  <c r="H150" i="39"/>
  <c r="H149" i="39"/>
  <c r="H1942" i="39"/>
  <c r="H1941" i="39"/>
  <c r="H1904" i="39"/>
  <c r="H1905" i="39"/>
  <c r="H1320" i="39"/>
  <c r="H1319" i="39"/>
  <c r="H84" i="39"/>
  <c r="H82" i="39"/>
  <c r="H1859" i="39"/>
  <c r="H1860" i="39"/>
  <c r="H2283" i="39"/>
  <c r="H2284" i="39"/>
  <c r="H2367" i="39"/>
  <c r="H2368" i="39"/>
  <c r="H951" i="39"/>
  <c r="H950" i="39"/>
  <c r="H2190" i="39"/>
  <c r="H2189" i="39"/>
  <c r="H2330" i="39"/>
  <c r="H2331" i="39"/>
  <c r="H1407" i="39"/>
  <c r="H1406" i="39"/>
  <c r="H932" i="39"/>
  <c r="H931" i="39"/>
  <c r="H3132" i="39"/>
  <c r="H3131" i="39"/>
  <c r="H2547" i="39"/>
  <c r="H2546" i="39"/>
  <c r="H2679" i="39"/>
  <c r="H2680" i="39"/>
  <c r="H68" i="39"/>
  <c r="H67" i="39"/>
  <c r="H2997" i="39"/>
  <c r="H2996" i="39"/>
  <c r="H2097" i="39"/>
  <c r="H2098" i="39"/>
  <c r="H2745" i="39"/>
  <c r="H2746" i="39"/>
  <c r="H666" i="39"/>
  <c r="H667" i="39"/>
  <c r="H277" i="39"/>
  <c r="H276" i="39"/>
  <c r="H80" i="39"/>
  <c r="H81" i="39"/>
  <c r="H2917" i="39"/>
  <c r="H1777" i="39"/>
  <c r="H1776" i="39"/>
  <c r="H1207" i="39"/>
  <c r="H1208" i="39"/>
  <c r="H2351" i="39"/>
  <c r="H2352" i="39"/>
  <c r="H1256" i="39"/>
  <c r="H1255" i="39"/>
  <c r="H1210" i="39"/>
  <c r="H247" i="39"/>
  <c r="H246" i="39"/>
  <c r="H25" i="39"/>
  <c r="H24" i="39"/>
  <c r="H2050" i="39"/>
  <c r="H2051" i="39"/>
  <c r="H2976" i="39"/>
  <c r="H2977" i="39"/>
  <c r="H2987" i="39"/>
  <c r="H2986" i="39"/>
  <c r="H3013" i="39"/>
  <c r="H3012" i="39"/>
  <c r="H923" i="39"/>
  <c r="H924" i="39"/>
  <c r="H136" i="39"/>
  <c r="H135" i="39"/>
  <c r="H292" i="39"/>
  <c r="H291" i="39"/>
  <c r="H2656" i="39"/>
  <c r="H2657" i="39"/>
  <c r="H1422" i="39"/>
  <c r="H1421" i="39"/>
  <c r="H2291" i="39"/>
  <c r="H2290" i="39"/>
  <c r="H913" i="39"/>
  <c r="H914" i="39"/>
  <c r="H300" i="39"/>
  <c r="H485" i="39"/>
  <c r="H484" i="39"/>
  <c r="H1872" i="39"/>
  <c r="H1871" i="39"/>
  <c r="H2197" i="39"/>
  <c r="H2198" i="39"/>
  <c r="H847" i="39"/>
  <c r="H848" i="39"/>
  <c r="H1891" i="39"/>
  <c r="H1892" i="39"/>
  <c r="H1363" i="39"/>
  <c r="H1364" i="39"/>
  <c r="H1004" i="39"/>
  <c r="H1003" i="39"/>
  <c r="H1238" i="39"/>
  <c r="H1237" i="39"/>
  <c r="H2328" i="39"/>
  <c r="H2327" i="39"/>
  <c r="H1139" i="39"/>
  <c r="H1138" i="39"/>
  <c r="H2930" i="39"/>
  <c r="H2931" i="39"/>
  <c r="H2922" i="39"/>
  <c r="H2921" i="39"/>
  <c r="H480" i="39"/>
  <c r="H479" i="39"/>
  <c r="H881" i="39"/>
  <c r="H880" i="39"/>
  <c r="H1304" i="39"/>
  <c r="H1303" i="39"/>
  <c r="H2540" i="39"/>
  <c r="H2541" i="39"/>
  <c r="H1177" i="39"/>
  <c r="H1176" i="39"/>
  <c r="H1183" i="39"/>
  <c r="H1307" i="39"/>
  <c r="H1308" i="39"/>
  <c r="H3165" i="39"/>
  <c r="H3164" i="39"/>
  <c r="H352" i="39"/>
  <c r="H351" i="39"/>
  <c r="H722" i="39"/>
  <c r="H723" i="39"/>
  <c r="H596" i="39"/>
  <c r="H595" i="39"/>
  <c r="H664" i="39"/>
  <c r="H663" i="39"/>
  <c r="H1790" i="39"/>
  <c r="H1791" i="39"/>
  <c r="H2903" i="39"/>
  <c r="H2904" i="39"/>
  <c r="H1254" i="39"/>
  <c r="H1253" i="39"/>
  <c r="H2741" i="39"/>
  <c r="H2742" i="39"/>
  <c r="H2219" i="39"/>
  <c r="H2220" i="39"/>
  <c r="H1886" i="39"/>
  <c r="H1885" i="39"/>
  <c r="H2803" i="39"/>
  <c r="H2804" i="39"/>
  <c r="H1881" i="39"/>
  <c r="H1880" i="39"/>
  <c r="H1473" i="39"/>
  <c r="H1472" i="39"/>
  <c r="H2230" i="39"/>
  <c r="H2229" i="39"/>
  <c r="H328" i="39"/>
  <c r="H327" i="39"/>
  <c r="H1462" i="39"/>
  <c r="H1463" i="39"/>
  <c r="H2970" i="39"/>
  <c r="H2968" i="39"/>
  <c r="H530" i="39"/>
  <c r="H531" i="39"/>
  <c r="H770" i="39"/>
  <c r="H771" i="39"/>
  <c r="H1494" i="39"/>
  <c r="H1495" i="39"/>
  <c r="H2340" i="39"/>
  <c r="H2341" i="39"/>
  <c r="H1674" i="39"/>
  <c r="H1675" i="39"/>
  <c r="H943" i="39"/>
  <c r="H944" i="39"/>
  <c r="H2441" i="39"/>
  <c r="H2442" i="39"/>
  <c r="H1484" i="39"/>
  <c r="H1485" i="39"/>
  <c r="H1233" i="39"/>
  <c r="H1232" i="39"/>
  <c r="H552" i="39"/>
  <c r="H553" i="39"/>
  <c r="H2087" i="39"/>
  <c r="H2086" i="39"/>
  <c r="H2683" i="39"/>
  <c r="H2682" i="39"/>
  <c r="H1322" i="39"/>
  <c r="H1321" i="39"/>
  <c r="H2218" i="39"/>
  <c r="H2217" i="39"/>
  <c r="H1394" i="39"/>
  <c r="H1395" i="39"/>
  <c r="H272" i="39"/>
  <c r="H271" i="39"/>
  <c r="H1853" i="39"/>
  <c r="H1852" i="39"/>
  <c r="H1730" i="39"/>
  <c r="H1731" i="39"/>
  <c r="H91" i="39"/>
  <c r="H90" i="39"/>
  <c r="H779" i="39"/>
  <c r="H780" i="39"/>
  <c r="H2355" i="39"/>
  <c r="H2354" i="39"/>
  <c r="H2508" i="39"/>
  <c r="H2507" i="39"/>
  <c r="H470" i="39"/>
  <c r="H469" i="39"/>
  <c r="H488" i="39"/>
  <c r="H487" i="39"/>
  <c r="H2924" i="39"/>
  <c r="H2923" i="39"/>
  <c r="H3039" i="39"/>
  <c r="H3040" i="39"/>
  <c r="H1242" i="39"/>
  <c r="H1243" i="39"/>
  <c r="H2663" i="39"/>
  <c r="H2664" i="39"/>
  <c r="H587" i="39"/>
  <c r="H588" i="39"/>
  <c r="H259" i="39"/>
  <c r="H258" i="39"/>
  <c r="H987" i="39"/>
  <c r="H988" i="39"/>
  <c r="H1415" i="39"/>
  <c r="H1380" i="39"/>
  <c r="H1381" i="39"/>
  <c r="H3150" i="39"/>
  <c r="H3151" i="39"/>
  <c r="H2317" i="39"/>
  <c r="H2318" i="39"/>
  <c r="H2722" i="39"/>
  <c r="H2721" i="39"/>
  <c r="H350" i="39"/>
  <c r="H349" i="39"/>
  <c r="H1489" i="39"/>
  <c r="H1490" i="39"/>
  <c r="H700" i="39"/>
  <c r="H701" i="39"/>
  <c r="H2300" i="39"/>
  <c r="H2299" i="39"/>
  <c r="H77" i="39"/>
  <c r="H76" i="39"/>
  <c r="H1834" i="39"/>
  <c r="H1833" i="39"/>
  <c r="H2991" i="39"/>
  <c r="H2992" i="39"/>
  <c r="H2" i="39"/>
  <c r="J1797" i="39"/>
  <c r="K1797" i="39" s="1"/>
  <c r="I1797" i="39" s="1"/>
  <c r="J1795" i="39"/>
  <c r="K1795" i="39" s="1"/>
  <c r="I1795" i="39" s="1"/>
  <c r="J697" i="39"/>
  <c r="K697" i="39" s="1"/>
  <c r="I697" i="39" s="1"/>
  <c r="J779" i="39"/>
  <c r="K779" i="39" s="1"/>
  <c r="I779" i="39" s="1"/>
  <c r="J90" i="39"/>
  <c r="K90" i="39" s="1"/>
  <c r="I90" i="39" s="1"/>
  <c r="J1232" i="39"/>
  <c r="K1232" i="39" s="1"/>
  <c r="I1232" i="39" s="1"/>
  <c r="J1462" i="39"/>
  <c r="K1462" i="39" s="1"/>
  <c r="I1462" i="39" s="1"/>
  <c r="J336" i="39"/>
  <c r="K336" i="39" s="1"/>
  <c r="I336" i="39" s="1"/>
  <c r="J226" i="39"/>
  <c r="K226" i="39" s="1"/>
  <c r="I226" i="39" s="1"/>
  <c r="J1269" i="39"/>
  <c r="K1269" i="39" s="1"/>
  <c r="I1269" i="39" s="1"/>
  <c r="J291" i="39"/>
  <c r="K291" i="39" s="1"/>
  <c r="I291" i="39" s="1"/>
  <c r="J1776" i="39"/>
  <c r="K1776" i="39" s="1"/>
  <c r="I1776" i="39" s="1"/>
  <c r="J276" i="39"/>
  <c r="K276" i="39" s="1"/>
  <c r="I276" i="39" s="1"/>
  <c r="J203" i="39"/>
  <c r="K203" i="39" s="1"/>
  <c r="I203" i="39" s="1"/>
  <c r="J1743" i="39"/>
  <c r="K1743" i="39" s="1"/>
  <c r="I1743" i="39" s="1"/>
  <c r="J2655" i="39"/>
  <c r="K2655" i="39" s="1"/>
  <c r="I2655" i="39" s="1"/>
  <c r="J3063" i="39"/>
  <c r="K3063" i="39" s="1"/>
  <c r="I3063" i="39" s="1"/>
  <c r="J528" i="39"/>
  <c r="K528" i="39" s="1"/>
  <c r="I528" i="39" s="1"/>
  <c r="J928" i="39"/>
  <c r="K928" i="39" s="1"/>
  <c r="I928" i="39" s="1"/>
  <c r="J2095" i="39"/>
  <c r="K2095" i="39" s="1"/>
  <c r="I2095" i="39" s="1"/>
  <c r="J1474" i="39"/>
  <c r="K1474" i="39" s="1"/>
  <c r="I1474" i="39" s="1"/>
  <c r="J464" i="39"/>
  <c r="K464" i="39" s="1"/>
  <c r="I464" i="39" s="1"/>
  <c r="J2596" i="39"/>
  <c r="K2596" i="39" s="1"/>
  <c r="I2596" i="39" s="1"/>
  <c r="J2334" i="39"/>
  <c r="K2334" i="39" s="1"/>
  <c r="I2334" i="39" s="1"/>
  <c r="J4" i="39"/>
  <c r="K4" i="39" s="1"/>
  <c r="I4" i="39" s="1"/>
  <c r="J2989" i="39"/>
  <c r="K2989" i="39" s="1"/>
  <c r="I2989" i="39" s="1"/>
  <c r="J1644" i="39"/>
  <c r="K1644" i="39" s="1"/>
  <c r="I1644" i="39" s="1"/>
  <c r="J2942" i="39"/>
  <c r="K2942" i="39" s="1"/>
  <c r="I2942" i="39" s="1"/>
  <c r="J52" i="39"/>
  <c r="K52" i="39" s="1"/>
  <c r="I52" i="39" s="1"/>
  <c r="J295" i="39"/>
  <c r="K295" i="39" s="1"/>
  <c r="I295" i="39" s="1"/>
  <c r="J1451" i="39"/>
  <c r="K1451" i="39" s="1"/>
  <c r="I1451" i="39" s="1"/>
  <c r="J1476" i="39"/>
  <c r="K1476" i="39" s="1"/>
  <c r="I1476" i="39" s="1"/>
  <c r="J1519" i="39"/>
  <c r="K1519" i="39" s="1"/>
  <c r="I1519" i="39" s="1"/>
  <c r="J1261" i="39"/>
  <c r="K1261" i="39" s="1"/>
  <c r="I1261" i="39" s="1"/>
  <c r="J2234" i="39"/>
  <c r="K2234" i="39" s="1"/>
  <c r="I2234" i="39" s="1"/>
  <c r="J2258" i="39"/>
  <c r="K2258" i="39" s="1"/>
  <c r="I2258" i="39" s="1"/>
  <c r="J1803" i="39"/>
  <c r="K1803" i="39" s="1"/>
  <c r="I1803" i="39" s="1"/>
  <c r="J356" i="39"/>
  <c r="K356" i="39" s="1"/>
  <c r="I356" i="39" s="1"/>
  <c r="J591" i="39"/>
  <c r="K591" i="39" s="1"/>
  <c r="I591" i="39" s="1"/>
  <c r="J489" i="39"/>
  <c r="K489" i="39" s="1"/>
  <c r="I489" i="39" s="1"/>
  <c r="J2971" i="39"/>
  <c r="K2971" i="39" s="1"/>
  <c r="I2971" i="39" s="1"/>
  <c r="J2511" i="39"/>
  <c r="K2511" i="39" s="1"/>
  <c r="I2511" i="39" s="1"/>
  <c r="J2901" i="39"/>
  <c r="K2901" i="39" s="1"/>
  <c r="I2901" i="39" s="1"/>
  <c r="J1459" i="39"/>
  <c r="K1459" i="39" s="1"/>
  <c r="I1459" i="39" s="1"/>
  <c r="J1887" i="39"/>
  <c r="K1887" i="39" s="1"/>
  <c r="I1887" i="39" s="1"/>
  <c r="J2270" i="39"/>
  <c r="K2270" i="39" s="1"/>
  <c r="I2270" i="39" s="1"/>
  <c r="J2308" i="39"/>
  <c r="K2308" i="39" s="1"/>
  <c r="I2308" i="39" s="1"/>
  <c r="J1295" i="39"/>
  <c r="K1295" i="39" s="1"/>
  <c r="I1295" i="39" s="1"/>
  <c r="J2472" i="39"/>
  <c r="K2472" i="39" s="1"/>
  <c r="I2472" i="39" s="1"/>
  <c r="J2731" i="39"/>
  <c r="K2731" i="39" s="1"/>
  <c r="I2731" i="39" s="1"/>
  <c r="J2243" i="39"/>
  <c r="K2243" i="39" s="1"/>
  <c r="I2243" i="39" s="1"/>
  <c r="J561" i="39"/>
  <c r="K561" i="39" s="1"/>
  <c r="I561" i="39" s="1"/>
  <c r="J2235" i="39"/>
  <c r="K2235" i="39" s="1"/>
  <c r="I2235" i="39" s="1"/>
  <c r="J1699" i="39"/>
  <c r="K1699" i="39" s="1"/>
  <c r="I1699" i="39" s="1"/>
  <c r="J783" i="39"/>
  <c r="K783" i="39" s="1"/>
  <c r="I783" i="39" s="1"/>
  <c r="J2923" i="39"/>
  <c r="K2923" i="39" s="1"/>
  <c r="I2923" i="39" s="1"/>
  <c r="J1394" i="39"/>
  <c r="K1394" i="39" s="1"/>
  <c r="I1394" i="39" s="1"/>
  <c r="J2045" i="39"/>
  <c r="K2045" i="39" s="1"/>
  <c r="I2045" i="39" s="1"/>
  <c r="J1880" i="39"/>
  <c r="K1880" i="39" s="1"/>
  <c r="I1880" i="39" s="1"/>
  <c r="J2540" i="39"/>
  <c r="K2540" i="39" s="1"/>
  <c r="I2540" i="39" s="1"/>
  <c r="J2981" i="39"/>
  <c r="K2981" i="39" s="1"/>
  <c r="I2981" i="39" s="1"/>
  <c r="J2679" i="39"/>
  <c r="K2679" i="39" s="1"/>
  <c r="I2679" i="39" s="1"/>
  <c r="J170" i="39"/>
  <c r="K170" i="39" s="1"/>
  <c r="I170" i="39" s="1"/>
  <c r="J1876" i="39"/>
  <c r="K1876" i="39" s="1"/>
  <c r="I1876" i="39" s="1"/>
  <c r="J124" i="39"/>
  <c r="K124" i="39" s="1"/>
  <c r="I124" i="39" s="1"/>
  <c r="J214" i="39"/>
  <c r="K214" i="39" s="1"/>
  <c r="I214" i="39" s="1"/>
  <c r="J2910" i="39"/>
  <c r="K2910" i="39" s="1"/>
  <c r="I2910" i="39" s="1"/>
  <c r="J1779" i="39"/>
  <c r="K1779" i="39" s="1"/>
  <c r="I1779" i="39" s="1"/>
  <c r="J854" i="39"/>
  <c r="K854" i="39" s="1"/>
  <c r="I854" i="39" s="1"/>
  <c r="J476" i="39"/>
  <c r="K476" i="39" s="1"/>
  <c r="I476" i="39" s="1"/>
  <c r="J106" i="39"/>
  <c r="K106" i="39" s="1"/>
  <c r="I106" i="39" s="1"/>
  <c r="J134" i="39"/>
  <c r="K134" i="39" s="1"/>
  <c r="I134" i="39" s="1"/>
  <c r="J232" i="39"/>
  <c r="K232" i="39" s="1"/>
  <c r="I232" i="39" s="1"/>
  <c r="J2103" i="39"/>
  <c r="K2103" i="39" s="1"/>
  <c r="I2103" i="39" s="1"/>
  <c r="J2980" i="39"/>
  <c r="K2980" i="39" s="1"/>
  <c r="I2980" i="39" s="1"/>
  <c r="J2167" i="39"/>
  <c r="K2167" i="39" s="1"/>
  <c r="I2167" i="39" s="1"/>
  <c r="J275" i="39"/>
  <c r="K275" i="39" s="1"/>
  <c r="I275" i="39" s="1"/>
  <c r="J457" i="39"/>
  <c r="K457" i="39" s="1"/>
  <c r="I457" i="39" s="1"/>
  <c r="J1998" i="39"/>
  <c r="K1998" i="39" s="1"/>
  <c r="I1998" i="39" s="1"/>
  <c r="J835" i="39"/>
  <c r="K835" i="39" s="1"/>
  <c r="I835" i="39" s="1"/>
  <c r="J2906" i="39"/>
  <c r="K2906" i="39" s="1"/>
  <c r="I2906" i="39" s="1"/>
  <c r="J1627" i="39"/>
  <c r="K1627" i="39" s="1"/>
  <c r="I1627" i="39" s="1"/>
  <c r="J2718" i="39"/>
  <c r="K2718" i="39" s="1"/>
  <c r="I2718" i="39" s="1"/>
  <c r="J2935" i="39"/>
  <c r="K2935" i="39" s="1"/>
  <c r="I2935" i="39" s="1"/>
  <c r="J1432" i="39"/>
  <c r="K1432" i="39" s="1"/>
  <c r="I1432" i="39" s="1"/>
  <c r="J610" i="39"/>
  <c r="K610" i="39" s="1"/>
  <c r="I610" i="39" s="1"/>
  <c r="J1329" i="39"/>
  <c r="K1329" i="39" s="1"/>
  <c r="I1329" i="39" s="1"/>
  <c r="J3041" i="39"/>
  <c r="K3041" i="39" s="1"/>
  <c r="I3041" i="39" s="1"/>
  <c r="J1754" i="39"/>
  <c r="K1754" i="39" s="1"/>
  <c r="I1754" i="39" s="1"/>
  <c r="J2448" i="39"/>
  <c r="K2448" i="39" s="1"/>
  <c r="I2448" i="39" s="1"/>
  <c r="J2723" i="39"/>
  <c r="K2723" i="39" s="1"/>
  <c r="I2723" i="39" s="1"/>
  <c r="J388" i="39"/>
  <c r="K388" i="39" s="1"/>
  <c r="I388" i="39" s="1"/>
  <c r="J2186" i="39"/>
  <c r="K2186" i="39" s="1"/>
  <c r="I2186" i="39" s="1"/>
  <c r="J2648" i="39"/>
  <c r="K2648" i="39" s="1"/>
  <c r="I2648" i="39" s="1"/>
  <c r="J187" i="39"/>
  <c r="K187" i="39" s="1"/>
  <c r="I187" i="39" s="1"/>
  <c r="J1617" i="39"/>
  <c r="K1617" i="39" s="1"/>
  <c r="I1617" i="39" s="1"/>
  <c r="J1117" i="39"/>
  <c r="K1117" i="39" s="1"/>
  <c r="I1117" i="39" s="1"/>
  <c r="J1815" i="39"/>
  <c r="K1815" i="39" s="1"/>
  <c r="I1815" i="39" s="1"/>
  <c r="J2747" i="39"/>
  <c r="K2747" i="39" s="1"/>
  <c r="I2747" i="39" s="1"/>
  <c r="J1301" i="39"/>
  <c r="K1301" i="39" s="1"/>
  <c r="I1301" i="39" s="1"/>
  <c r="J148" i="39"/>
  <c r="K148" i="39" s="1"/>
  <c r="I148" i="39" s="1"/>
  <c r="J385" i="39"/>
  <c r="K385" i="39" s="1"/>
  <c r="I385" i="39" s="1"/>
  <c r="J326" i="39"/>
  <c r="K326" i="39" s="1"/>
  <c r="I326" i="39" s="1"/>
  <c r="J611" i="39"/>
  <c r="K611" i="39" s="1"/>
  <c r="I611" i="39" s="1"/>
  <c r="J163" i="39"/>
  <c r="K163" i="39" s="1"/>
  <c r="I163" i="39" s="1"/>
  <c r="J635" i="39"/>
  <c r="K635" i="39" s="1"/>
  <c r="I635" i="39" s="1"/>
  <c r="J1252" i="39"/>
  <c r="K1252" i="39" s="1"/>
  <c r="I1252" i="39" s="1"/>
  <c r="J899" i="39"/>
  <c r="K899" i="39" s="1"/>
  <c r="I899" i="39" s="1"/>
  <c r="J2651" i="39"/>
  <c r="K2651" i="39" s="1"/>
  <c r="I2651" i="39" s="1"/>
  <c r="J1216" i="39"/>
  <c r="K1216" i="39" s="1"/>
  <c r="I1216" i="39" s="1"/>
  <c r="J302" i="39"/>
  <c r="K302" i="39" s="1"/>
  <c r="I302" i="39" s="1"/>
  <c r="J143" i="39"/>
  <c r="K143" i="39" s="1"/>
  <c r="I143" i="39" s="1"/>
  <c r="J1281" i="39"/>
  <c r="K1281" i="39" s="1"/>
  <c r="I1281" i="39" s="1"/>
  <c r="J2721" i="39"/>
  <c r="K2721" i="39" s="1"/>
  <c r="I2721" i="39" s="1"/>
  <c r="J258" i="39"/>
  <c r="K258" i="39" s="1"/>
  <c r="I258" i="39" s="1"/>
  <c r="J3039" i="39"/>
  <c r="K3039" i="39" s="1"/>
  <c r="I3039" i="39" s="1"/>
  <c r="J469" i="39"/>
  <c r="K469" i="39" s="1"/>
  <c r="I469" i="39" s="1"/>
  <c r="J2354" i="39"/>
  <c r="K2354" i="39" s="1"/>
  <c r="I2354" i="39" s="1"/>
  <c r="J3103" i="39"/>
  <c r="K3103" i="39" s="1"/>
  <c r="I3103" i="39" s="1"/>
  <c r="J2812" i="39"/>
  <c r="K2812" i="39" s="1"/>
  <c r="I2812" i="39" s="1"/>
  <c r="J552" i="39"/>
  <c r="K552" i="39" s="1"/>
  <c r="I552" i="39" s="1"/>
  <c r="J943" i="39"/>
  <c r="K943" i="39" s="1"/>
  <c r="I943" i="39" s="1"/>
  <c r="J2968" i="39"/>
  <c r="K2968" i="39" s="1"/>
  <c r="I2968" i="39" s="1"/>
  <c r="J2741" i="39"/>
  <c r="K2741" i="39" s="1"/>
  <c r="I2741" i="39" s="1"/>
  <c r="J1790" i="39"/>
  <c r="K1790" i="39" s="1"/>
  <c r="I1790" i="39" s="1"/>
  <c r="J1188" i="39"/>
  <c r="K1188" i="39" s="1"/>
  <c r="I1188" i="39" s="1"/>
  <c r="J529" i="39"/>
  <c r="K529" i="39" s="1"/>
  <c r="I529" i="39" s="1"/>
  <c r="J1687" i="39"/>
  <c r="K1687" i="39" s="1"/>
  <c r="I1687" i="39" s="1"/>
  <c r="J2985" i="39"/>
  <c r="K2985" i="39" s="1"/>
  <c r="I2985" i="39" s="1"/>
  <c r="J1655" i="39"/>
  <c r="K1655" i="39" s="1"/>
  <c r="I1655" i="39" s="1"/>
  <c r="J80" i="39"/>
  <c r="K80" i="39" s="1"/>
  <c r="I80" i="39" s="1"/>
  <c r="J2638" i="39"/>
  <c r="K2638" i="39" s="1"/>
  <c r="I2638" i="39" s="1"/>
  <c r="J1457" i="39"/>
  <c r="K1457" i="39" s="1"/>
  <c r="I1457" i="39" s="1"/>
  <c r="J2500" i="39"/>
  <c r="K2500" i="39" s="1"/>
  <c r="I2500" i="39" s="1"/>
  <c r="J1935" i="39"/>
  <c r="K1935" i="39" s="1"/>
  <c r="I1935" i="39" s="1"/>
  <c r="J394" i="39"/>
  <c r="K394" i="39" s="1"/>
  <c r="I394" i="39" s="1"/>
  <c r="J2241" i="39"/>
  <c r="K2241" i="39" s="1"/>
  <c r="I2241" i="39" s="1"/>
  <c r="J2521" i="39"/>
  <c r="K2521" i="39" s="1"/>
  <c r="I2521" i="39" s="1"/>
  <c r="J193" i="39"/>
  <c r="K193" i="39" s="1"/>
  <c r="I193" i="39" s="1"/>
  <c r="J2786" i="39"/>
  <c r="K2786" i="39" s="1"/>
  <c r="I2786" i="39" s="1"/>
  <c r="J1250" i="39"/>
  <c r="K1250" i="39" s="1"/>
  <c r="I1250" i="39" s="1"/>
  <c r="J967" i="39"/>
  <c r="K967" i="39" s="1"/>
  <c r="I967" i="39" s="1"/>
  <c r="J2191" i="39"/>
  <c r="K2191" i="39" s="1"/>
  <c r="I2191" i="39" s="1"/>
  <c r="J3109" i="39"/>
  <c r="K3109" i="39" s="1"/>
  <c r="I3109" i="39" s="1"/>
  <c r="J1044" i="39"/>
  <c r="K1044" i="39" s="1"/>
  <c r="I1044" i="39" s="1"/>
  <c r="J1607" i="39"/>
  <c r="K1607" i="39" s="1"/>
  <c r="I1607" i="39" s="1"/>
  <c r="J2956" i="39"/>
  <c r="K2956" i="39" s="1"/>
  <c r="I2956" i="39" s="1"/>
  <c r="J1397" i="39"/>
  <c r="K1397" i="39" s="1"/>
  <c r="I1397" i="39" s="1"/>
  <c r="J2440" i="39"/>
  <c r="K2440" i="39" s="1"/>
  <c r="I2440" i="39" s="1"/>
  <c r="J926" i="39"/>
  <c r="K926" i="39" s="1"/>
  <c r="I926" i="39" s="1"/>
  <c r="J403" i="39"/>
  <c r="K403" i="39" s="1"/>
  <c r="I403" i="39" s="1"/>
  <c r="J1990" i="39"/>
  <c r="K1990" i="39" s="1"/>
  <c r="I1990" i="39" s="1"/>
  <c r="J2149" i="39"/>
  <c r="K2149" i="39" s="1"/>
  <c r="I2149" i="39" s="1"/>
  <c r="J2530" i="39"/>
  <c r="K2530" i="39" s="1"/>
  <c r="I2530" i="39" s="1"/>
  <c r="J2424" i="39"/>
  <c r="K2424" i="39" s="1"/>
  <c r="I2424" i="39" s="1"/>
  <c r="J313" i="39"/>
  <c r="K313" i="39" s="1"/>
  <c r="I313" i="39" s="1"/>
  <c r="J814" i="39"/>
  <c r="K814" i="39" s="1"/>
  <c r="I814" i="39" s="1"/>
  <c r="J1137" i="39"/>
  <c r="K1137" i="39" s="1"/>
  <c r="I1137" i="39" s="1"/>
  <c r="J2941" i="39"/>
  <c r="K2941" i="39" s="1"/>
  <c r="I2941" i="39" s="1"/>
  <c r="J393" i="39"/>
  <c r="K393" i="39" s="1"/>
  <c r="I393" i="39" s="1"/>
  <c r="J2457" i="39"/>
  <c r="K2457" i="39" s="1"/>
  <c r="I2457" i="39" s="1"/>
  <c r="J490" i="39"/>
  <c r="K490" i="39" s="1"/>
  <c r="I490" i="39" s="1"/>
  <c r="J1930" i="39"/>
  <c r="K1930" i="39" s="1"/>
  <c r="I1930" i="39" s="1"/>
  <c r="J1584" i="39"/>
  <c r="K1584" i="39" s="1"/>
  <c r="I1584" i="39" s="1"/>
  <c r="J826" i="39"/>
  <c r="K826" i="39" s="1"/>
  <c r="I826" i="39" s="1"/>
  <c r="J2387" i="39"/>
  <c r="K2387" i="39" s="1"/>
  <c r="I2387" i="39" s="1"/>
  <c r="J1206" i="39"/>
  <c r="K1206" i="39" s="1"/>
  <c r="I1206" i="39" s="1"/>
  <c r="J2484" i="39"/>
  <c r="K2484" i="39" s="1"/>
  <c r="I2484" i="39" s="1"/>
  <c r="J353" i="39"/>
  <c r="K353" i="39" s="1"/>
  <c r="I353" i="39" s="1"/>
  <c r="J2421" i="39"/>
  <c r="K2421" i="39" s="1"/>
  <c r="I2421" i="39" s="1"/>
  <c r="J709" i="39"/>
  <c r="K709" i="39" s="1"/>
  <c r="I709" i="39" s="1"/>
  <c r="J1020" i="39"/>
  <c r="K1020" i="39" s="1"/>
  <c r="I1020" i="39" s="1"/>
  <c r="J2416" i="39"/>
  <c r="K2416" i="39" s="1"/>
  <c r="I2416" i="39" s="1"/>
  <c r="J1786" i="39"/>
  <c r="K1786" i="39" s="1"/>
  <c r="I1786" i="39" s="1"/>
  <c r="J355" i="39"/>
  <c r="K355" i="39" s="1"/>
  <c r="I355" i="39" s="1"/>
  <c r="J1567" i="39"/>
  <c r="K1567" i="39" s="1"/>
  <c r="I1567" i="39" s="1"/>
  <c r="J1975" i="39"/>
  <c r="K1975" i="39" s="1"/>
  <c r="I1975" i="39" s="1"/>
  <c r="J2591" i="39"/>
  <c r="K2591" i="39" s="1"/>
  <c r="I2591" i="39" s="1"/>
  <c r="J1691" i="39"/>
  <c r="K1691" i="39" s="1"/>
  <c r="I1691" i="39" s="1"/>
  <c r="J3035" i="39"/>
  <c r="K3035" i="39" s="1"/>
  <c r="I3035" i="39" s="1"/>
  <c r="J690" i="39"/>
  <c r="K690" i="39" s="1"/>
  <c r="I690" i="39" s="1"/>
  <c r="J2875" i="39"/>
  <c r="K2875" i="39" s="1"/>
  <c r="I2875" i="39" s="1"/>
  <c r="J1645" i="39"/>
  <c r="K1645" i="39" s="1"/>
  <c r="I1645" i="39" s="1"/>
  <c r="J2319" i="39"/>
  <c r="K2319" i="39" s="1"/>
  <c r="I2319" i="39" s="1"/>
  <c r="J204" i="39"/>
  <c r="K204" i="39" s="1"/>
  <c r="I204" i="39" s="1"/>
  <c r="J1781" i="39"/>
  <c r="K1781" i="39" s="1"/>
  <c r="I1781" i="39" s="1"/>
  <c r="J2778" i="39"/>
  <c r="K2778" i="39" s="1"/>
  <c r="I2778" i="39" s="1"/>
  <c r="J347" i="39"/>
  <c r="K347" i="39" s="1"/>
  <c r="I347" i="39" s="1"/>
  <c r="J395" i="39"/>
  <c r="K395" i="39" s="1"/>
  <c r="I395" i="39" s="1"/>
  <c r="J981" i="39"/>
  <c r="K981" i="39" s="1"/>
  <c r="I981" i="39" s="1"/>
  <c r="J1257" i="39"/>
  <c r="K1257" i="39" s="1"/>
  <c r="I1257" i="39" s="1"/>
  <c r="J2172" i="39"/>
  <c r="K2172" i="39" s="1"/>
  <c r="I2172" i="39" s="1"/>
  <c r="J2120" i="39"/>
  <c r="K2120" i="39" s="1"/>
  <c r="I2120" i="39" s="1"/>
  <c r="J1662" i="39"/>
  <c r="K1662" i="39" s="1"/>
  <c r="I1662" i="39" s="1"/>
  <c r="J423" i="39"/>
  <c r="K423" i="39" s="1"/>
  <c r="I423" i="39" s="1"/>
  <c r="J1061" i="39"/>
  <c r="K1061" i="39" s="1"/>
  <c r="I1061" i="39" s="1"/>
  <c r="J1314" i="39"/>
  <c r="K1314" i="39" s="1"/>
  <c r="I1314" i="39" s="1"/>
  <c r="J1165" i="39"/>
  <c r="K1165" i="39" s="1"/>
  <c r="I1165" i="39" s="1"/>
  <c r="J1669" i="39"/>
  <c r="K1669" i="39" s="1"/>
  <c r="I1669" i="39" s="1"/>
  <c r="J2675" i="39"/>
  <c r="K2675" i="39" s="1"/>
  <c r="I2675" i="39" s="1"/>
  <c r="J33" i="39"/>
  <c r="K33" i="39" s="1"/>
  <c r="I33" i="39" s="1"/>
  <c r="J1819" i="39"/>
  <c r="K1819" i="39" s="1"/>
  <c r="I1819" i="39" s="1"/>
  <c r="J616" i="39"/>
  <c r="K616" i="39" s="1"/>
  <c r="I616" i="39" s="1"/>
  <c r="J754" i="39"/>
  <c r="K754" i="39" s="1"/>
  <c r="I754" i="39" s="1"/>
  <c r="J2853" i="39"/>
  <c r="K2853" i="39" s="1"/>
  <c r="I2853" i="39" s="1"/>
  <c r="J2390" i="39"/>
  <c r="K2390" i="39" s="1"/>
  <c r="I2390" i="39" s="1"/>
  <c r="J975" i="39"/>
  <c r="K975" i="39" s="1"/>
  <c r="I975" i="39" s="1"/>
  <c r="J2843" i="39"/>
  <c r="K2843" i="39" s="1"/>
  <c r="I2843" i="39" s="1"/>
  <c r="J3031" i="39"/>
  <c r="K3031" i="39" s="1"/>
  <c r="I3031" i="39" s="1"/>
  <c r="J1833" i="39"/>
  <c r="K1833" i="39" s="1"/>
  <c r="I1833" i="39" s="1"/>
  <c r="J2217" i="39"/>
  <c r="K2217" i="39" s="1"/>
  <c r="I2217" i="39" s="1"/>
  <c r="J1494" i="39"/>
  <c r="K1494" i="39" s="1"/>
  <c r="I1494" i="39" s="1"/>
  <c r="J2327" i="39"/>
  <c r="K2327" i="39" s="1"/>
  <c r="I2327" i="39" s="1"/>
  <c r="J1363" i="39"/>
  <c r="K1363" i="39" s="1"/>
  <c r="I1363" i="39" s="1"/>
  <c r="J847" i="39"/>
  <c r="K847" i="39" s="1"/>
  <c r="I847" i="39" s="1"/>
  <c r="J49" i="39"/>
  <c r="K49" i="39" s="1"/>
  <c r="I49" i="39" s="1"/>
  <c r="J1421" i="39"/>
  <c r="K1421" i="39" s="1"/>
  <c r="I1421" i="39" s="1"/>
  <c r="J2917" i="39"/>
  <c r="K2917" i="39" s="1"/>
  <c r="I2917" i="39" s="1"/>
  <c r="J1346" i="39"/>
  <c r="K1346" i="39" s="1"/>
  <c r="I1346" i="39" s="1"/>
  <c r="J950" i="39"/>
  <c r="K950" i="39" s="1"/>
  <c r="I950" i="39" s="1"/>
  <c r="J2367" i="39"/>
  <c r="K2367" i="39" s="1"/>
  <c r="I2367" i="39" s="1"/>
  <c r="J2080" i="39"/>
  <c r="K2080" i="39" s="1"/>
  <c r="I2080" i="39" s="1"/>
  <c r="J541" i="39"/>
  <c r="K541" i="39" s="1"/>
  <c r="I541" i="39" s="1"/>
  <c r="J1409" i="39"/>
  <c r="K1409" i="39" s="1"/>
  <c r="I1409" i="39" s="1"/>
  <c r="J2764" i="39"/>
  <c r="K2764" i="39" s="1"/>
  <c r="I2764" i="39" s="1"/>
  <c r="J1064" i="39"/>
  <c r="K1064" i="39" s="1"/>
  <c r="I1064" i="39" s="1"/>
  <c r="J1234" i="39"/>
  <c r="K1234" i="39" s="1"/>
  <c r="I1234" i="39" s="1"/>
  <c r="J992" i="39"/>
  <c r="K992" i="39" s="1"/>
  <c r="I992" i="39" s="1"/>
  <c r="J1387" i="39"/>
  <c r="K1387" i="39" s="1"/>
  <c r="I1387" i="39" s="1"/>
  <c r="J2082" i="39"/>
  <c r="K2082" i="39" s="1"/>
  <c r="I2082" i="39" s="1"/>
  <c r="J2545" i="39"/>
  <c r="K2545" i="39" s="1"/>
  <c r="I2545" i="39" s="1"/>
  <c r="J676" i="39"/>
  <c r="K676" i="39" s="1"/>
  <c r="I676" i="39" s="1"/>
  <c r="J189" i="39"/>
  <c r="K189" i="39" s="1"/>
  <c r="I189" i="39" s="1"/>
  <c r="J472" i="39"/>
  <c r="K472" i="39" s="1"/>
  <c r="I472" i="39" s="1"/>
  <c r="J3091" i="39"/>
  <c r="K3091" i="39" s="1"/>
  <c r="I3091" i="39" s="1"/>
  <c r="J1130" i="39"/>
  <c r="K1130" i="39" s="1"/>
  <c r="I1130" i="39" s="1"/>
  <c r="J2911" i="39"/>
  <c r="K2911" i="39" s="1"/>
  <c r="I2911" i="39" s="1"/>
  <c r="J624" i="39"/>
  <c r="K624" i="39" s="1"/>
  <c r="I624" i="39" s="1"/>
  <c r="J405" i="39"/>
  <c r="K405" i="39" s="1"/>
  <c r="I405" i="39" s="1"/>
  <c r="J955" i="39"/>
  <c r="K955" i="39" s="1"/>
  <c r="I955" i="39" s="1"/>
  <c r="J1527" i="39"/>
  <c r="K1527" i="39" s="1"/>
  <c r="I1527" i="39" s="1"/>
  <c r="J1704" i="39"/>
  <c r="K1704" i="39" s="1"/>
  <c r="I1704" i="39" s="1"/>
  <c r="J1131" i="39"/>
  <c r="K1131" i="39" s="1"/>
  <c r="I1131" i="39" s="1"/>
  <c r="J958" i="39"/>
  <c r="K958" i="39" s="1"/>
  <c r="I958" i="39" s="1"/>
  <c r="J746" i="39"/>
  <c r="K746" i="39" s="1"/>
  <c r="I746" i="39" s="1"/>
  <c r="J2242" i="39"/>
  <c r="K2242" i="39" s="1"/>
  <c r="I2242" i="39" s="1"/>
  <c r="J250" i="39"/>
  <c r="K250" i="39" s="1"/>
  <c r="I250" i="39" s="1"/>
  <c r="J2471" i="39"/>
  <c r="K2471" i="39" s="1"/>
  <c r="I2471" i="39" s="1"/>
  <c r="J1217" i="39"/>
  <c r="K1217" i="39" s="1"/>
  <c r="I1217" i="39" s="1"/>
  <c r="J947" i="39"/>
  <c r="K947" i="39" s="1"/>
  <c r="I947" i="39" s="1"/>
  <c r="J239" i="39"/>
  <c r="K239" i="39" s="1"/>
  <c r="I239" i="39" s="1"/>
  <c r="J1012" i="39"/>
  <c r="K1012" i="39" s="1"/>
  <c r="I1012" i="39" s="1"/>
  <c r="J2667" i="39"/>
  <c r="K2667" i="39" s="1"/>
  <c r="I2667" i="39" s="1"/>
  <c r="J2544" i="39"/>
  <c r="K2544" i="39" s="1"/>
  <c r="I2544" i="39" s="1"/>
  <c r="J1450" i="39"/>
  <c r="K1450" i="39" s="1"/>
  <c r="I1450" i="39" s="1"/>
  <c r="J2228" i="39"/>
  <c r="K2228" i="39" s="1"/>
  <c r="I2228" i="39" s="1"/>
  <c r="J844" i="39"/>
  <c r="K844" i="39" s="1"/>
  <c r="I844" i="39" s="1"/>
  <c r="J2943" i="39"/>
  <c r="K2943" i="39" s="1"/>
  <c r="I2943" i="39" s="1"/>
  <c r="J1551" i="39"/>
  <c r="K1551" i="39" s="1"/>
  <c r="I1551" i="39" s="1"/>
  <c r="J2837" i="39"/>
  <c r="K2837" i="39" s="1"/>
  <c r="I2837" i="39" s="1"/>
  <c r="J2641" i="39"/>
  <c r="K2641" i="39" s="1"/>
  <c r="I2641" i="39" s="1"/>
  <c r="J748" i="39"/>
  <c r="K748" i="39" s="1"/>
  <c r="I748" i="39" s="1"/>
  <c r="J87" i="39"/>
  <c r="K87" i="39" s="1"/>
  <c r="I87" i="39" s="1"/>
  <c r="J648" i="39"/>
  <c r="K648" i="39" s="1"/>
  <c r="I648" i="39" s="1"/>
  <c r="J774" i="39"/>
  <c r="K774" i="39" s="1"/>
  <c r="I774" i="39" s="1"/>
  <c r="J550" i="39"/>
  <c r="K550" i="39" s="1"/>
  <c r="I550" i="39" s="1"/>
  <c r="J1360" i="39"/>
  <c r="K1360" i="39" s="1"/>
  <c r="I1360" i="39" s="1"/>
  <c r="J2854" i="39"/>
  <c r="K2854" i="39" s="1"/>
  <c r="I2854" i="39" s="1"/>
  <c r="J2366" i="39"/>
  <c r="K2366" i="39" s="1"/>
  <c r="I2366" i="39" s="1"/>
  <c r="J1676" i="39"/>
  <c r="K1676" i="39" s="1"/>
  <c r="I1676" i="39" s="1"/>
  <c r="J2841" i="39"/>
  <c r="K2841" i="39" s="1"/>
  <c r="I2841" i="39" s="1"/>
  <c r="J3149" i="39"/>
  <c r="K3149" i="39" s="1"/>
  <c r="I3149" i="39" s="1"/>
  <c r="J2435" i="39"/>
  <c r="K2435" i="39" s="1"/>
  <c r="I2435" i="39" s="1"/>
  <c r="J2909" i="39"/>
  <c r="K2909" i="39" s="1"/>
  <c r="I2909" i="39" s="1"/>
  <c r="J1540" i="39"/>
  <c r="K1540" i="39" s="1"/>
  <c r="I1540" i="39" s="1"/>
  <c r="J2433" i="39"/>
  <c r="K2433" i="39" s="1"/>
  <c r="I2433" i="39" s="1"/>
  <c r="J2800" i="39"/>
  <c r="K2800" i="39" s="1"/>
  <c r="I2800" i="39" s="1"/>
  <c r="J325" i="39"/>
  <c r="K325" i="39" s="1"/>
  <c r="I325" i="39" s="1"/>
  <c r="J584" i="39"/>
  <c r="K584" i="39" s="1"/>
  <c r="I584" i="39" s="1"/>
  <c r="J1764" i="39"/>
  <c r="K1764" i="39" s="1"/>
  <c r="I1764" i="39" s="1"/>
  <c r="J2756" i="39"/>
  <c r="K2756" i="39" s="1"/>
  <c r="I2756" i="39" s="1"/>
  <c r="J1466" i="39"/>
  <c r="K1466" i="39" s="1"/>
  <c r="I1466" i="39" s="1"/>
  <c r="J2403" i="39"/>
  <c r="K2403" i="39" s="1"/>
  <c r="I2403" i="39" s="1"/>
  <c r="J3148" i="39"/>
  <c r="K3148" i="39" s="1"/>
  <c r="I3148" i="39" s="1"/>
  <c r="J1668" i="39"/>
  <c r="K1668" i="39" s="1"/>
  <c r="I1668" i="39" s="1"/>
  <c r="J849" i="39"/>
  <c r="K849" i="39" s="1"/>
  <c r="I849" i="39" s="1"/>
  <c r="J1631" i="39"/>
  <c r="K1631" i="39" s="1"/>
  <c r="I1631" i="39" s="1"/>
  <c r="J1893" i="39"/>
  <c r="K1893" i="39" s="1"/>
  <c r="I1893" i="39" s="1"/>
  <c r="J117" i="39"/>
  <c r="K117" i="39" s="1"/>
  <c r="I117" i="39" s="1"/>
  <c r="J496" i="39"/>
  <c r="K496" i="39" s="1"/>
  <c r="I496" i="39" s="1"/>
  <c r="J619" i="39"/>
  <c r="K619" i="39" s="1"/>
  <c r="I619" i="39" s="1"/>
  <c r="J3008" i="39"/>
  <c r="K3008" i="39" s="1"/>
  <c r="I3008" i="39" s="1"/>
  <c r="J750" i="39"/>
  <c r="K750" i="39" s="1"/>
  <c r="I750" i="39" s="1"/>
  <c r="J1225" i="39"/>
  <c r="K1225" i="39" s="1"/>
  <c r="I1225" i="39" s="1"/>
  <c r="J2317" i="39"/>
  <c r="K2317" i="39" s="1"/>
  <c r="I2317" i="39" s="1"/>
  <c r="J2663" i="39"/>
  <c r="K2663" i="39" s="1"/>
  <c r="I2663" i="39" s="1"/>
  <c r="J1052" i="39"/>
  <c r="K1052" i="39" s="1"/>
  <c r="I1052" i="39" s="1"/>
  <c r="J1852" i="39"/>
  <c r="K1852" i="39" s="1"/>
  <c r="I1852" i="39" s="1"/>
  <c r="J2951" i="39"/>
  <c r="K2951" i="39" s="1"/>
  <c r="I2951" i="39" s="1"/>
  <c r="J2803" i="39"/>
  <c r="K2803" i="39" s="1"/>
  <c r="I2803" i="39" s="1"/>
  <c r="J2903" i="39"/>
  <c r="K2903" i="39" s="1"/>
  <c r="I2903" i="39" s="1"/>
  <c r="J3164" i="39"/>
  <c r="K3164" i="39" s="1"/>
  <c r="I3164" i="39" s="1"/>
  <c r="J1303" i="39"/>
  <c r="K1303" i="39" s="1"/>
  <c r="I1303" i="39" s="1"/>
  <c r="J1003" i="39"/>
  <c r="K1003" i="39" s="1"/>
  <c r="I1003" i="39" s="1"/>
  <c r="J3012" i="39"/>
  <c r="K3012" i="39" s="1"/>
  <c r="I3012" i="39" s="1"/>
  <c r="J2986" i="39"/>
  <c r="K2986" i="39" s="1"/>
  <c r="I2986" i="39" s="1"/>
  <c r="J1210" i="39"/>
  <c r="K1210" i="39" s="1"/>
  <c r="I1210" i="39" s="1"/>
  <c r="J67" i="39"/>
  <c r="K67" i="39" s="1"/>
  <c r="I67" i="39" s="1"/>
  <c r="J1209" i="39"/>
  <c r="K1209" i="39" s="1"/>
  <c r="I1209" i="39" s="1"/>
  <c r="J2189" i="39"/>
  <c r="K2189" i="39" s="1"/>
  <c r="I2189" i="39" s="1"/>
  <c r="J1811" i="39"/>
  <c r="K1811" i="39" s="1"/>
  <c r="I1811" i="39" s="1"/>
  <c r="J1745" i="39"/>
  <c r="K1745" i="39" s="1"/>
  <c r="I1745" i="39" s="1"/>
  <c r="J1629" i="39"/>
  <c r="K1629" i="39" s="1"/>
  <c r="I1629" i="39" s="1"/>
  <c r="J915" i="39"/>
  <c r="K915" i="39" s="1"/>
  <c r="I915" i="39" s="1"/>
  <c r="J2036" i="39"/>
  <c r="K2036" i="39" s="1"/>
  <c r="I2036" i="39" s="1"/>
  <c r="J1170" i="39"/>
  <c r="K1170" i="39" s="1"/>
  <c r="I1170" i="39" s="1"/>
  <c r="J1988" i="39"/>
  <c r="K1988" i="39" s="1"/>
  <c r="I1988" i="39" s="1"/>
  <c r="J2307" i="39"/>
  <c r="K2307" i="39" s="1"/>
  <c r="I2307" i="39" s="1"/>
  <c r="J2937" i="39"/>
  <c r="K2937" i="39" s="1"/>
  <c r="I2937" i="39" s="1"/>
  <c r="J2810" i="39"/>
  <c r="K2810" i="39" s="1"/>
  <c r="I2810" i="39" s="1"/>
  <c r="J840" i="39"/>
  <c r="K840" i="39" s="1"/>
  <c r="I840" i="39" s="1"/>
  <c r="J2212" i="39"/>
  <c r="K2212" i="39" s="1"/>
  <c r="I2212" i="39" s="1"/>
  <c r="J839" i="39"/>
  <c r="K839" i="39" s="1"/>
  <c r="I839" i="39" s="1"/>
  <c r="J907" i="39"/>
  <c r="K907" i="39" s="1"/>
  <c r="I907" i="39" s="1"/>
  <c r="J1817" i="39"/>
  <c r="K1817" i="39" s="1"/>
  <c r="I1817" i="39" s="1"/>
  <c r="J98" i="39"/>
  <c r="K98" i="39" s="1"/>
  <c r="I98" i="39" s="1"/>
  <c r="J1053" i="39"/>
  <c r="K1053" i="39" s="1"/>
  <c r="I1053" i="39" s="1"/>
  <c r="J2026" i="39"/>
  <c r="K2026" i="39" s="1"/>
  <c r="I2026" i="39" s="1"/>
  <c r="J2719" i="39"/>
  <c r="K2719" i="39" s="1"/>
  <c r="I2719" i="39" s="1"/>
  <c r="J736" i="39"/>
  <c r="K736" i="39" s="1"/>
  <c r="I736" i="39" s="1"/>
  <c r="J1664" i="39"/>
  <c r="K1664" i="39" s="1"/>
  <c r="I1664" i="39" s="1"/>
  <c r="J1350" i="39"/>
  <c r="K1350" i="39" s="1"/>
  <c r="I1350" i="39" s="1"/>
  <c r="J994" i="39"/>
  <c r="K994" i="39" s="1"/>
  <c r="I994" i="39" s="1"/>
  <c r="J354" i="39"/>
  <c r="K354" i="39" s="1"/>
  <c r="I354" i="39" s="1"/>
  <c r="J2231" i="39"/>
  <c r="K2231" i="39" s="1"/>
  <c r="I2231" i="39" s="1"/>
  <c r="J2562" i="39"/>
  <c r="K2562" i="39" s="1"/>
  <c r="I2562" i="39" s="1"/>
  <c r="J2558" i="39"/>
  <c r="K2558" i="39" s="1"/>
  <c r="I2558" i="39" s="1"/>
  <c r="J2662" i="39"/>
  <c r="K2662" i="39" s="1"/>
  <c r="I2662" i="39" s="1"/>
  <c r="J1438" i="39"/>
  <c r="K1438" i="39" s="1"/>
  <c r="I1438" i="39" s="1"/>
  <c r="J1738" i="39"/>
  <c r="K1738" i="39" s="1"/>
  <c r="I1738" i="39" s="1"/>
  <c r="J2161" i="39"/>
  <c r="K2161" i="39" s="1"/>
  <c r="I2161" i="39" s="1"/>
  <c r="J2410" i="39"/>
  <c r="K2410" i="39" s="1"/>
  <c r="I2410" i="39" s="1"/>
  <c r="J1744" i="39"/>
  <c r="K1744" i="39" s="1"/>
  <c r="I1744" i="39" s="1"/>
  <c r="J2498" i="39"/>
  <c r="K2498" i="39" s="1"/>
  <c r="I2498" i="39" s="1"/>
  <c r="J3116" i="39"/>
  <c r="K3116" i="39" s="1"/>
  <c r="I3116" i="39" s="1"/>
  <c r="J1325" i="39"/>
  <c r="K1325" i="39" s="1"/>
  <c r="I1325" i="39" s="1"/>
  <c r="J2453" i="39"/>
  <c r="K2453" i="39" s="1"/>
  <c r="I2453" i="39" s="1"/>
  <c r="J2205" i="39"/>
  <c r="K2205" i="39" s="1"/>
  <c r="I2205" i="39" s="1"/>
  <c r="J3029" i="39"/>
  <c r="K3029" i="39" s="1"/>
  <c r="I3029" i="39" s="1"/>
  <c r="J1654" i="39"/>
  <c r="K1654" i="39" s="1"/>
  <c r="I1654" i="39" s="1"/>
  <c r="J2461" i="39"/>
  <c r="K2461" i="39" s="1"/>
  <c r="I2461" i="39" s="1"/>
  <c r="J74" i="39"/>
  <c r="K74" i="39" s="1"/>
  <c r="I74" i="39" s="1"/>
  <c r="J1441" i="39"/>
  <c r="K1441" i="39" s="1"/>
  <c r="I1441" i="39" s="1"/>
  <c r="J2828" i="39"/>
  <c r="K2828" i="39" s="1"/>
  <c r="I2828" i="39" s="1"/>
  <c r="J569" i="39"/>
  <c r="K569" i="39" s="1"/>
  <c r="I569" i="39" s="1"/>
  <c r="J321" i="39"/>
  <c r="K321" i="39" s="1"/>
  <c r="I321" i="39" s="1"/>
  <c r="J1640" i="39"/>
  <c r="K1640" i="39" s="1"/>
  <c r="I1640" i="39" s="1"/>
  <c r="J2399" i="39"/>
  <c r="K2399" i="39" s="1"/>
  <c r="I2399" i="39" s="1"/>
  <c r="J1330" i="39"/>
  <c r="K1330" i="39" s="1"/>
  <c r="I1330" i="39" s="1"/>
  <c r="J2256" i="39"/>
  <c r="K2256" i="39" s="1"/>
  <c r="I2256" i="39" s="1"/>
  <c r="J2914" i="39"/>
  <c r="K2914" i="39" s="1"/>
  <c r="I2914" i="39" s="1"/>
  <c r="J228" i="39"/>
  <c r="K228" i="39" s="1"/>
  <c r="I228" i="39" s="1"/>
  <c r="J962" i="39"/>
  <c r="K962" i="39" s="1"/>
  <c r="I962" i="39" s="1"/>
  <c r="J123" i="39"/>
  <c r="K123" i="39" s="1"/>
  <c r="I123" i="39" s="1"/>
  <c r="J92" i="39"/>
  <c r="K92" i="39" s="1"/>
  <c r="I92" i="39" s="1"/>
  <c r="J1178" i="39"/>
  <c r="K1178" i="39" s="1"/>
  <c r="I1178" i="39" s="1"/>
  <c r="J2339" i="39"/>
  <c r="K2339" i="39" s="1"/>
  <c r="I2339" i="39" s="1"/>
  <c r="J875" i="39"/>
  <c r="K875" i="39" s="1"/>
  <c r="I875" i="39" s="1"/>
  <c r="J2254" i="39"/>
  <c r="K2254" i="39" s="1"/>
  <c r="I2254" i="39" s="1"/>
  <c r="J3092" i="39"/>
  <c r="K3092" i="39" s="1"/>
  <c r="I3092" i="39" s="1"/>
  <c r="J2418" i="39"/>
  <c r="K2418" i="39" s="1"/>
  <c r="I2418" i="39" s="1"/>
  <c r="J379" i="39"/>
  <c r="K379" i="39" s="1"/>
  <c r="I379" i="39" s="1"/>
  <c r="J2489" i="39"/>
  <c r="K2489" i="39" s="1"/>
  <c r="I2489" i="39" s="1"/>
  <c r="J127" i="39"/>
  <c r="K127" i="39" s="1"/>
  <c r="I127" i="39" s="1"/>
  <c r="J1688" i="39"/>
  <c r="K1688" i="39" s="1"/>
  <c r="I1688" i="39" s="1"/>
  <c r="J1746" i="39"/>
  <c r="K1746" i="39" s="1"/>
  <c r="I1746" i="39" s="1"/>
  <c r="J964" i="39"/>
  <c r="K964" i="39" s="1"/>
  <c r="I964" i="39" s="1"/>
  <c r="J2439" i="39"/>
  <c r="K2439" i="39" s="1"/>
  <c r="I2439" i="39" s="1"/>
  <c r="J1312" i="39"/>
  <c r="K1312" i="39" s="1"/>
  <c r="I1312" i="39" s="1"/>
  <c r="J1222" i="39"/>
  <c r="K1222" i="39" s="1"/>
  <c r="I1222" i="39" s="1"/>
  <c r="J286" i="39"/>
  <c r="K286" i="39" s="1"/>
  <c r="I286" i="39" s="1"/>
  <c r="J866" i="39"/>
  <c r="K866" i="39" s="1"/>
  <c r="I866" i="39" s="1"/>
  <c r="J869" i="39"/>
  <c r="K869" i="39" s="1"/>
  <c r="I869" i="39" s="1"/>
  <c r="J358" i="39"/>
  <c r="K358" i="39" s="1"/>
  <c r="I358" i="39" s="1"/>
  <c r="J890" i="39"/>
  <c r="K890" i="39" s="1"/>
  <c r="I890" i="39" s="1"/>
  <c r="J1431" i="39"/>
  <c r="K1431" i="39" s="1"/>
  <c r="I1431" i="39" s="1"/>
  <c r="J2984" i="39"/>
  <c r="K2984" i="39" s="1"/>
  <c r="I2984" i="39" s="1"/>
  <c r="J927" i="39"/>
  <c r="K927" i="39" s="1"/>
  <c r="I927" i="39" s="1"/>
  <c r="J1404" i="39"/>
  <c r="K1404" i="39" s="1"/>
  <c r="I1404" i="39" s="1"/>
  <c r="J1168" i="39"/>
  <c r="K1168" i="39" s="1"/>
  <c r="I1168" i="39" s="1"/>
  <c r="J3161" i="39"/>
  <c r="K3161" i="39" s="1"/>
  <c r="I3161" i="39" s="1"/>
  <c r="J632" i="39"/>
  <c r="K632" i="39" s="1"/>
  <c r="I632" i="39" s="1"/>
  <c r="J412" i="39"/>
  <c r="K412" i="39" s="1"/>
  <c r="I412" i="39" s="1"/>
  <c r="J459" i="39"/>
  <c r="K459" i="39" s="1"/>
  <c r="I459" i="39" s="1"/>
  <c r="J499" i="39"/>
  <c r="K499" i="39" s="1"/>
  <c r="I499" i="39" s="1"/>
  <c r="J1307" i="39"/>
  <c r="K1307" i="39" s="1"/>
  <c r="I1307" i="39" s="1"/>
  <c r="J2770" i="39"/>
  <c r="K2770" i="39" s="1"/>
  <c r="I2770" i="39" s="1"/>
  <c r="J3058" i="39"/>
  <c r="K3058" i="39" s="1"/>
  <c r="I3058" i="39" s="1"/>
  <c r="J3112" i="39"/>
  <c r="K3112" i="39" s="1"/>
  <c r="I3112" i="39" s="1"/>
  <c r="J923" i="39"/>
  <c r="K923" i="39" s="1"/>
  <c r="I923" i="39" s="1"/>
  <c r="J2389" i="39"/>
  <c r="K2389" i="39" s="1"/>
  <c r="I2389" i="39" s="1"/>
  <c r="J201" i="39"/>
  <c r="K201" i="39" s="1"/>
  <c r="I201" i="39" s="1"/>
  <c r="J1621" i="39"/>
  <c r="K1621" i="39" s="1"/>
  <c r="I1621" i="39" s="1"/>
  <c r="J2666" i="39"/>
  <c r="K2666" i="39" s="1"/>
  <c r="I2666" i="39" s="1"/>
  <c r="J1573" i="39"/>
  <c r="K1573" i="39" s="1"/>
  <c r="I1573" i="39" s="1"/>
  <c r="J1036" i="39"/>
  <c r="K1036" i="39" s="1"/>
  <c r="I1036" i="39" s="1"/>
  <c r="J243" i="39"/>
  <c r="K243" i="39" s="1"/>
  <c r="I243" i="39" s="1"/>
  <c r="J2238" i="39"/>
  <c r="K2238" i="39" s="1"/>
  <c r="I2238" i="39" s="1"/>
  <c r="J2745" i="39"/>
  <c r="K2745" i="39" s="1"/>
  <c r="I2745" i="39" s="1"/>
  <c r="J2097" i="39"/>
  <c r="K2097" i="39" s="1"/>
  <c r="I2097" i="39" s="1"/>
  <c r="J824" i="39"/>
  <c r="K824" i="39" s="1"/>
  <c r="I824" i="39" s="1"/>
  <c r="J2728" i="39"/>
  <c r="K2728" i="39" s="1"/>
  <c r="I2728" i="39" s="1"/>
  <c r="J2480" i="39"/>
  <c r="K2480" i="39" s="1"/>
  <c r="I2480" i="39" s="1"/>
  <c r="J2973" i="39"/>
  <c r="K2973" i="39" s="1"/>
  <c r="I2973" i="39" s="1"/>
  <c r="J3023" i="39"/>
  <c r="K3023" i="39" s="1"/>
  <c r="I3023" i="39" s="1"/>
  <c r="J1706" i="39"/>
  <c r="K1706" i="39" s="1"/>
  <c r="I1706" i="39" s="1"/>
  <c r="J2009" i="39"/>
  <c r="K2009" i="39" s="1"/>
  <c r="I2009" i="39" s="1"/>
  <c r="J815" i="39"/>
  <c r="K815" i="39" s="1"/>
  <c r="I815" i="39" s="1"/>
  <c r="J1063" i="39"/>
  <c r="K1063" i="39" s="1"/>
  <c r="I1063" i="39" s="1"/>
  <c r="J2975" i="39"/>
  <c r="K2975" i="39" s="1"/>
  <c r="I2975" i="39" s="1"/>
  <c r="J2925" i="39"/>
  <c r="K2925" i="39" s="1"/>
  <c r="I2925" i="39" s="1"/>
  <c r="J547" i="39"/>
  <c r="K547" i="39" s="1"/>
  <c r="I547" i="39" s="1"/>
  <c r="J2839" i="39"/>
  <c r="K2839" i="39" s="1"/>
  <c r="I2839" i="39" s="1"/>
  <c r="J940" i="39"/>
  <c r="K940" i="39" s="1"/>
  <c r="I940" i="39" s="1"/>
  <c r="J870" i="39"/>
  <c r="K870" i="39" s="1"/>
  <c r="I870" i="39" s="1"/>
  <c r="J855" i="39"/>
  <c r="K855" i="39" s="1"/>
  <c r="I855" i="39" s="1"/>
  <c r="J2867" i="39"/>
  <c r="K2867" i="39" s="1"/>
  <c r="I2867" i="39" s="1"/>
  <c r="J392" i="39"/>
  <c r="K392" i="39" s="1"/>
  <c r="I392" i="39" s="1"/>
  <c r="J1100" i="39"/>
  <c r="K1100" i="39" s="1"/>
  <c r="I1100" i="39" s="1"/>
  <c r="J2831" i="39"/>
  <c r="K2831" i="39" s="1"/>
  <c r="I2831" i="39" s="1"/>
  <c r="J1058" i="39"/>
  <c r="K1058" i="39" s="1"/>
  <c r="I1058" i="39" s="1"/>
  <c r="J219" i="39"/>
  <c r="K219" i="39" s="1"/>
  <c r="I219" i="39" s="1"/>
  <c r="J1305" i="39"/>
  <c r="K1305" i="39" s="1"/>
  <c r="I1305" i="39" s="1"/>
  <c r="J1412" i="39"/>
  <c r="K1412" i="39" s="1"/>
  <c r="I1412" i="39" s="1"/>
  <c r="J554" i="39"/>
  <c r="K554" i="39" s="1"/>
  <c r="I554" i="39" s="1"/>
  <c r="J2574" i="39"/>
  <c r="K2574" i="39" s="1"/>
  <c r="I2574" i="39" s="1"/>
  <c r="J2219" i="39"/>
  <c r="K2219" i="39" s="1"/>
  <c r="I2219" i="39" s="1"/>
  <c r="J663" i="39"/>
  <c r="K663" i="39" s="1"/>
  <c r="I663" i="39" s="1"/>
  <c r="J1871" i="39"/>
  <c r="K1871" i="39" s="1"/>
  <c r="I1871" i="39" s="1"/>
  <c r="J194" i="39"/>
  <c r="K194" i="39" s="1"/>
  <c r="I194" i="39" s="1"/>
  <c r="J2656" i="39"/>
  <c r="K2656" i="39" s="1"/>
  <c r="I2656" i="39" s="1"/>
  <c r="J246" i="39"/>
  <c r="K246" i="39" s="1"/>
  <c r="I246" i="39" s="1"/>
  <c r="J1406" i="39"/>
  <c r="K1406" i="39" s="1"/>
  <c r="I1406" i="39" s="1"/>
  <c r="J1405" i="39"/>
  <c r="K1405" i="39" s="1"/>
  <c r="I1405" i="39" s="1"/>
  <c r="J105" i="39"/>
  <c r="K105" i="39" s="1"/>
  <c r="I105" i="39" s="1"/>
  <c r="J2182" i="39"/>
  <c r="K2182" i="39" s="1"/>
  <c r="I2182" i="39" s="1"/>
  <c r="J903" i="39"/>
  <c r="K903" i="39" s="1"/>
  <c r="I903" i="39" s="1"/>
  <c r="J2753" i="39"/>
  <c r="K2753" i="39" s="1"/>
  <c r="I2753" i="39" s="1"/>
  <c r="J1111" i="39"/>
  <c r="K1111" i="39" s="1"/>
  <c r="I1111" i="39" s="1"/>
  <c r="J2371" i="39"/>
  <c r="K2371" i="39" s="1"/>
  <c r="I2371" i="39" s="1"/>
  <c r="J2639" i="39"/>
  <c r="K2639" i="39" s="1"/>
  <c r="I2639" i="39" s="1"/>
  <c r="J1266" i="39"/>
  <c r="K1266" i="39" s="1"/>
  <c r="I1266" i="39" s="1"/>
  <c r="J2940" i="39"/>
  <c r="K2940" i="39" s="1"/>
  <c r="I2940" i="39" s="1"/>
  <c r="J1374" i="39"/>
  <c r="K1374" i="39" s="1"/>
  <c r="I1374" i="39" s="1"/>
  <c r="J2064" i="39"/>
  <c r="K2064" i="39" s="1"/>
  <c r="I2064" i="39" s="1"/>
  <c r="J1471" i="39"/>
  <c r="K1471" i="39" s="1"/>
  <c r="I1471" i="39" s="1"/>
  <c r="J1812" i="39"/>
  <c r="K1812" i="39" s="1"/>
  <c r="I1812" i="39" s="1"/>
  <c r="J2618" i="39"/>
  <c r="K2618" i="39" s="1"/>
  <c r="I2618" i="39" s="1"/>
  <c r="J337" i="39"/>
  <c r="K337" i="39" s="1"/>
  <c r="I337" i="39" s="1"/>
  <c r="J3105" i="39"/>
  <c r="K3105" i="39" s="1"/>
  <c r="I3105" i="39" s="1"/>
  <c r="J2000" i="39"/>
  <c r="K2000" i="39" s="1"/>
  <c r="I2000" i="39" s="1"/>
  <c r="J1718" i="39"/>
  <c r="K1718" i="39" s="1"/>
  <c r="I1718" i="39" s="1"/>
  <c r="J35" i="39"/>
  <c r="K35" i="39" s="1"/>
  <c r="I35" i="39" s="1"/>
  <c r="J94" i="39"/>
  <c r="K94" i="39" s="1"/>
  <c r="I94" i="39" s="1"/>
  <c r="J625" i="39"/>
  <c r="K625" i="39" s="1"/>
  <c r="I625" i="39" s="1"/>
  <c r="J195" i="39"/>
  <c r="K195" i="39" s="1"/>
  <c r="I195" i="39" s="1"/>
  <c r="J837" i="39"/>
  <c r="K837" i="39" s="1"/>
  <c r="I837" i="39" s="1"/>
  <c r="J2033" i="39"/>
  <c r="K2033" i="39" s="1"/>
  <c r="I2033" i="39" s="1"/>
  <c r="J830" i="39"/>
  <c r="K830" i="39" s="1"/>
  <c r="I830" i="39" s="1"/>
  <c r="J2196" i="39"/>
  <c r="K2196" i="39" s="1"/>
  <c r="I2196" i="39" s="1"/>
  <c r="J1068" i="39"/>
  <c r="K1068" i="39" s="1"/>
  <c r="I1068" i="39" s="1"/>
  <c r="J2233" i="39"/>
  <c r="K2233" i="39" s="1"/>
  <c r="I2233" i="39" s="1"/>
  <c r="J1205" i="39"/>
  <c r="K1205" i="39" s="1"/>
  <c r="I1205" i="39" s="1"/>
  <c r="J1524" i="39"/>
  <c r="K1524" i="39" s="1"/>
  <c r="I1524" i="39" s="1"/>
  <c r="J2016" i="39"/>
  <c r="K2016" i="39" s="1"/>
  <c r="I2016" i="39" s="1"/>
  <c r="J675" i="39"/>
  <c r="K675" i="39" s="1"/>
  <c r="I675" i="39" s="1"/>
  <c r="J1674" i="39"/>
  <c r="K1674" i="39" s="1"/>
  <c r="I1674" i="39" s="1"/>
  <c r="J2076" i="39"/>
  <c r="K2076" i="39" s="1"/>
  <c r="I2076" i="39" s="1"/>
  <c r="J3057" i="39"/>
  <c r="K3057" i="39" s="1"/>
  <c r="I3057" i="39" s="1"/>
  <c r="J2109" i="39"/>
  <c r="K2109" i="39" s="1"/>
  <c r="I2109" i="39" s="1"/>
  <c r="J2625" i="39"/>
  <c r="K2625" i="39" s="1"/>
  <c r="I2625" i="39" s="1"/>
  <c r="J2762" i="39"/>
  <c r="K2762" i="39" s="1"/>
  <c r="I2762" i="39" s="1"/>
  <c r="J2713" i="39"/>
  <c r="K2713" i="39" s="1"/>
  <c r="I2713" i="39" s="1"/>
  <c r="J1496" i="39"/>
  <c r="K1496" i="39" s="1"/>
  <c r="I1496" i="39" s="1"/>
  <c r="J492" i="39"/>
  <c r="K492" i="39" s="1"/>
  <c r="I492" i="39" s="1"/>
  <c r="J2147" i="39"/>
  <c r="K2147" i="39" s="1"/>
  <c r="I2147" i="39" s="1"/>
  <c r="J965" i="39"/>
  <c r="K965" i="39" s="1"/>
  <c r="I965" i="39" s="1"/>
  <c r="J1472" i="39"/>
  <c r="K1472" i="39" s="1"/>
  <c r="I1472" i="39" s="1"/>
  <c r="J2263" i="39"/>
  <c r="K2263" i="39" s="1"/>
  <c r="I2263" i="39" s="1"/>
  <c r="J1632" i="39"/>
  <c r="K1632" i="39" s="1"/>
  <c r="I1632" i="39" s="1"/>
  <c r="J135" i="39"/>
  <c r="K135" i="39" s="1"/>
  <c r="I135" i="39" s="1"/>
  <c r="J2050" i="39"/>
  <c r="K2050" i="39" s="1"/>
  <c r="I2050" i="39" s="1"/>
  <c r="J1030" i="39"/>
  <c r="K1030" i="39" s="1"/>
  <c r="I1030" i="39" s="1"/>
  <c r="J1799" i="39"/>
  <c r="K1799" i="39" s="1"/>
  <c r="I1799" i="39" s="1"/>
  <c r="J2515" i="39"/>
  <c r="K2515" i="39" s="1"/>
  <c r="I2515" i="39" s="1"/>
  <c r="J1670" i="39"/>
  <c r="K1670" i="39" s="1"/>
  <c r="I1670" i="39" s="1"/>
  <c r="J1997" i="39"/>
  <c r="K1997" i="39" s="1"/>
  <c r="I1997" i="39" s="1"/>
  <c r="J1332" i="39"/>
  <c r="K1332" i="39" s="1"/>
  <c r="I1332" i="39" s="1"/>
  <c r="J602" i="39"/>
  <c r="K602" i="39" s="1"/>
  <c r="I602" i="39" s="1"/>
  <c r="J581" i="39"/>
  <c r="K581" i="39" s="1"/>
  <c r="I581" i="39" s="1"/>
  <c r="J78" i="39"/>
  <c r="K78" i="39" s="1"/>
  <c r="I78" i="39" s="1"/>
  <c r="J2333" i="39"/>
  <c r="K2333" i="39" s="1"/>
  <c r="I2333" i="39" s="1"/>
  <c r="J2004" i="39"/>
  <c r="K2004" i="39" s="1"/>
  <c r="I2004" i="39" s="1"/>
  <c r="J2302" i="39"/>
  <c r="K2302" i="39" s="1"/>
  <c r="I2302" i="39" s="1"/>
  <c r="J661" i="39"/>
  <c r="K661" i="39" s="1"/>
  <c r="I661" i="39" s="1"/>
  <c r="J784" i="39"/>
  <c r="K784" i="39" s="1"/>
  <c r="I784" i="39" s="1"/>
  <c r="J1096" i="39"/>
  <c r="K1096" i="39" s="1"/>
  <c r="I1096" i="39" s="1"/>
  <c r="J3065" i="39"/>
  <c r="K3065" i="39" s="1"/>
  <c r="I3065" i="39" s="1"/>
  <c r="J1002" i="39"/>
  <c r="K1002" i="39" s="1"/>
  <c r="I1002" i="39" s="1"/>
  <c r="J1766" i="39"/>
  <c r="K1766" i="39" s="1"/>
  <c r="I1766" i="39" s="1"/>
  <c r="J1714" i="39"/>
  <c r="K1714" i="39" s="1"/>
  <c r="I1714" i="39" s="1"/>
  <c r="J3100" i="39"/>
  <c r="K3100" i="39" s="1"/>
  <c r="I3100" i="39" s="1"/>
  <c r="J769" i="39"/>
  <c r="K769" i="39" s="1"/>
  <c r="I769" i="39" s="1"/>
  <c r="J1760" i="39"/>
  <c r="K1760" i="39" s="1"/>
  <c r="I1760" i="39" s="1"/>
  <c r="J413" i="39"/>
  <c r="K413" i="39" s="1"/>
  <c r="I413" i="39" s="1"/>
  <c r="J2311" i="39"/>
  <c r="K2311" i="39" s="1"/>
  <c r="I2311" i="39" s="1"/>
  <c r="J383" i="39"/>
  <c r="K383" i="39" s="1"/>
  <c r="I383" i="39" s="1"/>
  <c r="J1107" i="39"/>
  <c r="K1107" i="39" s="1"/>
  <c r="I1107" i="39" s="1"/>
  <c r="J1169" i="39"/>
  <c r="K1169" i="39" s="1"/>
  <c r="I1169" i="39" s="1"/>
  <c r="J1426" i="39"/>
  <c r="K1426" i="39" s="1"/>
  <c r="I1426" i="39" s="1"/>
  <c r="J3066" i="39"/>
  <c r="K3066" i="39" s="1"/>
  <c r="I3066" i="39" s="1"/>
  <c r="J493" i="39"/>
  <c r="K493" i="39" s="1"/>
  <c r="I493" i="39" s="1"/>
  <c r="J221" i="39"/>
  <c r="K221" i="39" s="1"/>
  <c r="I221" i="39" s="1"/>
  <c r="J3004" i="39"/>
  <c r="K3004" i="39" s="1"/>
  <c r="I3004" i="39" s="1"/>
  <c r="J2240" i="39"/>
  <c r="K2240" i="39" s="1"/>
  <c r="I2240" i="39" s="1"/>
  <c r="J1589" i="39"/>
  <c r="K1589" i="39" s="1"/>
  <c r="I1589" i="39" s="1"/>
  <c r="J785" i="39"/>
  <c r="K785" i="39" s="1"/>
  <c r="I785" i="39" s="1"/>
  <c r="J3015" i="39"/>
  <c r="K3015" i="39" s="1"/>
  <c r="I3015" i="39" s="1"/>
  <c r="J2285" i="39"/>
  <c r="K2285" i="39" s="1"/>
  <c r="I2285" i="39" s="1"/>
  <c r="J2135" i="39"/>
  <c r="K2135" i="39" s="1"/>
  <c r="I2135" i="39" s="1"/>
  <c r="J1929" i="39"/>
  <c r="K1929" i="39" s="1"/>
  <c r="I1929" i="39" s="1"/>
  <c r="J1918" i="39"/>
  <c r="K1918" i="39" s="1"/>
  <c r="I1918" i="39" s="1"/>
  <c r="J1870" i="39"/>
  <c r="K1870" i="39" s="1"/>
  <c r="I1870" i="39" s="1"/>
  <c r="J3141" i="39"/>
  <c r="K3141" i="39" s="1"/>
  <c r="I3141" i="39" s="1"/>
  <c r="J2280" i="39"/>
  <c r="K2280" i="39" s="1"/>
  <c r="I2280" i="39" s="1"/>
  <c r="J1705" i="39"/>
  <c r="K1705" i="39" s="1"/>
  <c r="I1705" i="39" s="1"/>
  <c r="J2278" i="39"/>
  <c r="K2278" i="39" s="1"/>
  <c r="I2278" i="39" s="1"/>
  <c r="J1879" i="39"/>
  <c r="K1879" i="39" s="1"/>
  <c r="I1879" i="39" s="1"/>
  <c r="J161" i="39"/>
  <c r="K161" i="39" s="1"/>
  <c r="I161" i="39" s="1"/>
  <c r="J311" i="39"/>
  <c r="K311" i="39" s="1"/>
  <c r="I311" i="39" s="1"/>
  <c r="J1648" i="39"/>
  <c r="K1648" i="39" s="1"/>
  <c r="I1648" i="39" s="1"/>
  <c r="J2068" i="39"/>
  <c r="K2068" i="39" s="1"/>
  <c r="I2068" i="39" s="1"/>
  <c r="J2691" i="39"/>
  <c r="K2691" i="39" s="1"/>
  <c r="I2691" i="39" s="1"/>
  <c r="J2529" i="39"/>
  <c r="K2529" i="39" s="1"/>
  <c r="I2529" i="39" s="1"/>
  <c r="J1846" i="39"/>
  <c r="K1846" i="39" s="1"/>
  <c r="I1846" i="39" s="1"/>
  <c r="J991" i="39"/>
  <c r="K991" i="39" s="1"/>
  <c r="I991" i="39" s="1"/>
  <c r="J1750" i="39"/>
  <c r="K1750" i="39" s="1"/>
  <c r="I1750" i="39" s="1"/>
  <c r="J974" i="39"/>
  <c r="K974" i="39" s="1"/>
  <c r="I974" i="39" s="1"/>
  <c r="J1247" i="39"/>
  <c r="K1247" i="39" s="1"/>
  <c r="I1247" i="39" s="1"/>
  <c r="J3099" i="39"/>
  <c r="K3099" i="39" s="1"/>
  <c r="I3099" i="39" s="1"/>
  <c r="J2779" i="39"/>
  <c r="K2779" i="39" s="1"/>
  <c r="I2779" i="39" s="1"/>
  <c r="J500" i="39"/>
  <c r="K500" i="39" s="1"/>
  <c r="I500" i="39" s="1"/>
  <c r="J1034" i="39"/>
  <c r="K1034" i="39" s="1"/>
  <c r="I1034" i="39" s="1"/>
  <c r="J680" i="39"/>
  <c r="K680" i="39" s="1"/>
  <c r="I680" i="39" s="1"/>
  <c r="J1042" i="39"/>
  <c r="K1042" i="39" s="1"/>
  <c r="I1042" i="39" s="1"/>
  <c r="J2518" i="39"/>
  <c r="K2518" i="39" s="1"/>
  <c r="I2518" i="39" s="1"/>
  <c r="J348" i="39"/>
  <c r="K348" i="39" s="1"/>
  <c r="I348" i="39" s="1"/>
  <c r="J1367" i="39"/>
  <c r="K1367" i="39" s="1"/>
  <c r="I1367" i="39" s="1"/>
  <c r="J865" i="39"/>
  <c r="K865" i="39" s="1"/>
  <c r="I865" i="39" s="1"/>
  <c r="J1642" i="39"/>
  <c r="K1642" i="39" s="1"/>
  <c r="I1642" i="39" s="1"/>
  <c r="J2022" i="39"/>
  <c r="K2022" i="39" s="1"/>
  <c r="I2022" i="39" s="1"/>
  <c r="J1031" i="39"/>
  <c r="K1031" i="39" s="1"/>
  <c r="I1031" i="39" s="1"/>
  <c r="J1212" i="39"/>
  <c r="K1212" i="39" s="1"/>
  <c r="I1212" i="39" s="1"/>
  <c r="J1382" i="39"/>
  <c r="K1382" i="39" s="1"/>
  <c r="I1382" i="39" s="1"/>
  <c r="J2305" i="39"/>
  <c r="K2305" i="39" s="1"/>
  <c r="I2305" i="39" s="1"/>
  <c r="J153" i="39"/>
  <c r="K153" i="39" s="1"/>
  <c r="I153" i="39" s="1"/>
  <c r="J198" i="39"/>
  <c r="K198" i="39" s="1"/>
  <c r="I198" i="39" s="1"/>
  <c r="J215" i="39"/>
  <c r="K215" i="39" s="1"/>
  <c r="I215" i="39" s="1"/>
  <c r="J2264" i="39"/>
  <c r="K2264" i="39" s="1"/>
  <c r="I2264" i="39" s="1"/>
  <c r="J2593" i="39"/>
  <c r="K2593" i="39" s="1"/>
  <c r="I2593" i="39" s="1"/>
  <c r="J1720" i="39"/>
  <c r="K1720" i="39" s="1"/>
  <c r="I1720" i="39" s="1"/>
  <c r="J2476" i="39"/>
  <c r="K2476" i="39" s="1"/>
  <c r="I2476" i="39" s="1"/>
  <c r="J1229" i="39"/>
  <c r="K1229" i="39" s="1"/>
  <c r="I1229" i="39" s="1"/>
  <c r="J633" i="39"/>
  <c r="K633" i="39" s="1"/>
  <c r="I633" i="39" s="1"/>
  <c r="J995" i="39"/>
  <c r="K995" i="39" s="1"/>
  <c r="I995" i="39" s="1"/>
  <c r="J1341" i="39"/>
  <c r="K1341" i="39" s="1"/>
  <c r="I1341" i="39" s="1"/>
  <c r="J1164" i="39"/>
  <c r="K1164" i="39" s="1"/>
  <c r="I1164" i="39" s="1"/>
  <c r="J2844" i="39"/>
  <c r="K2844" i="39" s="1"/>
  <c r="I2844" i="39" s="1"/>
  <c r="J2019" i="39"/>
  <c r="K2019" i="39" s="1"/>
  <c r="I2019" i="39" s="1"/>
  <c r="J735" i="39"/>
  <c r="K735" i="39" s="1"/>
  <c r="I735" i="39" s="1"/>
  <c r="J3073" i="39"/>
  <c r="K3073" i="39" s="1"/>
  <c r="I3073" i="39" s="1"/>
  <c r="J2078" i="39"/>
  <c r="K2078" i="39" s="1"/>
  <c r="I2078" i="39" s="1"/>
  <c r="J1280" i="39"/>
  <c r="K1280" i="39" s="1"/>
  <c r="I1280" i="39" s="1"/>
  <c r="J842" i="39"/>
  <c r="K842" i="39" s="1"/>
  <c r="I842" i="39" s="1"/>
  <c r="J1521" i="39"/>
  <c r="K1521" i="39" s="1"/>
  <c r="I1521" i="39" s="1"/>
  <c r="J919" i="39"/>
  <c r="K919" i="39" s="1"/>
  <c r="I919" i="39" s="1"/>
  <c r="J2088" i="39"/>
  <c r="K2088" i="39" s="1"/>
  <c r="I2088" i="39" s="1"/>
  <c r="J510" i="39"/>
  <c r="K510" i="39" s="1"/>
  <c r="I510" i="39" s="1"/>
  <c r="J918" i="39"/>
  <c r="K918" i="39" s="1"/>
  <c r="I918" i="39" s="1"/>
  <c r="J467" i="39"/>
  <c r="K467" i="39" s="1"/>
  <c r="I467" i="39" s="1"/>
  <c r="J564" i="39"/>
  <c r="K564" i="39" s="1"/>
  <c r="I564" i="39" s="1"/>
  <c r="J401" i="39"/>
  <c r="K401" i="39" s="1"/>
  <c r="I401" i="39" s="1"/>
  <c r="J2991" i="39"/>
  <c r="K2991" i="39" s="1"/>
  <c r="I2991" i="39" s="1"/>
  <c r="J1489" i="39"/>
  <c r="K1489" i="39" s="1"/>
  <c r="I1489" i="39" s="1"/>
  <c r="J192" i="39"/>
  <c r="K192" i="39" s="1"/>
  <c r="I192" i="39" s="1"/>
  <c r="J2557" i="39"/>
  <c r="K2557" i="39" s="1"/>
  <c r="I2557" i="39" s="1"/>
  <c r="J2229" i="39"/>
  <c r="K2229" i="39" s="1"/>
  <c r="I2229" i="39" s="1"/>
  <c r="J1176" i="39"/>
  <c r="K1176" i="39" s="1"/>
  <c r="I1176" i="39" s="1"/>
  <c r="J479" i="39"/>
  <c r="K479" i="39" s="1"/>
  <c r="I479" i="39" s="1"/>
  <c r="J1084" i="39"/>
  <c r="K1084" i="39" s="1"/>
  <c r="I1084" i="39" s="1"/>
  <c r="J88" i="39"/>
  <c r="K88" i="39" s="1"/>
  <c r="I88" i="39" s="1"/>
  <c r="J24" i="39"/>
  <c r="K24" i="39" s="1"/>
  <c r="I24" i="39" s="1"/>
  <c r="J666" i="39"/>
  <c r="K666" i="39" s="1"/>
  <c r="I666" i="39" s="1"/>
  <c r="J208" i="39"/>
  <c r="K208" i="39" s="1"/>
  <c r="I208" i="39" s="1"/>
  <c r="J884" i="39"/>
  <c r="K884" i="39" s="1"/>
  <c r="I884" i="39" s="1"/>
  <c r="J50" i="39"/>
  <c r="K50" i="39" s="1"/>
  <c r="I50" i="39" s="1"/>
  <c r="J2575" i="39"/>
  <c r="K2575" i="39" s="1"/>
  <c r="I2575" i="39" s="1"/>
  <c r="J1802" i="39"/>
  <c r="K1802" i="39" s="1"/>
  <c r="I1802" i="39" s="1"/>
  <c r="J1357" i="39"/>
  <c r="K1357" i="39" s="1"/>
  <c r="I1357" i="39" s="1"/>
  <c r="J2857" i="39"/>
  <c r="K2857" i="39" s="1"/>
  <c r="I2857" i="39" s="1"/>
  <c r="J2359" i="39"/>
  <c r="K2359" i="39" s="1"/>
  <c r="I2359" i="39" s="1"/>
  <c r="J1347" i="39"/>
  <c r="K1347" i="39" s="1"/>
  <c r="I1347" i="39" s="1"/>
  <c r="J1087" i="39"/>
  <c r="K1087" i="39" s="1"/>
  <c r="I1087" i="39" s="1"/>
  <c r="J686" i="39"/>
  <c r="K686" i="39" s="1"/>
  <c r="I686" i="39" s="1"/>
  <c r="J2962" i="39"/>
  <c r="K2962" i="39" s="1"/>
  <c r="I2962" i="39" s="1"/>
  <c r="J2952" i="39"/>
  <c r="K2952" i="39" s="1"/>
  <c r="I2952" i="39" s="1"/>
  <c r="J3048" i="39"/>
  <c r="K3048" i="39" s="1"/>
  <c r="I3048" i="39" s="1"/>
  <c r="J2566" i="39"/>
  <c r="K2566" i="39" s="1"/>
  <c r="I2566" i="39" s="1"/>
  <c r="J1851" i="39"/>
  <c r="K1851" i="39" s="1"/>
  <c r="I1851" i="39" s="1"/>
  <c r="J1585" i="39"/>
  <c r="K1585" i="39" s="1"/>
  <c r="I1585" i="39" s="1"/>
  <c r="J1963" i="39"/>
  <c r="K1963" i="39" s="1"/>
  <c r="I1963" i="39" s="1"/>
  <c r="J2696" i="39"/>
  <c r="K2696" i="39" s="1"/>
  <c r="I2696" i="39" s="1"/>
  <c r="J2063" i="39"/>
  <c r="K2063" i="39" s="1"/>
  <c r="I2063" i="39" s="1"/>
  <c r="J2646" i="39"/>
  <c r="K2646" i="39" s="1"/>
  <c r="I2646" i="39" s="1"/>
  <c r="J1270" i="39"/>
  <c r="K1270" i="39" s="1"/>
  <c r="I1270" i="39" s="1"/>
  <c r="J1149" i="39"/>
  <c r="K1149" i="39" s="1"/>
  <c r="I1149" i="39" s="1"/>
  <c r="J2542" i="39"/>
  <c r="K2542" i="39" s="1"/>
  <c r="I2542" i="39" s="1"/>
  <c r="J966" i="39"/>
  <c r="K966" i="39" s="1"/>
  <c r="I966" i="39" s="1"/>
  <c r="J2261" i="39"/>
  <c r="K2261" i="39" s="1"/>
  <c r="I2261" i="39" s="1"/>
  <c r="J254" i="39"/>
  <c r="K254" i="39" s="1"/>
  <c r="I254" i="39" s="1"/>
  <c r="J1492" i="39"/>
  <c r="K1492" i="39" s="1"/>
  <c r="I1492" i="39" s="1"/>
  <c r="J2046" i="39"/>
  <c r="K2046" i="39" s="1"/>
  <c r="I2046" i="39" s="1"/>
  <c r="J1957" i="39"/>
  <c r="K1957" i="39" s="1"/>
  <c r="I1957" i="39" s="1"/>
  <c r="J1443" i="39"/>
  <c r="K1443" i="39" s="1"/>
  <c r="I1443" i="39" s="1"/>
  <c r="J2835" i="39"/>
  <c r="K2835" i="39" s="1"/>
  <c r="I2835" i="39" s="1"/>
  <c r="J2479" i="39"/>
  <c r="K2479" i="39" s="1"/>
  <c r="I2479" i="39" s="1"/>
  <c r="J1033" i="39"/>
  <c r="K1033" i="39" s="1"/>
  <c r="I1033" i="39" s="1"/>
  <c r="J1203" i="39"/>
  <c r="K1203" i="39" s="1"/>
  <c r="I1203" i="39" s="1"/>
  <c r="J1694" i="39"/>
  <c r="K1694" i="39" s="1"/>
  <c r="I1694" i="39" s="1"/>
  <c r="J3052" i="39"/>
  <c r="K3052" i="39" s="1"/>
  <c r="I3052" i="39" s="1"/>
  <c r="J2717" i="39"/>
  <c r="K2717" i="39" s="1"/>
  <c r="I2717" i="39" s="1"/>
  <c r="J551" i="39"/>
  <c r="K551" i="39" s="1"/>
  <c r="I551" i="39" s="1"/>
  <c r="J22" i="39"/>
  <c r="K22" i="39" s="1"/>
  <c r="I22" i="39" s="1"/>
  <c r="J20" i="39"/>
  <c r="K20" i="39" s="1"/>
  <c r="I20" i="39" s="1"/>
  <c r="J446" i="39"/>
  <c r="K446" i="39" s="1"/>
  <c r="I446" i="39" s="1"/>
  <c r="J1321" i="39"/>
  <c r="K1321" i="39" s="1"/>
  <c r="I1321" i="39" s="1"/>
  <c r="J1484" i="39"/>
  <c r="K1484" i="39" s="1"/>
  <c r="I1484" i="39" s="1"/>
  <c r="J770" i="39"/>
  <c r="K770" i="39" s="1"/>
  <c r="I770" i="39" s="1"/>
  <c r="J1904" i="39"/>
  <c r="K1904" i="39" s="1"/>
  <c r="I1904" i="39" s="1"/>
  <c r="J56" i="39"/>
  <c r="K56" i="39" s="1"/>
  <c r="I56" i="39" s="1"/>
  <c r="J2206" i="39"/>
  <c r="K2206" i="39" s="1"/>
  <c r="I2206" i="39" s="1"/>
  <c r="J1696" i="39"/>
  <c r="K1696" i="39" s="1"/>
  <c r="I1696" i="39" s="1"/>
  <c r="J1832" i="39"/>
  <c r="K1832" i="39" s="1"/>
  <c r="I1832" i="39" s="1"/>
  <c r="J45" i="39"/>
  <c r="K45" i="39" s="1"/>
  <c r="I45" i="39" s="1"/>
  <c r="J1109" i="39"/>
  <c r="K1109" i="39" s="1"/>
  <c r="I1109" i="39" s="1"/>
  <c r="J2568" i="39"/>
  <c r="K2568" i="39" s="1"/>
  <c r="I2568" i="39" s="1"/>
  <c r="J640" i="39"/>
  <c r="K640" i="39" s="1"/>
  <c r="I640" i="39" s="1"/>
  <c r="J2452" i="39"/>
  <c r="K2452" i="39" s="1"/>
  <c r="I2452" i="39" s="1"/>
  <c r="J1568" i="39"/>
  <c r="K1568" i="39" s="1"/>
  <c r="I1568" i="39" s="1"/>
  <c r="J1323" i="39"/>
  <c r="K1323" i="39" s="1"/>
  <c r="I1323" i="39" s="1"/>
  <c r="J3006" i="39"/>
  <c r="K3006" i="39" s="1"/>
  <c r="I3006" i="39" s="1"/>
  <c r="J225" i="39"/>
  <c r="K225" i="39" s="1"/>
  <c r="I225" i="39" s="1"/>
  <c r="J391" i="39"/>
  <c r="K391" i="39" s="1"/>
  <c r="I391" i="39" s="1"/>
  <c r="J1961" i="39"/>
  <c r="K1961" i="39" s="1"/>
  <c r="I1961" i="39" s="1"/>
  <c r="J1410" i="39"/>
  <c r="K1410" i="39" s="1"/>
  <c r="I1410" i="39" s="1"/>
  <c r="J605" i="39"/>
  <c r="K605" i="39" s="1"/>
  <c r="I605" i="39" s="1"/>
  <c r="J877" i="39"/>
  <c r="K877" i="39" s="1"/>
  <c r="I877" i="39" s="1"/>
  <c r="J1198" i="39"/>
  <c r="K1198" i="39" s="1"/>
  <c r="I1198" i="39" s="1"/>
  <c r="J294" i="39"/>
  <c r="K294" i="39" s="1"/>
  <c r="I294" i="39" s="1"/>
  <c r="J2432" i="39"/>
  <c r="K2432" i="39" s="1"/>
  <c r="I2432" i="39" s="1"/>
  <c r="J2346" i="39"/>
  <c r="K2346" i="39" s="1"/>
  <c r="I2346" i="39" s="1"/>
  <c r="J2725" i="39"/>
  <c r="K2725" i="39" s="1"/>
  <c r="I2725" i="39" s="1"/>
  <c r="J979" i="39"/>
  <c r="K979" i="39" s="1"/>
  <c r="I979" i="39" s="1"/>
  <c r="J2535" i="39"/>
  <c r="K2535" i="39" s="1"/>
  <c r="I2535" i="39" s="1"/>
  <c r="J2143" i="39"/>
  <c r="K2143" i="39" s="1"/>
  <c r="I2143" i="39" s="1"/>
  <c r="J2805" i="39"/>
  <c r="K2805" i="39" s="1"/>
  <c r="I2805" i="39" s="1"/>
  <c r="J2200" i="39"/>
  <c r="K2200" i="39" s="1"/>
  <c r="I2200" i="39" s="1"/>
  <c r="J2697" i="39"/>
  <c r="K2697" i="39" s="1"/>
  <c r="I2697" i="39" s="1"/>
  <c r="J1293" i="39"/>
  <c r="K1293" i="39" s="1"/>
  <c r="I1293" i="39" s="1"/>
  <c r="J685" i="39"/>
  <c r="K685" i="39" s="1"/>
  <c r="I685" i="39" s="1"/>
  <c r="J726" i="39"/>
  <c r="K726" i="39" s="1"/>
  <c r="I726" i="39" s="1"/>
  <c r="J1577" i="39"/>
  <c r="K1577" i="39" s="1"/>
  <c r="I1577" i="39" s="1"/>
  <c r="J1193" i="39"/>
  <c r="K1193" i="39" s="1"/>
  <c r="I1193" i="39" s="1"/>
  <c r="J1449" i="39"/>
  <c r="K1449" i="39" s="1"/>
  <c r="I1449" i="39" s="1"/>
  <c r="J2982" i="39"/>
  <c r="K2982" i="39" s="1"/>
  <c r="I2982" i="39" s="1"/>
  <c r="J1683" i="39"/>
  <c r="K1683" i="39" s="1"/>
  <c r="I1683" i="39" s="1"/>
  <c r="J729" i="39"/>
  <c r="K729" i="39" s="1"/>
  <c r="I729" i="39" s="1"/>
  <c r="J1831" i="39"/>
  <c r="K1831" i="39" s="1"/>
  <c r="I1831" i="39" s="1"/>
  <c r="J1300" i="39"/>
  <c r="K1300" i="39" s="1"/>
  <c r="I1300" i="39" s="1"/>
  <c r="J2110" i="39"/>
  <c r="K2110" i="39" s="1"/>
  <c r="I2110" i="39" s="1"/>
  <c r="J1260" i="39"/>
  <c r="K1260" i="39" s="1"/>
  <c r="I1260" i="39" s="1"/>
  <c r="J1181" i="39"/>
  <c r="K1181" i="39" s="1"/>
  <c r="I1181" i="39" s="1"/>
  <c r="J2414" i="39"/>
  <c r="K2414" i="39" s="1"/>
  <c r="I2414" i="39" s="1"/>
  <c r="J2029" i="39"/>
  <c r="K2029" i="39" s="1"/>
  <c r="I2029" i="39" s="1"/>
  <c r="J1415" i="39"/>
  <c r="K1415" i="39" s="1"/>
  <c r="I1415" i="39" s="1"/>
  <c r="J1801" i="39"/>
  <c r="K1801" i="39" s="1"/>
  <c r="I1801" i="39" s="1"/>
  <c r="J327" i="39"/>
  <c r="K327" i="39" s="1"/>
  <c r="I327" i="39" s="1"/>
  <c r="J2916" i="39"/>
  <c r="K2916" i="39" s="1"/>
  <c r="I2916" i="39" s="1"/>
  <c r="J125" i="39"/>
  <c r="K125" i="39" s="1"/>
  <c r="I125" i="39" s="1"/>
  <c r="J913" i="39"/>
  <c r="K913" i="39" s="1"/>
  <c r="I913" i="39" s="1"/>
  <c r="J142" i="39"/>
  <c r="K142" i="39" s="1"/>
  <c r="I142" i="39" s="1"/>
  <c r="J1656" i="39"/>
  <c r="K1656" i="39" s="1"/>
  <c r="I1656" i="39" s="1"/>
  <c r="J1808" i="39"/>
  <c r="K1808" i="39" s="1"/>
  <c r="I1808" i="39" s="1"/>
  <c r="J2361" i="39"/>
  <c r="K2361" i="39" s="1"/>
  <c r="I2361" i="39" s="1"/>
  <c r="J2357" i="39"/>
  <c r="K2357" i="39" s="1"/>
  <c r="I2357" i="39" s="1"/>
  <c r="J827" i="39"/>
  <c r="K827" i="39" s="1"/>
  <c r="I827" i="39" s="1"/>
  <c r="J2079" i="39"/>
  <c r="K2079" i="39" s="1"/>
  <c r="I2079" i="39" s="1"/>
  <c r="J2505" i="39"/>
  <c r="K2505" i="39" s="1"/>
  <c r="I2505" i="39" s="1"/>
  <c r="J1538" i="39"/>
  <c r="K1538" i="39" s="1"/>
  <c r="I1538" i="39" s="1"/>
  <c r="J2413" i="39"/>
  <c r="K2413" i="39" s="1"/>
  <c r="I2413" i="39" s="1"/>
  <c r="J2765" i="39"/>
  <c r="K2765" i="39" s="1"/>
  <c r="I2765" i="39" s="1"/>
  <c r="J2584" i="39"/>
  <c r="K2584" i="39" s="1"/>
  <c r="I2584" i="39" s="1"/>
  <c r="J1937" i="39"/>
  <c r="K1937" i="39" s="1"/>
  <c r="I1937" i="39" s="1"/>
  <c r="J2451" i="39"/>
  <c r="K2451" i="39" s="1"/>
  <c r="I2451" i="39" s="1"/>
  <c r="J1954" i="39"/>
  <c r="K1954" i="39" s="1"/>
  <c r="I1954" i="39" s="1"/>
  <c r="J2162" i="39"/>
  <c r="K2162" i="39" s="1"/>
  <c r="I2162" i="39" s="1"/>
  <c r="J2888" i="39"/>
  <c r="K2888" i="39" s="1"/>
  <c r="I2888" i="39" s="1"/>
  <c r="J2738" i="39"/>
  <c r="K2738" i="39" s="1"/>
  <c r="I2738" i="39" s="1"/>
  <c r="J2674" i="39"/>
  <c r="K2674" i="39" s="1"/>
  <c r="I2674" i="39" s="1"/>
  <c r="J43" i="39"/>
  <c r="K43" i="39" s="1"/>
  <c r="I43" i="39" s="1"/>
  <c r="J1001" i="39"/>
  <c r="K1001" i="39" s="1"/>
  <c r="I1001" i="39" s="1"/>
  <c r="J809" i="39"/>
  <c r="K809" i="39" s="1"/>
  <c r="I809" i="39" s="1"/>
  <c r="J2964" i="39"/>
  <c r="K2964" i="39" s="1"/>
  <c r="I2964" i="39" s="1"/>
  <c r="J2995" i="39"/>
  <c r="K2995" i="39" s="1"/>
  <c r="I2995" i="39" s="1"/>
  <c r="J1681" i="39"/>
  <c r="K1681" i="39" s="1"/>
  <c r="I1681" i="39" s="1"/>
  <c r="J382" i="39"/>
  <c r="K382" i="39" s="1"/>
  <c r="I382" i="39" s="1"/>
  <c r="J2708" i="39"/>
  <c r="K2708" i="39" s="1"/>
  <c r="I2708" i="39" s="1"/>
  <c r="J789" i="39"/>
  <c r="K789" i="39" s="1"/>
  <c r="I789" i="39" s="1"/>
  <c r="J2623" i="39"/>
  <c r="K2623" i="39" s="1"/>
  <c r="I2623" i="39" s="1"/>
  <c r="J2626" i="39"/>
  <c r="K2626" i="39" s="1"/>
  <c r="I2626" i="39" s="1"/>
  <c r="J1122" i="39"/>
  <c r="K1122" i="39" s="1"/>
  <c r="I1122" i="39" s="1"/>
  <c r="J2369" i="39"/>
  <c r="K2369" i="39" s="1"/>
  <c r="I2369" i="39" s="1"/>
  <c r="J1092" i="39"/>
  <c r="K1092" i="39" s="1"/>
  <c r="I1092" i="39" s="1"/>
  <c r="J2037" i="39"/>
  <c r="K2037" i="39" s="1"/>
  <c r="I2037" i="39" s="1"/>
  <c r="J1039" i="39"/>
  <c r="K1039" i="39" s="1"/>
  <c r="I1039" i="39" s="1"/>
  <c r="J2321" i="39"/>
  <c r="K2321" i="39" s="1"/>
  <c r="I2321" i="39" s="1"/>
  <c r="J3003" i="39"/>
  <c r="K3003" i="39" s="1"/>
  <c r="I3003" i="39" s="1"/>
  <c r="J362" i="39"/>
  <c r="K362" i="39" s="1"/>
  <c r="I362" i="39" s="1"/>
  <c r="J535" i="39"/>
  <c r="K535" i="39" s="1"/>
  <c r="I535" i="39" s="1"/>
  <c r="J2320" i="39"/>
  <c r="K2320" i="39" s="1"/>
  <c r="I2320" i="39" s="1"/>
  <c r="J1106" i="39"/>
  <c r="K1106" i="39" s="1"/>
  <c r="I1106" i="39" s="1"/>
  <c r="J190" i="39"/>
  <c r="K190" i="39" s="1"/>
  <c r="I190" i="39" s="1"/>
  <c r="J217" i="39"/>
  <c r="K217" i="39" s="1"/>
  <c r="I217" i="39" s="1"/>
  <c r="J1535" i="39"/>
  <c r="K1535" i="39" s="1"/>
  <c r="I1535" i="39" s="1"/>
  <c r="J227" i="39"/>
  <c r="K227" i="39" s="1"/>
  <c r="I227" i="39" s="1"/>
  <c r="J2204" i="39"/>
  <c r="K2204" i="39" s="1"/>
  <c r="I2204" i="39" s="1"/>
  <c r="J537" i="39"/>
  <c r="K537" i="39" s="1"/>
  <c r="I537" i="39" s="1"/>
  <c r="J1964" i="39"/>
  <c r="K1964" i="39" s="1"/>
  <c r="I1964" i="39" s="1"/>
  <c r="J2145" i="39"/>
  <c r="K2145" i="39" s="1"/>
  <c r="I2145" i="39" s="1"/>
  <c r="J290" i="39"/>
  <c r="K290" i="39" s="1"/>
  <c r="I290" i="39" s="1"/>
  <c r="J1906" i="39"/>
  <c r="K1906" i="39" s="1"/>
  <c r="I1906" i="39" s="1"/>
  <c r="J997" i="39"/>
  <c r="K997" i="39" s="1"/>
  <c r="I997" i="39" s="1"/>
  <c r="J2405" i="39"/>
  <c r="K2405" i="39" s="1"/>
  <c r="I2405" i="39" s="1"/>
  <c r="J1336" i="39"/>
  <c r="K1336" i="39" s="1"/>
  <c r="I1336" i="39" s="1"/>
  <c r="J2222" i="39"/>
  <c r="K2222" i="39" s="1"/>
  <c r="I2222" i="39" s="1"/>
  <c r="J2488" i="39"/>
  <c r="K2488" i="39" s="1"/>
  <c r="I2488" i="39" s="1"/>
  <c r="J1633" i="39"/>
  <c r="K1633" i="39" s="1"/>
  <c r="I1633" i="39" s="1"/>
  <c r="J2183" i="39"/>
  <c r="K2183" i="39" s="1"/>
  <c r="I2183" i="39" s="1"/>
  <c r="J2866" i="39"/>
  <c r="K2866" i="39" s="1"/>
  <c r="I2866" i="39" s="1"/>
  <c r="J1461" i="39"/>
  <c r="K1461" i="39" s="1"/>
  <c r="I1461" i="39" s="1"/>
  <c r="J949" i="39"/>
  <c r="K949" i="39" s="1"/>
  <c r="I949" i="39" s="1"/>
  <c r="J1747" i="39"/>
  <c r="K1747" i="39" s="1"/>
  <c r="I1747" i="39" s="1"/>
  <c r="J696" i="39"/>
  <c r="K696" i="39" s="1"/>
  <c r="I696" i="39" s="1"/>
  <c r="J1968" i="39"/>
  <c r="K1968" i="39" s="1"/>
  <c r="I1968" i="39" s="1"/>
  <c r="J2111" i="39"/>
  <c r="K2111" i="39" s="1"/>
  <c r="I2111" i="39" s="1"/>
  <c r="J977" i="39"/>
  <c r="K977" i="39" s="1"/>
  <c r="I977" i="39" s="1"/>
  <c r="J373" i="39"/>
  <c r="K373" i="39" s="1"/>
  <c r="I373" i="39" s="1"/>
  <c r="J2979" i="39"/>
  <c r="K2979" i="39" s="1"/>
  <c r="I2979" i="39" s="1"/>
  <c r="J1613" i="39"/>
  <c r="K1613" i="39" s="1"/>
  <c r="I1613" i="39" s="1"/>
  <c r="J1408" i="39"/>
  <c r="K1408" i="39" s="1"/>
  <c r="I1408" i="39" s="1"/>
  <c r="J1482" i="39"/>
  <c r="K1482" i="39" s="1"/>
  <c r="I1482" i="39" s="1"/>
  <c r="J705" i="39"/>
  <c r="K705" i="39" s="1"/>
  <c r="I705" i="39" s="1"/>
  <c r="J1445" i="39"/>
  <c r="K1445" i="39" s="1"/>
  <c r="I1445" i="39" s="1"/>
  <c r="J167" i="39"/>
  <c r="K167" i="39" s="1"/>
  <c r="I167" i="39" s="1"/>
  <c r="J1274" i="39"/>
  <c r="K1274" i="39" s="1"/>
  <c r="I1274" i="39" s="1"/>
  <c r="J790" i="39"/>
  <c r="K790" i="39" s="1"/>
  <c r="I790" i="39" s="1"/>
  <c r="J62" i="39"/>
  <c r="K62" i="39" s="1"/>
  <c r="I62" i="39" s="1"/>
  <c r="J562" i="39"/>
  <c r="K562" i="39" s="1"/>
  <c r="I562" i="39" s="1"/>
  <c r="J1480" i="39"/>
  <c r="K1480" i="39" s="1"/>
  <c r="I1480" i="39" s="1"/>
  <c r="J698" i="39"/>
  <c r="K698" i="39" s="1"/>
  <c r="I698" i="39" s="1"/>
  <c r="J3067" i="39"/>
  <c r="K3067" i="39" s="1"/>
  <c r="I3067" i="39" s="1"/>
  <c r="J542" i="39"/>
  <c r="K542" i="39" s="1"/>
  <c r="I542" i="39" s="1"/>
  <c r="J1470" i="39"/>
  <c r="K1470" i="39" s="1"/>
  <c r="I1470" i="39" s="1"/>
  <c r="J860" i="39"/>
  <c r="K860" i="39" s="1"/>
  <c r="I860" i="39" s="1"/>
  <c r="J1761" i="39"/>
  <c r="K1761" i="39" s="1"/>
  <c r="I1761" i="39" s="1"/>
  <c r="J2373" i="39"/>
  <c r="K2373" i="39" s="1"/>
  <c r="I2373" i="39" s="1"/>
  <c r="J2961" i="39"/>
  <c r="K2961" i="39" s="1"/>
  <c r="I2961" i="39" s="1"/>
  <c r="J1413" i="39"/>
  <c r="K1413" i="39" s="1"/>
  <c r="I1413" i="39" s="1"/>
  <c r="J712" i="39"/>
  <c r="K712" i="39" s="1"/>
  <c r="I712" i="39" s="1"/>
  <c r="J2047" i="39"/>
  <c r="K2047" i="39" s="1"/>
  <c r="I2047" i="39" s="1"/>
  <c r="J1160" i="39"/>
  <c r="K1160" i="39" s="1"/>
  <c r="I1160" i="39" s="1"/>
  <c r="J2851" i="39"/>
  <c r="K2851" i="39" s="1"/>
  <c r="I2851" i="39" s="1"/>
  <c r="J1973" i="39"/>
  <c r="K1973" i="39" s="1"/>
  <c r="I1973" i="39" s="1"/>
  <c r="J1244" i="39"/>
  <c r="K1244" i="39" s="1"/>
  <c r="I1244" i="39" s="1"/>
  <c r="J2365" i="39"/>
  <c r="K2365" i="39" s="1"/>
  <c r="I2365" i="39" s="1"/>
  <c r="J2406" i="39"/>
  <c r="K2406" i="39" s="1"/>
  <c r="I2406" i="39" s="1"/>
  <c r="J1700" i="39"/>
  <c r="K1700" i="39" s="1"/>
  <c r="I1700" i="39" s="1"/>
  <c r="J1628" i="39"/>
  <c r="K1628" i="39" s="1"/>
  <c r="I1628" i="39" s="1"/>
  <c r="J2755" i="39"/>
  <c r="K2755" i="39" s="1"/>
  <c r="I2755" i="39" s="1"/>
  <c r="J681" i="39"/>
  <c r="K681" i="39" s="1"/>
  <c r="I681" i="39" s="1"/>
  <c r="J1179" i="39"/>
  <c r="K1179" i="39" s="1"/>
  <c r="I1179" i="39" s="1"/>
  <c r="J2758" i="39"/>
  <c r="K2758" i="39" s="1"/>
  <c r="I2758" i="39" s="1"/>
  <c r="J2818" i="39"/>
  <c r="K2818" i="39" s="1"/>
  <c r="I2818" i="39" s="1"/>
  <c r="J2633" i="39"/>
  <c r="K2633" i="39" s="1"/>
  <c r="I2633" i="39" s="1"/>
  <c r="J97" i="39"/>
  <c r="K97" i="39" s="1"/>
  <c r="I97" i="39" s="1"/>
  <c r="J1580" i="39"/>
  <c r="K1580" i="39" s="1"/>
  <c r="I1580" i="39" s="1"/>
  <c r="J1153" i="39"/>
  <c r="K1153" i="39" s="1"/>
  <c r="I1153" i="39" s="1"/>
  <c r="J1828" i="39"/>
  <c r="K1828" i="39" s="1"/>
  <c r="I1828" i="39" s="1"/>
  <c r="J3059" i="39"/>
  <c r="K3059" i="39" s="1"/>
  <c r="I3059" i="39" s="1"/>
  <c r="J2152" i="39"/>
  <c r="K2152" i="39" s="1"/>
  <c r="I2152" i="39" s="1"/>
  <c r="J2932" i="39"/>
  <c r="K2932" i="39" s="1"/>
  <c r="I2932" i="39" s="1"/>
  <c r="J893" i="39"/>
  <c r="K893" i="39" s="1"/>
  <c r="I893" i="39" s="1"/>
  <c r="J993" i="39"/>
  <c r="K993" i="39" s="1"/>
  <c r="I993" i="39" s="1"/>
  <c r="J481" i="39"/>
  <c r="K481" i="39" s="1"/>
  <c r="I481" i="39" s="1"/>
  <c r="J2670" i="39"/>
  <c r="K2670" i="39" s="1"/>
  <c r="I2670" i="39" s="1"/>
  <c r="J437" i="39"/>
  <c r="K437" i="39" s="1"/>
  <c r="I437" i="39" s="1"/>
  <c r="J3104" i="39"/>
  <c r="K3104" i="39" s="1"/>
  <c r="I3104" i="39" s="1"/>
  <c r="J2134" i="39"/>
  <c r="K2134" i="39" s="1"/>
  <c r="I2134" i="39" s="1"/>
  <c r="J2286" i="39"/>
  <c r="K2286" i="39" s="1"/>
  <c r="I2286" i="39" s="1"/>
  <c r="J1809" i="39"/>
  <c r="K1809" i="39" s="1"/>
  <c r="I1809" i="39" s="1"/>
  <c r="J1442" i="39"/>
  <c r="K1442" i="39" s="1"/>
  <c r="I1442" i="39" s="1"/>
  <c r="J2855" i="39"/>
  <c r="K2855" i="39" s="1"/>
  <c r="I2855" i="39" s="1"/>
  <c r="J3036" i="39"/>
  <c r="K3036" i="39" s="1"/>
  <c r="I3036" i="39" s="1"/>
  <c r="J154" i="39"/>
  <c r="K154" i="39" s="1"/>
  <c r="I154" i="39" s="1"/>
  <c r="J2040" i="39"/>
  <c r="K2040" i="39" s="1"/>
  <c r="I2040" i="39" s="1"/>
  <c r="J533" i="39"/>
  <c r="K533" i="39" s="1"/>
  <c r="I533" i="39" s="1"/>
  <c r="J1901" i="39"/>
  <c r="K1901" i="39" s="1"/>
  <c r="I1901" i="39" s="1"/>
  <c r="J182" i="39"/>
  <c r="K182" i="39" s="1"/>
  <c r="I182" i="39" s="1"/>
  <c r="J2017" i="39"/>
  <c r="K2017" i="39" s="1"/>
  <c r="I2017" i="39" s="1"/>
  <c r="J764" i="39"/>
  <c r="K764" i="39" s="1"/>
  <c r="I764" i="39" s="1"/>
  <c r="J688" i="39"/>
  <c r="K688" i="39" s="1"/>
  <c r="I688" i="39" s="1"/>
  <c r="J1326" i="39"/>
  <c r="K1326" i="39" s="1"/>
  <c r="I1326" i="39" s="1"/>
  <c r="J2349" i="39"/>
  <c r="K2349" i="39" s="1"/>
  <c r="I2349" i="39" s="1"/>
  <c r="J2105" i="39"/>
  <c r="K2105" i="39" s="1"/>
  <c r="I2105" i="39" s="1"/>
  <c r="J1032" i="39"/>
  <c r="K1032" i="39" s="1"/>
  <c r="I1032" i="39" s="1"/>
  <c r="J255" i="39"/>
  <c r="K255" i="39" s="1"/>
  <c r="I255" i="39" s="1"/>
  <c r="J2239" i="39"/>
  <c r="K2239" i="39" s="1"/>
  <c r="I2239" i="39" s="1"/>
  <c r="J1603" i="39"/>
  <c r="K1603" i="39" s="1"/>
  <c r="I1603" i="39" s="1"/>
  <c r="J942" i="39"/>
  <c r="K942" i="39" s="1"/>
  <c r="I942" i="39" s="1"/>
  <c r="J2106" i="39"/>
  <c r="K2106" i="39" s="1"/>
  <c r="I2106" i="39" s="1"/>
  <c r="J1820" i="39"/>
  <c r="K1820" i="39" s="1"/>
  <c r="I1820" i="39" s="1"/>
  <c r="J1912" i="39"/>
  <c r="K1912" i="39" s="1"/>
  <c r="I1912" i="39" s="1"/>
  <c r="J460" i="39"/>
  <c r="K460" i="39" s="1"/>
  <c r="I460" i="39" s="1"/>
  <c r="J121" i="39"/>
  <c r="K121" i="39" s="1"/>
  <c r="I121" i="39" s="1"/>
  <c r="J2428" i="39"/>
  <c r="K2428" i="39" s="1"/>
  <c r="I2428" i="39" s="1"/>
  <c r="J2024" i="39"/>
  <c r="K2024" i="39" s="1"/>
  <c r="I2024" i="39" s="1"/>
  <c r="J378" i="39"/>
  <c r="K378" i="39" s="1"/>
  <c r="I378" i="39" s="1"/>
  <c r="J2474" i="39"/>
  <c r="K2474" i="39" s="1"/>
  <c r="I2474" i="39" s="1"/>
  <c r="J747" i="39"/>
  <c r="K747" i="39" s="1"/>
  <c r="I747" i="39" s="1"/>
  <c r="J808" i="39"/>
  <c r="K808" i="39" s="1"/>
  <c r="I808" i="39" s="1"/>
  <c r="J2392" i="39"/>
  <c r="K2392" i="39" s="1"/>
  <c r="I2392" i="39" s="1"/>
  <c r="J846" i="39"/>
  <c r="K846" i="39" s="1"/>
  <c r="I846" i="39" s="1"/>
  <c r="J2108" i="39"/>
  <c r="K2108" i="39" s="1"/>
  <c r="I2108" i="39" s="1"/>
  <c r="J2587" i="39"/>
  <c r="K2587" i="39" s="1"/>
  <c r="I2587" i="39" s="1"/>
  <c r="J268" i="39"/>
  <c r="K268" i="39" s="1"/>
  <c r="I268" i="39" s="1"/>
  <c r="J522" i="39"/>
  <c r="K522" i="39" s="1"/>
  <c r="I522" i="39" s="1"/>
  <c r="J371" i="39"/>
  <c r="K371" i="39" s="1"/>
  <c r="I371" i="39" s="1"/>
  <c r="J261" i="39"/>
  <c r="K261" i="39" s="1"/>
  <c r="I261" i="39" s="1"/>
  <c r="J497" i="39"/>
  <c r="K497" i="39" s="1"/>
  <c r="I497" i="39" s="1"/>
  <c r="J335" i="39"/>
  <c r="K335" i="39" s="1"/>
  <c r="I335" i="39" s="1"/>
  <c r="J2965" i="39"/>
  <c r="K2965" i="39" s="1"/>
  <c r="I2965" i="39" s="1"/>
  <c r="J3136" i="39"/>
  <c r="K3136" i="39" s="1"/>
  <c r="I3136" i="39" s="1"/>
  <c r="J2133" i="39"/>
  <c r="K2133" i="39" s="1"/>
  <c r="I2133" i="39" s="1"/>
  <c r="J980" i="39"/>
  <c r="K980" i="39" s="1"/>
  <c r="I980" i="39" s="1"/>
  <c r="J2462" i="39"/>
  <c r="K2462" i="39" s="1"/>
  <c r="I2462" i="39" s="1"/>
  <c r="J1982" i="39"/>
  <c r="K1982" i="39" s="1"/>
  <c r="I1982" i="39" s="1"/>
  <c r="J818" i="39"/>
  <c r="K818" i="39" s="1"/>
  <c r="I818" i="39" s="1"/>
  <c r="J1452" i="39"/>
  <c r="K1452" i="39" s="1"/>
  <c r="I1452" i="39" s="1"/>
  <c r="J2314" i="39"/>
  <c r="K2314" i="39" s="1"/>
  <c r="I2314" i="39" s="1"/>
  <c r="J1221" i="39"/>
  <c r="K1221" i="39" s="1"/>
  <c r="I1221" i="39" s="1"/>
  <c r="J1399" i="39"/>
  <c r="K1399" i="39" s="1"/>
  <c r="I1399" i="39" s="1"/>
  <c r="J1650" i="39"/>
  <c r="K1650" i="39" s="1"/>
  <c r="I1650" i="39" s="1"/>
  <c r="J1902" i="39"/>
  <c r="K1902" i="39" s="1"/>
  <c r="I1902" i="39" s="1"/>
  <c r="J2938" i="39"/>
  <c r="K2938" i="39" s="1"/>
  <c r="I2938" i="39" s="1"/>
  <c r="J1386" i="39"/>
  <c r="K1386" i="39" s="1"/>
  <c r="I1386" i="39" s="1"/>
  <c r="J1371" i="39"/>
  <c r="K1371" i="39" s="1"/>
  <c r="I1371" i="39" s="1"/>
  <c r="J2829" i="39"/>
  <c r="K2829" i="39" s="1"/>
  <c r="I2829" i="39" s="1"/>
  <c r="J2447" i="39"/>
  <c r="K2447" i="39" s="1"/>
  <c r="I2447" i="39" s="1"/>
  <c r="J2885" i="39"/>
  <c r="K2885" i="39" s="1"/>
  <c r="I2885" i="39" s="1"/>
  <c r="J2612" i="39"/>
  <c r="K2612" i="39" s="1"/>
  <c r="I2612" i="39" s="1"/>
  <c r="J307" i="39"/>
  <c r="K307" i="39" s="1"/>
  <c r="I307" i="39" s="1"/>
  <c r="J1665" i="39"/>
  <c r="K1665" i="39" s="1"/>
  <c r="I1665" i="39" s="1"/>
  <c r="J443" i="39"/>
  <c r="K443" i="39" s="1"/>
  <c r="I443" i="39" s="1"/>
  <c r="J3139" i="39"/>
  <c r="K3139" i="39" s="1"/>
  <c r="I3139" i="39" s="1"/>
  <c r="J2958" i="39"/>
  <c r="K2958" i="39" s="1"/>
  <c r="I2958" i="39" s="1"/>
  <c r="J1727" i="39"/>
  <c r="K1727" i="39" s="1"/>
  <c r="I1727" i="39" s="1"/>
  <c r="J892" i="39"/>
  <c r="K892" i="39" s="1"/>
  <c r="I892" i="39" s="1"/>
  <c r="J1936" i="39"/>
  <c r="K1936" i="39" s="1"/>
  <c r="I1936" i="39" s="1"/>
  <c r="J650" i="39"/>
  <c r="K650" i="39" s="1"/>
  <c r="I650" i="39" s="1"/>
  <c r="J3016" i="39"/>
  <c r="K3016" i="39" s="1"/>
  <c r="I3016" i="39" s="1"/>
  <c r="J1915" i="39"/>
  <c r="K1915" i="39" s="1"/>
  <c r="I1915" i="39" s="1"/>
  <c r="J270" i="39"/>
  <c r="K270" i="39" s="1"/>
  <c r="I270" i="39" s="1"/>
  <c r="J571" i="39"/>
  <c r="K571" i="39" s="1"/>
  <c r="I571" i="39" s="1"/>
  <c r="J2714" i="39"/>
  <c r="K2714" i="39" s="1"/>
  <c r="I2714" i="39" s="1"/>
  <c r="J1356" i="39"/>
  <c r="K1356" i="39" s="1"/>
  <c r="I1356" i="39" s="1"/>
  <c r="J2707" i="39"/>
  <c r="K2707" i="39" s="1"/>
  <c r="I2707" i="39" s="1"/>
  <c r="J2548" i="39"/>
  <c r="K2548" i="39" s="1"/>
  <c r="I2548" i="39" s="1"/>
  <c r="J2383" i="39"/>
  <c r="K2383" i="39" s="1"/>
  <c r="I2383" i="39" s="1"/>
  <c r="J2802" i="39"/>
  <c r="K2802" i="39" s="1"/>
  <c r="I2802" i="39" s="1"/>
  <c r="J3021" i="39"/>
  <c r="K3021" i="39" s="1"/>
  <c r="I3021" i="39" s="1"/>
  <c r="J871" i="39"/>
  <c r="K871" i="39" s="1"/>
  <c r="I871" i="39" s="1"/>
  <c r="J2699" i="39"/>
  <c r="K2699" i="39" s="1"/>
  <c r="I2699" i="39" s="1"/>
  <c r="J85" i="39"/>
  <c r="K85" i="39" s="1"/>
  <c r="I85" i="39" s="1"/>
  <c r="J1498" i="39"/>
  <c r="K1498" i="39" s="1"/>
  <c r="I1498" i="39" s="1"/>
  <c r="J2011" i="39"/>
  <c r="K2011" i="39" s="1"/>
  <c r="I2011" i="39" s="1"/>
  <c r="J494" i="39"/>
  <c r="K494" i="39" s="1"/>
  <c r="I494" i="39" s="1"/>
  <c r="J802" i="39"/>
  <c r="K802" i="39" s="1"/>
  <c r="I802" i="39" s="1"/>
  <c r="J2895" i="39"/>
  <c r="K2895" i="39" s="1"/>
  <c r="I2895" i="39" s="1"/>
  <c r="J1520" i="39"/>
  <c r="K1520" i="39" s="1"/>
  <c r="I1520" i="39" s="1"/>
  <c r="J1235" i="39"/>
  <c r="K1235" i="39" s="1"/>
  <c r="I1235" i="39" s="1"/>
  <c r="J543" i="39"/>
  <c r="K543" i="39" s="1"/>
  <c r="I543" i="39" s="1"/>
  <c r="J1088" i="39"/>
  <c r="K1088" i="39" s="1"/>
  <c r="I1088" i="39" s="1"/>
  <c r="J1365" i="39"/>
  <c r="K1365" i="39" s="1"/>
  <c r="I1365" i="39" s="1"/>
  <c r="J2776" i="39"/>
  <c r="K2776" i="39" s="1"/>
  <c r="I2776" i="39" s="1"/>
  <c r="J2185" i="39"/>
  <c r="K2185" i="39" s="1"/>
  <c r="I2185" i="39" s="1"/>
  <c r="J1500" i="39"/>
  <c r="K1500" i="39" s="1"/>
  <c r="I1500" i="39" s="1"/>
  <c r="J2813" i="39"/>
  <c r="K2813" i="39" s="1"/>
  <c r="I2813" i="39" s="1"/>
  <c r="J230" i="39"/>
  <c r="K230" i="39" s="1"/>
  <c r="I230" i="39" s="1"/>
  <c r="J1657" i="39"/>
  <c r="K1657" i="39" s="1"/>
  <c r="I1657" i="39" s="1"/>
  <c r="J89" i="39"/>
  <c r="K89" i="39" s="1"/>
  <c r="I89" i="39" s="1"/>
  <c r="J1324" i="39"/>
  <c r="K1324" i="39" s="1"/>
  <c r="I1324" i="39" s="1"/>
  <c r="J1724" i="39"/>
  <c r="K1724" i="39" s="1"/>
  <c r="I1724" i="39" s="1"/>
  <c r="J2599" i="39"/>
  <c r="K2599" i="39" s="1"/>
  <c r="I2599" i="39" s="1"/>
  <c r="J1284" i="39"/>
  <c r="K1284" i="39" s="1"/>
  <c r="I1284" i="39" s="1"/>
  <c r="J1794" i="39"/>
  <c r="K1794" i="39" s="1"/>
  <c r="I1794" i="39" s="1"/>
  <c r="J2650" i="39"/>
  <c r="K2650" i="39" s="1"/>
  <c r="I2650" i="39" s="1"/>
  <c r="J1277" i="39"/>
  <c r="K1277" i="39" s="1"/>
  <c r="I1277" i="39" s="1"/>
  <c r="J2138" i="39"/>
  <c r="K2138" i="39" s="1"/>
  <c r="I2138" i="39" s="1"/>
  <c r="J128" i="39"/>
  <c r="K128" i="39" s="1"/>
  <c r="I128" i="39" s="1"/>
  <c r="J1981" i="39"/>
  <c r="K1981" i="39" s="1"/>
  <c r="I1981" i="39" s="1"/>
  <c r="J2156" i="39"/>
  <c r="K2156" i="39" s="1"/>
  <c r="I2156" i="39" s="1"/>
  <c r="J513" i="39"/>
  <c r="K513" i="39" s="1"/>
  <c r="I513" i="39" s="1"/>
  <c r="J2055" i="39"/>
  <c r="K2055" i="39" s="1"/>
  <c r="I2055" i="39" s="1"/>
  <c r="J1070" i="39"/>
  <c r="K1070" i="39" s="1"/>
  <c r="I1070" i="39" s="1"/>
  <c r="J1135" i="39"/>
  <c r="K1135" i="39" s="1"/>
  <c r="I1135" i="39" s="1"/>
  <c r="J2449" i="39"/>
  <c r="K2449" i="39" s="1"/>
  <c r="I2449" i="39" s="1"/>
  <c r="J3009" i="39"/>
  <c r="K3009" i="39" s="1"/>
  <c r="I3009" i="39" s="1"/>
  <c r="J1370" i="39"/>
  <c r="K1370" i="39" s="1"/>
  <c r="I1370" i="39" s="1"/>
  <c r="J2458" i="39"/>
  <c r="K2458" i="39" s="1"/>
  <c r="I2458" i="39" s="1"/>
  <c r="J1388" i="39"/>
  <c r="K1388" i="39" s="1"/>
  <c r="I1388" i="39" s="1"/>
  <c r="J2929" i="39"/>
  <c r="K2929" i="39" s="1"/>
  <c r="I2929" i="39" s="1"/>
  <c r="J2052" i="39"/>
  <c r="K2052" i="39" s="1"/>
  <c r="I2052" i="39" s="1"/>
  <c r="J1518" i="39"/>
  <c r="K1518" i="39" s="1"/>
  <c r="I1518" i="39" s="1"/>
  <c r="J2429" i="39"/>
  <c r="K2429" i="39" s="1"/>
  <c r="I2429" i="39" s="1"/>
  <c r="J1358" i="39"/>
  <c r="K1358" i="39" s="1"/>
  <c r="I1358" i="39" s="1"/>
  <c r="J972" i="39"/>
  <c r="K972" i="39" s="1"/>
  <c r="I972" i="39" s="1"/>
  <c r="J1458" i="39"/>
  <c r="K1458" i="39" s="1"/>
  <c r="I1458" i="39" s="1"/>
  <c r="J93" i="39"/>
  <c r="K93" i="39" s="1"/>
  <c r="I93" i="39" s="1"/>
  <c r="J2512" i="39"/>
  <c r="K2512" i="39" s="1"/>
  <c r="I2512" i="39" s="1"/>
  <c r="J458" i="39"/>
  <c r="K458" i="39" s="1"/>
  <c r="I458" i="39" s="1"/>
  <c r="J3069" i="39"/>
  <c r="K3069" i="39" s="1"/>
  <c r="I3069" i="39" s="1"/>
  <c r="J1038" i="39"/>
  <c r="K1038" i="39" s="1"/>
  <c r="I1038" i="39" s="1"/>
  <c r="J544" i="39"/>
  <c r="K544" i="39" s="1"/>
  <c r="I544" i="39" s="1"/>
  <c r="J3118" i="39"/>
  <c r="K3118" i="39" s="1"/>
  <c r="I3118" i="39" s="1"/>
  <c r="J2939" i="39"/>
  <c r="K2939" i="39" s="1"/>
  <c r="I2939" i="39" s="1"/>
  <c r="J1980" i="39"/>
  <c r="K1980" i="39" s="1"/>
  <c r="I1980" i="39" s="1"/>
  <c r="J2702" i="39"/>
  <c r="K2702" i="39" s="1"/>
  <c r="I2702" i="39" s="1"/>
  <c r="J1564" i="39"/>
  <c r="K1564" i="39" s="1"/>
  <c r="I1564" i="39" s="1"/>
  <c r="J126" i="39"/>
  <c r="K126" i="39" s="1"/>
  <c r="I126" i="39" s="1"/>
  <c r="J1456" i="39"/>
  <c r="K1456" i="39" s="1"/>
  <c r="I1456" i="39" s="1"/>
  <c r="J1066" i="39"/>
  <c r="K1066" i="39" s="1"/>
  <c r="I1066" i="39" s="1"/>
  <c r="J1199" i="39"/>
  <c r="K1199" i="39" s="1"/>
  <c r="I1199" i="39" s="1"/>
  <c r="J2025" i="39"/>
  <c r="K2025" i="39" s="1"/>
  <c r="I2025" i="39" s="1"/>
  <c r="J615" i="39"/>
  <c r="K615" i="39" s="1"/>
  <c r="I615" i="39" s="1"/>
  <c r="J1298" i="39"/>
  <c r="K1298" i="39" s="1"/>
  <c r="I1298" i="39" s="1"/>
  <c r="J2636" i="39"/>
  <c r="K2636" i="39" s="1"/>
  <c r="I2636" i="39" s="1"/>
  <c r="J1317" i="39"/>
  <c r="K1317" i="39" s="1"/>
  <c r="I1317" i="39" s="1"/>
  <c r="J2130" i="39"/>
  <c r="K2130" i="39" s="1"/>
  <c r="I2130" i="39" s="1"/>
  <c r="J2257" i="39"/>
  <c r="K2257" i="39" s="1"/>
  <c r="I2257" i="39" s="1"/>
  <c r="J2957" i="39"/>
  <c r="K2957" i="39" s="1"/>
  <c r="I2957" i="39" s="1"/>
  <c r="J1697" i="39"/>
  <c r="K1697" i="39" s="1"/>
  <c r="I1697" i="39" s="1"/>
  <c r="J555" i="39"/>
  <c r="K555" i="39" s="1"/>
  <c r="I555" i="39" s="1"/>
  <c r="J2494" i="39"/>
  <c r="K2494" i="39" s="1"/>
  <c r="I2494" i="39" s="1"/>
  <c r="J2313" i="39"/>
  <c r="K2313" i="39" s="1"/>
  <c r="I2313" i="39" s="1"/>
  <c r="J2814" i="39"/>
  <c r="K2814" i="39" s="1"/>
  <c r="I2814" i="39" s="1"/>
  <c r="J1523" i="39"/>
  <c r="K1523" i="39" s="1"/>
  <c r="I1523" i="39" s="1"/>
  <c r="J61" i="39"/>
  <c r="K61" i="39" s="1"/>
  <c r="I61" i="39" s="1"/>
  <c r="J2384" i="39"/>
  <c r="K2384" i="39" s="1"/>
  <c r="I2384" i="39" s="1"/>
  <c r="J1719" i="39"/>
  <c r="K1719" i="39" s="1"/>
  <c r="I1719" i="39" s="1"/>
  <c r="J558" i="39"/>
  <c r="K558" i="39" s="1"/>
  <c r="I558" i="39" s="1"/>
  <c r="J883" i="39"/>
  <c r="K883" i="39" s="1"/>
  <c r="I883" i="39" s="1"/>
  <c r="J1146" i="39"/>
  <c r="K1146" i="39" s="1"/>
  <c r="I1146" i="39" s="1"/>
  <c r="J475" i="39"/>
  <c r="K475" i="39" s="1"/>
  <c r="I475" i="39" s="1"/>
  <c r="J3050" i="39"/>
  <c r="K3050" i="39" s="1"/>
  <c r="I3050" i="39" s="1"/>
  <c r="J868" i="39"/>
  <c r="K868" i="39" s="1"/>
  <c r="I868" i="39" s="1"/>
  <c r="J177" i="39"/>
  <c r="K177" i="39" s="1"/>
  <c r="I177" i="39" s="1"/>
  <c r="J1172" i="39"/>
  <c r="K1172" i="39" s="1"/>
  <c r="I1172" i="39" s="1"/>
  <c r="J357" i="39"/>
  <c r="K357" i="39" s="1"/>
  <c r="I357" i="39" s="1"/>
  <c r="J546" i="39"/>
  <c r="K546" i="39" s="1"/>
  <c r="I546" i="39" s="1"/>
  <c r="J1556" i="39"/>
  <c r="K1556" i="39" s="1"/>
  <c r="I1556" i="39" s="1"/>
  <c r="J2918" i="39"/>
  <c r="K2918" i="39" s="1"/>
  <c r="I2918" i="39" s="1"/>
  <c r="J1086" i="39"/>
  <c r="K1086" i="39" s="1"/>
  <c r="I1086" i="39" s="1"/>
  <c r="J284" i="39"/>
  <c r="K284" i="39" s="1"/>
  <c r="I284" i="39" s="1"/>
  <c r="J2316" i="39"/>
  <c r="K2316" i="39" s="1"/>
  <c r="I2316" i="39" s="1"/>
  <c r="J389" i="39"/>
  <c r="K389" i="39" s="1"/>
  <c r="I389" i="39" s="1"/>
  <c r="J2071" i="39"/>
  <c r="K2071" i="39" s="1"/>
  <c r="I2071" i="39" s="1"/>
  <c r="J2422" i="39"/>
  <c r="K2422" i="39" s="1"/>
  <c r="I2422" i="39" s="1"/>
  <c r="J2573" i="39"/>
  <c r="K2573" i="39" s="1"/>
  <c r="I2573" i="39" s="1"/>
  <c r="J2164" i="39"/>
  <c r="K2164" i="39" s="1"/>
  <c r="I2164" i="39" s="1"/>
  <c r="J732" i="39"/>
  <c r="K732" i="39" s="1"/>
  <c r="I732" i="39" s="1"/>
  <c r="J1289" i="39"/>
  <c r="K1289" i="39" s="1"/>
  <c r="I1289" i="39" s="1"/>
  <c r="J2129" i="39"/>
  <c r="K2129" i="39" s="1"/>
  <c r="I2129" i="39" s="1"/>
  <c r="J2057" i="39"/>
  <c r="K2057" i="39" s="1"/>
  <c r="I2057" i="39" s="1"/>
  <c r="J72" i="39"/>
  <c r="K72" i="39" s="1"/>
  <c r="I72" i="39" s="1"/>
  <c r="J2775" i="39"/>
  <c r="K2775" i="39" s="1"/>
  <c r="I2775" i="39" s="1"/>
  <c r="J1529" i="39"/>
  <c r="K1529" i="39" s="1"/>
  <c r="I1529" i="39" s="1"/>
  <c r="J2677" i="39"/>
  <c r="K2677" i="39" s="1"/>
  <c r="I2677" i="39" s="1"/>
  <c r="J1444" i="39"/>
  <c r="K1444" i="39" s="1"/>
  <c r="I1444" i="39" s="1"/>
  <c r="J37" i="39"/>
  <c r="K37" i="39" s="1"/>
  <c r="I37" i="39" s="1"/>
  <c r="J2517" i="39"/>
  <c r="K2517" i="39" s="1"/>
  <c r="I2517" i="39" s="1"/>
  <c r="J23" i="39"/>
  <c r="K23" i="39" s="1"/>
  <c r="I23" i="39" s="1"/>
  <c r="J519" i="39"/>
  <c r="K519" i="39" s="1"/>
  <c r="I519" i="39" s="1"/>
  <c r="J2466" i="39"/>
  <c r="K2466" i="39" s="1"/>
  <c r="I2466" i="39" s="1"/>
  <c r="J1542" i="39"/>
  <c r="K1542" i="39" s="1"/>
  <c r="I1542" i="39" s="1"/>
  <c r="J1560" i="39"/>
  <c r="K1560" i="39" s="1"/>
  <c r="I1560" i="39" s="1"/>
  <c r="J2959" i="39"/>
  <c r="K2959" i="39" s="1"/>
  <c r="I2959" i="39" s="1"/>
  <c r="J3124" i="39"/>
  <c r="K3124" i="39" s="1"/>
  <c r="I3124" i="39" s="1"/>
  <c r="J1825" i="39"/>
  <c r="K1825" i="39" s="1"/>
  <c r="I1825" i="39" s="1"/>
  <c r="J2739" i="39"/>
  <c r="K2739" i="39" s="1"/>
  <c r="I2739" i="39" s="1"/>
  <c r="J878" i="39"/>
  <c r="K878" i="39" s="1"/>
  <c r="I878" i="39" s="1"/>
  <c r="J2119" i="39"/>
  <c r="K2119" i="39" s="1"/>
  <c r="I2119" i="39" s="1"/>
  <c r="J1189" i="39"/>
  <c r="K1189" i="39" s="1"/>
  <c r="I1189" i="39" s="1"/>
  <c r="J1848" i="39"/>
  <c r="K1848" i="39" s="1"/>
  <c r="I1848" i="39" s="1"/>
  <c r="J2021" i="39"/>
  <c r="K2021" i="39" s="1"/>
  <c r="I2021" i="39" s="1"/>
  <c r="J1227" i="39"/>
  <c r="K1227" i="39" s="1"/>
  <c r="I1227" i="39" s="1"/>
  <c r="J2255" i="39"/>
  <c r="K2255" i="39" s="1"/>
  <c r="I2255" i="39" s="1"/>
  <c r="J794" i="39"/>
  <c r="K794" i="39" s="1"/>
  <c r="I794" i="39" s="1"/>
  <c r="J3045" i="39"/>
  <c r="K3045" i="39" s="1"/>
  <c r="I3045" i="39" s="1"/>
  <c r="J1707" i="39"/>
  <c r="K1707" i="39" s="1"/>
  <c r="I1707" i="39" s="1"/>
  <c r="J1118" i="39"/>
  <c r="K1118" i="39" s="1"/>
  <c r="I1118" i="39" s="1"/>
  <c r="J1630" i="39"/>
  <c r="K1630" i="39" s="1"/>
  <c r="I1630" i="39" s="1"/>
  <c r="J454" i="39"/>
  <c r="K454" i="39" s="1"/>
  <c r="I454" i="39" s="1"/>
  <c r="J2275" i="39"/>
  <c r="K2275" i="39" s="1"/>
  <c r="I2275" i="39" s="1"/>
  <c r="J3011" i="39"/>
  <c r="K3011" i="39" s="1"/>
  <c r="I3011" i="39" s="1"/>
  <c r="J778" i="39"/>
  <c r="K778" i="39" s="1"/>
  <c r="I778" i="39" s="1"/>
  <c r="J2845" i="39"/>
  <c r="K2845" i="39" s="1"/>
  <c r="I2845" i="39" s="1"/>
  <c r="J1610" i="39"/>
  <c r="K1610" i="39" s="1"/>
  <c r="I1610" i="39" s="1"/>
  <c r="J1805" i="39"/>
  <c r="K1805" i="39" s="1"/>
  <c r="I1805" i="39" s="1"/>
  <c r="J200" i="39"/>
  <c r="K200" i="39" s="1"/>
  <c r="I200" i="39" s="1"/>
  <c r="J1191" i="39"/>
  <c r="K1191" i="39" s="1"/>
  <c r="I1191" i="39" s="1"/>
  <c r="J654" i="39"/>
  <c r="K654" i="39" s="1"/>
  <c r="I654" i="39" s="1"/>
  <c r="J1925" i="39"/>
  <c r="K1925" i="39" s="1"/>
  <c r="I1925" i="39" s="1"/>
  <c r="J252" i="39"/>
  <c r="K252" i="39" s="1"/>
  <c r="I252" i="39" s="1"/>
  <c r="J1601" i="39"/>
  <c r="K1601" i="39" s="1"/>
  <c r="I1601" i="39" s="1"/>
  <c r="J2891" i="39"/>
  <c r="K2891" i="39" s="1"/>
  <c r="I2891" i="39" s="1"/>
  <c r="J2933" i="39"/>
  <c r="K2933" i="39" s="1"/>
  <c r="I2933" i="39" s="1"/>
  <c r="J639" i="39"/>
  <c r="K639" i="39" s="1"/>
  <c r="I639" i="39" s="1"/>
  <c r="J2178" i="39"/>
  <c r="K2178" i="39" s="1"/>
  <c r="I2178" i="39" s="1"/>
  <c r="J1590" i="39"/>
  <c r="K1590" i="39" s="1"/>
  <c r="I1590" i="39" s="1"/>
  <c r="J920" i="39"/>
  <c r="K920" i="39" s="1"/>
  <c r="I920" i="39" s="1"/>
  <c r="J931" i="39"/>
  <c r="K931" i="39" s="1"/>
  <c r="I931" i="39" s="1"/>
  <c r="J3077" i="39"/>
  <c r="K3077" i="39" s="1"/>
  <c r="I3077" i="39" s="1"/>
  <c r="J375" i="39"/>
  <c r="K375" i="39" s="1"/>
  <c r="I375" i="39" s="1"/>
  <c r="J1302" i="39"/>
  <c r="K1302" i="39" s="1"/>
  <c r="I1302" i="39" s="1"/>
  <c r="J583" i="39"/>
  <c r="K583" i="39" s="1"/>
  <c r="I583" i="39" s="1"/>
  <c r="J1157" i="39"/>
  <c r="K1157" i="39" s="1"/>
  <c r="I1157" i="39" s="1"/>
  <c r="J1505" i="39"/>
  <c r="K1505" i="39" s="1"/>
  <c r="I1505" i="39" s="1"/>
  <c r="J176" i="39"/>
  <c r="K176" i="39" s="1"/>
  <c r="I176" i="39" s="1"/>
  <c r="J1095" i="39"/>
  <c r="K1095" i="39" s="1"/>
  <c r="I1095" i="39" s="1"/>
  <c r="J2378" i="39"/>
  <c r="K2378" i="39" s="1"/>
  <c r="I2378" i="39" s="1"/>
  <c r="J2299" i="39"/>
  <c r="K2299" i="39" s="1"/>
  <c r="I2299" i="39" s="1"/>
  <c r="J2477" i="39"/>
  <c r="K2477" i="39" s="1"/>
  <c r="I2477" i="39" s="1"/>
  <c r="J103" i="39"/>
  <c r="K103" i="39" s="1"/>
  <c r="I103" i="39" s="1"/>
  <c r="J2694" i="39"/>
  <c r="K2694" i="39" s="1"/>
  <c r="I2694" i="39" s="1"/>
  <c r="J3034" i="39"/>
  <c r="K3034" i="39" s="1"/>
  <c r="I3034" i="39" s="1"/>
  <c r="J2930" i="39"/>
  <c r="K2930" i="39" s="1"/>
  <c r="I2930" i="39" s="1"/>
  <c r="J1891" i="39"/>
  <c r="K1891" i="39" s="1"/>
  <c r="I1891" i="39" s="1"/>
  <c r="J1375" i="39"/>
  <c r="K1375" i="39" s="1"/>
  <c r="I1375" i="39" s="1"/>
  <c r="J1807" i="39"/>
  <c r="K1807" i="39" s="1"/>
  <c r="I1807" i="39" s="1"/>
  <c r="J2652" i="39"/>
  <c r="K2652" i="39" s="1"/>
  <c r="I2652" i="39" s="1"/>
  <c r="J251" i="39"/>
  <c r="K251" i="39" s="1"/>
  <c r="I251" i="39" s="1"/>
  <c r="J2035" i="39"/>
  <c r="K2035" i="39" s="1"/>
  <c r="I2035" i="39" s="1"/>
  <c r="J880" i="39"/>
  <c r="K880" i="39" s="1"/>
  <c r="I880" i="39" s="1"/>
  <c r="J149" i="39"/>
  <c r="K149" i="39" s="1"/>
  <c r="I149" i="39" s="1"/>
  <c r="J2597" i="39"/>
  <c r="K2597" i="39" s="1"/>
  <c r="I2597" i="39" s="1"/>
  <c r="J2695" i="39"/>
  <c r="K2695" i="39" s="1"/>
  <c r="I2695" i="39" s="1"/>
  <c r="J287" i="39"/>
  <c r="K287" i="39" s="1"/>
  <c r="I287" i="39" s="1"/>
  <c r="J1793" i="39"/>
  <c r="K1793" i="39" s="1"/>
  <c r="I1793" i="39" s="1"/>
  <c r="J1900" i="39"/>
  <c r="K1900" i="39" s="1"/>
  <c r="I1900" i="39" s="1"/>
  <c r="J948" i="39"/>
  <c r="K948" i="39" s="1"/>
  <c r="I948" i="39" s="1"/>
  <c r="J2862" i="39"/>
  <c r="K2862" i="39" s="1"/>
  <c r="I2862" i="39" s="1"/>
  <c r="J3125" i="39"/>
  <c r="K3125" i="39" s="1"/>
  <c r="I3125" i="39" s="1"/>
  <c r="J384" i="39"/>
  <c r="K384" i="39" s="1"/>
  <c r="I384" i="39" s="1"/>
  <c r="J1753" i="39"/>
  <c r="K1753" i="39" s="1"/>
  <c r="I1753" i="39" s="1"/>
  <c r="J1923" i="39"/>
  <c r="K1923" i="39" s="1"/>
  <c r="I1923" i="39" s="1"/>
  <c r="J1605" i="39"/>
  <c r="K1605" i="39" s="1"/>
  <c r="I1605" i="39" s="1"/>
  <c r="J2155" i="39"/>
  <c r="K2155" i="39" s="1"/>
  <c r="I2155" i="39" s="1"/>
  <c r="J3119" i="39"/>
  <c r="K3119" i="39" s="1"/>
  <c r="I3119" i="39" s="1"/>
  <c r="J587" i="39"/>
  <c r="K587" i="39" s="1"/>
  <c r="I587" i="39" s="1"/>
  <c r="J351" i="39"/>
  <c r="K351" i="39" s="1"/>
  <c r="I351" i="39" s="1"/>
  <c r="J1237" i="39"/>
  <c r="K1237" i="39" s="1"/>
  <c r="I1237" i="39" s="1"/>
  <c r="J1050" i="39"/>
  <c r="K1050" i="39" s="1"/>
  <c r="I1050" i="39" s="1"/>
  <c r="J722" i="39"/>
  <c r="K722" i="39" s="1"/>
  <c r="I722" i="39" s="1"/>
  <c r="J2996" i="39"/>
  <c r="K2996" i="39" s="1"/>
  <c r="I2996" i="39" s="1"/>
  <c r="J1859" i="39"/>
  <c r="K1859" i="39" s="1"/>
  <c r="I1859" i="39" s="1"/>
  <c r="J1319" i="39"/>
  <c r="K1319" i="39" s="1"/>
  <c r="I1319" i="39" s="1"/>
  <c r="J3158" i="39"/>
  <c r="K3158" i="39" s="1"/>
  <c r="I3158" i="39" s="1"/>
  <c r="J2049" i="39"/>
  <c r="K2049" i="39" s="1"/>
  <c r="I2049" i="39" s="1"/>
  <c r="J3108" i="39"/>
  <c r="K3108" i="39" s="1"/>
  <c r="I3108" i="39" s="1"/>
  <c r="J1435" i="39"/>
  <c r="K1435" i="39" s="1"/>
  <c r="I1435" i="39" s="1"/>
  <c r="J3078" i="39"/>
  <c r="K3078" i="39" s="1"/>
  <c r="I3078" i="39" s="1"/>
  <c r="J2665" i="39"/>
  <c r="K2665" i="39" s="1"/>
  <c r="I2665" i="39" s="1"/>
  <c r="J341" i="39"/>
  <c r="K341" i="39" s="1"/>
  <c r="I341" i="39" s="1"/>
  <c r="J1073" i="39"/>
  <c r="K1073" i="39" s="1"/>
  <c r="I1073" i="39" s="1"/>
  <c r="J2192" i="39"/>
  <c r="K2192" i="39" s="1"/>
  <c r="I2192" i="39" s="1"/>
  <c r="J2585" i="39"/>
  <c r="K2585" i="39" s="1"/>
  <c r="I2585" i="39" s="1"/>
  <c r="J2549" i="39"/>
  <c r="K2549" i="39" s="1"/>
  <c r="I2549" i="39" s="1"/>
  <c r="J2833" i="39"/>
  <c r="K2833" i="39" s="1"/>
  <c r="I2833" i="39" s="1"/>
  <c r="J936" i="39"/>
  <c r="K936" i="39" s="1"/>
  <c r="I936" i="39" s="1"/>
  <c r="J1986" i="39"/>
  <c r="K1986" i="39" s="1"/>
  <c r="I1986" i="39" s="1"/>
  <c r="J447" i="39"/>
  <c r="K447" i="39" s="1"/>
  <c r="I447" i="39" s="1"/>
  <c r="J3075" i="39"/>
  <c r="K3075" i="39" s="1"/>
  <c r="I3075" i="39" s="1"/>
  <c r="J1253" i="39"/>
  <c r="K1253" i="39" s="1"/>
  <c r="I1253" i="39" s="1"/>
  <c r="J349" i="39"/>
  <c r="K349" i="39" s="1"/>
  <c r="I349" i="39" s="1"/>
  <c r="J1380" i="39"/>
  <c r="K1380" i="39" s="1"/>
  <c r="I1380" i="39" s="1"/>
  <c r="J2507" i="39"/>
  <c r="K2507" i="39" s="1"/>
  <c r="I2507" i="39" s="1"/>
  <c r="J2151" i="39"/>
  <c r="K2151" i="39" s="1"/>
  <c r="I2151" i="39" s="1"/>
  <c r="J82" i="39"/>
  <c r="K82" i="39" s="1"/>
  <c r="I82" i="39" s="1"/>
  <c r="J487" i="39"/>
  <c r="K487" i="39" s="1"/>
  <c r="I487" i="39" s="1"/>
  <c r="J2086" i="39"/>
  <c r="K2086" i="39" s="1"/>
  <c r="I2086" i="39" s="1"/>
  <c r="J609" i="39"/>
  <c r="K609" i="39" s="1"/>
  <c r="I609" i="39" s="1"/>
  <c r="J1827" i="39"/>
  <c r="K1827" i="39" s="1"/>
  <c r="I1827" i="39" s="1"/>
  <c r="J2921" i="39"/>
  <c r="K2921" i="39" s="1"/>
  <c r="I2921" i="39" s="1"/>
  <c r="J484" i="39"/>
  <c r="K484" i="39" s="1"/>
  <c r="I484" i="39" s="1"/>
  <c r="J220" i="39"/>
  <c r="K220" i="39" s="1"/>
  <c r="I220" i="39" s="1"/>
  <c r="J725" i="39"/>
  <c r="K725" i="39" s="1"/>
  <c r="I725" i="39" s="1"/>
  <c r="J2526" i="39"/>
  <c r="K2526" i="39" s="1"/>
  <c r="I2526" i="39" s="1"/>
  <c r="J2456" i="39"/>
  <c r="K2456" i="39" s="1"/>
  <c r="I2456" i="39" s="1"/>
  <c r="J1885" i="39"/>
  <c r="K1885" i="39" s="1"/>
  <c r="I1885" i="39" s="1"/>
  <c r="J595" i="39"/>
  <c r="K595" i="39" s="1"/>
  <c r="I595" i="39" s="1"/>
  <c r="J2678" i="39"/>
  <c r="K2678" i="39" s="1"/>
  <c r="I2678" i="39" s="1"/>
  <c r="J3150" i="39"/>
  <c r="K3150" i="39" s="1"/>
  <c r="I3150" i="39" s="1"/>
  <c r="J2811" i="39"/>
  <c r="K2811" i="39" s="1"/>
  <c r="I2811" i="39" s="1"/>
  <c r="J169" i="39"/>
  <c r="K169" i="39" s="1"/>
  <c r="I169" i="39" s="1"/>
  <c r="J2441" i="39"/>
  <c r="K2441" i="39" s="1"/>
  <c r="I2441" i="39" s="1"/>
  <c r="J2661" i="39"/>
  <c r="K2661" i="39" s="1"/>
  <c r="I2661" i="39" s="1"/>
  <c r="J1242" i="39"/>
  <c r="K1242" i="39" s="1"/>
  <c r="I1242" i="39" s="1"/>
  <c r="J2682" i="39"/>
  <c r="K2682" i="39" s="1"/>
  <c r="I2682" i="39" s="1"/>
  <c r="J2340" i="39"/>
  <c r="K2340" i="39" s="1"/>
  <c r="I2340" i="39" s="1"/>
  <c r="J2351" i="39"/>
  <c r="K2351" i="39" s="1"/>
  <c r="I2351" i="39" s="1"/>
  <c r="J700" i="39"/>
  <c r="K700" i="39" s="1"/>
  <c r="I700" i="39" s="1"/>
  <c r="J1730" i="39"/>
  <c r="K1730" i="39" s="1"/>
  <c r="I1730" i="39" s="1"/>
  <c r="J271" i="39"/>
  <c r="K271" i="39" s="1"/>
  <c r="I271" i="39" s="1"/>
  <c r="J530" i="39"/>
  <c r="K530" i="39" s="1"/>
  <c r="I530" i="39" s="1"/>
  <c r="J2197" i="39"/>
  <c r="K2197" i="39" s="1"/>
  <c r="I2197" i="39" s="1"/>
  <c r="J3131" i="39"/>
  <c r="K3131" i="39" s="1"/>
  <c r="I3131" i="39" s="1"/>
  <c r="J1120" i="39"/>
  <c r="K1120" i="39" s="1"/>
  <c r="I1120" i="39" s="1"/>
  <c r="J76" i="39"/>
  <c r="K76" i="39" s="1"/>
  <c r="I76" i="39" s="1"/>
  <c r="J987" i="39"/>
  <c r="K987" i="39" s="1"/>
  <c r="I987" i="39" s="1"/>
  <c r="J1425" i="39"/>
  <c r="K1425" i="39" s="1"/>
  <c r="I1425" i="39" s="1"/>
  <c r="J2724" i="39"/>
  <c r="K2724" i="39" s="1"/>
  <c r="I2724" i="39" s="1"/>
  <c r="J512" i="39"/>
  <c r="K512" i="39" s="1"/>
  <c r="I512" i="39" s="1"/>
  <c r="J603" i="39"/>
  <c r="K603" i="39" s="1"/>
  <c r="I603" i="39" s="1"/>
  <c r="J1207" i="39"/>
  <c r="K1207" i="39" s="1"/>
  <c r="I1207" i="39" s="1"/>
  <c r="J1065" i="39"/>
  <c r="K1065" i="39" s="1"/>
  <c r="I1065" i="39" s="1"/>
  <c r="J2649" i="39"/>
  <c r="K2649" i="39" s="1"/>
  <c r="I2649" i="39" s="1"/>
  <c r="J901" i="39"/>
  <c r="K901" i="39" s="1"/>
  <c r="I901" i="39" s="1"/>
  <c r="J2290" i="39"/>
  <c r="K2290" i="39" s="1"/>
  <c r="I2290" i="39" s="1"/>
  <c r="J1823" i="39"/>
  <c r="K1823" i="39" s="1"/>
  <c r="I1823" i="39" s="1"/>
  <c r="J141" i="39"/>
  <c r="K141" i="39" s="1"/>
  <c r="I141" i="39" s="1"/>
  <c r="J1626" i="39"/>
  <c r="K1626" i="39" s="1"/>
  <c r="I1626" i="39" s="1"/>
  <c r="J1183" i="39"/>
  <c r="K1183" i="39" s="1"/>
  <c r="I1183" i="39" s="1"/>
  <c r="J1138" i="39"/>
  <c r="K1138" i="39" s="1"/>
  <c r="I1138" i="39" s="1"/>
  <c r="J660" i="39"/>
  <c r="K660" i="39" s="1"/>
  <c r="I660" i="39" s="1"/>
  <c r="J1941" i="39"/>
  <c r="K1941" i="39" s="1"/>
  <c r="I1941" i="39" s="1"/>
  <c r="J2976" i="39"/>
  <c r="K2976" i="39" s="1"/>
  <c r="I2976" i="39" s="1"/>
  <c r="J2790" i="39"/>
  <c r="K2790" i="39" s="1"/>
  <c r="I2790" i="39" s="1"/>
  <c r="J299" i="39"/>
  <c r="K299" i="39" s="1"/>
  <c r="I299" i="39" s="1"/>
  <c r="J1255" i="39"/>
  <c r="K1255" i="39" s="1"/>
  <c r="I1255" i="39" s="1"/>
  <c r="J2310" i="39"/>
  <c r="K2310" i="39" s="1"/>
  <c r="I2310" i="39" s="1"/>
  <c r="J2546" i="39"/>
  <c r="K2546" i="39" s="1"/>
  <c r="I2546" i="39" s="1"/>
  <c r="J1890" i="39"/>
  <c r="K1890" i="39" s="1"/>
  <c r="I1890" i="39" s="1"/>
  <c r="J2283" i="39"/>
  <c r="K2283" i="39" s="1"/>
  <c r="I2283" i="39" s="1"/>
  <c r="J737" i="39"/>
  <c r="K737" i="39" s="1"/>
  <c r="I737" i="39" s="1"/>
  <c r="J1251" i="39"/>
  <c r="K1251" i="39" s="1"/>
  <c r="I1251" i="39" s="1"/>
  <c r="J1824" i="39"/>
  <c r="K1824" i="39" s="1"/>
  <c r="I1824" i="39" s="1"/>
  <c r="J2330" i="39"/>
  <c r="K2330" i="39" s="1"/>
  <c r="I2330" i="39" s="1"/>
  <c r="J598" i="39"/>
  <c r="K598" i="39" s="1"/>
  <c r="I598" i="39" s="1"/>
  <c r="J418" i="39"/>
  <c r="K418" i="39" s="1"/>
  <c r="I418" i="39" s="1"/>
  <c r="J941" i="39"/>
  <c r="K941" i="39" s="1"/>
  <c r="I941" i="39" s="1"/>
  <c r="J2426" i="39"/>
  <c r="K2426" i="39" s="1"/>
  <c r="I2426" i="39" s="1"/>
  <c r="J520" i="39"/>
  <c r="K520" i="39" s="1"/>
  <c r="I520" i="39" s="1"/>
  <c r="J1082" i="39"/>
  <c r="K1082" i="39" s="1"/>
  <c r="I1082" i="39" s="1"/>
  <c r="J3027" i="39"/>
  <c r="K3027" i="39" s="1"/>
  <c r="I3027" i="39" s="1"/>
  <c r="J2820" i="39"/>
  <c r="K2820" i="39" s="1"/>
  <c r="I2820" i="39" s="1"/>
  <c r="J147" i="39"/>
  <c r="K147" i="39" s="1"/>
  <c r="I147" i="39" s="1"/>
  <c r="J1800" i="39"/>
  <c r="K1800" i="39" s="1"/>
  <c r="I1800" i="39" s="1"/>
  <c r="J3123" i="39"/>
  <c r="K3123" i="39" s="1"/>
  <c r="I3123" i="39" s="1"/>
  <c r="J1559" i="39"/>
  <c r="K1559" i="39" s="1"/>
  <c r="I1559" i="39" s="1"/>
  <c r="J406" i="39"/>
  <c r="K406" i="39" s="1"/>
  <c r="I406" i="39" s="1"/>
  <c r="J1741" i="39"/>
  <c r="K1741" i="39" s="1"/>
  <c r="I1741" i="39" s="1"/>
  <c r="J2032" i="39"/>
  <c r="K2032" i="39" s="1"/>
  <c r="I2032" i="39" s="1"/>
  <c r="J1123" i="39"/>
  <c r="K1123" i="39" s="1"/>
  <c r="I1123" i="39" s="1"/>
  <c r="J1818" i="39"/>
  <c r="K1818" i="39" s="1"/>
  <c r="I1818" i="39" s="1"/>
  <c r="J2067" i="39"/>
  <c r="K2067" i="39" s="1"/>
  <c r="I2067" i="39" s="1"/>
  <c r="J1376" i="39"/>
  <c r="K1376" i="39" s="1"/>
  <c r="I1376" i="39" s="1"/>
  <c r="J751" i="39"/>
  <c r="K751" i="39" s="1"/>
  <c r="I751" i="39" s="1"/>
  <c r="J934" i="39"/>
  <c r="K934" i="39" s="1"/>
  <c r="I934" i="39" s="1"/>
  <c r="J1085" i="39"/>
  <c r="K1085" i="39" s="1"/>
  <c r="I1085" i="39" s="1"/>
  <c r="J887" i="39"/>
  <c r="K887" i="39" s="1"/>
  <c r="I887" i="39" s="1"/>
  <c r="J1713" i="39"/>
  <c r="K1713" i="39" s="1"/>
  <c r="I1713" i="39" s="1"/>
  <c r="J507" i="39"/>
  <c r="K507" i="39" s="1"/>
  <c r="I507" i="39" s="1"/>
  <c r="J604" i="39"/>
  <c r="K604" i="39" s="1"/>
  <c r="I604" i="39" s="1"/>
  <c r="L18" i="5"/>
  <c r="L17" i="5"/>
  <c r="L16" i="5"/>
  <c r="L15" i="5"/>
  <c r="L32" i="5"/>
  <c r="L31" i="5"/>
  <c r="L30" i="5"/>
  <c r="L29" i="5"/>
  <c r="L28" i="5"/>
  <c r="L27" i="5"/>
  <c r="L26" i="5"/>
  <c r="L25" i="5"/>
  <c r="L23" i="5"/>
  <c r="L22" i="5"/>
  <c r="L21" i="5"/>
  <c r="L20" i="5"/>
  <c r="L1830" i="39"/>
  <c r="C1830" i="39" s="1"/>
  <c r="F1830" i="39"/>
  <c r="E1830" i="39"/>
  <c r="D1830" i="39"/>
  <c r="B1830" i="39"/>
  <c r="A1830" i="39"/>
  <c r="H1830" i="39" l="1"/>
  <c r="H1831" i="39"/>
  <c r="J1830" i="39"/>
  <c r="K1830" i="39" s="1"/>
  <c r="I1830" i="39" s="1"/>
  <c r="L13" i="5" l="1"/>
  <c r="L12" i="5"/>
  <c r="L11" i="5"/>
  <c r="L10" i="5"/>
  <c r="M9" i="5" s="1"/>
  <c r="L8" i="5"/>
  <c r="L7" i="5"/>
  <c r="P7" i="5"/>
  <c r="P8" i="5"/>
  <c r="P10" i="5"/>
  <c r="P11" i="5"/>
  <c r="P12" i="5"/>
  <c r="P13" i="5"/>
  <c r="P15" i="5"/>
  <c r="P17" i="5"/>
  <c r="P20" i="5"/>
  <c r="P22" i="5"/>
  <c r="P25" i="5"/>
  <c r="P27" i="5"/>
  <c r="P29" i="5"/>
  <c r="P31" i="5"/>
  <c r="M13" i="5" l="1"/>
  <c r="M12" i="5"/>
  <c r="M11" i="5"/>
  <c r="M8" i="5"/>
  <c r="I3" i="5" s="1"/>
  <c r="M10" i="5"/>
  <c r="M7" i="5"/>
  <c r="M15" i="5"/>
  <c r="M20" i="5"/>
  <c r="M29" i="5"/>
  <c r="M22" i="5"/>
  <c r="M27" i="5"/>
  <c r="M31" i="5"/>
  <c r="M17" i="5"/>
  <c r="M25" i="5"/>
  <c r="I2" i="5" l="1"/>
  <c r="R25" i="5"/>
  <c r="R22" i="5"/>
  <c r="R27" i="5"/>
  <c r="S25" i="5"/>
  <c r="S17" i="5"/>
  <c r="R20" i="5"/>
  <c r="S31" i="5"/>
  <c r="S22" i="5"/>
  <c r="S27" i="5"/>
  <c r="S29" i="5"/>
  <c r="R29" i="5"/>
  <c r="R15" i="5"/>
  <c r="R17" i="5"/>
  <c r="S20" i="5"/>
  <c r="R31" i="5"/>
  <c r="S15" i="5"/>
  <c r="R10" i="5"/>
  <c r="S7" i="5"/>
  <c r="R7" i="5"/>
  <c r="S12" i="5"/>
  <c r="R12" i="5"/>
  <c r="S10" i="5"/>
  <c r="R11" i="5"/>
  <c r="S11" i="5"/>
  <c r="S13" i="5"/>
  <c r="S8" i="5"/>
  <c r="R13" i="5"/>
  <c r="R8" i="5"/>
  <c r="N27" i="5" l="1"/>
  <c r="Q27" i="5" s="1"/>
  <c r="N31" i="5"/>
  <c r="Q31" i="5" s="1"/>
  <c r="N22" i="5"/>
  <c r="Q22" i="5" s="1"/>
  <c r="N25" i="5"/>
  <c r="Q25" i="5" s="1"/>
  <c r="N17" i="5"/>
  <c r="Q17" i="5" s="1"/>
  <c r="N20" i="5"/>
  <c r="Q20" i="5" s="1"/>
  <c r="N8" i="5"/>
  <c r="Q8" i="5" s="1"/>
  <c r="N29" i="5"/>
  <c r="Q29" i="5" s="1"/>
  <c r="N15" i="5"/>
  <c r="Q15" i="5" s="1"/>
  <c r="N12" i="5"/>
  <c r="Q12" i="5" s="1"/>
  <c r="H2" i="5"/>
  <c r="N13" i="5"/>
  <c r="Q13" i="5" s="1"/>
  <c r="H3" i="5"/>
  <c r="N7" i="5"/>
  <c r="Q7" i="5" s="1"/>
  <c r="N11" i="5"/>
  <c r="Q11" i="5" s="1"/>
  <c r="G3" i="5"/>
  <c r="G2" i="5"/>
  <c r="N10" i="5"/>
  <c r="Q10" i="5" s="1"/>
  <c r="F3" i="5" l="1"/>
  <c r="F2" i="5"/>
</calcChain>
</file>

<file path=xl/sharedStrings.xml><?xml version="1.0" encoding="utf-8"?>
<sst xmlns="http://schemas.openxmlformats.org/spreadsheetml/2006/main" count="57177" uniqueCount="7109">
  <si>
    <t>Date</t>
  </si>
  <si>
    <t>Local</t>
  </si>
  <si>
    <t>Visiteur</t>
  </si>
  <si>
    <t>Résultat</t>
  </si>
  <si>
    <t>Nombre de point</t>
  </si>
  <si>
    <t>Nombre de set</t>
  </si>
  <si>
    <t>Nombre de jeu</t>
  </si>
  <si>
    <t>No de club</t>
  </si>
  <si>
    <t>Nom du club</t>
  </si>
  <si>
    <t>Club local</t>
  </si>
  <si>
    <t>Club visiteur</t>
  </si>
  <si>
    <t>Discipline</t>
  </si>
  <si>
    <t>Equipe</t>
  </si>
  <si>
    <t>No de licence</t>
  </si>
  <si>
    <t>Nom Prénom</t>
  </si>
  <si>
    <t>Class.</t>
  </si>
  <si>
    <t>Gagné w.o.</t>
  </si>
  <si>
    <t>Double Dames</t>
  </si>
  <si>
    <t>Double Mixtes</t>
  </si>
  <si>
    <t>Double Messieurs</t>
  </si>
  <si>
    <t>Simple Messieurs</t>
  </si>
  <si>
    <t>Simple Dames</t>
  </si>
  <si>
    <t>Nom du capitaine de l'équipe visiteuse :</t>
  </si>
  <si>
    <t>Nombre de points</t>
  </si>
  <si>
    <t>No du club</t>
  </si>
  <si>
    <t>TC Ardon</t>
  </si>
  <si>
    <t>TC Chamoson</t>
  </si>
  <si>
    <t>TC Lutry</t>
  </si>
  <si>
    <t>TC Montchoisi</t>
  </si>
  <si>
    <t>TC Versoix</t>
  </si>
  <si>
    <t>Nom</t>
  </si>
  <si>
    <t>class.</t>
  </si>
  <si>
    <t>class. valeur</t>
  </si>
  <si>
    <t>AK</t>
  </si>
  <si>
    <t>ST</t>
  </si>
  <si>
    <t>30+</t>
  </si>
  <si>
    <t>A</t>
  </si>
  <si>
    <t>124.62.691.0</t>
  </si>
  <si>
    <t>Aymon Nicole</t>
  </si>
  <si>
    <t>50+</t>
  </si>
  <si>
    <t>400.61.804.0</t>
  </si>
  <si>
    <t>Glassey Corinne</t>
  </si>
  <si>
    <t>35+</t>
  </si>
  <si>
    <t>623.77.278.0</t>
  </si>
  <si>
    <t>Luyet Vincent</t>
  </si>
  <si>
    <t>376.53.635.0</t>
  </si>
  <si>
    <t>Gaillard Raphaele</t>
  </si>
  <si>
    <t>60+</t>
  </si>
  <si>
    <t>376.04.509.0</t>
  </si>
  <si>
    <t>Gaillard Clémence</t>
  </si>
  <si>
    <t>12&amp;U</t>
  </si>
  <si>
    <t>403.60.891.0</t>
  </si>
  <si>
    <t>Gollut Suzy</t>
  </si>
  <si>
    <t>55+</t>
  </si>
  <si>
    <t>260.61.528.0</t>
  </si>
  <si>
    <t>Chabbey Romaine</t>
  </si>
  <si>
    <t>376.78.702.0</t>
  </si>
  <si>
    <t>Gaillard Manuela</t>
  </si>
  <si>
    <t>376.96.763.0</t>
  </si>
  <si>
    <t>Gaillard Marine</t>
  </si>
  <si>
    <t>280.56.758.0</t>
  </si>
  <si>
    <t>Delaloye Eliane</t>
  </si>
  <si>
    <t>444.84.465.0</t>
  </si>
  <si>
    <t>Hatt Grégory</t>
  </si>
  <si>
    <t>272.91.142.0</t>
  </si>
  <si>
    <t>Crettenand Clément</t>
  </si>
  <si>
    <t>284.94.842.0</t>
  </si>
  <si>
    <t>D'Haenens Hélène</t>
  </si>
  <si>
    <t>40+</t>
  </si>
  <si>
    <t>254.98.383.0</t>
  </si>
  <si>
    <t>Carlen Yannick</t>
  </si>
  <si>
    <t>18&amp;U</t>
  </si>
  <si>
    <t>444.59.211.0</t>
  </si>
  <si>
    <t>Hatt Philippe</t>
  </si>
  <si>
    <t>376.66.364.0</t>
  </si>
  <si>
    <t>Gafner Patrick</t>
  </si>
  <si>
    <t>45+</t>
  </si>
  <si>
    <t>914.68.452.0</t>
  </si>
  <si>
    <t>Vivani Paolo</t>
  </si>
  <si>
    <t>667.02.809.0</t>
  </si>
  <si>
    <t>Mottier Céline</t>
  </si>
  <si>
    <t>14&amp;U</t>
  </si>
  <si>
    <t>293.94.617.0</t>
  </si>
  <si>
    <t>667.00.871.0</t>
  </si>
  <si>
    <t>Mottier Elodie</t>
  </si>
  <si>
    <t>16&amp;U</t>
  </si>
  <si>
    <t>444.59.657.0</t>
  </si>
  <si>
    <t>Hatt Ghilaine</t>
  </si>
  <si>
    <t>702.00.880.0</t>
  </si>
  <si>
    <t>Papilloud Océane</t>
  </si>
  <si>
    <t>254.98.383.1</t>
  </si>
  <si>
    <t>Carlen Nicolas</t>
  </si>
  <si>
    <t>280.02.572.0</t>
  </si>
  <si>
    <t>Delaloye Pauline</t>
  </si>
  <si>
    <t>124.98.742.0</t>
  </si>
  <si>
    <t>Aymon Tania</t>
  </si>
  <si>
    <t>65+</t>
  </si>
  <si>
    <t>289.81.837.0</t>
  </si>
  <si>
    <t>Dorsaz Myriam</t>
  </si>
  <si>
    <t>254.73.407.0</t>
  </si>
  <si>
    <t>Carron Pierre-Joe</t>
  </si>
  <si>
    <t>293.63.207.0</t>
  </si>
  <si>
    <t>Ducrey Jean-Marc</t>
  </si>
  <si>
    <t>753.99.259.0</t>
  </si>
  <si>
    <t>Roh Bastien</t>
  </si>
  <si>
    <t>396.88.279.0</t>
  </si>
  <si>
    <t>10&amp;U</t>
  </si>
  <si>
    <t>280.04.725.0</t>
  </si>
  <si>
    <t>Delaloye Maeva</t>
  </si>
  <si>
    <t>376.99.165.0</t>
  </si>
  <si>
    <t>Gaillard Tristan</t>
  </si>
  <si>
    <t>646.88.308.0</t>
  </si>
  <si>
    <t>Métrailler Bastien</t>
  </si>
  <si>
    <t>651.93.607.0</t>
  </si>
  <si>
    <t>272.97.214.0</t>
  </si>
  <si>
    <t>Crettenand Romain</t>
  </si>
  <si>
    <t>376.76.350.0</t>
  </si>
  <si>
    <t>Gaillard Ralph</t>
  </si>
  <si>
    <t>272.93.155.0</t>
  </si>
  <si>
    <t>Crettenand Thibault</t>
  </si>
  <si>
    <t>667.80.278.0</t>
  </si>
  <si>
    <t>Moulin Kevin</t>
  </si>
  <si>
    <t>617.02.303.0</t>
  </si>
  <si>
    <t>Luginbuehl Colin</t>
  </si>
  <si>
    <t>679.85.305.0</t>
  </si>
  <si>
    <t>Neuwerth Julien</t>
  </si>
  <si>
    <t>260.60.476.0</t>
  </si>
  <si>
    <t>Chabbey Gabriel</t>
  </si>
  <si>
    <t>376.51.459.0</t>
  </si>
  <si>
    <t>Gaillard Benjamin</t>
  </si>
  <si>
    <t>899.04.473.0</t>
  </si>
  <si>
    <t>Tuberosa Florian</t>
  </si>
  <si>
    <t>280.04.448.0</t>
  </si>
  <si>
    <t>Delaloye Adrien</t>
  </si>
  <si>
    <t>528.02.242.0</t>
  </si>
  <si>
    <t>Kaempfer Jonathan</t>
  </si>
  <si>
    <t>490.02.484.0</t>
  </si>
  <si>
    <t>Humbert Julien</t>
  </si>
  <si>
    <t>759.81.111.0</t>
  </si>
  <si>
    <t>Rosset Xavier</t>
  </si>
  <si>
    <t>753.73.247.0</t>
  </si>
  <si>
    <t>Roh Cédric</t>
  </si>
  <si>
    <t>753.05.288.0</t>
  </si>
  <si>
    <t>Roh Nathan</t>
  </si>
  <si>
    <t>70+</t>
  </si>
  <si>
    <t>914.04.375.0</t>
  </si>
  <si>
    <t>Vivani Nolan</t>
  </si>
  <si>
    <t>528.04.165.0</t>
  </si>
  <si>
    <t>Kaempfer Ludovic</t>
  </si>
  <si>
    <t>753.04.283.0</t>
  </si>
  <si>
    <t>Roh Loic</t>
  </si>
  <si>
    <t>254.91.125.0</t>
  </si>
  <si>
    <t>Carrupt David</t>
  </si>
  <si>
    <t>289.75.493.0</t>
  </si>
  <si>
    <t>Dorsaz Cédric</t>
  </si>
  <si>
    <t>75+</t>
  </si>
  <si>
    <t>80+</t>
  </si>
  <si>
    <t>995.68.728.0</t>
  </si>
  <si>
    <t>Zurcher Albane</t>
  </si>
  <si>
    <t>642.68.132.0</t>
  </si>
  <si>
    <t>Meizoz Alain</t>
  </si>
  <si>
    <t>372.68.284.0</t>
  </si>
  <si>
    <t>Fumeaux Jacquy</t>
  </si>
  <si>
    <t>781.69.191.0</t>
  </si>
  <si>
    <t>Seghrouchni Khalid</t>
  </si>
  <si>
    <t>170.63.709.0</t>
  </si>
  <si>
    <t>Binggeli Fabienne</t>
  </si>
  <si>
    <t>332.63.744.0</t>
  </si>
  <si>
    <t>Fauchère Marie-Françoise</t>
  </si>
  <si>
    <t>633.77.444.0</t>
  </si>
  <si>
    <t>170.62.172.0</t>
  </si>
  <si>
    <t>Binggeli Robert</t>
  </si>
  <si>
    <t>280.86.472.0</t>
  </si>
  <si>
    <t>Délèze Julien</t>
  </si>
  <si>
    <t>752.65.130.0</t>
  </si>
  <si>
    <t>Roduit Stéphane</t>
  </si>
  <si>
    <t>254.88.215.0</t>
  </si>
  <si>
    <t>Carruzzo Nicolas</t>
  </si>
  <si>
    <t>643.80.171.0</t>
  </si>
  <si>
    <t>Mendes Geraldes José</t>
  </si>
  <si>
    <t>254.92.461.0</t>
  </si>
  <si>
    <t>Carruzzo Olivier</t>
  </si>
  <si>
    <t>195.64.845.0</t>
  </si>
  <si>
    <t>Boesiger-Angella Dominique</t>
  </si>
  <si>
    <t>117.72.446.0</t>
  </si>
  <si>
    <t>Angella Patrice</t>
  </si>
  <si>
    <t>160.77.713.0</t>
  </si>
  <si>
    <t>Berset Géraldine</t>
  </si>
  <si>
    <t>Martinez José</t>
  </si>
  <si>
    <t>937.43.539.0</t>
  </si>
  <si>
    <t>Weber Jirina</t>
  </si>
  <si>
    <t>707.75.442.0</t>
  </si>
  <si>
    <t>Perret Richard</t>
  </si>
  <si>
    <t>297.47.868.0</t>
  </si>
  <si>
    <t>Durgnat Elisabeth</t>
  </si>
  <si>
    <t>252.58.714.0</t>
  </si>
  <si>
    <t>Camponovo Joelle</t>
  </si>
  <si>
    <t>837.88.478.0</t>
  </si>
  <si>
    <t>Schueppen Christian</t>
  </si>
  <si>
    <t>270.99.886.0</t>
  </si>
  <si>
    <t>Corpataux Noah</t>
  </si>
  <si>
    <t>267.72.330.0</t>
  </si>
  <si>
    <t>Cogliati Serge</t>
  </si>
  <si>
    <t>299.81.153.0</t>
  </si>
  <si>
    <t>Délitroz Stéphane</t>
  </si>
  <si>
    <t>281.60.381.0</t>
  </si>
  <si>
    <t>Dénériaz Christian</t>
  </si>
  <si>
    <t>252.91.360.0</t>
  </si>
  <si>
    <t>Camponovo Joachim</t>
  </si>
  <si>
    <t>727.60.144.0</t>
  </si>
  <si>
    <t>Rappaz Albano</t>
  </si>
  <si>
    <t>508.94.234.0</t>
  </si>
  <si>
    <t>Janz Oliver</t>
  </si>
  <si>
    <t>270.68.616.0</t>
  </si>
  <si>
    <t>Corpataux-Manini Sandra</t>
  </si>
  <si>
    <t>403.90.768.0</t>
  </si>
  <si>
    <t>Gohl Audrey</t>
  </si>
  <si>
    <t>277.73.234.0</t>
  </si>
  <si>
    <t>Da Silva Antonio</t>
  </si>
  <si>
    <t>287.89.466.0</t>
  </si>
  <si>
    <t>Diserens Léonard</t>
  </si>
  <si>
    <t>797.91.315.1</t>
  </si>
  <si>
    <t>Susset Robert</t>
  </si>
  <si>
    <t>288.58.106.0</t>
  </si>
  <si>
    <t>Dobler Alain</t>
  </si>
  <si>
    <t>120.72.387.0</t>
  </si>
  <si>
    <t>Arcan Selim</t>
  </si>
  <si>
    <t>403.64.141.0</t>
  </si>
  <si>
    <t>Gobet Michel</t>
  </si>
  <si>
    <t>173.62.472.0</t>
  </si>
  <si>
    <t>Bise Stéphane</t>
  </si>
  <si>
    <t>135.62.124.0</t>
  </si>
  <si>
    <t>Baour Dominique</t>
  </si>
  <si>
    <t>680.69.324.0</t>
  </si>
  <si>
    <t>Niddam Yoram</t>
  </si>
  <si>
    <t>250.52.150.0</t>
  </si>
  <si>
    <t>Cabrini Albert</t>
  </si>
  <si>
    <t>404.62.305.0</t>
  </si>
  <si>
    <t>Gomez Angel</t>
  </si>
  <si>
    <t>679.74.167.0</t>
  </si>
  <si>
    <t>Nguyen Son</t>
  </si>
  <si>
    <t>704.46.451.0</t>
  </si>
  <si>
    <t>Paetzel Peter</t>
  </si>
  <si>
    <t>464.74.442.0</t>
  </si>
  <si>
    <t>Hermes Rolf</t>
  </si>
  <si>
    <t>508.95.382.0</t>
  </si>
  <si>
    <t>Jaques Cyril</t>
  </si>
  <si>
    <t>625.59.604.0</t>
  </si>
  <si>
    <t>Mack Emmanuelle</t>
  </si>
  <si>
    <t>722.64.735.0</t>
  </si>
  <si>
    <t>Protti Anita</t>
  </si>
  <si>
    <t>270.84.672.0</t>
  </si>
  <si>
    <t>Corthesy Yael</t>
  </si>
  <si>
    <t>717.87.755.0</t>
  </si>
  <si>
    <t>Piguet Camille</t>
  </si>
  <si>
    <t>902.80.567.0</t>
  </si>
  <si>
    <t>627.52.656.0</t>
  </si>
  <si>
    <t>Magnin Alice</t>
  </si>
  <si>
    <t>236.85.475.0</t>
  </si>
  <si>
    <t>Burger Ludovic</t>
  </si>
  <si>
    <t>329.03.170.0</t>
  </si>
  <si>
    <t>Farhat Samy</t>
  </si>
  <si>
    <t>281.59.759.0</t>
  </si>
  <si>
    <t>De Monaco-Joset Pina</t>
  </si>
  <si>
    <t>514.87.577.0</t>
  </si>
  <si>
    <t>693.58.522.0</t>
  </si>
  <si>
    <t>Odenwald Marianne</t>
  </si>
  <si>
    <t>278.77.414.0</t>
  </si>
  <si>
    <t>625.88.722.1</t>
  </si>
  <si>
    <t>Mack Mathilde</t>
  </si>
  <si>
    <t>924.75.476.0</t>
  </si>
  <si>
    <t>Vulliamy Philippe</t>
  </si>
  <si>
    <t>703.75.113.0</t>
  </si>
  <si>
    <t>Pasquali Fabio</t>
  </si>
  <si>
    <t>679.61.130.0</t>
  </si>
  <si>
    <t>Neuenschwander Jean</t>
  </si>
  <si>
    <t>508.75.775.0</t>
  </si>
  <si>
    <t>Janzer Simone</t>
  </si>
  <si>
    <t>161.64.213.0</t>
  </si>
  <si>
    <t>Berzin Remy</t>
  </si>
  <si>
    <t>214.79.305.0</t>
  </si>
  <si>
    <t>Brouze Sébastien</t>
  </si>
  <si>
    <t>338.79.429.0</t>
  </si>
  <si>
    <t>Ferry Thomas</t>
  </si>
  <si>
    <t>633.56.387.0</t>
  </si>
  <si>
    <t>Martin Thierry</t>
  </si>
  <si>
    <t>629.02.603.0</t>
  </si>
  <si>
    <t>Mandanis Aglaé</t>
  </si>
  <si>
    <t>264.02.544.0</t>
  </si>
  <si>
    <t>Christe Nikita</t>
  </si>
  <si>
    <t>504.04.188.0</t>
  </si>
  <si>
    <t>Iynédjian Joachim</t>
  </si>
  <si>
    <t>786.76.351.0</t>
  </si>
  <si>
    <t>Sidaoui Karim</t>
  </si>
  <si>
    <t>509.86.386.0</t>
  </si>
  <si>
    <t>Jayet Nicolas</t>
  </si>
  <si>
    <t>721.73.873.0</t>
  </si>
  <si>
    <t>Pouly Laurence</t>
  </si>
  <si>
    <t>166.66.805.0</t>
  </si>
  <si>
    <t>Bienz Louise</t>
  </si>
  <si>
    <t>912.69.406.0</t>
  </si>
  <si>
    <t>Vigne Thierry</t>
  </si>
  <si>
    <t>875.62.124.0</t>
  </si>
  <si>
    <t>Tabet Karim</t>
  </si>
  <si>
    <t>789.52.440.0</t>
  </si>
  <si>
    <t>Simeone Silvio</t>
  </si>
  <si>
    <t>505.70.170.0</t>
  </si>
  <si>
    <t>Jaccard Johann</t>
  </si>
  <si>
    <t>375.75.625.0</t>
  </si>
  <si>
    <t>Gacic Kusum Natalia</t>
  </si>
  <si>
    <t>977.60.831.0</t>
  </si>
  <si>
    <t>Zanello Nicole</t>
  </si>
  <si>
    <t>745.73.305.0</t>
  </si>
  <si>
    <t>Rimella Cédric</t>
  </si>
  <si>
    <t>505.57.211.0</t>
  </si>
  <si>
    <t>Jaccoud Alain</t>
  </si>
  <si>
    <t>505.00.323.0</t>
  </si>
  <si>
    <t>Jacot Bruno</t>
  </si>
  <si>
    <t>633.55.262.0</t>
  </si>
  <si>
    <t>Martin Giles</t>
  </si>
  <si>
    <t>105.41.193.0</t>
  </si>
  <si>
    <t>Agopian Paul</t>
  </si>
  <si>
    <t>246.55.314.0</t>
  </si>
  <si>
    <t>Bussy Jacques</t>
  </si>
  <si>
    <t>156.68.138.0</t>
  </si>
  <si>
    <t>Berguerand Thierry</t>
  </si>
  <si>
    <t>779.47.331.0</t>
  </si>
  <si>
    <t>Savary Gerard</t>
  </si>
  <si>
    <t>977.58.383.0</t>
  </si>
  <si>
    <t>Zanello Adriano</t>
  </si>
  <si>
    <t>912.00.276.0</t>
  </si>
  <si>
    <t>Vigne Grégoire</t>
  </si>
  <si>
    <t>714.73.243.0</t>
  </si>
  <si>
    <t>Pfister Jérôme</t>
  </si>
  <si>
    <t>576.63.453.0</t>
  </si>
  <si>
    <t>Laffely Olivier</t>
  </si>
  <si>
    <t>633.95.443.0</t>
  </si>
  <si>
    <t>Martin Gregory</t>
  </si>
  <si>
    <t>633.86.413.0</t>
  </si>
  <si>
    <t>Martin Alexandre</t>
  </si>
  <si>
    <t>351.04.174.0</t>
  </si>
  <si>
    <t>Fontannaz Charles</t>
  </si>
  <si>
    <t>282.05.138.0</t>
  </si>
  <si>
    <t>Depallens Adrien</t>
  </si>
  <si>
    <t>717.76.148.0</t>
  </si>
  <si>
    <t>Piguet Karim</t>
  </si>
  <si>
    <t>630.06.247.0</t>
  </si>
  <si>
    <t>Mares Julien</t>
  </si>
  <si>
    <t>714.06.475.0</t>
  </si>
  <si>
    <t>Pfister Casper</t>
  </si>
  <si>
    <t>906.81.416.0</t>
  </si>
  <si>
    <t>Vallélian Emmanuel</t>
  </si>
  <si>
    <t>882.90.341.0</t>
  </si>
  <si>
    <t>Thomas Nathan</t>
  </si>
  <si>
    <t>403.62.278.0</t>
  </si>
  <si>
    <t>Goguet Remi</t>
  </si>
  <si>
    <t>150.69.722.0</t>
  </si>
  <si>
    <t>389.51.444.0</t>
  </si>
  <si>
    <t>Geoffroy Olivier</t>
  </si>
  <si>
    <t>Golay Michel</t>
  </si>
  <si>
    <t>Club</t>
  </si>
  <si>
    <t>TEST</t>
  </si>
  <si>
    <t>Helbling Luca</t>
  </si>
  <si>
    <t>913.03.481.0</t>
  </si>
  <si>
    <t>Vineis Sven</t>
  </si>
  <si>
    <t>748.73.236.0</t>
  </si>
  <si>
    <t>Ritter Alexandre</t>
  </si>
  <si>
    <t>671.01.262.0</t>
  </si>
  <si>
    <t>Muller Victor</t>
  </si>
  <si>
    <t>114.00.303.0</t>
  </si>
  <si>
    <t>Amy David</t>
  </si>
  <si>
    <t>293.92.181.0</t>
  </si>
  <si>
    <t>Duc Kevin</t>
  </si>
  <si>
    <t>169.90.434.0</t>
  </si>
  <si>
    <t>Billarant Julien</t>
  </si>
  <si>
    <t>274.03.163.0</t>
  </si>
  <si>
    <t>Cuche Lucien</t>
  </si>
  <si>
    <t>776.04.385.0</t>
  </si>
  <si>
    <t>Salerno Quorchi Anouar</t>
  </si>
  <si>
    <t>749.04.448.0</t>
  </si>
  <si>
    <t>Rivier Maximilien</t>
  </si>
  <si>
    <t>627.71.327.0</t>
  </si>
  <si>
    <t>Magurano Stefano</t>
  </si>
  <si>
    <t>255.06.430.0</t>
  </si>
  <si>
    <t>Casémi Armand</t>
  </si>
  <si>
    <t>563.78.576.0</t>
  </si>
  <si>
    <t>210.92.749.0</t>
  </si>
  <si>
    <t>Broccard Mariola</t>
  </si>
  <si>
    <t>376.02.754.0</t>
  </si>
  <si>
    <t>Gaillard Jessamie</t>
  </si>
  <si>
    <t>Martuscelli François</t>
  </si>
  <si>
    <t>350.86.252.0</t>
  </si>
  <si>
    <t>Follonier Patrick</t>
  </si>
  <si>
    <t>658.72.152.0</t>
  </si>
  <si>
    <t>Monnet Thierry</t>
  </si>
  <si>
    <t>Sexe</t>
  </si>
  <si>
    <t>340.03.412.0</t>
  </si>
  <si>
    <t>Filliez Mathieu</t>
  </si>
  <si>
    <t>354.69.327.0</t>
  </si>
  <si>
    <t>Fournier Yannick</t>
  </si>
  <si>
    <t>Gillioz Alexandre</t>
  </si>
  <si>
    <t>908.02.889.0</t>
  </si>
  <si>
    <t>Varela Thilane</t>
  </si>
  <si>
    <t>764.64.132.0</t>
  </si>
  <si>
    <t>Roy Denis</t>
  </si>
  <si>
    <t>126.02.188.0</t>
  </si>
  <si>
    <t>Bachkaikine Pierre</t>
  </si>
  <si>
    <t>135.03.308.0</t>
  </si>
  <si>
    <t>Bande Roméo</t>
  </si>
  <si>
    <t>177.92.246.0</t>
  </si>
  <si>
    <t>Blaettler Alain</t>
  </si>
  <si>
    <t>177.59.277.0</t>
  </si>
  <si>
    <t>Blaettler Michael</t>
  </si>
  <si>
    <t>199.00.488.0</t>
  </si>
  <si>
    <t>Bowman Shaun</t>
  </si>
  <si>
    <t>229.65.105.0</t>
  </si>
  <si>
    <t>Buclin Laurent</t>
  </si>
  <si>
    <t>229.63.221.0</t>
  </si>
  <si>
    <t>Buclin Claude</t>
  </si>
  <si>
    <t>284.04.330.0</t>
  </si>
  <si>
    <t>De Vilmorin Arnould</t>
  </si>
  <si>
    <t>293.62.492.0</t>
  </si>
  <si>
    <t>Ducrest Jean - Noel</t>
  </si>
  <si>
    <t>318.04.274.0</t>
  </si>
  <si>
    <t>Eniline Yvan</t>
  </si>
  <si>
    <t>342.87.450.0</t>
  </si>
  <si>
    <t>Fischer Gregory</t>
  </si>
  <si>
    <t>537.84.456.0</t>
  </si>
  <si>
    <t>Kerguen Nicolas</t>
  </si>
  <si>
    <t>606.58.275.0</t>
  </si>
  <si>
    <t>Linder Andreas</t>
  </si>
  <si>
    <t>606.95.372.0</t>
  </si>
  <si>
    <t>Linder Théo</t>
  </si>
  <si>
    <t>638.53.463.0</t>
  </si>
  <si>
    <t>Maure Christian</t>
  </si>
  <si>
    <t>701.56.220.0</t>
  </si>
  <si>
    <t>Painelli Sandro</t>
  </si>
  <si>
    <t>705.06.432.0</t>
  </si>
  <si>
    <t>Peccoud Aurélien</t>
  </si>
  <si>
    <t>727.87.436.0</t>
  </si>
  <si>
    <t>Ranza Guillaume</t>
  </si>
  <si>
    <t>741.64.521.0</t>
  </si>
  <si>
    <t>Ricks Jacqueline</t>
  </si>
  <si>
    <t>789.90.334.0</t>
  </si>
  <si>
    <t>Sirolli Geoffray</t>
  </si>
  <si>
    <t>792.02.376.0</t>
  </si>
  <si>
    <t>Soulie Antoine</t>
  </si>
  <si>
    <t>883.67.353.0</t>
  </si>
  <si>
    <t>Thorens Claude</t>
  </si>
  <si>
    <t>910.64.849.0</t>
  </si>
  <si>
    <t>Venetz Savioz Silvia</t>
  </si>
  <si>
    <t>913.98.346.0</t>
  </si>
  <si>
    <t>Vinzio Alexandre</t>
  </si>
  <si>
    <t>441.62.841.0</t>
  </si>
  <si>
    <t>Haering-Van de Stadt Sonja</t>
  </si>
  <si>
    <t>584.67.624.0</t>
  </si>
  <si>
    <t>Lavanchy Sybille</t>
  </si>
  <si>
    <t>661.51.542.0</t>
  </si>
  <si>
    <t>Morand Marianne</t>
  </si>
  <si>
    <t>103.68.124.0</t>
  </si>
  <si>
    <t>324.69.465.0</t>
  </si>
  <si>
    <t>Exartier Stéphane</t>
  </si>
  <si>
    <t>421.02.331.0</t>
  </si>
  <si>
    <t>Guillen Ivan Jr</t>
  </si>
  <si>
    <t>421.06.181.0</t>
  </si>
  <si>
    <t>Guillen Sebastian</t>
  </si>
  <si>
    <t>529.08.212.0</t>
  </si>
  <si>
    <t>Kansu Nicolas</t>
  </si>
  <si>
    <t>275.66.279.0</t>
  </si>
  <si>
    <t>Dabetic Darko</t>
  </si>
  <si>
    <t>284.86.701.0</t>
  </si>
  <si>
    <t>de Weck Olivia</t>
  </si>
  <si>
    <t>420.64.370.0</t>
  </si>
  <si>
    <t>Gugger François</t>
  </si>
  <si>
    <t>523.04.509.0</t>
  </si>
  <si>
    <t>Junod Alice</t>
  </si>
  <si>
    <t>583.74.447.0</t>
  </si>
  <si>
    <t>Laurent Emmanuel</t>
  </si>
  <si>
    <t>629.58.493.0</t>
  </si>
  <si>
    <t>Mandanis André</t>
  </si>
  <si>
    <t>633.80.156.0</t>
  </si>
  <si>
    <t>Martin Alexis</t>
  </si>
  <si>
    <t>659.62.282.0</t>
  </si>
  <si>
    <t>Montreuil Normand</t>
  </si>
  <si>
    <t>889.02.624.0</t>
  </si>
  <si>
    <t>290.67.132.0</t>
  </si>
  <si>
    <t>Droz Pascal</t>
  </si>
  <si>
    <t>455.71.592.0</t>
  </si>
  <si>
    <t>Helbling Sandra</t>
  </si>
  <si>
    <t>576.65.705.0</t>
  </si>
  <si>
    <t>Lambert Florence</t>
  </si>
  <si>
    <t>722.73.840.0</t>
  </si>
  <si>
    <t>Pratolini Laurence</t>
  </si>
  <si>
    <t>TC Corsier</t>
  </si>
  <si>
    <t>Date à saisir</t>
  </si>
  <si>
    <t>713.58.572.0</t>
  </si>
  <si>
    <t>Pfeiffer Ryter Véronique</t>
  </si>
  <si>
    <t>Green Club Romanel</t>
  </si>
  <si>
    <t>TC Trois Chênes</t>
  </si>
  <si>
    <t>715.80.872.0</t>
  </si>
  <si>
    <t>Philippoz-Bétrisey Caroline</t>
  </si>
  <si>
    <t>478.78.846.0</t>
  </si>
  <si>
    <t>Hofmann Sarah</t>
  </si>
  <si>
    <t>859.08.478.0</t>
  </si>
  <si>
    <t>Stephanov Alexandre</t>
  </si>
  <si>
    <t>199.88.291.0</t>
  </si>
  <si>
    <t>Boven Michaël</t>
  </si>
  <si>
    <t>778.65.430.0</t>
  </si>
  <si>
    <t>Sauthier Yves</t>
  </si>
  <si>
    <t>396.72.542.0</t>
  </si>
  <si>
    <t>Gillard Valérie</t>
  </si>
  <si>
    <t>919.74.485.0</t>
  </si>
  <si>
    <t>Volluz Fabrice</t>
  </si>
  <si>
    <t>519.90.277.0</t>
  </si>
  <si>
    <t>503.03.675.0</t>
  </si>
  <si>
    <t>Isenegger Lou</t>
  </si>
  <si>
    <t>587.02.686.0</t>
  </si>
  <si>
    <t>Legendre Charlotte</t>
  </si>
  <si>
    <t>396.73.250.0</t>
  </si>
  <si>
    <t>Gillieron Hubert Orso</t>
  </si>
  <si>
    <t>931.05.274.0</t>
  </si>
  <si>
    <t>Wallin Thomas</t>
  </si>
  <si>
    <t>284.02.874.0</t>
  </si>
  <si>
    <t>De Vilmorin Lara</t>
  </si>
  <si>
    <t>913.77.218.0</t>
  </si>
  <si>
    <t>Villa Albert</t>
  </si>
  <si>
    <t>257.01.685.0</t>
  </si>
  <si>
    <t>Caulier Lucie</t>
  </si>
  <si>
    <t>703.03.183.0</t>
  </si>
  <si>
    <t>Parker Jamie</t>
  </si>
  <si>
    <t>924.68.235.0</t>
  </si>
  <si>
    <t>Vuillemin Manuel</t>
  </si>
  <si>
    <t>216.62.667.0</t>
  </si>
  <si>
    <t>Bruder Henriette</t>
  </si>
  <si>
    <t>235.07.267.0</t>
  </si>
  <si>
    <t>Burchi Lucas</t>
  </si>
  <si>
    <t>631.91.186.0</t>
  </si>
  <si>
    <t>Markwalder Guillaume</t>
  </si>
  <si>
    <t>707.62.177.0</t>
  </si>
  <si>
    <t>Perbos Marc</t>
  </si>
  <si>
    <t>899.03.636.0</t>
  </si>
  <si>
    <t>Tyldesley Adèle</t>
  </si>
  <si>
    <t>859.61.869.0</t>
  </si>
  <si>
    <t>Stepanek-Allen Christiane</t>
  </si>
  <si>
    <t>826.98.457.0</t>
  </si>
  <si>
    <t>Schneider Sébastien</t>
  </si>
  <si>
    <t>913.68.558.0</t>
  </si>
  <si>
    <t>Vine Julie</t>
  </si>
  <si>
    <t>706.73.306.0</t>
  </si>
  <si>
    <t>Pensis Olivier</t>
  </si>
  <si>
    <t>214.54.426.0</t>
  </si>
  <si>
    <t>Brown Leroy</t>
  </si>
  <si>
    <t>629.99.678.0</t>
  </si>
  <si>
    <t>Malkowski Olivia</t>
  </si>
  <si>
    <t>404.97.650.0</t>
  </si>
  <si>
    <t>Gomez Rachel</t>
  </si>
  <si>
    <t>109.08.502.0</t>
  </si>
  <si>
    <t>Alonso Jordan</t>
  </si>
  <si>
    <t>109.02.364.0</t>
  </si>
  <si>
    <t>Altherr Théo</t>
  </si>
  <si>
    <t>293.03.408.0</t>
  </si>
  <si>
    <t>Ducarroz Nolan</t>
  </si>
  <si>
    <t>280.58.847.0</t>
  </si>
  <si>
    <t>Della Casa Reymond Ginevra</t>
  </si>
  <si>
    <t>266.58.614.0</t>
  </si>
  <si>
    <t>Clement Anita</t>
  </si>
  <si>
    <t>139.72.601.0</t>
  </si>
  <si>
    <t>Barthe Isabelle</t>
  </si>
  <si>
    <t>452.06.353.0</t>
  </si>
  <si>
    <t>Hegedus Kyster Benjamin</t>
  </si>
  <si>
    <t>161.56.608.0</t>
  </si>
  <si>
    <t>Bertholet Anne-Marie</t>
  </si>
  <si>
    <t>268.06.450.0</t>
  </si>
  <si>
    <t>Comte Juliann</t>
  </si>
  <si>
    <t>718.62.548.0</t>
  </si>
  <si>
    <t>Pittet Laurence</t>
  </si>
  <si>
    <t>260.51.810.0</t>
  </si>
  <si>
    <t>Chabanel Cécile</t>
  </si>
  <si>
    <t>452.06.353.1</t>
  </si>
  <si>
    <t>Hegedus Kyster Oliver</t>
  </si>
  <si>
    <t>407.02.366.0</t>
  </si>
  <si>
    <t>Grandchamp Mathieu</t>
  </si>
  <si>
    <t>745.03.288.0</t>
  </si>
  <si>
    <t>Rigamonti Matteo</t>
  </si>
  <si>
    <t>764.07.378.0</t>
  </si>
  <si>
    <t>Rouaud Colin</t>
  </si>
  <si>
    <t>893.74.461.0</t>
  </si>
  <si>
    <t>Trolliet Guy</t>
  </si>
  <si>
    <t>585.62.158.0</t>
  </si>
  <si>
    <t>Leboucq Eric</t>
  </si>
  <si>
    <t>230.59.655.0</t>
  </si>
  <si>
    <t>648.50.864.0</t>
  </si>
  <si>
    <t>Meyer Marie-José</t>
  </si>
  <si>
    <t>109.63.271.0</t>
  </si>
  <si>
    <t>Alves Antonio</t>
  </si>
  <si>
    <t>233.06.436.0</t>
  </si>
  <si>
    <t>Buehner Tima</t>
  </si>
  <si>
    <t>749.63.156.0</t>
  </si>
  <si>
    <t>Rivière Pascal</t>
  </si>
  <si>
    <t>265.73.152.0</t>
  </si>
  <si>
    <t>Ciervo Maurizio</t>
  </si>
  <si>
    <t>505.65.269.0</t>
  </si>
  <si>
    <t>Jaccard Christian</t>
  </si>
  <si>
    <t>505.87.777.0</t>
  </si>
  <si>
    <t>Jaccoud Mélissa</t>
  </si>
  <si>
    <t>628.07.320.0</t>
  </si>
  <si>
    <t>Maiburg Till</t>
  </si>
  <si>
    <t>283.69.169.0</t>
  </si>
  <si>
    <t>Dessarzin François</t>
  </si>
  <si>
    <t>621.61.287.0</t>
  </si>
  <si>
    <t>Luthi Jean-François</t>
  </si>
  <si>
    <t>550.77.237.0</t>
  </si>
  <si>
    <t>Kobzos Philippe</t>
  </si>
  <si>
    <t>293.06.651.0</t>
  </si>
  <si>
    <t>Ducarroz Orane</t>
  </si>
  <si>
    <t>293.76.351.0</t>
  </si>
  <si>
    <t>Duc Pascal</t>
  </si>
  <si>
    <t>910.89.250.0</t>
  </si>
  <si>
    <t>Ventura giuseppe</t>
  </si>
  <si>
    <t>293.07.706.0</t>
  </si>
  <si>
    <t>Duc Océane</t>
  </si>
  <si>
    <t>293.05.484.0</t>
  </si>
  <si>
    <t>Duc Nolan</t>
  </si>
  <si>
    <t>322.59.153.0</t>
  </si>
  <si>
    <t>Espejo Ricardo</t>
  </si>
  <si>
    <t>120.45.368.0</t>
  </si>
  <si>
    <t>Arduini Giovanni</t>
  </si>
  <si>
    <t>875.91.136.0</t>
  </si>
  <si>
    <t>Tamarri Jonathan</t>
  </si>
  <si>
    <t>703.64.489.0</t>
  </si>
  <si>
    <t>Pasaric Drazen</t>
  </si>
  <si>
    <t>294.79.201.0</t>
  </si>
  <si>
    <t>Dufour Michael</t>
  </si>
  <si>
    <t>193.65.461.0</t>
  </si>
  <si>
    <t>Borloz Marc-Olivier</t>
  </si>
  <si>
    <t>288.57.179.0</t>
  </si>
  <si>
    <t>Domine Fernand</t>
  </si>
  <si>
    <t>380.69.181.0</t>
  </si>
  <si>
    <t>Garizzio Agustin</t>
  </si>
  <si>
    <t>261.89.265.0</t>
  </si>
  <si>
    <t>Chauffat Sebastien</t>
  </si>
  <si>
    <t>663.71.351.0</t>
  </si>
  <si>
    <t>Morlet Nicolas</t>
  </si>
  <si>
    <t>518.59.139.0</t>
  </si>
  <si>
    <t>Joset Patrick</t>
  </si>
  <si>
    <t>279.89.225.0</t>
  </si>
  <si>
    <t>De Giovannini Xavier</t>
  </si>
  <si>
    <t>175.07.348.0</t>
  </si>
  <si>
    <t>551.73.665.0</t>
  </si>
  <si>
    <t>Koch Nathalie</t>
  </si>
  <si>
    <t>335.82.369.0</t>
  </si>
  <si>
    <t>Feinberg Thierry</t>
  </si>
  <si>
    <t>388.06.110.0</t>
  </si>
  <si>
    <t>Geneletti-Junod Paul</t>
  </si>
  <si>
    <t>706.02.711.0</t>
  </si>
  <si>
    <t>Pellet Mathilde</t>
  </si>
  <si>
    <t>Torello Jover Ines</t>
  </si>
  <si>
    <t>758.09.371.0</t>
  </si>
  <si>
    <t>Rosen Tim</t>
  </si>
  <si>
    <t>527.84.113.0</t>
  </si>
  <si>
    <t>Kalogiannidis Alexandre</t>
  </si>
  <si>
    <t>584.66.685.0</t>
  </si>
  <si>
    <t>Lazzuri Vania</t>
  </si>
  <si>
    <t>445.02.272.0</t>
  </si>
  <si>
    <t>Hauri Ian</t>
  </si>
  <si>
    <t>901.71.360.0</t>
  </si>
  <si>
    <t>Uehlinger Pascal</t>
  </si>
  <si>
    <t>179.68.460.0</t>
  </si>
  <si>
    <t>Blumke Alexander</t>
  </si>
  <si>
    <t>282.69.267.0</t>
  </si>
  <si>
    <t>Der Hagopian Stéphane</t>
  </si>
  <si>
    <t>276.64.492.0</t>
  </si>
  <si>
    <t>Da Riva Valter</t>
  </si>
  <si>
    <t>376.52.451.0</t>
  </si>
  <si>
    <t>Gafner Jean Daniel</t>
  </si>
  <si>
    <t>355.00.405.0</t>
  </si>
  <si>
    <t>Fragnière Raphaël</t>
  </si>
  <si>
    <t>502.70.227.0</t>
  </si>
  <si>
    <t>Innaurato Fabio</t>
  </si>
  <si>
    <t>412.66.144.0</t>
  </si>
  <si>
    <t>Grometto François</t>
  </si>
  <si>
    <t>634.69.263.0</t>
  </si>
  <si>
    <t>Marzo Richard</t>
  </si>
  <si>
    <t>697.85.410.0</t>
  </si>
  <si>
    <t>Ostermann Raphaël</t>
  </si>
  <si>
    <t>889.92.425.0</t>
  </si>
  <si>
    <t>Tosi Patrick</t>
  </si>
  <si>
    <t>441.63.252.0</t>
  </si>
  <si>
    <t>Haering Christophe</t>
  </si>
  <si>
    <t>638.05.711.0</t>
  </si>
  <si>
    <t>Maulaz Mahé</t>
  </si>
  <si>
    <t>407.78.409.0</t>
  </si>
  <si>
    <t>Grandjean Olivier</t>
  </si>
  <si>
    <t>266.69.808.0</t>
  </si>
  <si>
    <t>Claudel Marina</t>
  </si>
  <si>
    <t>697.91.425.0</t>
  </si>
  <si>
    <t>Ostermann Michael</t>
  </si>
  <si>
    <t>278.93.135.0</t>
  </si>
  <si>
    <t>354.03.372.0</t>
  </si>
  <si>
    <t>Fossati Arthur</t>
  </si>
  <si>
    <t>441.89.685.0</t>
  </si>
  <si>
    <t>Haering Natasha</t>
  </si>
  <si>
    <t>651.68.431.0</t>
  </si>
  <si>
    <t>Michaud Stéphane</t>
  </si>
  <si>
    <t>161.75.218.0</t>
  </si>
  <si>
    <t>Bertolino Fabio</t>
  </si>
  <si>
    <t>777.53.110.0</t>
  </si>
  <si>
    <t>338.59.414.0</t>
  </si>
  <si>
    <t>Fessler Yves</t>
  </si>
  <si>
    <t>268.75.659.0</t>
  </si>
  <si>
    <t>Constantin Florence</t>
  </si>
  <si>
    <t>784.56.235.0</t>
  </si>
  <si>
    <t>Serena Franco</t>
  </si>
  <si>
    <t>352.59.418.0</t>
  </si>
  <si>
    <t>Forgnone Christian</t>
  </si>
  <si>
    <t>978.82.363.0</t>
  </si>
  <si>
    <t>Zaugg Anthony</t>
  </si>
  <si>
    <t>352.82.352.0</t>
  </si>
  <si>
    <t>Fornerone Samuel</t>
  </si>
  <si>
    <t>697.97.482.0</t>
  </si>
  <si>
    <t>Ostrowitch Bastien</t>
  </si>
  <si>
    <t>892.05.254.0</t>
  </si>
  <si>
    <t>Tripod Joshua</t>
  </si>
  <si>
    <t>376.86.328.0</t>
  </si>
  <si>
    <t>Gafner Jérémie</t>
  </si>
  <si>
    <t>138.02.846.0</t>
  </si>
  <si>
    <t>Barreno Natasha</t>
  </si>
  <si>
    <t>202.04.730.0</t>
  </si>
  <si>
    <t>Brander Juliette</t>
  </si>
  <si>
    <t>261.04.249.0</t>
  </si>
  <si>
    <t>Charbonnet Louis</t>
  </si>
  <si>
    <t>445.72.353.0</t>
  </si>
  <si>
    <t>Hauri Patrick</t>
  </si>
  <si>
    <t>266.94.518.0</t>
  </si>
  <si>
    <t>Claudel Fiona</t>
  </si>
  <si>
    <t>267.05.227.0</t>
  </si>
  <si>
    <t>Coll Ludovic</t>
  </si>
  <si>
    <t>707.64.572.0</t>
  </si>
  <si>
    <t>Perizzolo Viviane</t>
  </si>
  <si>
    <t>274.47.357.0</t>
  </si>
  <si>
    <t>Cuennet Christian</t>
  </si>
  <si>
    <t>380.04.135.0</t>
  </si>
  <si>
    <t>GARNIER Valentin</t>
  </si>
  <si>
    <t>789.66.833.0</t>
  </si>
  <si>
    <t>Singarella Caroll</t>
  </si>
  <si>
    <t>267.03.819.0</t>
  </si>
  <si>
    <t>COLOGNE JEANNE</t>
  </si>
  <si>
    <t>924.07.484.0</t>
  </si>
  <si>
    <t>Vuilleumier Edouard</t>
  </si>
  <si>
    <t>190.01.446.0</t>
  </si>
  <si>
    <t>Bondolfi Leonardo</t>
  </si>
  <si>
    <t>708.69.273.0</t>
  </si>
  <si>
    <t>Perron Alain</t>
  </si>
  <si>
    <t>280.49.226.0</t>
  </si>
  <si>
    <t>De La Rosa Jaime</t>
  </si>
  <si>
    <t>611.48.192.0</t>
  </si>
  <si>
    <t>Loichot Jean</t>
  </si>
  <si>
    <t>975.74.527.0</t>
  </si>
  <si>
    <t>Lavizzari Yasmine</t>
  </si>
  <si>
    <t>354.08.274.0</t>
  </si>
  <si>
    <t>Fossati Archibald</t>
  </si>
  <si>
    <t>977.05.258.0</t>
  </si>
  <si>
    <t>Zaninetti Pierre</t>
  </si>
  <si>
    <t>978.52.136.0</t>
  </si>
  <si>
    <t>Zaugg Henri</t>
  </si>
  <si>
    <t>297.52.244.0</t>
  </si>
  <si>
    <t>338.49.170.0</t>
  </si>
  <si>
    <t>Fernandez José - Manuel</t>
  </si>
  <si>
    <t>629.78.332.0</t>
  </si>
  <si>
    <t>Manuel Alexandre</t>
  </si>
  <si>
    <t>263.81.448.0</t>
  </si>
  <si>
    <t>Chopard Ludovic</t>
  </si>
  <si>
    <t>258.62.380.0</t>
  </si>
  <si>
    <t>Cavo Riccardo</t>
  </si>
  <si>
    <t>100.07.320.0</t>
  </si>
  <si>
    <t>Abboud Sandy</t>
  </si>
  <si>
    <t>199.78.644.0</t>
  </si>
  <si>
    <t>352.63.833.0</t>
  </si>
  <si>
    <t>Forgnone Marie-Luce</t>
  </si>
  <si>
    <t>261.07.151.0</t>
  </si>
  <si>
    <t>Charbonnet Arthur</t>
  </si>
  <si>
    <t>270.06.741.0</t>
  </si>
  <si>
    <t>Corpataux Luna</t>
  </si>
  <si>
    <t>599.73.569.0</t>
  </si>
  <si>
    <t>Lewis Caroline</t>
  </si>
  <si>
    <t>889.61.307.0</t>
  </si>
  <si>
    <t>Tosi Luca</t>
  </si>
  <si>
    <t>817.75.530.0</t>
  </si>
  <si>
    <t>Schlaudraff Salsgard Anette</t>
  </si>
  <si>
    <t>352.90.756.0</t>
  </si>
  <si>
    <t>Forgnone Jennifer</t>
  </si>
  <si>
    <t>979.08.662.0</t>
  </si>
  <si>
    <t>Zbinden Thaïs</t>
  </si>
  <si>
    <t>268.07.782.0</t>
  </si>
  <si>
    <t>Constantin Gaelle</t>
  </si>
  <si>
    <t>293.06.818.0</t>
  </si>
  <si>
    <t>983.02.539.0</t>
  </si>
  <si>
    <t>Zerbib Eva</t>
  </si>
  <si>
    <t>908.07.466.0</t>
  </si>
  <si>
    <t>Vassen-Auvillain Jules</t>
  </si>
  <si>
    <t>910.67.129.0</t>
  </si>
  <si>
    <t>Ventura François</t>
  </si>
  <si>
    <t>259.01.261.0</t>
  </si>
  <si>
    <t>Cerato Guillaume</t>
  </si>
  <si>
    <t>488.51.357.0</t>
  </si>
  <si>
    <t>Hug Jacques</t>
  </si>
  <si>
    <t>162.02.589.0</t>
  </si>
  <si>
    <t>Besson Anouck</t>
  </si>
  <si>
    <t>109.95.304.0</t>
  </si>
  <si>
    <t>Altieri Allan</t>
  </si>
  <si>
    <t>273.65.484.0</t>
  </si>
  <si>
    <t>Croci Jean - Pascal</t>
  </si>
  <si>
    <t>Test 1</t>
  </si>
  <si>
    <t>Test 2</t>
  </si>
  <si>
    <t>976.65.193.0</t>
  </si>
  <si>
    <t>Zahnd Didier</t>
  </si>
  <si>
    <t>790.67.330.0</t>
  </si>
  <si>
    <t>Skerlak Martin</t>
  </si>
  <si>
    <t>Simple - Nom Messieurs</t>
  </si>
  <si>
    <t>Simple - Nom Dames</t>
  </si>
  <si>
    <t>Doubles - Nom Messieurs</t>
  </si>
  <si>
    <t>Doubles - Nom Dames</t>
  </si>
  <si>
    <t>S</t>
  </si>
  <si>
    <t>131.91.156.0</t>
  </si>
  <si>
    <t>Ballestraz Jérémy</t>
  </si>
  <si>
    <t>324.82.348.0</t>
  </si>
  <si>
    <t>Evequoz Raphaël</t>
  </si>
  <si>
    <t>576.92.239.0</t>
  </si>
  <si>
    <t>Lambiel Kenny</t>
  </si>
  <si>
    <t>657.83.525.0</t>
  </si>
  <si>
    <t>Monera Angela</t>
  </si>
  <si>
    <t>679.98.377.0</t>
  </si>
  <si>
    <t>Neuenschwander Noah</t>
  </si>
  <si>
    <t>717.89.153.0</t>
  </si>
  <si>
    <t>Pillet Bertrand</t>
  </si>
  <si>
    <t>722.86.186.0</t>
  </si>
  <si>
    <t>Praz Yannick</t>
  </si>
  <si>
    <t>923.85.424.0</t>
  </si>
  <si>
    <t>Voumard Michaël</t>
  </si>
  <si>
    <t>983.90.103.0</t>
  </si>
  <si>
    <t>Zermatten Grégory</t>
  </si>
  <si>
    <t>105.79.391.0</t>
  </si>
  <si>
    <t>Ahmeti Daniel</t>
  </si>
  <si>
    <t>132.75.624.0</t>
  </si>
  <si>
    <t>Balmer-Mayor Emmanuelle</t>
  </si>
  <si>
    <t>155.52.790.0</t>
  </si>
  <si>
    <t>Berard Huguette</t>
  </si>
  <si>
    <t>155.01.852.0</t>
  </si>
  <si>
    <t>Berchier Mégane</t>
  </si>
  <si>
    <t>198.01.521.0</t>
  </si>
  <si>
    <t>Boulnoix Loïse</t>
  </si>
  <si>
    <t>198.99.407.0</t>
  </si>
  <si>
    <t>Boulnoix Romain</t>
  </si>
  <si>
    <t>206.96.336.0</t>
  </si>
  <si>
    <t>Bregy Yann</t>
  </si>
  <si>
    <t>272.87.366.0</t>
  </si>
  <si>
    <t>Crettenand Emile</t>
  </si>
  <si>
    <t>280.04.709.0</t>
  </si>
  <si>
    <t>Delaloye Carmen</t>
  </si>
  <si>
    <t>280.72.445.0</t>
  </si>
  <si>
    <t>Delaloye Gregoire</t>
  </si>
  <si>
    <t>280.72.729.0</t>
  </si>
  <si>
    <t>Delaloye Lise</t>
  </si>
  <si>
    <t>280.06.311.0</t>
  </si>
  <si>
    <t>Delaloye Louis</t>
  </si>
  <si>
    <t>280.76.642.0</t>
  </si>
  <si>
    <t>Delaloye Sabine</t>
  </si>
  <si>
    <t>280.75.555.0</t>
  </si>
  <si>
    <t>Delaloye Valerie</t>
  </si>
  <si>
    <t>280.82.606.0</t>
  </si>
  <si>
    <t>Délèze Vanessa</t>
  </si>
  <si>
    <t>284.93.504.0</t>
  </si>
  <si>
    <t>D'Haenens Elise</t>
  </si>
  <si>
    <t>324.53.209.0</t>
  </si>
  <si>
    <t>Evequoz Claude</t>
  </si>
  <si>
    <t>324.92.104.0</t>
  </si>
  <si>
    <t>Exquis Quentin</t>
  </si>
  <si>
    <t>330.51.866.0</t>
  </si>
  <si>
    <t>Fasel Sonja</t>
  </si>
  <si>
    <t>354.46.586.0</t>
  </si>
  <si>
    <t>Fournier Mariange</t>
  </si>
  <si>
    <t>372.05.131.0</t>
  </si>
  <si>
    <t>Fumeaux Cyril</t>
  </si>
  <si>
    <t>376.01.713.0</t>
  </si>
  <si>
    <t>Gafner Vanessa</t>
  </si>
  <si>
    <t>376.99.205.0</t>
  </si>
  <si>
    <t>Gaillard Bastien</t>
  </si>
  <si>
    <t>376.00.367.0</t>
  </si>
  <si>
    <t>Gaillard Cédric</t>
  </si>
  <si>
    <t>376.96.464.0</t>
  </si>
  <si>
    <t>Gaillard Jeremy</t>
  </si>
  <si>
    <t>396.55.554.0</t>
  </si>
  <si>
    <t>Gillioz Marie-Madeleine</t>
  </si>
  <si>
    <t>398.59.157.0</t>
  </si>
  <si>
    <t>Girod Philippe</t>
  </si>
  <si>
    <t>398.93.447.0</t>
  </si>
  <si>
    <t>Giroud Cédric</t>
  </si>
  <si>
    <t>403.88.788.0</t>
  </si>
  <si>
    <t>Gollut Virginie</t>
  </si>
  <si>
    <t>423.52.349.0</t>
  </si>
  <si>
    <t>Guyaz Albert</t>
  </si>
  <si>
    <t>423.90.104.0</t>
  </si>
  <si>
    <t>Guyaz Xavier</t>
  </si>
  <si>
    <t>444.89.418.0</t>
  </si>
  <si>
    <t>Hatt Donovan</t>
  </si>
  <si>
    <t>457.47.428.0</t>
  </si>
  <si>
    <t>Helsig Jean-Michel</t>
  </si>
  <si>
    <t>458.92.272.0</t>
  </si>
  <si>
    <t>Hemett Sidi</t>
  </si>
  <si>
    <t>478.74.382.0</t>
  </si>
  <si>
    <t>Hofmann Philippe</t>
  </si>
  <si>
    <t>528.63.774.0</t>
  </si>
  <si>
    <t>Kamerzin Valli Marianne</t>
  </si>
  <si>
    <t>575.56.851.0</t>
  </si>
  <si>
    <t>Lacroix Sophie</t>
  </si>
  <si>
    <t>617.04.669.0</t>
  </si>
  <si>
    <t>Luginbuehl Elisa</t>
  </si>
  <si>
    <t>628.93.378.0</t>
  </si>
  <si>
    <t>Maillard Pierre</t>
  </si>
  <si>
    <t>646.83.381.0</t>
  </si>
  <si>
    <t>Metrailler Gilles</t>
  </si>
  <si>
    <t>654.98.126.0</t>
  </si>
  <si>
    <t>Mittaz Corentin</t>
  </si>
  <si>
    <t>674.98.359.0</t>
  </si>
  <si>
    <t>Mutter Jérôme</t>
  </si>
  <si>
    <t>676.97.241.0</t>
  </si>
  <si>
    <t>Nanchen Arnaud</t>
  </si>
  <si>
    <t>676.95.424.0</t>
  </si>
  <si>
    <t>Nanchen Baptiste</t>
  </si>
  <si>
    <t>676.93.430.0</t>
  </si>
  <si>
    <t>Nanchen Johan</t>
  </si>
  <si>
    <t>679.89.306.0</t>
  </si>
  <si>
    <t>Neuwerth Loïc</t>
  </si>
  <si>
    <t>693.87.833.0</t>
  </si>
  <si>
    <t>Odermatt Fanny</t>
  </si>
  <si>
    <t>702.54.313.0</t>
  </si>
  <si>
    <t>Papilloud Pierre-André</t>
  </si>
  <si>
    <t>708.99.174.0</t>
  </si>
  <si>
    <t>Perroud Dan</t>
  </si>
  <si>
    <t>723.88.312.0</t>
  </si>
  <si>
    <t>Putallaz Adrien</t>
  </si>
  <si>
    <t>724.95.402.0</t>
  </si>
  <si>
    <t>Quentin Thibault</t>
  </si>
  <si>
    <t>729.59.175.0</t>
  </si>
  <si>
    <t>Rausis Christian</t>
  </si>
  <si>
    <t>750.60.258.0</t>
  </si>
  <si>
    <t>Robert Yves</t>
  </si>
  <si>
    <t>751.93.245.0</t>
  </si>
  <si>
    <t>Roch Maxime</t>
  </si>
  <si>
    <t>803.76.455.0</t>
  </si>
  <si>
    <t>Schaller Tristan</t>
  </si>
  <si>
    <t>839.85.454.0</t>
  </si>
  <si>
    <t>Schüttel Antoine</t>
  </si>
  <si>
    <t>839.90.436.0</t>
  </si>
  <si>
    <t>Schüttel Olivier</t>
  </si>
  <si>
    <t>787.44.158.0</t>
  </si>
  <si>
    <t>Sierro André</t>
  </si>
  <si>
    <t>879.81.173.0</t>
  </si>
  <si>
    <t>Texeira Paulo</t>
  </si>
  <si>
    <t>906.89.651.0</t>
  </si>
  <si>
    <t>Valli Eloïse</t>
  </si>
  <si>
    <t>906.60.265.0</t>
  </si>
  <si>
    <t>Valli Max</t>
  </si>
  <si>
    <t>527.88.808.0</t>
  </si>
  <si>
    <t>Kalbermatter Emilie</t>
  </si>
  <si>
    <t>820.82.269.0</t>
  </si>
  <si>
    <t>Schmalzried François</t>
  </si>
  <si>
    <t>251.64.188.0</t>
  </si>
  <si>
    <t>Callewaert Christophe</t>
  </si>
  <si>
    <t>398.73.542.0</t>
  </si>
  <si>
    <t>Giroud Chantal</t>
  </si>
  <si>
    <t>278.70.174.0</t>
  </si>
  <si>
    <t>Debons Michel</t>
  </si>
  <si>
    <t>192.88.157.0</t>
  </si>
  <si>
    <t>Boraley Julien</t>
  </si>
  <si>
    <t>Jouvet Benoit</t>
  </si>
  <si>
    <t>177.95.445.0</t>
  </si>
  <si>
    <t>Blaettler Philippe</t>
  </si>
  <si>
    <t>178.04.507.0</t>
  </si>
  <si>
    <t>Blommé Amandine</t>
  </si>
  <si>
    <t>199.03.233.0</t>
  </si>
  <si>
    <t>Bowman Matt</t>
  </si>
  <si>
    <t>260.66.414.0</t>
  </si>
  <si>
    <t>Chappuis David</t>
  </si>
  <si>
    <t>265.61.331.0</t>
  </si>
  <si>
    <t>Cini Philippe</t>
  </si>
  <si>
    <t>273.96.623.0</t>
  </si>
  <si>
    <t>Crivelli Ioana</t>
  </si>
  <si>
    <t>284.08.368.0</t>
  </si>
  <si>
    <t>De Wit Olivier</t>
  </si>
  <si>
    <t>293.97.669.0</t>
  </si>
  <si>
    <t>Ducrest Léa</t>
  </si>
  <si>
    <t>293.61.504.0</t>
  </si>
  <si>
    <t>Ducrest Véronique</t>
  </si>
  <si>
    <t>307.01.716.0</t>
  </si>
  <si>
    <t>Eglit Eliza</t>
  </si>
  <si>
    <t>442.97.358.0</t>
  </si>
  <si>
    <t>Hartmann Nicolas</t>
  </si>
  <si>
    <t>443.97.802.0</t>
  </si>
  <si>
    <t>Hassan Lise</t>
  </si>
  <si>
    <t>506.95.343.0</t>
  </si>
  <si>
    <t>Jaeggi Benjamin</t>
  </si>
  <si>
    <t>587.62.437.0</t>
  </si>
  <si>
    <t>Legendre Alain</t>
  </si>
  <si>
    <t>587.98.492.0</t>
  </si>
  <si>
    <t>Legendre Thibault</t>
  </si>
  <si>
    <t>604.99.343.0</t>
  </si>
  <si>
    <t>Ligony Alex</t>
  </si>
  <si>
    <t>606.97.372.0</t>
  </si>
  <si>
    <t>Linder Sam</t>
  </si>
  <si>
    <t>608.97.837.0</t>
  </si>
  <si>
    <t>Lirzin Mathilde</t>
  </si>
  <si>
    <t>727.81.223.0</t>
  </si>
  <si>
    <t>Raphoz Michael</t>
  </si>
  <si>
    <t>738.71.316.0</t>
  </si>
  <si>
    <t>Reynolds Barnabas</t>
  </si>
  <si>
    <t>780.95.518.0</t>
  </si>
  <si>
    <t>Scalea Géraldine</t>
  </si>
  <si>
    <t>792.98.339.0</t>
  </si>
  <si>
    <t>Soulier Benjamin</t>
  </si>
  <si>
    <t>794.98.237.0</t>
  </si>
  <si>
    <t>Spillmann Gustav</t>
  </si>
  <si>
    <t>855.08.275.0</t>
  </si>
  <si>
    <t>Steels John</t>
  </si>
  <si>
    <t>797.58.314.0</t>
  </si>
  <si>
    <t>Sudan Christian</t>
  </si>
  <si>
    <t>886.99.233.0</t>
  </si>
  <si>
    <t>Tireford Nicolas</t>
  </si>
  <si>
    <t>924.82.483.0</t>
  </si>
  <si>
    <t>925.97.619.0</t>
  </si>
  <si>
    <t>Waechter Léa</t>
  </si>
  <si>
    <t>931.08.126.0</t>
  </si>
  <si>
    <t>Wallin Rafael</t>
  </si>
  <si>
    <t>388.72.814.0</t>
  </si>
  <si>
    <t>Genton Laurence</t>
  </si>
  <si>
    <t>396.65.722.0</t>
  </si>
  <si>
    <t>Gillet Fabienne</t>
  </si>
  <si>
    <t>103.74.269.0</t>
  </si>
  <si>
    <t>Achek Anis</t>
  </si>
  <si>
    <t>109.82.706.0</t>
  </si>
  <si>
    <t>Alonso Emeline</t>
  </si>
  <si>
    <t>116.03.452.0</t>
  </si>
  <si>
    <t>Andrianjafy Hary</t>
  </si>
  <si>
    <t>120.93.446.0</t>
  </si>
  <si>
    <t>Arnaud Jérôme</t>
  </si>
  <si>
    <t>125.96.228.0</t>
  </si>
  <si>
    <t>Babutsidze Alexander</t>
  </si>
  <si>
    <t>125.99.404.0</t>
  </si>
  <si>
    <t>Babutsidze Téodor</t>
  </si>
  <si>
    <t>129.74.268.0</t>
  </si>
  <si>
    <t>Bagnard Pierre-Henri</t>
  </si>
  <si>
    <t>136.00.147.0</t>
  </si>
  <si>
    <t>Bär Julian</t>
  </si>
  <si>
    <t>137.01.266.0</t>
  </si>
  <si>
    <t>Baretzki Thibault</t>
  </si>
  <si>
    <t>154.00.226.0</t>
  </si>
  <si>
    <t>Bequoye David</t>
  </si>
  <si>
    <t>158.99.114.0</t>
  </si>
  <si>
    <t>Bernabei Andréa</t>
  </si>
  <si>
    <t>160.90.661.0</t>
  </si>
  <si>
    <t>Beroud Charlotte</t>
  </si>
  <si>
    <t>190.71.524.0</t>
  </si>
  <si>
    <t>BONARDI Carole</t>
  </si>
  <si>
    <t>190.70.251.0</t>
  </si>
  <si>
    <t>Bonardi Jean-Philippe</t>
  </si>
  <si>
    <t>194.97.436.0</t>
  </si>
  <si>
    <t>Bornand Nathan</t>
  </si>
  <si>
    <t>198.95.457.0</t>
  </si>
  <si>
    <t>Bourrecoud Léonard</t>
  </si>
  <si>
    <t>198.00.221.0</t>
  </si>
  <si>
    <t>Boutry Malo</t>
  </si>
  <si>
    <t>198.01.427.0</t>
  </si>
  <si>
    <t>Boutry Raphaël</t>
  </si>
  <si>
    <t>198.97.164.0</t>
  </si>
  <si>
    <t>Bouzourène Samy</t>
  </si>
  <si>
    <t>199.90.154.0</t>
  </si>
  <si>
    <t>Bovey Jonathan</t>
  </si>
  <si>
    <t>199.92.480.0</t>
  </si>
  <si>
    <t>Boxler Timothée</t>
  </si>
  <si>
    <t>200.69.128.0</t>
  </si>
  <si>
    <t>Brackley Graham</t>
  </si>
  <si>
    <t>204.00.160.0</t>
  </si>
  <si>
    <t>Bravo Prado Giancarlo</t>
  </si>
  <si>
    <t>224.00.549.0</t>
  </si>
  <si>
    <t>Brust Emma</t>
  </si>
  <si>
    <t>228.77.187.0</t>
  </si>
  <si>
    <t>Buchs Julien</t>
  </si>
  <si>
    <t>236.94.213.0</t>
  </si>
  <si>
    <t>Burg-Binder David</t>
  </si>
  <si>
    <t>Burnand Anne</t>
  </si>
  <si>
    <t>252.68.860.0</t>
  </si>
  <si>
    <t>Caminiti Paola</t>
  </si>
  <si>
    <t>257.93.370.0</t>
  </si>
  <si>
    <t>Catzeflis Bastien</t>
  </si>
  <si>
    <t>258.98.367.0</t>
  </si>
  <si>
    <t>Cavin Patrick</t>
  </si>
  <si>
    <t>260.03.273.0</t>
  </si>
  <si>
    <t>Chabloz Johan</t>
  </si>
  <si>
    <t>260.81.418.0</t>
  </si>
  <si>
    <t>Chaignet Nicolas</t>
  </si>
  <si>
    <t>267.78.154.0</t>
  </si>
  <si>
    <t>Cocetta Ivan</t>
  </si>
  <si>
    <t>268.71.134.0</t>
  </si>
  <si>
    <t>Combes Olivier</t>
  </si>
  <si>
    <t>268.04.276.0</t>
  </si>
  <si>
    <t>Comte Alexandre</t>
  </si>
  <si>
    <t>268.06.311.0</t>
  </si>
  <si>
    <t>Comte Julien</t>
  </si>
  <si>
    <t>271.00.205.0</t>
  </si>
  <si>
    <t>Cotting Marc</t>
  </si>
  <si>
    <t>273.97.436.0</t>
  </si>
  <si>
    <t>Crosa Mathias</t>
  </si>
  <si>
    <t>278.67.580.0</t>
  </si>
  <si>
    <t>De Boer Mirella</t>
  </si>
  <si>
    <t>281.95.718.0</t>
  </si>
  <si>
    <t>De Montfalcon Iris</t>
  </si>
  <si>
    <t>283.01.302.0</t>
  </si>
  <si>
    <t>De Stefano Damien</t>
  </si>
  <si>
    <t>278.79.345.0</t>
  </si>
  <si>
    <t>Defrancisco Ludovic</t>
  </si>
  <si>
    <t>280.95.240.0</t>
  </si>
  <si>
    <t>Delapraz Loic</t>
  </si>
  <si>
    <t>283.96.886.0</t>
  </si>
  <si>
    <t>Descloux Audrey</t>
  </si>
  <si>
    <t>284.96.241.0</t>
  </si>
  <si>
    <t>Détraz Rick</t>
  </si>
  <si>
    <t>287.93.459.0</t>
  </si>
  <si>
    <t>Di Massa David</t>
  </si>
  <si>
    <t>288.66.135.0</t>
  </si>
  <si>
    <t>Donne Daniel</t>
  </si>
  <si>
    <t>291.58.328.0</t>
  </si>
  <si>
    <t>Duangvilay Houmpheng</t>
  </si>
  <si>
    <t>328.92.454.0</t>
  </si>
  <si>
    <t>Fankhauser Adrien</t>
  </si>
  <si>
    <t>332.60.201.0</t>
  </si>
  <si>
    <t>Fatton Philippe</t>
  </si>
  <si>
    <t>332.90.625.0</t>
  </si>
  <si>
    <t>Fatton Salomé</t>
  </si>
  <si>
    <t>333.53.547.0</t>
  </si>
  <si>
    <t>Favre Thérèse</t>
  </si>
  <si>
    <t>338.77.370.0</t>
  </si>
  <si>
    <t>Fernandez David</t>
  </si>
  <si>
    <t>338.99.125.0</t>
  </si>
  <si>
    <t>Ferrero Yann</t>
  </si>
  <si>
    <t>340.92.656.0</t>
  </si>
  <si>
    <t>Fiechter Alyssa</t>
  </si>
  <si>
    <t>341.57.458.0</t>
  </si>
  <si>
    <t>Finidori Jean-Louis</t>
  </si>
  <si>
    <t>346.99.372.0</t>
  </si>
  <si>
    <t>Fleury Théo</t>
  </si>
  <si>
    <t>353.52.704.0</t>
  </si>
  <si>
    <t>Forster Italma</t>
  </si>
  <si>
    <t>356.48.531.0</t>
  </si>
  <si>
    <t>Francese Arianne</t>
  </si>
  <si>
    <t>358.91.473.0</t>
  </si>
  <si>
    <t>Freda Alessio</t>
  </si>
  <si>
    <t>358.66.241.0</t>
  </si>
  <si>
    <t>Freda Giacomo</t>
  </si>
  <si>
    <t>375.81.242.0</t>
  </si>
  <si>
    <t>Gachet Alexandre</t>
  </si>
  <si>
    <t>383.94.707.0</t>
  </si>
  <si>
    <t>Gauthier Charlotte</t>
  </si>
  <si>
    <t>388.53.857.0</t>
  </si>
  <si>
    <t>Genoud Carole</t>
  </si>
  <si>
    <t>395.60.556.0</t>
  </si>
  <si>
    <t>Gigon Chantal</t>
  </si>
  <si>
    <t>395.58.238.0</t>
  </si>
  <si>
    <t>Gigon Daniel</t>
  </si>
  <si>
    <t>397.95.310.0</t>
  </si>
  <si>
    <t>Giorgis Leonard</t>
  </si>
  <si>
    <t>403.73.342.0</t>
  </si>
  <si>
    <t>404.76.433.0</t>
  </si>
  <si>
    <t>Gonin Christian</t>
  </si>
  <si>
    <t>455.95.312.0</t>
  </si>
  <si>
    <t>Helbling Joel</t>
  </si>
  <si>
    <t>455.92.481.0</t>
  </si>
  <si>
    <t>461.98.359.0</t>
  </si>
  <si>
    <t>Henry Jonathan</t>
  </si>
  <si>
    <t>461.01.107.0</t>
  </si>
  <si>
    <t>Henry Lionel</t>
  </si>
  <si>
    <t>461.68.145.0</t>
  </si>
  <si>
    <t>Henry Thierry</t>
  </si>
  <si>
    <t>479.98.155.0</t>
  </si>
  <si>
    <t>Hofstetter Quentin</t>
  </si>
  <si>
    <t>482.89.376.0</t>
  </si>
  <si>
    <t>Honsberger Fabien</t>
  </si>
  <si>
    <t>485.93.507.0</t>
  </si>
  <si>
    <t>Huber Stéphanie</t>
  </si>
  <si>
    <t>505.87.229.0</t>
  </si>
  <si>
    <t>Jaccard Julien</t>
  </si>
  <si>
    <t>519.49.339.0</t>
  </si>
  <si>
    <t>Journé Patrice</t>
  </si>
  <si>
    <t>524.69.359.0</t>
  </si>
  <si>
    <t>Jutzet Eric</t>
  </si>
  <si>
    <t>536.94.127.0</t>
  </si>
  <si>
    <t>Keller Anaël</t>
  </si>
  <si>
    <t>539.97.505.0</t>
  </si>
  <si>
    <t>Ketterer Ludivine</t>
  </si>
  <si>
    <t>543.89.153.0</t>
  </si>
  <si>
    <t>Kirov Johan</t>
  </si>
  <si>
    <t>577.49.538.0</t>
  </si>
  <si>
    <t>Lanet Françoise</t>
  </si>
  <si>
    <t>580.82.287.0</t>
  </si>
  <si>
    <t>Lasan Adrian</t>
  </si>
  <si>
    <t>583.02.169.0</t>
  </si>
  <si>
    <t>Laurans Léopold</t>
  </si>
  <si>
    <t>584.93.180.0</t>
  </si>
  <si>
    <t>Lavanchy Guillaume</t>
  </si>
  <si>
    <t>593.99.266.0</t>
  </si>
  <si>
    <t>L'Eplattenier Marc</t>
  </si>
  <si>
    <t>599.77.301.0</t>
  </si>
  <si>
    <t>Levet Alexandre</t>
  </si>
  <si>
    <t>612.79.108.0</t>
  </si>
  <si>
    <t>Lopez Aitor</t>
  </si>
  <si>
    <t>614.95.707.0</t>
  </si>
  <si>
    <t>Loverius Olivia</t>
  </si>
  <si>
    <t>628.68.764.0</t>
  </si>
  <si>
    <t>Maisuradze Diana</t>
  </si>
  <si>
    <t>629.70.105.0</t>
  </si>
  <si>
    <t>Mancini Brad</t>
  </si>
  <si>
    <t>632.65.124.0</t>
  </si>
  <si>
    <t>Marteddu Franco</t>
  </si>
  <si>
    <t>633.81.543.0</t>
  </si>
  <si>
    <t>Martin Christel</t>
  </si>
  <si>
    <t>633.50.504.0</t>
  </si>
  <si>
    <t>Martin Gondoula</t>
  </si>
  <si>
    <t>633.94.369.0</t>
  </si>
  <si>
    <t>Martin Vincent</t>
  </si>
  <si>
    <t>640.02.313.0</t>
  </si>
  <si>
    <t>Medeiros Sandro</t>
  </si>
  <si>
    <t>644.72.382.0</t>
  </si>
  <si>
    <t>Merlo David</t>
  </si>
  <si>
    <t>644.65.266.0</t>
  </si>
  <si>
    <t>Merlo Francisco</t>
  </si>
  <si>
    <t>645.65.482.0</t>
  </si>
  <si>
    <t>646.80.101.0</t>
  </si>
  <si>
    <t>Metrailler Guy</t>
  </si>
  <si>
    <t>651.83.392.0</t>
  </si>
  <si>
    <t>Michaud David</t>
  </si>
  <si>
    <t>651.98.489.0</t>
  </si>
  <si>
    <t>Michel Robin</t>
  </si>
  <si>
    <t>654.93.459.0</t>
  </si>
  <si>
    <t>Miro Puig Jordi</t>
  </si>
  <si>
    <t>662.89.401.0</t>
  </si>
  <si>
    <t>Morel Romain</t>
  </si>
  <si>
    <t>667.91.537.0</t>
  </si>
  <si>
    <t>Mottaz Géraldine</t>
  </si>
  <si>
    <t>679.47.235.0</t>
  </si>
  <si>
    <t>Nguyen François</t>
  </si>
  <si>
    <t>684.06.778.0</t>
  </si>
  <si>
    <t>Nivelle Victoria</t>
  </si>
  <si>
    <t>684.71.212.0</t>
  </si>
  <si>
    <t>N'Lep Stéphane</t>
  </si>
  <si>
    <t>685.67.657.0</t>
  </si>
  <si>
    <t>Norberg Wiveca</t>
  </si>
  <si>
    <t>703.80.772.0</t>
  </si>
  <si>
    <t>Pasche Isabelle</t>
  </si>
  <si>
    <t>705.44.671.0</t>
  </si>
  <si>
    <t>Peguiron Arlette</t>
  </si>
  <si>
    <t>708.98.315.0</t>
  </si>
  <si>
    <t>Perruchoud Lionel</t>
  </si>
  <si>
    <t>708.93.323.0</t>
  </si>
  <si>
    <t>Perruchoud Valentin</t>
  </si>
  <si>
    <t>717.03.180.0</t>
  </si>
  <si>
    <t>Pinto Matteo</t>
  </si>
  <si>
    <t>718.95.655.0</t>
  </si>
  <si>
    <t>Pittet Charlotte</t>
  </si>
  <si>
    <t>718.90.493.0</t>
  </si>
  <si>
    <t>Pittet Nathanaël</t>
  </si>
  <si>
    <t>718.06.232.0</t>
  </si>
  <si>
    <t>Pittet Roman</t>
  </si>
  <si>
    <t>722.91.780.0</t>
  </si>
  <si>
    <t>Praz Juliette</t>
  </si>
  <si>
    <t>722.05.248.0</t>
  </si>
  <si>
    <t>Prince François</t>
  </si>
  <si>
    <t>722.00.384.0</t>
  </si>
  <si>
    <t>Provaznik Adam</t>
  </si>
  <si>
    <t>724.81.320.0</t>
  </si>
  <si>
    <t>Quartacci Michaël</t>
  </si>
  <si>
    <t>725.02.550.0</t>
  </si>
  <si>
    <t>Raguin Elenna</t>
  </si>
  <si>
    <t>730.93.243.0</t>
  </si>
  <si>
    <t>Reboh Lionel</t>
  </si>
  <si>
    <t>752.01.119.0</t>
  </si>
  <si>
    <t>Rodriguez Santiago</t>
  </si>
  <si>
    <t>758.90.445.0</t>
  </si>
  <si>
    <t>Roesch Vincent</t>
  </si>
  <si>
    <t>754.92.172.0</t>
  </si>
  <si>
    <t>Rohrer Michaël</t>
  </si>
  <si>
    <t>755.93.335.0</t>
  </si>
  <si>
    <t>Roland Alexandre</t>
  </si>
  <si>
    <t>764.84.240.0</t>
  </si>
  <si>
    <t>Roy Patrick</t>
  </si>
  <si>
    <t>765.70.315.0</t>
  </si>
  <si>
    <t>Rubcic Sebastien</t>
  </si>
  <si>
    <t>765.81.450.0</t>
  </si>
  <si>
    <t>Rubio Miguel-Angel</t>
  </si>
  <si>
    <t>773.97.267.0</t>
  </si>
  <si>
    <t>Ruey Thomas</t>
  </si>
  <si>
    <t>776.00.505.0</t>
  </si>
  <si>
    <t>Salgado Gabriella</t>
  </si>
  <si>
    <t>776.96.330.0</t>
  </si>
  <si>
    <t>Salgado Samuel</t>
  </si>
  <si>
    <t>777.03.602.0</t>
  </si>
  <si>
    <t>SANTOS Eva</t>
  </si>
  <si>
    <t>778.90.782.0</t>
  </si>
  <si>
    <t>Sauty Morgane</t>
  </si>
  <si>
    <t>834.75.392.0</t>
  </si>
  <si>
    <t>Schrepfer Sven</t>
  </si>
  <si>
    <t>784.44.347.0</t>
  </si>
  <si>
    <t>Sermier François</t>
  </si>
  <si>
    <t>786.01.155.0</t>
  </si>
  <si>
    <t>Sidorov Vassili</t>
  </si>
  <si>
    <t>792.57.423.0</t>
  </si>
  <si>
    <t>Soos Laszlo</t>
  </si>
  <si>
    <t>853.99.401.0</t>
  </si>
  <si>
    <t>Stanton Nikita</t>
  </si>
  <si>
    <t>858.81.265.0</t>
  </si>
  <si>
    <t>Steinmann Arnaud</t>
  </si>
  <si>
    <t>877.95.139.0</t>
  </si>
  <si>
    <t>Tappy Benoit</t>
  </si>
  <si>
    <t>877.79.463.0</t>
  </si>
  <si>
    <t>Tati Fabrice</t>
  </si>
  <si>
    <t>880.73.116.0</t>
  </si>
  <si>
    <t>Tharin Christian</t>
  </si>
  <si>
    <t>881.70.284.0</t>
  </si>
  <si>
    <t>Thiongane Baïdy</t>
  </si>
  <si>
    <t>885.76.262.0</t>
  </si>
  <si>
    <t>Tièche Grégory</t>
  </si>
  <si>
    <t>888.74.653.0</t>
  </si>
  <si>
    <t>Toppet Valérie</t>
  </si>
  <si>
    <t>892.87.690.0</t>
  </si>
  <si>
    <t>Tribolet Hélène</t>
  </si>
  <si>
    <t>899.03.131.0</t>
  </si>
  <si>
    <t>Tudori Nikita</t>
  </si>
  <si>
    <t>907.72.332.0</t>
  </si>
  <si>
    <t>Van De Vyvere Philippe</t>
  </si>
  <si>
    <t>913.88.173.0</t>
  </si>
  <si>
    <t>Villavicencio Omar</t>
  </si>
  <si>
    <t>913.77.336.0</t>
  </si>
  <si>
    <t>Villiger Damien</t>
  </si>
  <si>
    <t>946.98.517.0</t>
  </si>
  <si>
    <t>Werly Salomé</t>
  </si>
  <si>
    <t>951.88.171.0</t>
  </si>
  <si>
    <t>Widmer Johan</t>
  </si>
  <si>
    <t>975.46.313.0</t>
  </si>
  <si>
    <t>Yersin Claude</t>
  </si>
  <si>
    <t>982.78.335.0</t>
  </si>
  <si>
    <t>Zeltner Fabrice</t>
  </si>
  <si>
    <t>983.59.486.0</t>
  </si>
  <si>
    <t>Zeni Chritian</t>
  </si>
  <si>
    <t>990.00.457.0</t>
  </si>
  <si>
    <t>Zuber Axel</t>
  </si>
  <si>
    <t>464.67.177.0</t>
  </si>
  <si>
    <t>Hermie Vincent</t>
  </si>
  <si>
    <t>196.64.388.0</t>
  </si>
  <si>
    <t>Bossert Vincent</t>
  </si>
  <si>
    <t>271.64.406.0</t>
  </si>
  <si>
    <t>Cotton Philippe</t>
  </si>
  <si>
    <t>277.97.253.0</t>
  </si>
  <si>
    <t>Davison Oliver</t>
  </si>
  <si>
    <t>280.97.254.0</t>
  </si>
  <si>
    <t>Delarive Julien</t>
  </si>
  <si>
    <t>281.93.103.0</t>
  </si>
  <si>
    <t>Deneriaz Maxime</t>
  </si>
  <si>
    <t>281.00.285.0</t>
  </si>
  <si>
    <t>Denti Guillaume</t>
  </si>
  <si>
    <t>288.91.239.0</t>
  </si>
  <si>
    <t>Dobler Samuel</t>
  </si>
  <si>
    <t>398.00.221.0</t>
  </si>
  <si>
    <t>Girardin Marlon</t>
  </si>
  <si>
    <t>408.95.141.0</t>
  </si>
  <si>
    <t>Greiner Derek</t>
  </si>
  <si>
    <t>424.97.366.0</t>
  </si>
  <si>
    <t>Gygi Steven</t>
  </si>
  <si>
    <t>450.99.171.0</t>
  </si>
  <si>
    <t>Headon Sébastien</t>
  </si>
  <si>
    <t>470.04.321.0</t>
  </si>
  <si>
    <t>Hilkersberger Vlad</t>
  </si>
  <si>
    <t>614.01.179.0</t>
  </si>
  <si>
    <t>Lovink Mark</t>
  </si>
  <si>
    <t>616.65.167.0</t>
  </si>
  <si>
    <t>Ludi Jean-Marc</t>
  </si>
  <si>
    <t>637.88.374.0</t>
  </si>
  <si>
    <t>Matthey Anthony</t>
  </si>
  <si>
    <t>642.00.241.0</t>
  </si>
  <si>
    <t>Meister Aurélien</t>
  </si>
  <si>
    <t>644.65.189.0</t>
  </si>
  <si>
    <t>Merkel Sven</t>
  </si>
  <si>
    <t>667.96.273.0</t>
  </si>
  <si>
    <t>Mourey Pierre</t>
  </si>
  <si>
    <t>668.98.230.0</t>
  </si>
  <si>
    <t>Mugnier Jérémie</t>
  </si>
  <si>
    <t>668.99.444.0</t>
  </si>
  <si>
    <t>Mugnier Maxime</t>
  </si>
  <si>
    <t>668.02.368.0</t>
  </si>
  <si>
    <t>Mugnier Tom</t>
  </si>
  <si>
    <t>699.70.476.0</t>
  </si>
  <si>
    <t>Oez Tuna</t>
  </si>
  <si>
    <t>707.75.275.0</t>
  </si>
  <si>
    <t>Pereira José</t>
  </si>
  <si>
    <t>707.79.450.0</t>
  </si>
  <si>
    <t>Perret Mathias</t>
  </si>
  <si>
    <t>721.80.192.0</t>
  </si>
  <si>
    <t>Porchet Jonathan</t>
  </si>
  <si>
    <t>764.42.329.0</t>
  </si>
  <si>
    <t>Roux Gilbert Marcel</t>
  </si>
  <si>
    <t>784.98.320.0</t>
  </si>
  <si>
    <t>Servais Pierrick</t>
  </si>
  <si>
    <t>Blanc Anthony</t>
  </si>
  <si>
    <t>268.99.334.0</t>
  </si>
  <si>
    <t>Constantin Julien</t>
  </si>
  <si>
    <t>327.91.266.0</t>
  </si>
  <si>
    <t>Faivre Jérémy</t>
  </si>
  <si>
    <t>333.74.130.0</t>
  </si>
  <si>
    <t>Favre Jacques</t>
  </si>
  <si>
    <t>380.74.490.0</t>
  </si>
  <si>
    <t>Garcia Patrick</t>
  </si>
  <si>
    <t>397.01.220.0</t>
  </si>
  <si>
    <t>Giorgis Lucien</t>
  </si>
  <si>
    <t>433.51.263.0</t>
  </si>
  <si>
    <t>Hagenlocher Gérarld</t>
  </si>
  <si>
    <t>453.48.667.0</t>
  </si>
  <si>
    <t>Heim Suzy</t>
  </si>
  <si>
    <t>482.74.221.0</t>
  </si>
  <si>
    <t>Homberger Mathias</t>
  </si>
  <si>
    <t>505.95.386.0</t>
  </si>
  <si>
    <t>Jacot Tobias</t>
  </si>
  <si>
    <t>562.49.458.0</t>
  </si>
  <si>
    <t>Kreiner Johann</t>
  </si>
  <si>
    <t>584.74.772.0</t>
  </si>
  <si>
    <t>Laville Catherine</t>
  </si>
  <si>
    <t>610.27.483.0</t>
  </si>
  <si>
    <t>Lob Jean</t>
  </si>
  <si>
    <t>610.97.543.0</t>
  </si>
  <si>
    <t>Lob Joana</t>
  </si>
  <si>
    <t>610.01.501.0</t>
  </si>
  <si>
    <t>Lob Sophie</t>
  </si>
  <si>
    <t>613.01.508.0</t>
  </si>
  <si>
    <t>Lorenzo Noelia</t>
  </si>
  <si>
    <t>877.68.816.0</t>
  </si>
  <si>
    <t>Luo-Tavel Wenqing</t>
  </si>
  <si>
    <t>625.95.262.0</t>
  </si>
  <si>
    <t>Mack-Rodriguez Antonin</t>
  </si>
  <si>
    <t>627.59.445.0</t>
  </si>
  <si>
    <t>Magnin Claude</t>
  </si>
  <si>
    <t>629.95.215.0</t>
  </si>
  <si>
    <t>Mandanis Basile</t>
  </si>
  <si>
    <t>629.98.753.0</t>
  </si>
  <si>
    <t>Mandanis Zoé</t>
  </si>
  <si>
    <t>629.87.855.0</t>
  </si>
  <si>
    <t>Manoli Rebecca</t>
  </si>
  <si>
    <t>630.00.140.0</t>
  </si>
  <si>
    <t>Mares Adrien</t>
  </si>
  <si>
    <t>630.60.277.0</t>
  </si>
  <si>
    <t>Mares Alexandru</t>
  </si>
  <si>
    <t>635.97.308.0</t>
  </si>
  <si>
    <t>Massonnet Guillaume</t>
  </si>
  <si>
    <t>648.97.880.0</t>
  </si>
  <si>
    <t>Meyer Mina</t>
  </si>
  <si>
    <t>658.67.410.0</t>
  </si>
  <si>
    <t>Monnier Frank</t>
  </si>
  <si>
    <t>662.64.880.0</t>
  </si>
  <si>
    <t>Morelli Brigitte</t>
  </si>
  <si>
    <t>693.90.254.0</t>
  </si>
  <si>
    <t>Odenwald Dylan</t>
  </si>
  <si>
    <t>696.71.307.0</t>
  </si>
  <si>
    <t>Oppizzi Davide</t>
  </si>
  <si>
    <t>703.96.458.0</t>
  </si>
  <si>
    <t>Passer Franklin</t>
  </si>
  <si>
    <t>707.93.187.0</t>
  </si>
  <si>
    <t>Perret Yannick</t>
  </si>
  <si>
    <t>712.00.328.0</t>
  </si>
  <si>
    <t>Peultier Victor</t>
  </si>
  <si>
    <t>732.93.248.0</t>
  </si>
  <si>
    <t>Reichen Baptiste</t>
  </si>
  <si>
    <t>738.86.157.0</t>
  </si>
  <si>
    <t>Rey François - Xavier</t>
  </si>
  <si>
    <t>738.05.477.0</t>
  </si>
  <si>
    <t>Rey Maxime</t>
  </si>
  <si>
    <t>738.79.802.0</t>
  </si>
  <si>
    <t>Reymondin Ulrike</t>
  </si>
  <si>
    <t>776.58.332.0</t>
  </si>
  <si>
    <t>Saltafuori Mauro</t>
  </si>
  <si>
    <t>777.97.389.0</t>
  </si>
  <si>
    <t>Samah Alan</t>
  </si>
  <si>
    <t>778.07.374.0</t>
  </si>
  <si>
    <t>Saulnier Arthur</t>
  </si>
  <si>
    <t>779.46.713.0</t>
  </si>
  <si>
    <t>Savary Marlene</t>
  </si>
  <si>
    <t>783.05.410.0</t>
  </si>
  <si>
    <t>Senggen Lou</t>
  </si>
  <si>
    <t>783.07.429.0</t>
  </si>
  <si>
    <t>Senggen Robin</t>
  </si>
  <si>
    <t>858.71.361.1</t>
  </si>
  <si>
    <t>Steiner Olivier</t>
  </si>
  <si>
    <t>797.91.132.0</t>
  </si>
  <si>
    <t>Sulliger Thibaud</t>
  </si>
  <si>
    <t>890.69.179.0</t>
  </si>
  <si>
    <t>Traimond Frédéric</t>
  </si>
  <si>
    <t>890.99.259.0</t>
  </si>
  <si>
    <t>Traimond Sébastien</t>
  </si>
  <si>
    <t>902.49.262.0</t>
  </si>
  <si>
    <t>Ullmo Raymond</t>
  </si>
  <si>
    <t>907.08.301.0</t>
  </si>
  <si>
    <t>Vanetti Bertil</t>
  </si>
  <si>
    <t>912.71.846.0</t>
  </si>
  <si>
    <t>Vigne Tessa</t>
  </si>
  <si>
    <t>920.09.356.0</t>
  </si>
  <si>
    <t>Von Büren Sacha</t>
  </si>
  <si>
    <t>976.04.592.0</t>
  </si>
  <si>
    <t>Zahnd Shirley</t>
  </si>
  <si>
    <t>109.69.117.0</t>
  </si>
  <si>
    <t>Alvarin José</t>
  </si>
  <si>
    <t>124.48.270.0</t>
  </si>
  <si>
    <t>Azkoul Jazz</t>
  </si>
  <si>
    <t>138.95.181.0</t>
  </si>
  <si>
    <t>Barnestein Daniel</t>
  </si>
  <si>
    <t>138.99.703.0</t>
  </si>
  <si>
    <t>Barreno Christelle</t>
  </si>
  <si>
    <t>153.07.255.0</t>
  </si>
  <si>
    <t>Bellucci Léo</t>
  </si>
  <si>
    <t>162.00.275.0</t>
  </si>
  <si>
    <t>Besson Raphaël</t>
  </si>
  <si>
    <t>192.01.446.0</t>
  </si>
  <si>
    <t>BORCARD BASTIEN</t>
  </si>
  <si>
    <t>192.04.228.0</t>
  </si>
  <si>
    <t>BORCARD Mathis</t>
  </si>
  <si>
    <t>204.03.101.0</t>
  </si>
  <si>
    <t>Bravo Diego Leon</t>
  </si>
  <si>
    <t>210.96.183.0</t>
  </si>
  <si>
    <t>Brocher Edouard</t>
  </si>
  <si>
    <t>225.00.135.0</t>
  </si>
  <si>
    <t>Bucella Fabio</t>
  </si>
  <si>
    <t>257.62.888.0</t>
  </si>
  <si>
    <t>Caetano Maite</t>
  </si>
  <si>
    <t>257.60.322.0</t>
  </si>
  <si>
    <t>Caetano Peter</t>
  </si>
  <si>
    <t>254.02.476.0</t>
  </si>
  <si>
    <t>Cartez Sacha</t>
  </si>
  <si>
    <t>258.92.405.0</t>
  </si>
  <si>
    <t>Cazorla Anthony</t>
  </si>
  <si>
    <t>260.49.609.0</t>
  </si>
  <si>
    <t>Chalut Maude</t>
  </si>
  <si>
    <t>260.02.428.0</t>
  </si>
  <si>
    <t>Chappuis Stephane</t>
  </si>
  <si>
    <t>263.05.232.0</t>
  </si>
  <si>
    <t>Chodorovsky Niv</t>
  </si>
  <si>
    <t>267.68.254.0</t>
  </si>
  <si>
    <t>Cochard Yves</t>
  </si>
  <si>
    <t>267.00.129.0</t>
  </si>
  <si>
    <t>Cologne Clément</t>
  </si>
  <si>
    <t>278.99.178.0</t>
  </si>
  <si>
    <t>De Benito Ortiz Carlos</t>
  </si>
  <si>
    <t>278.80.311.0</t>
  </si>
  <si>
    <t>Decroux Fabien</t>
  </si>
  <si>
    <t>283.91.283.0</t>
  </si>
  <si>
    <t>Deschenaux Florian</t>
  </si>
  <si>
    <t>286.01.265.0</t>
  </si>
  <si>
    <t>Diemand Aurélien</t>
  </si>
  <si>
    <t>323.02.263.0</t>
  </si>
  <si>
    <t>Etienne Corentin</t>
  </si>
  <si>
    <t>333.99.358.0</t>
  </si>
  <si>
    <t>Favet Olivier</t>
  </si>
  <si>
    <t>342.70.267.0</t>
  </si>
  <si>
    <t>Fischer Christophe</t>
  </si>
  <si>
    <t>352.88.592.0</t>
  </si>
  <si>
    <t>Forgnone Samantha</t>
  </si>
  <si>
    <t>384.70.283.0</t>
  </si>
  <si>
    <t>Gay Alban</t>
  </si>
  <si>
    <t>388.99.839.0</t>
  </si>
  <si>
    <t>Gennai Maina</t>
  </si>
  <si>
    <t>388.99.839.1</t>
  </si>
  <si>
    <t>Gennai Tiziana</t>
  </si>
  <si>
    <t>404.36.427.0</t>
  </si>
  <si>
    <t>Goetz Walter</t>
  </si>
  <si>
    <t>421.77.616.0</t>
  </si>
  <si>
    <t>Gueit-Charlet Marianne</t>
  </si>
  <si>
    <t>421.80.711.0</t>
  </si>
  <si>
    <t>Gummerus Nicole</t>
  </si>
  <si>
    <t>509.95.409.0</t>
  </si>
  <si>
    <t>Jasinski Arnaud</t>
  </si>
  <si>
    <t>509.98.336.0</t>
  </si>
  <si>
    <t>Jasinski Jérémy</t>
  </si>
  <si>
    <t>536.65.314.0</t>
  </si>
  <si>
    <t>Keller André</t>
  </si>
  <si>
    <t>536.67.142.0</t>
  </si>
  <si>
    <t>Keller Stéphane</t>
  </si>
  <si>
    <t>552.98.142.0</t>
  </si>
  <si>
    <t>Kodjo Franck</t>
  </si>
  <si>
    <t>557.99.478.0</t>
  </si>
  <si>
    <t>Kopp Valentin</t>
  </si>
  <si>
    <t>576.92.556.0</t>
  </si>
  <si>
    <t>Laghzoun Elsa</t>
  </si>
  <si>
    <t>584.97.358.0</t>
  </si>
  <si>
    <t>Laville Eliot</t>
  </si>
  <si>
    <t>592.94.430.0</t>
  </si>
  <si>
    <t>Lembo Antonio</t>
  </si>
  <si>
    <t>610.00.284.0</t>
  </si>
  <si>
    <t>Lo Conte Luca</t>
  </si>
  <si>
    <t>615.00.272.0</t>
  </si>
  <si>
    <t>Luca Tomas</t>
  </si>
  <si>
    <t>633.99.217.0</t>
  </si>
  <si>
    <t>633.96.459.0</t>
  </si>
  <si>
    <t>Martinez Miguel</t>
  </si>
  <si>
    <t>638.10.223.0</t>
  </si>
  <si>
    <t>Maulaz Evan</t>
  </si>
  <si>
    <t>638.94.373.0</t>
  </si>
  <si>
    <t>Mauron Nicolas</t>
  </si>
  <si>
    <t>640.96.481.0</t>
  </si>
  <si>
    <t>Mégevand Nicolas</t>
  </si>
  <si>
    <t>644.00.324.0</t>
  </si>
  <si>
    <t>651.92.448.1</t>
  </si>
  <si>
    <t>Micheli Baptiste</t>
  </si>
  <si>
    <t>662.52.336.0</t>
  </si>
  <si>
    <t>Moretti Raul</t>
  </si>
  <si>
    <t>667.76.165.0</t>
  </si>
  <si>
    <t>Mourier Florent</t>
  </si>
  <si>
    <t>679.06.213.0</t>
  </si>
  <si>
    <t>Ngoma Sean</t>
  </si>
  <si>
    <t>686.99.150.0</t>
  </si>
  <si>
    <t>Nsumpi William</t>
  </si>
  <si>
    <t>702.96.273.0</t>
  </si>
  <si>
    <t>Panschiri Haris</t>
  </si>
  <si>
    <t>708.00.240.0</t>
  </si>
  <si>
    <t>Perron Marc</t>
  </si>
  <si>
    <t>715.97.450.0</t>
  </si>
  <si>
    <t>Philippoz Max</t>
  </si>
  <si>
    <t>716.98.324.0</t>
  </si>
  <si>
    <t>Pieracci Yohan</t>
  </si>
  <si>
    <t>718.01.413.0</t>
  </si>
  <si>
    <t>Pitonzo Flavio</t>
  </si>
  <si>
    <t>722.90.480.0</t>
  </si>
  <si>
    <t>Priamo Julien</t>
  </si>
  <si>
    <t>738.09.167.0</t>
  </si>
  <si>
    <t>Reyes Maxime</t>
  </si>
  <si>
    <t>761.59.206.0</t>
  </si>
  <si>
    <t>Roth Damien</t>
  </si>
  <si>
    <t>761.81.411.0</t>
  </si>
  <si>
    <t>Roth Jolyon</t>
  </si>
  <si>
    <t>766.85.113.0</t>
  </si>
  <si>
    <t>Ruckebusch Jonathan</t>
  </si>
  <si>
    <t>776.03.750.0</t>
  </si>
  <si>
    <t>Salem Nora</t>
  </si>
  <si>
    <t>776.70.802.0</t>
  </si>
  <si>
    <t>777.42.327.0</t>
  </si>
  <si>
    <t>Sapey Michel</t>
  </si>
  <si>
    <t>813.62.384.0</t>
  </si>
  <si>
    <t>Scherer Stephane</t>
  </si>
  <si>
    <t>846.99.636.1</t>
  </si>
  <si>
    <t>Schweighöfer Lara</t>
  </si>
  <si>
    <t>780.68.552.0</t>
  </si>
  <si>
    <t>Sclavo Nathalie</t>
  </si>
  <si>
    <t>789.76.187.0</t>
  </si>
  <si>
    <t>Singarella Giovanni</t>
  </si>
  <si>
    <t>794.03.442.0</t>
  </si>
  <si>
    <t>Spinedi Arnaud</t>
  </si>
  <si>
    <t>877.97.883.0</t>
  </si>
  <si>
    <t>Tchokeu Nana Shola</t>
  </si>
  <si>
    <t>889.94.140.0</t>
  </si>
  <si>
    <t>Torrione Andrea</t>
  </si>
  <si>
    <t>892.60.581.0</t>
  </si>
  <si>
    <t>Triboullier Estrella</t>
  </si>
  <si>
    <t>901.74.274.0</t>
  </si>
  <si>
    <t>Uehlinger Jean - Marc</t>
  </si>
  <si>
    <t>903.08.101.0</t>
  </si>
  <si>
    <t>Uon Thinley</t>
  </si>
  <si>
    <t>907.08.767.0</t>
  </si>
  <si>
    <t>Vanyushin Sophie</t>
  </si>
  <si>
    <t>908.78.663.0</t>
  </si>
  <si>
    <t>Vassen Claire</t>
  </si>
  <si>
    <t>910.06.241.0</t>
  </si>
  <si>
    <t>Vernerey Antoine</t>
  </si>
  <si>
    <t>915.78.660.0</t>
  </si>
  <si>
    <t>Vodoz Sonia</t>
  </si>
  <si>
    <t>927.84.574.0</t>
  </si>
  <si>
    <t>Wahl Audrey</t>
  </si>
  <si>
    <t>949.98.851.0</t>
  </si>
  <si>
    <t>Whiting Margaux</t>
  </si>
  <si>
    <t>975.08.348.1</t>
  </si>
  <si>
    <t>Yang Charlie</t>
  </si>
  <si>
    <t>975.00.448.0</t>
  </si>
  <si>
    <t>Yunus Massoud</t>
  </si>
  <si>
    <t>976.51.125.0</t>
  </si>
  <si>
    <t>Zahnd Heinz</t>
  </si>
  <si>
    <t>978.56.811.0</t>
  </si>
  <si>
    <t>Zaugg Christine</t>
  </si>
  <si>
    <t>789.05.569.0</t>
  </si>
  <si>
    <t>Sjöström Cecilia</t>
  </si>
  <si>
    <t>977.11.278.0</t>
  </si>
  <si>
    <t>Zanetti Alessandro</t>
  </si>
  <si>
    <t>125.60.857.0</t>
  </si>
  <si>
    <t>Babel Carole</t>
  </si>
  <si>
    <t>261.70.812.0</t>
  </si>
  <si>
    <t>Charbon Tokiko</t>
  </si>
  <si>
    <t>615.67.133.0</t>
  </si>
  <si>
    <t>630.80.331.0</t>
  </si>
  <si>
    <t>Marcel Julien</t>
  </si>
  <si>
    <t>Adam John</t>
  </si>
  <si>
    <t>807.08.132.0</t>
  </si>
  <si>
    <t>Schattner Louis</t>
  </si>
  <si>
    <t>175.11.383.0</t>
  </si>
  <si>
    <t>Blardone Diego</t>
  </si>
  <si>
    <t>377.89.505.0</t>
  </si>
  <si>
    <t>Galley Charlotte</t>
  </si>
  <si>
    <t>109.00.233.0</t>
  </si>
  <si>
    <t>Altherr Alexandre</t>
  </si>
  <si>
    <t>124.07.547.0</t>
  </si>
  <si>
    <t>Avouli Eliza</t>
  </si>
  <si>
    <t>312.06.255.0</t>
  </si>
  <si>
    <t>Eigenmann Maxime</t>
  </si>
  <si>
    <t>629.61.224.0</t>
  </si>
  <si>
    <t>664.87.237.0</t>
  </si>
  <si>
    <t>Mosca Nicolas</t>
  </si>
  <si>
    <t>907.08.310.0</t>
  </si>
  <si>
    <t>Van Appelghem Louis-Alexandre</t>
  </si>
  <si>
    <t>254.88.319.0</t>
  </si>
  <si>
    <t>Carrel Julien</t>
  </si>
  <si>
    <t>751.89.470.0</t>
  </si>
  <si>
    <t>Rochat Samuel</t>
  </si>
  <si>
    <t>340.64.191.0</t>
  </si>
  <si>
    <t>Fiechter Jean-Luc</t>
  </si>
  <si>
    <t>Ullmo-Besse Sandra</t>
  </si>
  <si>
    <t>581.09.192.0</t>
  </si>
  <si>
    <t>Lattuada Milo</t>
  </si>
  <si>
    <t>268.05.332.0</t>
  </si>
  <si>
    <t>Converset Basile</t>
  </si>
  <si>
    <t>207.73.181.0</t>
  </si>
  <si>
    <t>Brennan Patrick</t>
  </si>
  <si>
    <t>912.08.604.0</t>
  </si>
  <si>
    <t>Vigne Clemence</t>
  </si>
  <si>
    <t>390.75.455.0</t>
  </si>
  <si>
    <t>Gerber Pascal</t>
  </si>
  <si>
    <t>TC Nyon</t>
  </si>
  <si>
    <t>267.99.453.0</t>
  </si>
  <si>
    <t>Cochet Adrien</t>
  </si>
  <si>
    <t>584.09.272.0</t>
  </si>
  <si>
    <t>Lavizzari Louis</t>
  </si>
  <si>
    <t>258.60.456.0</t>
  </si>
  <si>
    <t>Cavailler Philippe</t>
  </si>
  <si>
    <t>120.74.852.0</t>
  </si>
  <si>
    <t>Arkhangelskaya Tatiana</t>
  </si>
  <si>
    <t>124.93.473.0</t>
  </si>
  <si>
    <t>Azzam Iannis</t>
  </si>
  <si>
    <t>153.08.478.0</t>
  </si>
  <si>
    <t>Belkadi Nael</t>
  </si>
  <si>
    <t>157.06.481.0</t>
  </si>
  <si>
    <t>Berkers Victor</t>
  </si>
  <si>
    <t>de Benito Ortiz Jorge</t>
  </si>
  <si>
    <t>280.10.219.0</t>
  </si>
  <si>
    <t>Delmege Nathanaël</t>
  </si>
  <si>
    <t>329.68.522.0</t>
  </si>
  <si>
    <t>Farpour Nathalie</t>
  </si>
  <si>
    <t>354.89.366.0</t>
  </si>
  <si>
    <t>Fourquet Rémi</t>
  </si>
  <si>
    <t>421.10.250.0</t>
  </si>
  <si>
    <t>Guihéneux Romain</t>
  </si>
  <si>
    <t>485.09.629.0</t>
  </si>
  <si>
    <t>Hu Ying</t>
  </si>
  <si>
    <t>599.08.408.0</t>
  </si>
  <si>
    <t>Lewis Sean</t>
  </si>
  <si>
    <t>625.72.262.0</t>
  </si>
  <si>
    <t>Macrelle Christophe</t>
  </si>
  <si>
    <t>797.08.193.0</t>
  </si>
  <si>
    <t>Surikov george</t>
  </si>
  <si>
    <t>916.10.348.0</t>
  </si>
  <si>
    <t>Vogel Justin</t>
  </si>
  <si>
    <t>931.76.556.0</t>
  </si>
  <si>
    <t>Wälli Phaneuf Fabienne</t>
  </si>
  <si>
    <t>258.06.576.0</t>
  </si>
  <si>
    <t>Cavin Lisa</t>
  </si>
  <si>
    <t>674.04.664.0</t>
  </si>
  <si>
    <t>Mustafa Alma</t>
  </si>
  <si>
    <t>257.81.558.0</t>
  </si>
  <si>
    <t>Cattelani Adela</t>
  </si>
  <si>
    <t>554.06.646.0</t>
  </si>
  <si>
    <t>Kolaczek Romane</t>
  </si>
  <si>
    <t>759.02.270.0</t>
  </si>
  <si>
    <t>Rossat Thomas</t>
  </si>
  <si>
    <t>610.67.883.0</t>
  </si>
  <si>
    <t>Lockhart-Smith Maggie</t>
  </si>
  <si>
    <t>202.73.480.0</t>
  </si>
  <si>
    <t>Branchereau Frédéric</t>
  </si>
  <si>
    <t>778.73.165.0</t>
  </si>
  <si>
    <t>Sauer Sven</t>
  </si>
  <si>
    <t>180.03.438.0</t>
  </si>
  <si>
    <t>Bochatay Dario</t>
  </si>
  <si>
    <t>281.63.836.0</t>
  </si>
  <si>
    <t>Dennis Christine</t>
  </si>
  <si>
    <t>282.63.257.0</t>
  </si>
  <si>
    <t>De Rougemont Alexandre</t>
  </si>
  <si>
    <t>289.68.357.0</t>
  </si>
  <si>
    <t>385.65.771.0</t>
  </si>
  <si>
    <t>Geene-Ostendorf Laura</t>
  </si>
  <si>
    <t>634.54.892.0</t>
  </si>
  <si>
    <t>Mary Nathalie</t>
  </si>
  <si>
    <t>340.65.117.0</t>
  </si>
  <si>
    <t>Filanti Fabrice</t>
  </si>
  <si>
    <t>441.71.360.1</t>
  </si>
  <si>
    <t>Hardoin Pierre</t>
  </si>
  <si>
    <t>706.03.355.0</t>
  </si>
  <si>
    <t>Pellegrini James</t>
  </si>
  <si>
    <t>940.01.235.0</t>
  </si>
  <si>
    <t>Weichert Florian</t>
  </si>
  <si>
    <t>672.95.366.0</t>
  </si>
  <si>
    <t>Munch Henrik</t>
  </si>
  <si>
    <t>411.04.128.0</t>
  </si>
  <si>
    <t>Grimaitre Elias</t>
  </si>
  <si>
    <t>907.65.629.0</t>
  </si>
  <si>
    <t>Van Der Wal Dorine</t>
  </si>
  <si>
    <t>703.57.308.0</t>
  </si>
  <si>
    <t>Pascalin Claude</t>
  </si>
  <si>
    <t>759.08.666.0</t>
  </si>
  <si>
    <t>Rossat Stella</t>
  </si>
  <si>
    <t>421.61.129.0</t>
  </si>
  <si>
    <t>Gülmezoglu Metin</t>
  </si>
  <si>
    <t>360.50.360.0</t>
  </si>
  <si>
    <t>Freudiger Roland</t>
  </si>
  <si>
    <t>130.04.229.0</t>
  </si>
  <si>
    <t>Balestra Leo</t>
  </si>
  <si>
    <t>718.86.310.0</t>
  </si>
  <si>
    <t>Pirl Michael</t>
  </si>
  <si>
    <t>956.67.824.0</t>
  </si>
  <si>
    <t>Willi Nicole</t>
  </si>
  <si>
    <t>610.97.868.0</t>
  </si>
  <si>
    <t>Lockhart-Smith Sophie</t>
  </si>
  <si>
    <t>352.46.416.0</t>
  </si>
  <si>
    <t>Forgeot Jean-Pierre</t>
  </si>
  <si>
    <t>443.68.775.0</t>
  </si>
  <si>
    <t>Hasler-Nguyen Nathalie</t>
  </si>
  <si>
    <t>208.74.644.0</t>
  </si>
  <si>
    <t>Breton Claudine</t>
  </si>
  <si>
    <t>267.03.121.0</t>
  </si>
  <si>
    <t>Guigoz Colin</t>
  </si>
  <si>
    <t>599.67.821.0</t>
  </si>
  <si>
    <t>Lewis Catherine</t>
  </si>
  <si>
    <t>271.01.254.0</t>
  </si>
  <si>
    <t>Cosandier Anthony</t>
  </si>
  <si>
    <t>825.55.310.0</t>
  </si>
  <si>
    <t>Schneebeli François</t>
  </si>
  <si>
    <t>874.63.479.0</t>
  </si>
  <si>
    <t>Stutz André</t>
  </si>
  <si>
    <t>999.83.355.0</t>
  </si>
  <si>
    <t>Zysset Thierry</t>
  </si>
  <si>
    <t>376.44.227.0</t>
  </si>
  <si>
    <t>Gaillard Jacques</t>
  </si>
  <si>
    <t>385.00.801.0</t>
  </si>
  <si>
    <t>Geene Annabel</t>
  </si>
  <si>
    <t>126.88.170.0</t>
  </si>
  <si>
    <t>Bachelard Manuel</t>
  </si>
  <si>
    <t>858.57.563.0</t>
  </si>
  <si>
    <t>Steiner Rosenda</t>
  </si>
  <si>
    <t>644.71.217.0</t>
  </si>
  <si>
    <t>Mertenat Patrick</t>
  </si>
  <si>
    <t>672.53.242.0</t>
  </si>
  <si>
    <t>Mumenthaler Gerardo</t>
  </si>
  <si>
    <t>899.44.109.0</t>
  </si>
  <si>
    <t>Turrian Jean - Paul</t>
  </si>
  <si>
    <t>604.56.650.0</t>
  </si>
  <si>
    <t>Limoner Maryse</t>
  </si>
  <si>
    <t>271.56.474.0</t>
  </si>
  <si>
    <t>Courvoisier Olivier</t>
  </si>
  <si>
    <t>156.64.704.0</t>
  </si>
  <si>
    <t>Bergeron Ann</t>
  </si>
  <si>
    <t>613.79.328.0</t>
  </si>
  <si>
    <t>Lorber Frédéric</t>
  </si>
  <si>
    <t>899.83.257.0</t>
  </si>
  <si>
    <t>Turrian Philippe</t>
  </si>
  <si>
    <t>266.95.758.0</t>
  </si>
  <si>
    <t>Claret Marion</t>
  </si>
  <si>
    <t>546.00.877.0</t>
  </si>
  <si>
    <t>Kleinfercher Audrey</t>
  </si>
  <si>
    <t>175.70.316.0</t>
  </si>
  <si>
    <t>Blaha Daniel</t>
  </si>
  <si>
    <t>682.77.359.0</t>
  </si>
  <si>
    <t>Niederhauser Julien</t>
  </si>
  <si>
    <t>956.03.839.0</t>
  </si>
  <si>
    <t>Wilmot Tabitha</t>
  </si>
  <si>
    <t>720.07.318.0</t>
  </si>
  <si>
    <t>Popov Roman</t>
  </si>
  <si>
    <t>546.06.504.0</t>
  </si>
  <si>
    <t>Kleinfercher Victoria</t>
  </si>
  <si>
    <t>271.99.662.0</t>
  </si>
  <si>
    <t>Cosandier Melissa</t>
  </si>
  <si>
    <t>281.60.190.0</t>
  </si>
  <si>
    <t>De Meyer Olivier</t>
  </si>
  <si>
    <t>198.64.666.0</t>
  </si>
  <si>
    <t>Bouju Marie-Christine</t>
  </si>
  <si>
    <t>675.10.132.0</t>
  </si>
  <si>
    <t>Nader Noam</t>
  </si>
  <si>
    <t>296.56.262.0</t>
  </si>
  <si>
    <t>Dupuis Pierre-Alain</t>
  </si>
  <si>
    <t>717.04.402.0</t>
  </si>
  <si>
    <t>Pilet von Arx Léo</t>
  </si>
  <si>
    <t>610.63.352.0</t>
  </si>
  <si>
    <t>Lockhart-Smith Richard</t>
  </si>
  <si>
    <t>163.44.365.0</t>
  </si>
  <si>
    <t>Beust Patrice</t>
  </si>
  <si>
    <t>407.69.776.0</t>
  </si>
  <si>
    <t>Grandchamp Wei Jing</t>
  </si>
  <si>
    <t>254.85.305.0</t>
  </si>
  <si>
    <t>Caruso Matias</t>
  </si>
  <si>
    <t>554.09.543.0</t>
  </si>
  <si>
    <t>Kolaczek Emma</t>
  </si>
  <si>
    <t>673.71.138.0</t>
  </si>
  <si>
    <t>Murer Michel</t>
  </si>
  <si>
    <t>174.84.825.0</t>
  </si>
  <si>
    <t>Bjorklund Camilla</t>
  </si>
  <si>
    <t>676.02.706.0</t>
  </si>
  <si>
    <t>Narbel Alice</t>
  </si>
  <si>
    <t>407.03.466.0</t>
  </si>
  <si>
    <t>Grandchamp Pierre</t>
  </si>
  <si>
    <t>139.77.671.0</t>
  </si>
  <si>
    <t>Bartova Barbora</t>
  </si>
  <si>
    <t>160.65.233.0</t>
  </si>
  <si>
    <t>Berrada Moncef</t>
  </si>
  <si>
    <t>711.73.478.0</t>
  </si>
  <si>
    <t>Pétroz Andréa</t>
  </si>
  <si>
    <t>629.06.618.0</t>
  </si>
  <si>
    <t>Manthos Tatiana</t>
  </si>
  <si>
    <t>376.63.647.0</t>
  </si>
  <si>
    <t>Gaillard Christine</t>
  </si>
  <si>
    <t>593.60.437.0</t>
  </si>
  <si>
    <t>Lepot Marc</t>
  </si>
  <si>
    <t>435.71.578.0</t>
  </si>
  <si>
    <t>Halestrap Alison</t>
  </si>
  <si>
    <t>527.63.322.0</t>
  </si>
  <si>
    <t>Kallen Martin</t>
  </si>
  <si>
    <t>228.73.419.0</t>
  </si>
  <si>
    <t>Buchs Mike</t>
  </si>
  <si>
    <t>469.69.427.0</t>
  </si>
  <si>
    <t>Heughebaert Yves</t>
  </si>
  <si>
    <t>271.08.411.0</t>
  </si>
  <si>
    <t>Courvoisier Milan</t>
  </si>
  <si>
    <t>651.49.748.0</t>
  </si>
  <si>
    <t>Michel Christine</t>
  </si>
  <si>
    <t>168.03.767.0</t>
  </si>
  <si>
    <t>Bignens Anna</t>
  </si>
  <si>
    <t>676.07.404.0</t>
  </si>
  <si>
    <t>Narbel Marc</t>
  </si>
  <si>
    <t>443.32.308.0</t>
  </si>
  <si>
    <t>Hastoy Arnaud</t>
  </si>
  <si>
    <t>118.08.102.0</t>
  </si>
  <si>
    <t>Anzile Rafael</t>
  </si>
  <si>
    <t>563.64.508.0</t>
  </si>
  <si>
    <t>Kropp Felixa</t>
  </si>
  <si>
    <t>877.90.825.0</t>
  </si>
  <si>
    <t>Taylor-Hall Jessica</t>
  </si>
  <si>
    <t>411.06.414.0</t>
  </si>
  <si>
    <t>Grimaitre Julyan</t>
  </si>
  <si>
    <t>168.06.390.0</t>
  </si>
  <si>
    <t>Bignens Louis</t>
  </si>
  <si>
    <t>542.70.884.0</t>
  </si>
  <si>
    <t>King Minna</t>
  </si>
  <si>
    <t>515.60.629.0</t>
  </si>
  <si>
    <t>Johnson Margaret</t>
  </si>
  <si>
    <t>278.98.423.0</t>
  </si>
  <si>
    <t>De Castro Thomas</t>
  </si>
  <si>
    <t>278.00.745.0</t>
  </si>
  <si>
    <t>De Castro Ana</t>
  </si>
  <si>
    <t>229.65.120.0</t>
  </si>
  <si>
    <t>Buck Jonathan</t>
  </si>
  <si>
    <t>363.74.201.0</t>
  </si>
  <si>
    <t>Friedli Sacha</t>
  </si>
  <si>
    <t>109.68.257.0</t>
  </si>
  <si>
    <t>Altherr Patrick</t>
  </si>
  <si>
    <t>712.07.605.0</t>
  </si>
  <si>
    <t>Peytremann Manon</t>
  </si>
  <si>
    <t>629.68.812.0</t>
  </si>
  <si>
    <t>Manthos Catherine</t>
  </si>
  <si>
    <t>563.05.823.0</t>
  </si>
  <si>
    <t>Kropp Caroline</t>
  </si>
  <si>
    <t>676.04.501.0</t>
  </si>
  <si>
    <t>Nahon Antonella</t>
  </si>
  <si>
    <t>556.61.324.0</t>
  </si>
  <si>
    <t>Koeneman Harold</t>
  </si>
  <si>
    <t>276.08.476.0</t>
  </si>
  <si>
    <t>Dartevelle Jean-louis</t>
  </si>
  <si>
    <t>599.67.144.0</t>
  </si>
  <si>
    <t>Lewis Richard</t>
  </si>
  <si>
    <t>407.40.357.0</t>
  </si>
  <si>
    <t>Grandchamp François</t>
  </si>
  <si>
    <t>561.08.404.0</t>
  </si>
  <si>
    <t>Krasniqi Ervin</t>
  </si>
  <si>
    <t>599.62.485.0</t>
  </si>
  <si>
    <t>Lewis Chris</t>
  </si>
  <si>
    <t>656.68.382.0</t>
  </si>
  <si>
    <t>Mollier Yvan</t>
  </si>
  <si>
    <t>266.97.245.0</t>
  </si>
  <si>
    <t>Claret Arnaud</t>
  </si>
  <si>
    <t>643.97.352.0</t>
  </si>
  <si>
    <t>Mentha Sébastien</t>
  </si>
  <si>
    <t>945.62.331.0</t>
  </si>
  <si>
    <t>Wendland Wend</t>
  </si>
  <si>
    <t>416.75.178.0</t>
  </si>
  <si>
    <t>Grutman Alexandre</t>
  </si>
  <si>
    <t>621.69.185.0</t>
  </si>
  <si>
    <t>Luthi Marc</t>
  </si>
  <si>
    <t>572.66.586.0</t>
  </si>
  <si>
    <t>Kuepfer Chantal</t>
  </si>
  <si>
    <t>661.48.351.0</t>
  </si>
  <si>
    <t>Morand Gérald</t>
  </si>
  <si>
    <t>652.00.203.0</t>
  </si>
  <si>
    <t>Miech Arthur</t>
  </si>
  <si>
    <t>587.76.364.0</t>
  </si>
  <si>
    <t>Leggieri Nicola</t>
  </si>
  <si>
    <t>676.71.405.0</t>
  </si>
  <si>
    <t>Nahon Philippe</t>
  </si>
  <si>
    <t>109.03.368.0</t>
  </si>
  <si>
    <t>Alvarez Manuel</t>
  </si>
  <si>
    <t>991.49.408.0</t>
  </si>
  <si>
    <t>Zucchello Jean</t>
  </si>
  <si>
    <t>629.04.376.0</t>
  </si>
  <si>
    <t>Mandriota Federico</t>
  </si>
  <si>
    <t>629.03.220.0</t>
  </si>
  <si>
    <t>Mandriota Jacques</t>
  </si>
  <si>
    <t>126.07.341.0</t>
  </si>
  <si>
    <t>Bachelard Axel</t>
  </si>
  <si>
    <t>260.53.267.1</t>
  </si>
  <si>
    <t>Chappuis Georges</t>
  </si>
  <si>
    <t>599.02.406.0</t>
  </si>
  <si>
    <t>Lewis Sam</t>
  </si>
  <si>
    <t>816.64.649.0</t>
  </si>
  <si>
    <t>Schiller Ojunzezeg</t>
  </si>
  <si>
    <t>625.65.745.0</t>
  </si>
  <si>
    <t>Macdiarmid Alice</t>
  </si>
  <si>
    <t>638.02.536.0</t>
  </si>
  <si>
    <t>Maurer Luna</t>
  </si>
  <si>
    <t>703.06.635.0</t>
  </si>
  <si>
    <t>Pasteau Raphaelle</t>
  </si>
  <si>
    <t>604.06.210.0</t>
  </si>
  <si>
    <t>Lim Isak</t>
  </si>
  <si>
    <t>752.07.679.0</t>
  </si>
  <si>
    <t>Rodogno Annahandrea</t>
  </si>
  <si>
    <t>986.09.278.0</t>
  </si>
  <si>
    <t>Zimmermann-Zobel Ted</t>
  </si>
  <si>
    <t>937.06.357.0</t>
  </si>
  <si>
    <t>Weber Stéphane</t>
  </si>
  <si>
    <t>168.67.111.0</t>
  </si>
  <si>
    <t>Bignens Cedric</t>
  </si>
  <si>
    <t>759.70.403.0</t>
  </si>
  <si>
    <t>Rossat Alexandre</t>
  </si>
  <si>
    <t>978.09.771.0</t>
  </si>
  <si>
    <t>Zaugg Jade</t>
  </si>
  <si>
    <t>296.10.118.0</t>
  </si>
  <si>
    <t>Du Pasquier Edgar</t>
  </si>
  <si>
    <t>266.10.135.0</t>
  </si>
  <si>
    <t>Clausen Giesbrecht Benjamin</t>
  </si>
  <si>
    <t>278.06.450.0</t>
  </si>
  <si>
    <t>De Almeida Oliveira Lucas</t>
  </si>
  <si>
    <t>672.81.171.0</t>
  </si>
  <si>
    <t>Mumenthaler Christian</t>
  </si>
  <si>
    <t>Halestrap Luke</t>
  </si>
  <si>
    <t>435.70.324.0</t>
  </si>
  <si>
    <t>290.07.475.0</t>
  </si>
  <si>
    <t>Druart Adrian</t>
  </si>
  <si>
    <t>Capitaine</t>
  </si>
  <si>
    <t>Loichot Gregory</t>
  </si>
  <si>
    <t>TC Valère Sion</t>
  </si>
  <si>
    <t>Nom du capitaine de l'équipe local :</t>
  </si>
  <si>
    <t>646.82.701.0</t>
  </si>
  <si>
    <t>Metry Raphaëlle</t>
  </si>
  <si>
    <t>635.94.714.0</t>
  </si>
  <si>
    <t>Masa Caroline</t>
  </si>
  <si>
    <t>563.10.856.0</t>
  </si>
  <si>
    <t>Kropf Emilie</t>
  </si>
  <si>
    <t>Kropf Dimt Fabienne</t>
  </si>
  <si>
    <t>105.51.660.0</t>
  </si>
  <si>
    <t>Aguilar Liliane</t>
  </si>
  <si>
    <t>354.89.819.0</t>
  </si>
  <si>
    <t>Fournier Zermatten Elodie</t>
  </si>
  <si>
    <t>210.08.208.0</t>
  </si>
  <si>
    <t>Broccard Aurélien</t>
  </si>
  <si>
    <t>154.85.568.0</t>
  </si>
  <si>
    <t>Beniada Elise</t>
  </si>
  <si>
    <t>631.10.283.0</t>
  </si>
  <si>
    <t>Marguet Evan</t>
  </si>
  <si>
    <t>662.11.305.0</t>
  </si>
  <si>
    <t>Moren Zachary</t>
  </si>
  <si>
    <t>266.89.136.0</t>
  </si>
  <si>
    <t>Clavien Joël</t>
  </si>
  <si>
    <t>717.75.112.0</t>
  </si>
  <si>
    <t>Pignat Samuel</t>
  </si>
  <si>
    <t>337.60.588.0</t>
  </si>
  <si>
    <t>Fellay Viviane</t>
  </si>
  <si>
    <t>638.02.413.0</t>
  </si>
  <si>
    <t>Mauron Alexandre</t>
  </si>
  <si>
    <t>752.01.152.0</t>
  </si>
  <si>
    <t>Roduit Guérin</t>
  </si>
  <si>
    <t>658.07.202.0</t>
  </si>
  <si>
    <t>Monnet Aurélien</t>
  </si>
  <si>
    <t>398.10.711.0</t>
  </si>
  <si>
    <t>Giroud Camille</t>
  </si>
  <si>
    <t>659.08.129.0</t>
  </si>
  <si>
    <t>Mons-Gallet Léo</t>
  </si>
  <si>
    <t>627.09.258.0</t>
  </si>
  <si>
    <t>Magliocco Erza</t>
  </si>
  <si>
    <t>658.09.424.0</t>
  </si>
  <si>
    <t>Monnet Maël</t>
  </si>
  <si>
    <t>852.09.823.0</t>
  </si>
  <si>
    <t>Stalder Pauline</t>
  </si>
  <si>
    <t>767.09.342.0</t>
  </si>
  <si>
    <t>Rudaz Nolan</t>
  </si>
  <si>
    <t>254.68.429.0</t>
  </si>
  <si>
    <t>Carruzzo Paul</t>
  </si>
  <si>
    <t>721.09.682.0</t>
  </si>
  <si>
    <t>Potignon Mélissa</t>
  </si>
  <si>
    <t>695.09.385.0</t>
  </si>
  <si>
    <t>Olofsson Harold</t>
  </si>
  <si>
    <t>287.07.292.0</t>
  </si>
  <si>
    <t>Disière Tristan</t>
  </si>
  <si>
    <t>Berthouzoz Pauline</t>
  </si>
  <si>
    <t>275.91.552.0</t>
  </si>
  <si>
    <t>Dahlem Pauline</t>
  </si>
  <si>
    <t>726.86.577.0</t>
  </si>
  <si>
    <t>Ramalho Gomes Da Silva Alexandra</t>
  </si>
  <si>
    <t>769.10.125.0</t>
  </si>
  <si>
    <t>Ruggeri Robert</t>
  </si>
  <si>
    <t>886.68.760.0</t>
  </si>
  <si>
    <t>Tireford Valérie</t>
  </si>
  <si>
    <t>680.75.516.0</t>
  </si>
  <si>
    <t>Nicole Marina</t>
  </si>
  <si>
    <t>609.77.238.0</t>
  </si>
  <si>
    <t>Llavallol Agustin</t>
  </si>
  <si>
    <t>879.76.848.0</t>
  </si>
  <si>
    <t>Tetard Julie</t>
  </si>
  <si>
    <t>982.75.883.0</t>
  </si>
  <si>
    <t>Zellers Claire</t>
  </si>
  <si>
    <t>638.58.752.0</t>
  </si>
  <si>
    <t>Maure Simon Pierrette</t>
  </si>
  <si>
    <t>407.84.518.0</t>
  </si>
  <si>
    <t>Graven Stauffer Patricia</t>
  </si>
  <si>
    <t>686.84.529.0</t>
  </si>
  <si>
    <t>Notzli Gaëlle</t>
  </si>
  <si>
    <t>976.92.582.1</t>
  </si>
  <si>
    <t>Zaher Cindy</t>
  </si>
  <si>
    <t>281.78.578.0</t>
  </si>
  <si>
    <t>Deng Khieu Emma</t>
  </si>
  <si>
    <t>153.11.759.0</t>
  </si>
  <si>
    <t>Bell Jessica</t>
  </si>
  <si>
    <t>564.78.554.0</t>
  </si>
  <si>
    <t>Krueger Catherine</t>
  </si>
  <si>
    <t>209.42.779.0</t>
  </si>
  <si>
    <t>Briggs Louise</t>
  </si>
  <si>
    <t>470.40.586.0</t>
  </si>
  <si>
    <t>Hideg-Meinich Nathalia</t>
  </si>
  <si>
    <t>277.80.818.0</t>
  </si>
  <si>
    <t>Dawance Bakhet Huda</t>
  </si>
  <si>
    <t>685.09.380.0</t>
  </si>
  <si>
    <t>Noël Gabriel</t>
  </si>
  <si>
    <t>396.10.180.0</t>
  </si>
  <si>
    <t>Gilliéron André Lupo</t>
  </si>
  <si>
    <t>705.12.292.0</t>
  </si>
  <si>
    <t>Peccoud Jonathan</t>
  </si>
  <si>
    <t>680.12.141.0</t>
  </si>
  <si>
    <t>Nicole Gaspard</t>
  </si>
  <si>
    <t>539.12.620.0</t>
  </si>
  <si>
    <t>Khieu Elena</t>
  </si>
  <si>
    <t>584.11.484.0</t>
  </si>
  <si>
    <t>Lavizzari Arthur</t>
  </si>
  <si>
    <t>925.62.845.0</t>
  </si>
  <si>
    <t>Waechter Liliane</t>
  </si>
  <si>
    <t>394.13.243.0</t>
  </si>
  <si>
    <t>Giacobino Daigo</t>
  </si>
  <si>
    <t>284.11.331.0</t>
  </si>
  <si>
    <t>De Wit Julien</t>
  </si>
  <si>
    <t>278.06.233.0</t>
  </si>
  <si>
    <t>Deckers Julien</t>
  </si>
  <si>
    <t>957.07.379.0</t>
  </si>
  <si>
    <t>Winterhalter Ludovic</t>
  </si>
  <si>
    <t>284.10.526.0</t>
  </si>
  <si>
    <t>De Wit Emilie</t>
  </si>
  <si>
    <t>356.11.786.0</t>
  </si>
  <si>
    <t>Franchino Sophie</t>
  </si>
  <si>
    <t>854.13.433.0</t>
  </si>
  <si>
    <t>Stauffer Vincent</t>
  </si>
  <si>
    <t>299.80.801.0</t>
  </si>
  <si>
    <t>Dykmans Corine</t>
  </si>
  <si>
    <t>613.03.282.0</t>
  </si>
  <si>
    <t>Loerincik Yohan</t>
  </si>
  <si>
    <t>Puyal Esteban</t>
  </si>
  <si>
    <t>273.13.167.0</t>
  </si>
  <si>
    <t>Croci Eliot</t>
  </si>
  <si>
    <t>879.89.740.0</t>
  </si>
  <si>
    <t>Tettoni Clio</t>
  </si>
  <si>
    <t>680.09.184.0</t>
  </si>
  <si>
    <t>Nic David</t>
  </si>
  <si>
    <t>323.01.817.0</t>
  </si>
  <si>
    <t>Etoundi Océane</t>
  </si>
  <si>
    <t>407.99.386.0</t>
  </si>
  <si>
    <t>Grandet Florian</t>
  </si>
  <si>
    <t>108.07.346.0</t>
  </si>
  <si>
    <t>Alloro Giuseppe Adriano</t>
  </si>
  <si>
    <t>862.00.853.0</t>
  </si>
  <si>
    <t>Stojanovic Andrea</t>
  </si>
  <si>
    <t>260.78.367.0</t>
  </si>
  <si>
    <t>Chabanel Pascal</t>
  </si>
  <si>
    <t>485.59.837.0</t>
  </si>
  <si>
    <t>Huber Denise</t>
  </si>
  <si>
    <t>750.08.151.0</t>
  </si>
  <si>
    <t>Robert-Tissot Corentin</t>
  </si>
  <si>
    <t>190.03.108.0</t>
  </si>
  <si>
    <t>Bonardi Alexandre</t>
  </si>
  <si>
    <t>876.77.805.0</t>
  </si>
  <si>
    <t>Tanari Elise</t>
  </si>
  <si>
    <t>694.05.833.0</t>
  </si>
  <si>
    <t>Oehler Gabriela</t>
  </si>
  <si>
    <t>295.82.457.0</t>
  </si>
  <si>
    <t>Dunand Christophe</t>
  </si>
  <si>
    <t>759.12.356.0</t>
  </si>
  <si>
    <t>Rossier Maxime</t>
  </si>
  <si>
    <t>391.10.292.0</t>
  </si>
  <si>
    <t>Gervaix Amaël</t>
  </si>
  <si>
    <t>323.10.351.0</t>
  </si>
  <si>
    <t>ETIENNE Noah</t>
  </si>
  <si>
    <t>Mann Didier</t>
  </si>
  <si>
    <t>745.10.449.0</t>
  </si>
  <si>
    <t>Rigardo Gabriele</t>
  </si>
  <si>
    <t>286.10.369.0</t>
  </si>
  <si>
    <t>Dietvorst Adriaan</t>
  </si>
  <si>
    <t>435.60.565.0</t>
  </si>
  <si>
    <t>Halabi Petter Rima</t>
  </si>
  <si>
    <t>919.71.615.0</t>
  </si>
  <si>
    <t>Volodina Evgeniya</t>
  </si>
  <si>
    <t>300.63.574.0</t>
  </si>
  <si>
    <t>Ebert Ulrike</t>
  </si>
  <si>
    <t>286.13.167.0</t>
  </si>
  <si>
    <t>Dietvorst Arthur</t>
  </si>
  <si>
    <t>528.14.288.0</t>
  </si>
  <si>
    <t>Kamouna Sacha</t>
  </si>
  <si>
    <t>109.08.141.0</t>
  </si>
  <si>
    <t>ALSTEENS Théodore</t>
  </si>
  <si>
    <t>923.08.373.0</t>
  </si>
  <si>
    <t>Vorobiev Kuzma</t>
  </si>
  <si>
    <t>155.09.111.0</t>
  </si>
  <si>
    <t>Berclaz Noam</t>
  </si>
  <si>
    <t>977.67.202.0</t>
  </si>
  <si>
    <t>Zaric Vladimir</t>
  </si>
  <si>
    <t>323.12.204.0</t>
  </si>
  <si>
    <t>Etienne Léo</t>
  </si>
  <si>
    <t>795.87.203.1</t>
  </si>
  <si>
    <t>Spring Thomas</t>
  </si>
  <si>
    <t>637.56.815.0</t>
  </si>
  <si>
    <t>Matter Christine</t>
  </si>
  <si>
    <t>409.67.337.0</t>
  </si>
  <si>
    <t>Greub Gilbert</t>
  </si>
  <si>
    <t>618.68.430.0</t>
  </si>
  <si>
    <t>Lundberg Johan</t>
  </si>
  <si>
    <t>280.79.450.0</t>
  </si>
  <si>
    <t>Delaunay Allyocha</t>
  </si>
  <si>
    <t>614.08.170.0</t>
  </si>
  <si>
    <t>Lounici Kenzo</t>
  </si>
  <si>
    <t>611.99.289.0</t>
  </si>
  <si>
    <t>Lombardot Kevin</t>
  </si>
  <si>
    <t>403.06.176.0</t>
  </si>
  <si>
    <t>Golay Hugo</t>
  </si>
  <si>
    <t>327.74.222.0</t>
  </si>
  <si>
    <t>Falconnet Jean-Romain</t>
  </si>
  <si>
    <t>881.93.225.0</t>
  </si>
  <si>
    <t>Thibaud Maxime</t>
  </si>
  <si>
    <t>259.70.341.0</t>
  </si>
  <si>
    <t>Cerqueira Gustavo</t>
  </si>
  <si>
    <t>383.57.619.0</t>
  </si>
  <si>
    <t>Gaugaz Daniela</t>
  </si>
  <si>
    <t>123.11.847.0</t>
  </si>
  <si>
    <t>Astolfi Valentina</t>
  </si>
  <si>
    <t>883.12.745.0</t>
  </si>
  <si>
    <t>Thorburn Sienna</t>
  </si>
  <si>
    <t>826.11.290.0</t>
  </si>
  <si>
    <t>Schneider Oliver</t>
  </si>
  <si>
    <t>721.76.409.0</t>
  </si>
  <si>
    <t>Porras Lima Francisco</t>
  </si>
  <si>
    <t>877.12.586.0</t>
  </si>
  <si>
    <t>Tarin Manon</t>
  </si>
  <si>
    <t>405.69.312.0</t>
  </si>
  <si>
    <t>Gracia Jesus</t>
  </si>
  <si>
    <t>752.81.620.0</t>
  </si>
  <si>
    <t>Rodrigo Boettcher Simone</t>
  </si>
  <si>
    <t>684.74.666.0</t>
  </si>
  <si>
    <t>Nix Catharina</t>
  </si>
  <si>
    <t>782.11.456.0</t>
  </si>
  <si>
    <t>Selyanin Alexander</t>
  </si>
  <si>
    <t>724.06.208.0</t>
  </si>
  <si>
    <t>Quatannens Sasha</t>
  </si>
  <si>
    <t>Breasson Sonia</t>
  </si>
  <si>
    <t>797.96.180.0</t>
  </si>
  <si>
    <t>Suchet Ludovic</t>
  </si>
  <si>
    <t>778.92.460.0</t>
  </si>
  <si>
    <t>Saurer Gabriel</t>
  </si>
  <si>
    <t>937.60.486.0</t>
  </si>
  <si>
    <t>Weber Jacques</t>
  </si>
  <si>
    <t>592.83.192.0</t>
  </si>
  <si>
    <t>Lemal Arian</t>
  </si>
  <si>
    <t>767.06.866.0</t>
  </si>
  <si>
    <t>Rüegg Leylah-Raphaela</t>
  </si>
  <si>
    <t>859.70.252.0</t>
  </si>
  <si>
    <t>Stenvall Jan</t>
  </si>
  <si>
    <t>484.76.320.0</t>
  </si>
  <si>
    <t>Houdart Stéphane</t>
  </si>
  <si>
    <t>388.92.245.0</t>
  </si>
  <si>
    <t>Genier Alan</t>
  </si>
  <si>
    <t>404.84.340.0</t>
  </si>
  <si>
    <t>Gomez Alberto</t>
  </si>
  <si>
    <t>610.61.559.0</t>
  </si>
  <si>
    <t>Lob Sylvie</t>
  </si>
  <si>
    <t>180.06.163.0</t>
  </si>
  <si>
    <t>Bock Uriel</t>
  </si>
  <si>
    <t>397.06.203.0</t>
  </si>
  <si>
    <t>Gingins Juan Sebastian</t>
  </si>
  <si>
    <t>210.09.244.0</t>
  </si>
  <si>
    <t>Brodard Charles</t>
  </si>
  <si>
    <t>405.12.474.0</t>
  </si>
  <si>
    <t>Gracia Bogner Luca</t>
  </si>
  <si>
    <t>260.11.329.0</t>
  </si>
  <si>
    <t>Chantry Gilles</t>
  </si>
  <si>
    <t>499.10.477.0</t>
  </si>
  <si>
    <t>Huwiler Raphaël</t>
  </si>
  <si>
    <t>358.08.176.0</t>
  </si>
  <si>
    <t>Frechelin Lloyd</t>
  </si>
  <si>
    <t>906.70.477.0</t>
  </si>
  <si>
    <t>Valluy Bernard</t>
  </si>
  <si>
    <t>879.09.677.0</t>
  </si>
  <si>
    <t>Terrier Clara</t>
  </si>
  <si>
    <t>278.10.223.0</t>
  </si>
  <si>
    <t>743.05.101.0</t>
  </si>
  <si>
    <t>Rieder Justin</t>
  </si>
  <si>
    <t>441.88.377.1</t>
  </si>
  <si>
    <t>Harbich Lennart</t>
  </si>
  <si>
    <t>208.92.776.0</t>
  </si>
  <si>
    <t>Brett Katarina</t>
  </si>
  <si>
    <t>279.68.661.0</t>
  </si>
  <si>
    <t>De Groot-Franke Ines</t>
  </si>
  <si>
    <t>289.78.276.0</t>
  </si>
  <si>
    <t>D'Oultremont Philippe</t>
  </si>
  <si>
    <t>654.78.381.0</t>
  </si>
  <si>
    <t>Misbach Sébastien</t>
  </si>
  <si>
    <t>638.79.110.0</t>
  </si>
  <si>
    <t>Maurer Raphael</t>
  </si>
  <si>
    <t>160.06.419.0</t>
  </si>
  <si>
    <t>Berrada Rayan</t>
  </si>
  <si>
    <t>697.65.573.0</t>
  </si>
  <si>
    <t>Osewe Caroline</t>
  </si>
  <si>
    <t>Doré Xavier Marie</t>
  </si>
  <si>
    <t>203.69.207.0</t>
  </si>
  <si>
    <t>Bratcov Gary</t>
  </si>
  <si>
    <t>831.93.334.0</t>
  </si>
  <si>
    <t>Schoenberger Marco</t>
  </si>
  <si>
    <t>816.89.413.0</t>
  </si>
  <si>
    <t>Schindler Julien</t>
  </si>
  <si>
    <t>711.10.441.0</t>
  </si>
  <si>
    <t>Pétroz Bryan</t>
  </si>
  <si>
    <t>481.64.577.0</t>
  </si>
  <si>
    <t>Holmes Alison</t>
  </si>
  <si>
    <t>789.11.130.0</t>
  </si>
  <si>
    <t>Simmer Jacob</t>
  </si>
  <si>
    <t>881.94.348.0</t>
  </si>
  <si>
    <t>Theilkaes Loic</t>
  </si>
  <si>
    <t>933.12.136.0</t>
  </si>
  <si>
    <t>Wann Jackson</t>
  </si>
  <si>
    <t>101.99.246.0</t>
  </si>
  <si>
    <t>Abid Samir</t>
  </si>
  <si>
    <t>354.59.361.0</t>
  </si>
  <si>
    <t>Foures Frederic</t>
  </si>
  <si>
    <t>707.83.277.0</t>
  </si>
  <si>
    <t>Perraut Antoine</t>
  </si>
  <si>
    <t>933.10.229.0</t>
  </si>
  <si>
    <t>Wann James</t>
  </si>
  <si>
    <t>198.67.202.0</t>
  </si>
  <si>
    <t>Boudou Fabrice</t>
  </si>
  <si>
    <t>985.80.535.0</t>
  </si>
  <si>
    <t>Ziegler Aurelia</t>
  </si>
  <si>
    <t>774.60.176.0</t>
  </si>
  <si>
    <t>Ryser Heinz</t>
  </si>
  <si>
    <t>266.12.567.0</t>
  </si>
  <si>
    <t>Clausen Giesbrecht Camilla</t>
  </si>
  <si>
    <t>564.05.458.0</t>
  </si>
  <si>
    <t>Kruger Philippe</t>
  </si>
  <si>
    <t>554.78.583.0</t>
  </si>
  <si>
    <t>Kolaczek Marion</t>
  </si>
  <si>
    <t>718.09.383.0</t>
  </si>
  <si>
    <t>Pivoz Adrian</t>
  </si>
  <si>
    <t>198.09.518.0</t>
  </si>
  <si>
    <t>Bouchex Jeanne</t>
  </si>
  <si>
    <t>707.80.556.0</t>
  </si>
  <si>
    <t>Perret Charlotte</t>
  </si>
  <si>
    <t>161.08.603.0</t>
  </si>
  <si>
    <t>Berthouzoz Elina</t>
  </si>
  <si>
    <t>924.81.256.0</t>
  </si>
  <si>
    <t>Vuilliomenet Diego</t>
  </si>
  <si>
    <t>542.09.222.0</t>
  </si>
  <si>
    <t>Kindel Tim</t>
  </si>
  <si>
    <t>610.08.284.0</t>
  </si>
  <si>
    <t>Loddo Alessandro</t>
  </si>
  <si>
    <t>282.96.455.0</t>
  </si>
  <si>
    <t>de Riedmatten Léo</t>
  </si>
  <si>
    <t>537.04.732.0</t>
  </si>
  <si>
    <t>Kermode Callista</t>
  </si>
  <si>
    <t>635.09.777.0</t>
  </si>
  <si>
    <t>Masikova Marie</t>
  </si>
  <si>
    <t>674.10.801.0</t>
  </si>
  <si>
    <t>Mustafa Amsela</t>
  </si>
  <si>
    <t>161.08.244.0</t>
  </si>
  <si>
    <t>913.09.702.0</t>
  </si>
  <si>
    <t>Villena Melissa</t>
  </si>
  <si>
    <t>944.07.472.0</t>
  </si>
  <si>
    <t>Welsh Baltus</t>
  </si>
  <si>
    <t>778.66.767.0</t>
  </si>
  <si>
    <t>Satamian Karine</t>
  </si>
  <si>
    <t>890.63.744.0</t>
  </si>
  <si>
    <t>Traulsen Barbara</t>
  </si>
  <si>
    <t>750.59.555.0</t>
  </si>
  <si>
    <t>Robert-Charrue Martine</t>
  </si>
  <si>
    <t>145.73.242.0</t>
  </si>
  <si>
    <t>Baumeyer Stoyan</t>
  </si>
  <si>
    <t>198.06.306.0</t>
  </si>
  <si>
    <t>Bourquin Théo</t>
  </si>
  <si>
    <t>691.06.570.0</t>
  </si>
  <si>
    <t>O'Brien Aoife</t>
  </si>
  <si>
    <t>720.07.642.0</t>
  </si>
  <si>
    <t>Poncet Heidi</t>
  </si>
  <si>
    <t>778.10.227.0</t>
  </si>
  <si>
    <t>SATAMIAN ALIK</t>
  </si>
  <si>
    <t>161.06.126.0</t>
  </si>
  <si>
    <t>Bertarelli Alceo</t>
  </si>
  <si>
    <t>130.07.364.0</t>
  </si>
  <si>
    <t>Balestra Noah</t>
  </si>
  <si>
    <t>985.11.782.0</t>
  </si>
  <si>
    <t>Ziegler Alessia</t>
  </si>
  <si>
    <t>703.11.469.0</t>
  </si>
  <si>
    <t>Pasteau Balthazar</t>
  </si>
  <si>
    <t>267.08.511.0</t>
  </si>
  <si>
    <t>Cohen Lihi</t>
  </si>
  <si>
    <t>676.08.565.0</t>
  </si>
  <si>
    <t>Nahon Cathie</t>
  </si>
  <si>
    <t>135.54.427.0</t>
  </si>
  <si>
    <t>Banis Armin</t>
  </si>
  <si>
    <t>375.12.136.0</t>
  </si>
  <si>
    <t>Gabrache Khoren</t>
  </si>
  <si>
    <t>639.66.704.0</t>
  </si>
  <si>
    <t>Mazin Lamia</t>
  </si>
  <si>
    <t>940.62.457.0</t>
  </si>
  <si>
    <t>Weichert Markus</t>
  </si>
  <si>
    <t>537.08.360.0</t>
  </si>
  <si>
    <t>Kermode Auxence</t>
  </si>
  <si>
    <t>676.12.646.0</t>
  </si>
  <si>
    <t>Nahon Victoria</t>
  </si>
  <si>
    <t>198.12.482.0</t>
  </si>
  <si>
    <t>Boulard Arthur</t>
  </si>
  <si>
    <t>376.97.617.0</t>
  </si>
  <si>
    <t>Gaillard Charlotte</t>
  </si>
  <si>
    <t>700.95.374.0</t>
  </si>
  <si>
    <t>Padula Alessandro</t>
  </si>
  <si>
    <t>933.74.444.0</t>
  </si>
  <si>
    <t>Wann Stephen</t>
  </si>
  <si>
    <t>129.09.142.0</t>
  </si>
  <si>
    <t>Bahl Veer</t>
  </si>
  <si>
    <t>287.69.417.0</t>
  </si>
  <si>
    <t>Dignac Jean-Baptiste</t>
  </si>
  <si>
    <t>154.07.237.0</t>
  </si>
  <si>
    <t>Bennasr Ayoub</t>
  </si>
  <si>
    <t>333.71.185.0</t>
  </si>
  <si>
    <t>Favet Grégoire</t>
  </si>
  <si>
    <t>622.78.179.0</t>
  </si>
  <si>
    <t>198.10.484.0</t>
  </si>
  <si>
    <t>Bourqui Johann</t>
  </si>
  <si>
    <t>892.74.458.0</t>
  </si>
  <si>
    <t>Tripod Thierry</t>
  </si>
  <si>
    <t>136.70.818.0</t>
  </si>
  <si>
    <t>Baran Nathalie</t>
  </si>
  <si>
    <t>Ahola Susanna</t>
  </si>
  <si>
    <t>322.08.684.0</t>
  </si>
  <si>
    <t>Eshmawey Yasmine</t>
  </si>
  <si>
    <t>726.09.660.0</t>
  </si>
  <si>
    <t>Ramuz Charline</t>
  </si>
  <si>
    <t>888.63.247.0</t>
  </si>
  <si>
    <t>Tolgyesi François</t>
  </si>
  <si>
    <t>120.89.165.0</t>
  </si>
  <si>
    <t>Aragno Marco</t>
  </si>
  <si>
    <t>250.93.414.0</t>
  </si>
  <si>
    <t>Cabon Alexandre</t>
  </si>
  <si>
    <t>652.42.463.0</t>
  </si>
  <si>
    <t>Millet Anthony</t>
  </si>
  <si>
    <t>633.11.747.0</t>
  </si>
  <si>
    <t>Marty Zoé</t>
  </si>
  <si>
    <t>903.09.610.0</t>
  </si>
  <si>
    <t>Uon-Spannagel Thevyvattey</t>
  </si>
  <si>
    <t>705.72.424.0</t>
  </si>
  <si>
    <t>Peillonnex Stéphane</t>
  </si>
  <si>
    <t>335.65.376.0</t>
  </si>
  <si>
    <t>Febo Fabio</t>
  </si>
  <si>
    <t>412.89.387.0</t>
  </si>
  <si>
    <t>Groppi Germain</t>
  </si>
  <si>
    <t>105.64.239.0</t>
  </si>
  <si>
    <t>AKKAYA YUKSEL</t>
  </si>
  <si>
    <t>248.07.555.0</t>
  </si>
  <si>
    <t>Butturini Emma</t>
  </si>
  <si>
    <t>909.05.431.0</t>
  </si>
  <si>
    <t>Vaucher Samuel</t>
  </si>
  <si>
    <t>441.13.132.0</t>
  </si>
  <si>
    <t>Hars Jean</t>
  </si>
  <si>
    <t>797.07.469.0</t>
  </si>
  <si>
    <t>Sulji Florent</t>
  </si>
  <si>
    <t>956.09.202.0</t>
  </si>
  <si>
    <t>Wilhelm Alec</t>
  </si>
  <si>
    <t>797.12.219.0</t>
  </si>
  <si>
    <t>Sugita Yakovlev Yuri</t>
  </si>
  <si>
    <t>576.02.830.0</t>
  </si>
  <si>
    <t>Lamon Mélanie</t>
  </si>
  <si>
    <t>Ortiz Fabian</t>
  </si>
  <si>
    <t>French Tanja</t>
  </si>
  <si>
    <t>Nom&amp;Prénom</t>
  </si>
  <si>
    <t>Classement</t>
  </si>
  <si>
    <t>Rang</t>
  </si>
  <si>
    <t>Valeur</t>
  </si>
  <si>
    <t>Catégorie</t>
  </si>
  <si>
    <t>Statut</t>
  </si>
  <si>
    <t>R4 </t>
  </si>
  <si>
    <t>R6 </t>
  </si>
  <si>
    <t>R7 </t>
  </si>
  <si>
    <t>Bovier-Michelet Audrey</t>
  </si>
  <si>
    <t>284.63.773.0</t>
  </si>
  <si>
    <t>De Wolff Chantal</t>
  </si>
  <si>
    <t>R8 </t>
  </si>
  <si>
    <t>392.62.634.0</t>
  </si>
  <si>
    <t>Gessler Nicole</t>
  </si>
  <si>
    <t>R9 </t>
  </si>
  <si>
    <t>444.86.855.0</t>
  </si>
  <si>
    <t>Hatt Samantha</t>
  </si>
  <si>
    <t>390.09.691.0</t>
  </si>
  <si>
    <t>Geraldes Cynthia</t>
  </si>
  <si>
    <t>946.09.539.0</t>
  </si>
  <si>
    <t>Werlen Alyssa</t>
  </si>
  <si>
    <t>190.90.317.0</t>
  </si>
  <si>
    <t>Bonvin Vincent</t>
  </si>
  <si>
    <t>284.61.193.0</t>
  </si>
  <si>
    <t>D'Haennens Philippe</t>
  </si>
  <si>
    <t>R5 </t>
  </si>
  <si>
    <t>170.86.189.0</t>
  </si>
  <si>
    <t>Binggeli Grégory</t>
  </si>
  <si>
    <t>162.12.381.0</t>
  </si>
  <si>
    <t>Besse Matteo</t>
  </si>
  <si>
    <t>526.08.429.0</t>
  </si>
  <si>
    <t>Kahlert Victor</t>
  </si>
  <si>
    <t>280.10.188.0</t>
  </si>
  <si>
    <t>Delaloye Matteo</t>
  </si>
  <si>
    <t>957.73.381.0</t>
  </si>
  <si>
    <t>Winterhalter Frederic</t>
  </si>
  <si>
    <t>Vuarnier Stephane</t>
  </si>
  <si>
    <t>720.12.249.0</t>
  </si>
  <si>
    <t>Polyakov Matvey</t>
  </si>
  <si>
    <t>726.10.219.0</t>
  </si>
  <si>
    <t>Rampoldi Valerio</t>
  </si>
  <si>
    <t>356.13.438.0</t>
  </si>
  <si>
    <t>Franchino Nicolas</t>
  </si>
  <si>
    <t>261.11.140.0</t>
  </si>
  <si>
    <t>Chatila Nicolas</t>
  </si>
  <si>
    <t>516.13.225.0</t>
  </si>
  <si>
    <t>Joos Nicolas</t>
  </si>
  <si>
    <t>581.12.323.0</t>
  </si>
  <si>
    <t>Latour Antoine</t>
  </si>
  <si>
    <t>879.14.324.0</t>
  </si>
  <si>
    <t>Tetard Mathis</t>
  </si>
  <si>
    <t>256.09.638.0</t>
  </si>
  <si>
    <t>Castelfranco Giulia</t>
  </si>
  <si>
    <t>599.09.644.0</t>
  </si>
  <si>
    <t>Lewis Saskia</t>
  </si>
  <si>
    <t>957.13.652.0</t>
  </si>
  <si>
    <t>Winterhalter Marie</t>
  </si>
  <si>
    <t>256.11.648.0</t>
  </si>
  <si>
    <t>Castelfranco Stella</t>
  </si>
  <si>
    <t>750.09.750.0</t>
  </si>
  <si>
    <t>Robinson Sophia</t>
  </si>
  <si>
    <t>Bugnon Tokie</t>
  </si>
  <si>
    <t>951.08.882.0</t>
  </si>
  <si>
    <t>Widmer Chloé</t>
  </si>
  <si>
    <t>242.61.521.0</t>
  </si>
  <si>
    <t>710.09.779.0</t>
  </si>
  <si>
    <t>PESCI Jade</t>
  </si>
  <si>
    <t>120.79.673.0</t>
  </si>
  <si>
    <t>ARCHANIOTI Paraskevi</t>
  </si>
  <si>
    <t>699.08.271.0</t>
  </si>
  <si>
    <t>Oulaidi Rayan</t>
  </si>
  <si>
    <t>193.98.186.0</t>
  </si>
  <si>
    <t>Borin Tim</t>
  </si>
  <si>
    <t>882.87.268.0</t>
  </si>
  <si>
    <t>THOMAS Alexandre</t>
  </si>
  <si>
    <t>637.12.277.0</t>
  </si>
  <si>
    <t>Matthey Elio</t>
  </si>
  <si>
    <t>800.11.131.0</t>
  </si>
  <si>
    <t>Schaad Quentin</t>
  </si>
  <si>
    <t>559.87.211.0</t>
  </si>
  <si>
    <t>Kovar Alexandre</t>
  </si>
  <si>
    <t>Meschi Salvatore</t>
  </si>
  <si>
    <t>422.07.148.0</t>
  </si>
  <si>
    <t>Guessous Aaron</t>
  </si>
  <si>
    <t>130.10.124.0</t>
  </si>
  <si>
    <t>Bala Agu</t>
  </si>
  <si>
    <t>159.06.436.0</t>
  </si>
  <si>
    <t>Berney Léonard</t>
  </si>
  <si>
    <t>799.78.112.0</t>
  </si>
  <si>
    <t>SZYMCZAK Jaroslaw</t>
  </si>
  <si>
    <t>123.12.150.0</t>
  </si>
  <si>
    <t>Assal Paul-Alexandre</t>
  </si>
  <si>
    <t>337.91.733.0</t>
  </si>
  <si>
    <t>Fellay Mahé</t>
  </si>
  <si>
    <t>985.12.568.0</t>
  </si>
  <si>
    <t>Ziarmal Léma</t>
  </si>
  <si>
    <t>734.60.185.0</t>
  </si>
  <si>
    <t>Remy Pierre-Yves</t>
  </si>
  <si>
    <t>353.95.412.0</t>
  </si>
  <si>
    <t>Forster Dan</t>
  </si>
  <si>
    <t>804.79.356.0</t>
  </si>
  <si>
    <t>Schaer Olivier</t>
  </si>
  <si>
    <t>484.92.310.0</t>
  </si>
  <si>
    <t>Houssin Alexandre</t>
  </si>
  <si>
    <t>254.84.264.0</t>
  </si>
  <si>
    <t>Carpent Quentin</t>
  </si>
  <si>
    <t>122.13.189.0</t>
  </si>
  <si>
    <t>Arpat Alp</t>
  </si>
  <si>
    <t>721.13.331.0</t>
  </si>
  <si>
    <t>Porras Camacho Mateo</t>
  </si>
  <si>
    <t>765.14.269.0</t>
  </si>
  <si>
    <t>Rubli Maxime</t>
  </si>
  <si>
    <t>292.12.287.0</t>
  </si>
  <si>
    <t>Duboux Victor</t>
  </si>
  <si>
    <t>437.12.249.0</t>
  </si>
  <si>
    <t>Hamel Alistair</t>
  </si>
  <si>
    <t>120.09.131.0</t>
  </si>
  <si>
    <t>Arnaud Eliott</t>
  </si>
  <si>
    <t>722.12.339.0</t>
  </si>
  <si>
    <t>Pradel Gaspard</t>
  </si>
  <si>
    <t>178.08.610.0</t>
  </si>
  <si>
    <t>Blouvac Manon</t>
  </si>
  <si>
    <t>776.62.858.0</t>
  </si>
  <si>
    <t>Salgado Pilar</t>
  </si>
  <si>
    <t>Zanello Marco</t>
  </si>
  <si>
    <t>246.93.158.0</t>
  </si>
  <si>
    <t>Busslinger François</t>
  </si>
  <si>
    <t>841.11.154.0</t>
  </si>
  <si>
    <t>Schwab Arthur</t>
  </si>
  <si>
    <t>735.11.307.0</t>
  </si>
  <si>
    <t>Renaut Zouros Hermes</t>
  </si>
  <si>
    <t>781.12.156.0</t>
  </si>
  <si>
    <t>Secretan Louis</t>
  </si>
  <si>
    <t>129.10.152.0</t>
  </si>
  <si>
    <t>Baker William</t>
  </si>
  <si>
    <t>254.12.235.0</t>
  </si>
  <si>
    <t>Caris Louis</t>
  </si>
  <si>
    <t>322.13.292.0</t>
  </si>
  <si>
    <t>Esposito Daniel</t>
  </si>
  <si>
    <t>207.10.287.0</t>
  </si>
  <si>
    <t>Brennan Felix</t>
  </si>
  <si>
    <t>277.92.254.0</t>
  </si>
  <si>
    <t>David Leo</t>
  </si>
  <si>
    <t>609.09.488.0</t>
  </si>
  <si>
    <t>Litzen Zackarias</t>
  </si>
  <si>
    <t>161.11.366.0</t>
  </si>
  <si>
    <t>Berzin Gabriel</t>
  </si>
  <si>
    <t>904.87.459.0</t>
  </si>
  <si>
    <t>Urban Marco</t>
  </si>
  <si>
    <t>325.76.316.0</t>
  </si>
  <si>
    <t>Fachard Sylvian</t>
  </si>
  <si>
    <t>287.84.346.0</t>
  </si>
  <si>
    <t>Djavaheri Saam</t>
  </si>
  <si>
    <t>de Allegri Timofey</t>
  </si>
  <si>
    <t>686.99.709.0</t>
  </si>
  <si>
    <t>Novovic Ema</t>
  </si>
  <si>
    <t>759.56.721.0</t>
  </si>
  <si>
    <t>Rossen Maria</t>
  </si>
  <si>
    <t>198.11.534.0</t>
  </si>
  <si>
    <t>Boutahar Israe</t>
  </si>
  <si>
    <t>379.83.772.1</t>
  </si>
  <si>
    <t>Gao Lan</t>
  </si>
  <si>
    <t>280.64.553.0</t>
  </si>
  <si>
    <t>Del Bubba Cecilia</t>
  </si>
  <si>
    <t>611.66.808.0</t>
  </si>
  <si>
    <t>Logan Brown Claire-Anne</t>
  </si>
  <si>
    <t>561.80.865.0</t>
  </si>
  <si>
    <t>Krauze Agnieszka</t>
  </si>
  <si>
    <t>674.68.749.0</t>
  </si>
  <si>
    <t>Musy Isabelle</t>
  </si>
  <si>
    <t>790.77.518.0</t>
  </si>
  <si>
    <t>Snider Dacia</t>
  </si>
  <si>
    <t>341.87.658.0</t>
  </si>
  <si>
    <t>Firmenich Jennifer</t>
  </si>
  <si>
    <t>297.73.674.0</t>
  </si>
  <si>
    <t>Durand Kazue</t>
  </si>
  <si>
    <t>757.81.513.0</t>
  </si>
  <si>
    <t>Roquette Caroline</t>
  </si>
  <si>
    <t>540.12.821.0</t>
  </si>
  <si>
    <t>Kicova Ciompa Julia</t>
  </si>
  <si>
    <t>416.11.855.0</t>
  </si>
  <si>
    <t>Grutman Marie</t>
  </si>
  <si>
    <t>755.66.681.0</t>
  </si>
  <si>
    <t>Rollot Petreymann Laurence</t>
  </si>
  <si>
    <t>850.68.538.0</t>
  </si>
  <si>
    <t>Stachnio Marzena</t>
  </si>
  <si>
    <t>937.74.555.0</t>
  </si>
  <si>
    <t>Weaver Meredith</t>
  </si>
  <si>
    <t>205.73.569.0</t>
  </si>
  <si>
    <t>Breckenridge Jennifer</t>
  </si>
  <si>
    <t>229.96.425.0</t>
  </si>
  <si>
    <t>Buck Thomas</t>
  </si>
  <si>
    <t>858.77.174.0</t>
  </si>
  <si>
    <t>Steinhilber Daniel</t>
  </si>
  <si>
    <t>332.58.424.0</t>
  </si>
  <si>
    <t>Faure Manuel</t>
  </si>
  <si>
    <t>525.84.313.0</t>
  </si>
  <si>
    <t>Kacimi Moulay Driss</t>
  </si>
  <si>
    <t>658.91.212.0</t>
  </si>
  <si>
    <t>Monney Romain</t>
  </si>
  <si>
    <t>100.62.491.0</t>
  </si>
  <si>
    <t>Abbis Jonathan</t>
  </si>
  <si>
    <t>867.09.478.0</t>
  </si>
  <si>
    <t>Streuli Loris</t>
  </si>
  <si>
    <t>707.11.361.0</t>
  </si>
  <si>
    <t>Perret Edgar</t>
  </si>
  <si>
    <t>914.12.193.0</t>
  </si>
  <si>
    <t>Vispe Victor</t>
  </si>
  <si>
    <t>322.68.223.0</t>
  </si>
  <si>
    <t>Escribano Marco</t>
  </si>
  <si>
    <t>103.13.403.0</t>
  </si>
  <si>
    <t>Achikian Antoine</t>
  </si>
  <si>
    <t>103.74.110.0</t>
  </si>
  <si>
    <t>Adam Fabrice</t>
  </si>
  <si>
    <t>129.06.483.1</t>
  </si>
  <si>
    <t>Bakhtiar Sasha</t>
  </si>
  <si>
    <t>539.12.403.0</t>
  </si>
  <si>
    <t>Khyuppenen Dan</t>
  </si>
  <si>
    <t>173.11.279.0</t>
  </si>
  <si>
    <t>Bisseret Archibald</t>
  </si>
  <si>
    <t>116.09.465.0</t>
  </si>
  <si>
    <t>André Jules</t>
  </si>
  <si>
    <t>198.14.345.0</t>
  </si>
  <si>
    <t>Boulard Louis</t>
  </si>
  <si>
    <t>251.91.410.0</t>
  </si>
  <si>
    <t>Caill Nicolas</t>
  </si>
  <si>
    <t>673.70.152.0</t>
  </si>
  <si>
    <t>Murith David</t>
  </si>
  <si>
    <t>673.10.229.0</t>
  </si>
  <si>
    <t>Murith Jérémie</t>
  </si>
  <si>
    <t>229.04.544.0</t>
  </si>
  <si>
    <t>Buclin Elodie</t>
  </si>
  <si>
    <t>859.63.886.0</t>
  </si>
  <si>
    <t>Stewart-Pappas Jane</t>
  </si>
  <si>
    <t>154.66.851.0</t>
  </si>
  <si>
    <t>Bennett-Akkaya Caroline</t>
  </si>
  <si>
    <t>667.63.859.0</t>
  </si>
  <si>
    <t>Motz-Felder corinne</t>
  </si>
  <si>
    <t>262.09.114.0</t>
  </si>
  <si>
    <t>Chevalme Joade</t>
  </si>
  <si>
    <t>257.07.360.0</t>
  </si>
  <si>
    <t>Cataldo Andrea</t>
  </si>
  <si>
    <t>709.06.248.0</t>
  </si>
  <si>
    <t>Pery Arthur</t>
  </si>
  <si>
    <t>644.79.487.0</t>
  </si>
  <si>
    <t>Merle Nicolas</t>
  </si>
  <si>
    <t>611.81.136.0</t>
  </si>
  <si>
    <t>721.06.147.0</t>
  </si>
  <si>
    <t>Potier Eliot</t>
  </si>
  <si>
    <t>Mermillod Alexandre</t>
  </si>
  <si>
    <t>260.91.306.0</t>
  </si>
  <si>
    <t>Chantre Alexandre</t>
  </si>
  <si>
    <t>153.11.492.0</t>
  </si>
  <si>
    <t>Bellucci Noa</t>
  </si>
  <si>
    <t>658.64.330.0</t>
  </si>
  <si>
    <t>Monnier Francois</t>
  </si>
  <si>
    <t>407.76.149.0</t>
  </si>
  <si>
    <t>Grassioulet Gilles</t>
  </si>
  <si>
    <t>246.12.353.0</t>
  </si>
  <si>
    <t>Bussi Charles</t>
  </si>
  <si>
    <t>354.70.467.0</t>
  </si>
  <si>
    <t>Foulon Philippe</t>
  </si>
  <si>
    <t>633.12.480.0</t>
  </si>
  <si>
    <t>Martins Vicente Alex</t>
  </si>
  <si>
    <t>738.09.208.0</t>
  </si>
  <si>
    <t>Reymond Antoine</t>
  </si>
  <si>
    <t>441.78.308.0</t>
  </si>
  <si>
    <t>Hars Nicolas</t>
  </si>
  <si>
    <t>975.77.180.0</t>
  </si>
  <si>
    <t>Yakovlev Pavel</t>
  </si>
  <si>
    <t>764.82.821.0</t>
  </si>
  <si>
    <t>Roumajon Carine</t>
  </si>
  <si>
    <t>TC Trois-Chêne</t>
  </si>
  <si>
    <t>879.86.261.0</t>
  </si>
  <si>
    <t>Tesei Francesco</t>
  </si>
  <si>
    <t>TC Givisiez</t>
  </si>
  <si>
    <t>701.14.734.0</t>
  </si>
  <si>
    <t>Pakodtogo Amirah</t>
  </si>
  <si>
    <t>752.14.734.0</t>
  </si>
  <si>
    <t>Rod Olivia</t>
  </si>
  <si>
    <t>685.85.806.0</t>
  </si>
  <si>
    <t>Normand Angélique</t>
  </si>
  <si>
    <t>404.11.702.0</t>
  </si>
  <si>
    <t>Gomes Dos Santos Nina</t>
  </si>
  <si>
    <t>262.55.749.0</t>
  </si>
  <si>
    <t>Chevalley Carmen</t>
  </si>
  <si>
    <t>198.65.737.0</t>
  </si>
  <si>
    <t>Bourquin Mireille</t>
  </si>
  <si>
    <t>111.89.787.0</t>
  </si>
  <si>
    <t>Amez-Droz Agnès</t>
  </si>
  <si>
    <t>379.94.802.0</t>
  </si>
  <si>
    <t>GANTNER Agnès</t>
  </si>
  <si>
    <t>737.87.565.0</t>
  </si>
  <si>
    <t>914.07.230.0</t>
  </si>
  <si>
    <t>Vlahos Sebastian</t>
  </si>
  <si>
    <t>379.87.474.0</t>
  </si>
  <si>
    <t>Gantner David</t>
  </si>
  <si>
    <t>578.12.268.0</t>
  </si>
  <si>
    <t>Langlois Largo</t>
  </si>
  <si>
    <t>Lucchini Michel</t>
  </si>
  <si>
    <t>266.13.352.0</t>
  </si>
  <si>
    <t>Clément Armand</t>
  </si>
  <si>
    <t>488.76.307.0</t>
  </si>
  <si>
    <t>Hug Ludovic</t>
  </si>
  <si>
    <t>281.88.157.0</t>
  </si>
  <si>
    <t>DEMONT Bryan</t>
  </si>
  <si>
    <t>123.14.270.0</t>
  </si>
  <si>
    <t>Aschwanden Keiji</t>
  </si>
  <si>
    <t>717.14.166.0</t>
  </si>
  <si>
    <t>Pilone Antoine</t>
  </si>
  <si>
    <t>508.16.156.0</t>
  </si>
  <si>
    <t>Jaquier Liam</t>
  </si>
  <si>
    <t>727.67.666.0</t>
  </si>
  <si>
    <t>Rapalli Anna</t>
  </si>
  <si>
    <t>Roduit-Ducrey Julie</t>
  </si>
  <si>
    <t>161.94.810.1</t>
  </si>
  <si>
    <t>280.87.215.0</t>
  </si>
  <si>
    <t>Delalay Yohann</t>
  </si>
  <si>
    <t>162.89.175.0</t>
  </si>
  <si>
    <t>Bessa Michael</t>
  </si>
  <si>
    <t>199.92.307.0</t>
  </si>
  <si>
    <t>Bovier François</t>
  </si>
  <si>
    <t>884.95.652.0</t>
  </si>
  <si>
    <t>Thurre Mélanie</t>
  </si>
  <si>
    <t>653.91.347.0</t>
  </si>
  <si>
    <t>Miotte Jason</t>
  </si>
  <si>
    <t>788.65.214.0</t>
  </si>
  <si>
    <t>Sigrist Alain</t>
  </si>
  <si>
    <t>679.85.593.0</t>
  </si>
  <si>
    <t>Nguyen Dan Thuy</t>
  </si>
  <si>
    <t>924.87.738.0</t>
  </si>
  <si>
    <t>Vuarnier Fradique Sabrina</t>
  </si>
  <si>
    <t>383.11.727.0</t>
  </si>
  <si>
    <t>Gauthier Lily</t>
  </si>
  <si>
    <t>102.14.521.0</t>
  </si>
  <si>
    <t>Abran Zsuzsa Fanni</t>
  </si>
  <si>
    <t>396.14.637.0</t>
  </si>
  <si>
    <t>Gilliéron Livia</t>
  </si>
  <si>
    <t>441.85.859.0</t>
  </si>
  <si>
    <t>Harry Luisa</t>
  </si>
  <si>
    <t>924.79.137.0</t>
  </si>
  <si>
    <t>Vuarnier Sebastien</t>
  </si>
  <si>
    <t>503.70.121.0</t>
  </si>
  <si>
    <t>Isenegger Laurent</t>
  </si>
  <si>
    <t>717.89.409.0</t>
  </si>
  <si>
    <t>Pinot Yvelin</t>
  </si>
  <si>
    <t>282.91.482.0</t>
  </si>
  <si>
    <t>De Planta Philippe</t>
  </si>
  <si>
    <t>394.83.262.0</t>
  </si>
  <si>
    <t>Giess Yannouk</t>
  </si>
  <si>
    <t>651.91.320.1</t>
  </si>
  <si>
    <t>Micheli Jérémie</t>
  </si>
  <si>
    <t>718.92.256.0</t>
  </si>
  <si>
    <t>Pittet Lucas</t>
  </si>
  <si>
    <t>383.13.103.0</t>
  </si>
  <si>
    <t>913.13.489.0</t>
  </si>
  <si>
    <t>Villa Arthur</t>
  </si>
  <si>
    <t>715.15.204.0</t>
  </si>
  <si>
    <t>Pham Naël</t>
  </si>
  <si>
    <t>727.14.323.0</t>
  </si>
  <si>
    <t>Rapin Noah</t>
  </si>
  <si>
    <t>705.72.349.0</t>
  </si>
  <si>
    <t>Peccoud Dominique</t>
  </si>
  <si>
    <t>564.74.168.0</t>
  </si>
  <si>
    <t>Krueger Alain</t>
  </si>
  <si>
    <t>769.71.148.0</t>
  </si>
  <si>
    <t>Ruggeri Giuseppe</t>
  </si>
  <si>
    <t>609.14.207.0</t>
  </si>
  <si>
    <t>Llavallol Simon</t>
  </si>
  <si>
    <t>734.76.387.0</t>
  </si>
  <si>
    <t>Rellstab Olivier</t>
  </si>
  <si>
    <t>726.69.436.0</t>
  </si>
  <si>
    <t>Rampoldi Nicola</t>
  </si>
  <si>
    <t>539.14.314.0</t>
  </si>
  <si>
    <t>Khieu William</t>
  </si>
  <si>
    <t>277.75.439.0</t>
  </si>
  <si>
    <t>Dawance Alexis</t>
  </si>
  <si>
    <t>654.82.129.0</t>
  </si>
  <si>
    <t>Misbach Frédéric</t>
  </si>
  <si>
    <t>652.75.485.0</t>
  </si>
  <si>
    <t>Milleret Vincent</t>
  </si>
  <si>
    <t>284.73.312.0</t>
  </si>
  <si>
    <t>De Wit Wijnand</t>
  </si>
  <si>
    <t>756.72.760.0</t>
  </si>
  <si>
    <t>Romanens Carine</t>
  </si>
  <si>
    <t>271.05.722.0</t>
  </si>
  <si>
    <t>Coursimault Mathilde</t>
  </si>
  <si>
    <t>271.76.854.0</t>
  </si>
  <si>
    <t>Coursimault Marine</t>
  </si>
  <si>
    <t>271.87.664.0</t>
  </si>
  <si>
    <t>Cotting Diane</t>
  </si>
  <si>
    <t>833.92.647.0</t>
  </si>
  <si>
    <t>Schouwey Camille</t>
  </si>
  <si>
    <t>625.80.736.0</t>
  </si>
  <si>
    <t>Macherel Adriana</t>
  </si>
  <si>
    <t>721.76.511.0</t>
  </si>
  <si>
    <t>Possa Demma Ana</t>
  </si>
  <si>
    <t>504.70.670.0</t>
  </si>
  <si>
    <t>Ivanovic Maja</t>
  </si>
  <si>
    <t>272.84.653.0</t>
  </si>
  <si>
    <t>Crauser Isabelle</t>
  </si>
  <si>
    <t>625.12.557.0</t>
  </si>
  <si>
    <t>Macherel Jade</t>
  </si>
  <si>
    <t>449.95.545.0</t>
  </si>
  <si>
    <t>Hayoz Laurène</t>
  </si>
  <si>
    <t>836.72.740.0</t>
  </si>
  <si>
    <t>Schüler Martine</t>
  </si>
  <si>
    <t>643.14.603.0</t>
  </si>
  <si>
    <t>Meli Alyna</t>
  </si>
  <si>
    <t>929.56.779.0</t>
  </si>
  <si>
    <t>Waldmeyer Jana</t>
  </si>
  <si>
    <t>171.71.657.0</t>
  </si>
  <si>
    <t>Biolley Anne-Françoise</t>
  </si>
  <si>
    <t>859.47.675.0</t>
  </si>
  <si>
    <t>Stempfel Josiane</t>
  </si>
  <si>
    <t>912.10.620.0</t>
  </si>
  <si>
    <t>Vial Charlotte</t>
  </si>
  <si>
    <t>797.13.672.0</t>
  </si>
  <si>
    <t>Susnjar Zoé</t>
  </si>
  <si>
    <t>553.14.633.0</t>
  </si>
  <si>
    <t>Kohler Tess</t>
  </si>
  <si>
    <t>631.81.537.0</t>
  </si>
  <si>
    <t>Marion Florie</t>
  </si>
  <si>
    <t>573.88.575.0</t>
  </si>
  <si>
    <t>Kurth Julie</t>
  </si>
  <si>
    <t>396.92.853.0</t>
  </si>
  <si>
    <t>Gillet Claire</t>
  </si>
  <si>
    <t>588.09.781.0</t>
  </si>
  <si>
    <t>Lehmann Rania</t>
  </si>
  <si>
    <t>646.04.135.0</t>
  </si>
  <si>
    <t>Meuwly Grégoire</t>
  </si>
  <si>
    <t>707.97.278.0</t>
  </si>
  <si>
    <t>Schaffter Simon</t>
  </si>
  <si>
    <t>789.99.101.0</t>
  </si>
  <si>
    <t>Simonet Nicolas</t>
  </si>
  <si>
    <t>265.00.107.0</t>
  </si>
  <si>
    <t>Cina Valentin</t>
  </si>
  <si>
    <t>271.09.132.0</t>
  </si>
  <si>
    <t>Coursimault Mathieu</t>
  </si>
  <si>
    <t>172.97.456.0</t>
  </si>
  <si>
    <t>Bisaz Marco</t>
  </si>
  <si>
    <t>907.75.487.0</t>
  </si>
  <si>
    <t>Van Vuuren François</t>
  </si>
  <si>
    <t>357.10.268.0</t>
  </si>
  <si>
    <t>Frauenfelder Nico</t>
  </si>
  <si>
    <t>676.09.224.0</t>
  </si>
  <si>
    <t>Nassiopoulos Neven Nikola</t>
  </si>
  <si>
    <t>524.97.267.0</t>
  </si>
  <si>
    <t>Jürgensen Nicolas</t>
  </si>
  <si>
    <t>102.97.322.0</t>
  </si>
  <si>
    <t>Aeby James</t>
  </si>
  <si>
    <t>264.80.110.0</t>
  </si>
  <si>
    <t>Chételat Marc</t>
  </si>
  <si>
    <t>275.86.239.0</t>
  </si>
  <si>
    <t>Da Costa Benoit</t>
  </si>
  <si>
    <t>717.75.202.0</t>
  </si>
  <si>
    <t>Piller Yvan</t>
  </si>
  <si>
    <t>281.03.218.0</t>
  </si>
  <si>
    <t>Demierre Thoma</t>
  </si>
  <si>
    <t>567.79.306.0</t>
  </si>
  <si>
    <t>Kuhn Fabrice</t>
  </si>
  <si>
    <t>271.85.192.0</t>
  </si>
  <si>
    <t>Cotting Jonathan</t>
  </si>
  <si>
    <t>648.05.187.0</t>
  </si>
  <si>
    <t>Meyer Yannick</t>
  </si>
  <si>
    <t>101.11.265.0</t>
  </si>
  <si>
    <t>Aebischer Tom</t>
  </si>
  <si>
    <t>776.02.130.0</t>
  </si>
  <si>
    <t>Salomon Maxime</t>
  </si>
  <si>
    <t>909.89.380.0</t>
  </si>
  <si>
    <t>Vaucher Joris</t>
  </si>
  <si>
    <t>504.96.232.0</t>
  </si>
  <si>
    <t>Ivanovic Marko</t>
  </si>
  <si>
    <t>763.11.182.0</t>
  </si>
  <si>
    <t>Rotzetter Jocelyn</t>
  </si>
  <si>
    <t>738.78.243.0</t>
  </si>
  <si>
    <t>Rey Blaise</t>
  </si>
  <si>
    <t>759.13.492.0</t>
  </si>
  <si>
    <t>Rossier Thibault</t>
  </si>
  <si>
    <t>764.78.193.0</t>
  </si>
  <si>
    <t>Rouas Joël</t>
  </si>
  <si>
    <t>273.93.217.0</t>
  </si>
  <si>
    <t>Crottet Anthony</t>
  </si>
  <si>
    <t>457.79.106.0</t>
  </si>
  <si>
    <t>Helsen Thomas</t>
  </si>
  <si>
    <t>280.12.111.0</t>
  </si>
  <si>
    <t>Delessert Pablo</t>
  </si>
  <si>
    <t>738.16.157.0</t>
  </si>
  <si>
    <t>Rey Guillaume</t>
  </si>
  <si>
    <t>576.02.316.0</t>
  </si>
  <si>
    <t>Lamarque Ewan</t>
  </si>
  <si>
    <t>454.68.356.0</t>
  </si>
  <si>
    <t>Hejda Daniel</t>
  </si>
  <si>
    <t>676.95.434.0</t>
  </si>
  <si>
    <t>Ndarugendamwo Joaquim</t>
  </si>
  <si>
    <t>625.74.438.0</t>
  </si>
  <si>
    <t>Macherel Frédéric</t>
  </si>
  <si>
    <t>912.03.430.0</t>
  </si>
  <si>
    <t>Vignot Valentin</t>
  </si>
  <si>
    <t>755.77.155.1</t>
  </si>
  <si>
    <t>Roisin Yves</t>
  </si>
  <si>
    <t>124.77.257.0</t>
  </si>
  <si>
    <t>Aymon Pascal</t>
  </si>
  <si>
    <t>699.95.174.0</t>
  </si>
  <si>
    <t>Overney Baptiste</t>
  </si>
  <si>
    <t>489.84.316.0</t>
  </si>
  <si>
    <t>Huguet Fabien</t>
  </si>
  <si>
    <t>277.63.410.0</t>
  </si>
  <si>
    <t>Davet René</t>
  </si>
  <si>
    <t>616.74.235.0</t>
  </si>
  <si>
    <t>Ludy Grégoire</t>
  </si>
  <si>
    <t>611.14.301.0</t>
  </si>
  <si>
    <t>Loeffel Flavien</t>
  </si>
  <si>
    <t>404.05.342.0</t>
  </si>
  <si>
    <t>Gonzalez Louis</t>
  </si>
  <si>
    <t>418.78.249.0</t>
  </si>
  <si>
    <t>Guccione Gianluca</t>
  </si>
  <si>
    <t>756.89.334.0</t>
  </si>
  <si>
    <t>Romanens Jonathan</t>
  </si>
  <si>
    <t>289.14.341.0</t>
  </si>
  <si>
    <t>Dousse Léonard</t>
  </si>
  <si>
    <t>889.76.221.0</t>
  </si>
  <si>
    <t>Toumi Abdelaziz</t>
  </si>
  <si>
    <t>256.05.440.0</t>
  </si>
  <si>
    <t>Castella Thibaut</t>
  </si>
  <si>
    <t>484.67.188.0</t>
  </si>
  <si>
    <t>Hoti Asman</t>
  </si>
  <si>
    <t>521.12.408.0</t>
  </si>
  <si>
    <t>Julmy Leo</t>
  </si>
  <si>
    <t>272.68.144.0</t>
  </si>
  <si>
    <t>Crausaz Luc</t>
  </si>
  <si>
    <t>245.83.324.0</t>
  </si>
  <si>
    <t>Buser Thibault</t>
  </si>
  <si>
    <t>457.08.322.0</t>
  </si>
  <si>
    <t>Helsen Jonas</t>
  </si>
  <si>
    <t>987.65.468.0</t>
  </si>
  <si>
    <t>Zingg François</t>
  </si>
  <si>
    <t>616.08.276.0</t>
  </si>
  <si>
    <t>Ludy Zachary</t>
  </si>
  <si>
    <t>272.02.449.0</t>
  </si>
  <si>
    <t>Crausaz Bastien</t>
  </si>
  <si>
    <t>273.11.118.0</t>
  </si>
  <si>
    <t>Crottet Leon</t>
  </si>
  <si>
    <t>256.11.336.0</t>
  </si>
  <si>
    <t>Castella Adrien</t>
  </si>
  <si>
    <t>696.61.287.1</t>
  </si>
  <si>
    <t>Orth Philippe</t>
  </si>
  <si>
    <t>720.65.351.0</t>
  </si>
  <si>
    <t>Pocol Sorin</t>
  </si>
  <si>
    <t>388.00.442.0</t>
  </si>
  <si>
    <t>Genoud Domenic</t>
  </si>
  <si>
    <t>376.58.445.0</t>
  </si>
  <si>
    <t>Gaillard Jean-Paul</t>
  </si>
  <si>
    <t>179.15.132.0</t>
  </si>
  <si>
    <t>Blum Leonard</t>
  </si>
  <si>
    <t>245.51.374.0</t>
  </si>
  <si>
    <t>Buser Michel</t>
  </si>
  <si>
    <t>722.89.230.0</t>
  </si>
  <si>
    <t>Prélaz Axel</t>
  </si>
  <si>
    <t>748.09.180.0</t>
  </si>
  <si>
    <t>Rittener Baptiste</t>
  </si>
  <si>
    <t>120.65.173.0</t>
  </si>
  <si>
    <t>Arnaudo Pascal</t>
  </si>
  <si>
    <t>281.93.390.0</t>
  </si>
  <si>
    <t>Demichel Sébastien</t>
  </si>
  <si>
    <t>527.10.109.0</t>
  </si>
  <si>
    <t>Kalbermatten Mathieu</t>
  </si>
  <si>
    <t>705.00.108.0</t>
  </si>
  <si>
    <t>Pedrazzoli Bryan</t>
  </si>
  <si>
    <t>583.09.357.0</t>
  </si>
  <si>
    <t>Lauper Thomas</t>
  </si>
  <si>
    <t>292.11.435.0</t>
  </si>
  <si>
    <t>Dubey Baptiste</t>
  </si>
  <si>
    <t>646.66.285.0</t>
  </si>
  <si>
    <t>Mettraux Marc</t>
  </si>
  <si>
    <t>951.92.615.0</t>
  </si>
  <si>
    <t>Widmer Megane</t>
  </si>
  <si>
    <t>182.73.667.0</t>
  </si>
  <si>
    <t>Bogner Maria</t>
  </si>
  <si>
    <t>718.14.744.0</t>
  </si>
  <si>
    <t>Pittet Lucie</t>
  </si>
  <si>
    <t>576.12.891.0</t>
  </si>
  <si>
    <t>Lalonde Laetitia</t>
  </si>
  <si>
    <t>628.12.713.0</t>
  </si>
  <si>
    <t>Mai Sasha</t>
  </si>
  <si>
    <t>446.80.158.0</t>
  </si>
  <si>
    <t>Hauselmann Yannick</t>
  </si>
  <si>
    <t>265.82.343.0</t>
  </si>
  <si>
    <t>Cirjanic David</t>
  </si>
  <si>
    <t>989.66.348.0</t>
  </si>
  <si>
    <t>Zou Daniel</t>
  </si>
  <si>
    <t>437.10.334.0</t>
  </si>
  <si>
    <t>Hamel Ulysse</t>
  </si>
  <si>
    <t>327.10.255.0</t>
  </si>
  <si>
    <t>Falconnet Benjamin</t>
  </si>
  <si>
    <t>421.10.466.0</t>
  </si>
  <si>
    <t>Guittienne Léon</t>
  </si>
  <si>
    <t>971.76.230.0</t>
  </si>
  <si>
    <t>Wymann Loïc</t>
  </si>
  <si>
    <t>782.13.239.0</t>
  </si>
  <si>
    <t>Selyanin Ivan</t>
  </si>
  <si>
    <t>720.15.188.0</t>
  </si>
  <si>
    <t>Popea Augustin</t>
  </si>
  <si>
    <t>652.82.255.0</t>
  </si>
  <si>
    <t>Milleret Fabien</t>
  </si>
  <si>
    <t>296.14.177.0</t>
  </si>
  <si>
    <t>Dupasquier Augustin</t>
  </si>
  <si>
    <t>197.14.323.0</t>
  </si>
  <si>
    <t>Bosshard Victor</t>
  </si>
  <si>
    <t>398.69.315.0</t>
  </si>
  <si>
    <t>Giraldo Mauricio</t>
  </si>
  <si>
    <t>398.03.482.0</t>
  </si>
  <si>
    <t>Giraldo Tomas</t>
  </si>
  <si>
    <t>721.15.365.0</t>
  </si>
  <si>
    <t>Porras Camacho Pablo</t>
  </si>
  <si>
    <t>140.13.351.0</t>
  </si>
  <si>
    <t>Basinos Dimitrios</t>
  </si>
  <si>
    <t>518.95.672.0</t>
  </si>
  <si>
    <t>Joset Céline</t>
  </si>
  <si>
    <t>292.86.891.0</t>
  </si>
  <si>
    <t>Dubuis Valérie</t>
  </si>
  <si>
    <t>610.79.632.0</t>
  </si>
  <si>
    <t>Lo Bello Laura</t>
  </si>
  <si>
    <t>502.91.878.0</t>
  </si>
  <si>
    <t>Ingletto Francesca</t>
  </si>
  <si>
    <t>611.91.323.0</t>
  </si>
  <si>
    <t>Londono Naik</t>
  </si>
  <si>
    <t>de Allegri Sébastien</t>
  </si>
  <si>
    <t>267.93.227.0</t>
  </si>
  <si>
    <t>Colombi Giordano</t>
  </si>
  <si>
    <t>587.80.160.0</t>
  </si>
  <si>
    <t>Lee George</t>
  </si>
  <si>
    <t>906.74.476.0</t>
  </si>
  <si>
    <t>292.08.410.0</t>
  </si>
  <si>
    <t>Dubuis Sam</t>
  </si>
  <si>
    <t>723.11.185.0</t>
  </si>
  <si>
    <t>576.66.481.0</t>
  </si>
  <si>
    <t>Laik Pascal</t>
  </si>
  <si>
    <t>356.85.151.0</t>
  </si>
  <si>
    <t>Fraenkel Eskill</t>
  </si>
  <si>
    <t>315.12.483.1</t>
  </si>
  <si>
    <t>Emiray Emin Raphael</t>
  </si>
  <si>
    <t>706.12.752.0</t>
  </si>
  <si>
    <t>Pelling Mickaela</t>
  </si>
  <si>
    <t>703.91.831.0</t>
  </si>
  <si>
    <t>Parkyn Samantha</t>
  </si>
  <si>
    <t>279.12.792.0</t>
  </si>
  <si>
    <t>de Hesselle Johanna</t>
  </si>
  <si>
    <t>716.63.685.0</t>
  </si>
  <si>
    <t>Piacentini Paola</t>
  </si>
  <si>
    <t>701.13.854.0</t>
  </si>
  <si>
    <t>Palanciuc Marie-Constance</t>
  </si>
  <si>
    <t>706.15.636.0</t>
  </si>
  <si>
    <t>Pelling Mya</t>
  </si>
  <si>
    <t>592.74.513.0</t>
  </si>
  <si>
    <t>Lemoine Agnès</t>
  </si>
  <si>
    <t>640.07.748.0</t>
  </si>
  <si>
    <t>Meda Manon</t>
  </si>
  <si>
    <t>Gay Simone</t>
  </si>
  <si>
    <t>786.64.636.0</t>
  </si>
  <si>
    <t>Sibley Sian</t>
  </si>
  <si>
    <t>641.84.713.0</t>
  </si>
  <si>
    <t>Meierhofer Alice</t>
  </si>
  <si>
    <t>265.14.864.0</t>
  </si>
  <si>
    <t>Ciz Duxin Louise</t>
  </si>
  <si>
    <t>609.68.614.0</t>
  </si>
  <si>
    <t>Lloyd Michèle</t>
  </si>
  <si>
    <t>629.15.839.0</t>
  </si>
  <si>
    <t>Manghnani Reema</t>
  </si>
  <si>
    <t>793.84.372.0</t>
  </si>
  <si>
    <t>Spencer Jonathan</t>
  </si>
  <si>
    <t>526.54.412.0</t>
  </si>
  <si>
    <t>Kaisserian Didier</t>
  </si>
  <si>
    <t>126.67.331.0</t>
  </si>
  <si>
    <t>Bacher Patrick</t>
  </si>
  <si>
    <t>611.43.218.0</t>
  </si>
  <si>
    <t>Loliée Eric</t>
  </si>
  <si>
    <t>333.68.289.0</t>
  </si>
  <si>
    <t>Favre Serge</t>
  </si>
  <si>
    <t>716.66.264.0</t>
  </si>
  <si>
    <t>Piccinini Fernando</t>
  </si>
  <si>
    <t>788.14.256.0</t>
  </si>
  <si>
    <t>Silmont Isaac</t>
  </si>
  <si>
    <t>267.14.319.0</t>
  </si>
  <si>
    <t>Cohen Ron</t>
  </si>
  <si>
    <t>914.70.465.0</t>
  </si>
  <si>
    <t>Vispe-Roman Joaquin</t>
  </si>
  <si>
    <t>Bertoin Hugo</t>
  </si>
  <si>
    <t>696.66.474.0</t>
  </si>
  <si>
    <t>282.74.138.0</t>
  </si>
  <si>
    <t>De Rham Grégoire</t>
  </si>
  <si>
    <t>740.09.306.0</t>
  </si>
  <si>
    <t>Ribordy Théodore</t>
  </si>
  <si>
    <t>258.71.366.0</t>
  </si>
  <si>
    <t>Cazé Régis</t>
  </si>
  <si>
    <t>978.12.310.0</t>
  </si>
  <si>
    <t>Zaugg Arthur</t>
  </si>
  <si>
    <t>791.12.463.0</t>
  </si>
  <si>
    <t>Sofia Paolo</t>
  </si>
  <si>
    <t>282.09.420.0</t>
  </si>
  <si>
    <t>De Rham Nikolai</t>
  </si>
  <si>
    <t>281.11.188.0</t>
  </si>
  <si>
    <t>De Meo Francesco</t>
  </si>
  <si>
    <t>271.10.489.0</t>
  </si>
  <si>
    <t>Cosentino David</t>
  </si>
  <si>
    <t>859.12.134.0</t>
  </si>
  <si>
    <t>Steudler Janali</t>
  </si>
  <si>
    <t>892.00.314.0</t>
  </si>
  <si>
    <t>Triboullier Valentin</t>
  </si>
  <si>
    <t>679.87.418.0</t>
  </si>
  <si>
    <t>Nguyen Van Thong Julien</t>
  </si>
  <si>
    <t>441.75.386.0</t>
  </si>
  <si>
    <t>Hardy Ludovic</t>
  </si>
  <si>
    <t>398.88.340.0</t>
  </si>
  <si>
    <t>Girard Sébastien</t>
  </si>
  <si>
    <t>875.66.244.0</t>
  </si>
  <si>
    <t>Taisne Frédéric</t>
  </si>
  <si>
    <t>933.15.177.0</t>
  </si>
  <si>
    <t>Wann Charlie</t>
  </si>
  <si>
    <t>707.74.335.0</t>
  </si>
  <si>
    <t>Perret Guillaume</t>
  </si>
  <si>
    <t>599.74.413.0</t>
  </si>
  <si>
    <t>Levy Nicolas</t>
  </si>
  <si>
    <t>983.10.837.0</t>
  </si>
  <si>
    <t>Zerai Gaim Dlina</t>
  </si>
  <si>
    <t>562.06.663.0</t>
  </si>
  <si>
    <t>Kress Eloïse</t>
  </si>
  <si>
    <t>Boymond Suzanne</t>
  </si>
  <si>
    <t>250.05.107.0</t>
  </si>
  <si>
    <t>Cagnet Robin</t>
  </si>
  <si>
    <t>907.64.124.0</t>
  </si>
  <si>
    <t>Van Schendel Philippe</t>
  </si>
  <si>
    <t>Durgnat Jean-Michel</t>
  </si>
  <si>
    <t>706.10.384.0</t>
  </si>
  <si>
    <t>Penven Théo</t>
  </si>
  <si>
    <t>San-Juan José</t>
  </si>
  <si>
    <t>738.85.349.0</t>
  </si>
  <si>
    <t>Reymond Jonathan</t>
  </si>
  <si>
    <t>180.12.334.0</t>
  </si>
  <si>
    <t>Bochud Corentin</t>
  </si>
  <si>
    <t>325.07.344.0</t>
  </si>
  <si>
    <t>Fabbretti Paolo</t>
  </si>
  <si>
    <t>R8</t>
  </si>
  <si>
    <t>R7</t>
  </si>
  <si>
    <t>R9</t>
  </si>
  <si>
    <t>R4</t>
  </si>
  <si>
    <t>Green Club Romanel, TC Lutry</t>
  </si>
  <si>
    <t>TC Corsier, TC Trois-Chêne</t>
  </si>
  <si>
    <t>TC Ardon, TC Chamoson</t>
  </si>
  <si>
    <t>TC Lutry, TC Montchoisi</t>
  </si>
  <si>
    <t>R5</t>
  </si>
  <si>
    <t>R6</t>
  </si>
  <si>
    <t>153.10.487.0</t>
  </si>
  <si>
    <t>153.12.246.0</t>
  </si>
  <si>
    <t>Belly Victor</t>
  </si>
  <si>
    <t>192.91.563.0</t>
  </si>
  <si>
    <t>264.66.489.0</t>
  </si>
  <si>
    <t>Christener Paul</t>
  </si>
  <si>
    <t>683.98.327.0</t>
  </si>
  <si>
    <t>Nierhaus Alexandre</t>
  </si>
  <si>
    <t>576.98.434.0</t>
  </si>
  <si>
    <t>Lamon Mathieu</t>
  </si>
  <si>
    <t>TC Genève-Champel</t>
  </si>
  <si>
    <t>TC Etoy</t>
  </si>
  <si>
    <t>Daniel Hejda</t>
  </si>
  <si>
    <t>Marcos Martinez</t>
  </si>
  <si>
    <t>Vania Lazzuri</t>
  </si>
  <si>
    <t>282.08.884.0</t>
  </si>
  <si>
    <t>De Paula Liberatti Rafaela</t>
  </si>
  <si>
    <t>Reuse Julie</t>
  </si>
  <si>
    <t>707.15.653.0</t>
  </si>
  <si>
    <t>Perez Lara Iliana</t>
  </si>
  <si>
    <t>667.75.703.0</t>
  </si>
  <si>
    <t>Mouclier Florence</t>
  </si>
  <si>
    <t>707.17.576.0</t>
  </si>
  <si>
    <t>Pérez Lara Micaela</t>
  </si>
  <si>
    <t>914.73.551.0</t>
  </si>
  <si>
    <t>VLAHOS-LASOCKA Magdalena</t>
  </si>
  <si>
    <t>573.13.773.0</t>
  </si>
  <si>
    <t>KURTAJ Leona</t>
  </si>
  <si>
    <t>485.04.102.0</t>
  </si>
  <si>
    <t>Huang Mathieu</t>
  </si>
  <si>
    <t>949.82.159.0</t>
  </si>
  <si>
    <t>Whitehead Girona Richard</t>
  </si>
  <si>
    <t>914.06.131.0</t>
  </si>
  <si>
    <t>Vlahos Alex</t>
  </si>
  <si>
    <t>403.00.127.0</t>
  </si>
  <si>
    <t>Gojanovic Bryan</t>
  </si>
  <si>
    <t>469.04.386.0</t>
  </si>
  <si>
    <t>Heughebaert Alan</t>
  </si>
  <si>
    <t>907.04.308.0</t>
  </si>
  <si>
    <t>Van Buel Rick</t>
  </si>
  <si>
    <t>332.76.312.0</t>
  </si>
  <si>
    <t>Fathallah Sabri</t>
  </si>
  <si>
    <t>878.16.173.0</t>
  </si>
  <si>
    <t>Telefont Isaac</t>
  </si>
  <si>
    <t>951.13.489.0</t>
  </si>
  <si>
    <t>Widmer Niels</t>
  </si>
  <si>
    <t>519.97.606.0</t>
  </si>
  <si>
    <t>Joye Estelle</t>
  </si>
  <si>
    <t>904.08.516.0</t>
  </si>
  <si>
    <t>Urfer Laura</t>
  </si>
  <si>
    <t>272.86.193.0</t>
  </si>
  <si>
    <t>Crettaz Alain</t>
  </si>
  <si>
    <t>738.78.351.0</t>
  </si>
  <si>
    <t>Rey David</t>
  </si>
  <si>
    <t>744.92.717.0</t>
  </si>
  <si>
    <t>Rienzo Stefanie</t>
  </si>
  <si>
    <t>558.94.528.0</t>
  </si>
  <si>
    <t>Korshunova Anna</t>
  </si>
  <si>
    <t>470.06.734.0</t>
  </si>
  <si>
    <t>Hillion Elisa</t>
  </si>
  <si>
    <t>518.82.878.0</t>
  </si>
  <si>
    <t>Jost Laura</t>
  </si>
  <si>
    <t>752.63.649.0</t>
  </si>
  <si>
    <t>Rogeon Lucie</t>
  </si>
  <si>
    <t>576.85.732.0</t>
  </si>
  <si>
    <t>Lahaye Aline</t>
  </si>
  <si>
    <t>790.74.751.0</t>
  </si>
  <si>
    <t>Smith Vanessa</t>
  </si>
  <si>
    <t>279.76.514.0</t>
  </si>
  <si>
    <t>Dehoux Tahanee</t>
  </si>
  <si>
    <t>774.60.870.0</t>
  </si>
  <si>
    <t>Ryniker Anne</t>
  </si>
  <si>
    <t>662.58.814.0</t>
  </si>
  <si>
    <t>Morel Sylvette</t>
  </si>
  <si>
    <t>912.65.870.0</t>
  </si>
  <si>
    <t>Viertl Bujard Béatrice</t>
  </si>
  <si>
    <t>885.97.632.0</t>
  </si>
  <si>
    <t>Tinello Laura</t>
  </si>
  <si>
    <t>266.90.848.0</t>
  </si>
  <si>
    <t>Clary Catherine</t>
  </si>
  <si>
    <t>158.87.860.0</t>
  </si>
  <si>
    <t>Bernasconi Jessica</t>
  </si>
  <si>
    <t>905.74.507.0</t>
  </si>
  <si>
    <t>Vadot Anne-Marie</t>
  </si>
  <si>
    <t>515.76.886.0</t>
  </si>
  <si>
    <t>Johan Merissa</t>
  </si>
  <si>
    <t>302.57.646.0</t>
  </si>
  <si>
    <t>Eckert Marianne</t>
  </si>
  <si>
    <t>201.07.624.0</t>
  </si>
  <si>
    <t>Braha Esther</t>
  </si>
  <si>
    <t>154.66.593.0</t>
  </si>
  <si>
    <t>Benzonana Pascale</t>
  </si>
  <si>
    <t>863.56.861.0</t>
  </si>
  <si>
    <t>Stolz Eveline</t>
  </si>
  <si>
    <t>576.90.674.0</t>
  </si>
  <si>
    <t>Lamy Mona</t>
  </si>
  <si>
    <t>785.72.638.0</t>
  </si>
  <si>
    <t>Shanaphy Meghan</t>
  </si>
  <si>
    <t>262.71.773.0</t>
  </si>
  <si>
    <t>Chesner Daniella</t>
  </si>
  <si>
    <t>141.70.726.0</t>
  </si>
  <si>
    <t>Bataclan Emma</t>
  </si>
  <si>
    <t>906.85.768.0</t>
  </si>
  <si>
    <t>Valticos Anaïs</t>
  </si>
  <si>
    <t>975.73.636.0</t>
  </si>
  <si>
    <t>Yousefian Maryam</t>
  </si>
  <si>
    <t>253.84.825.0</t>
  </si>
  <si>
    <t>Cantero Acosta Cecilia</t>
  </si>
  <si>
    <t>262.71.773.1</t>
  </si>
  <si>
    <t>Chesner Khalife Daniella</t>
  </si>
  <si>
    <t>105.90.662.0</t>
  </si>
  <si>
    <t>Akkawi Ramona</t>
  </si>
  <si>
    <t>105.12.788.0</t>
  </si>
  <si>
    <t>Aktas Derya</t>
  </si>
  <si>
    <t>651.52.601.0</t>
  </si>
  <si>
    <t>Michel Françoise</t>
  </si>
  <si>
    <t>790.49.707.0</t>
  </si>
  <si>
    <t>Smith Deborah</t>
  </si>
  <si>
    <t>576.02.590.0</t>
  </si>
  <si>
    <t>Lambert Raphaelle</t>
  </si>
  <si>
    <t>906.02.552.0</t>
  </si>
  <si>
    <t>Vallade Clara</t>
  </si>
  <si>
    <t>568.03.864.0</t>
  </si>
  <si>
    <t>Kukleva Alla</t>
  </si>
  <si>
    <t>576.42.734.0</t>
  </si>
  <si>
    <t>Lambert Catherine</t>
  </si>
  <si>
    <t>102.63.881.0</t>
  </si>
  <si>
    <t>Abriat Anne</t>
  </si>
  <si>
    <t>104.82.815.0</t>
  </si>
  <si>
    <t>Affolter Valérie</t>
  </si>
  <si>
    <t>250.59.632.0</t>
  </si>
  <si>
    <t>Cachelin Béatrice</t>
  </si>
  <si>
    <t>129.96.101.0</t>
  </si>
  <si>
    <t>Bakhtiar Teymour</t>
  </si>
  <si>
    <t>789.00.175.0</t>
  </si>
  <si>
    <t>Simons Gabriel</t>
  </si>
  <si>
    <t>613.02.438.0</t>
  </si>
  <si>
    <t>Lorenzi Noé</t>
  </si>
  <si>
    <t>230.82.385.0</t>
  </si>
  <si>
    <t>Buff Philipp</t>
  </si>
  <si>
    <t>789.95.182.0</t>
  </si>
  <si>
    <t>SIMONS Robin</t>
  </si>
  <si>
    <t>879.92.385.0</t>
  </si>
  <si>
    <t>Terrier Maxime</t>
  </si>
  <si>
    <t>393.65.419.0</t>
  </si>
  <si>
    <t>Ghosn Nicolas</t>
  </si>
  <si>
    <t>511.90.242.0</t>
  </si>
  <si>
    <t>Jecker Gautier</t>
  </si>
  <si>
    <t>700.82.371.0</t>
  </si>
  <si>
    <t>Padberg Florian</t>
  </si>
  <si>
    <t>977.68.277.0</t>
  </si>
  <si>
    <t>Zanini Olivier</t>
  </si>
  <si>
    <t>106.99.283.0</t>
  </si>
  <si>
    <t>Alberi Adrien</t>
  </si>
  <si>
    <t>628.77.361.1</t>
  </si>
  <si>
    <t>Maisondieu Xavier</t>
  </si>
  <si>
    <t>420.96.301.0</t>
  </si>
  <si>
    <t>Guggenheim Sacha</t>
  </si>
  <si>
    <t>124.97.268.0</t>
  </si>
  <si>
    <t>Aziz Karim</t>
  </si>
  <si>
    <t>244.60.401.0</t>
  </si>
  <si>
    <t>Burton Christopher</t>
  </si>
  <si>
    <t>332.94.307.0</t>
  </si>
  <si>
    <t>Faure Raphaël</t>
  </si>
  <si>
    <t>667.99.457.1</t>
  </si>
  <si>
    <t>Motto Federico</t>
  </si>
  <si>
    <t>258.76.278.0</t>
  </si>
  <si>
    <t>Caverzasio Steve</t>
  </si>
  <si>
    <t>323.81.250.0</t>
  </si>
  <si>
    <t>Etienne Richard</t>
  </si>
  <si>
    <t>708.02.135.0</t>
  </si>
  <si>
    <t>Perrin Mathieu</t>
  </si>
  <si>
    <t>659.95.488.0</t>
  </si>
  <si>
    <t>Montavon Louis</t>
  </si>
  <si>
    <t>539.99.336.0</t>
  </si>
  <si>
    <t>Khoury Cyril</t>
  </si>
  <si>
    <t>634.92.221.0</t>
  </si>
  <si>
    <t>Mary Antoine</t>
  </si>
  <si>
    <t>539.74.101.0</t>
  </si>
  <si>
    <t>Khalife Antoine</t>
  </si>
  <si>
    <t>192.86.290.0</t>
  </si>
  <si>
    <t>Boraschi Hirsch Lucas</t>
  </si>
  <si>
    <t>519.69.114.0</t>
  </si>
  <si>
    <t>Jouanneau-Courville Jérome</t>
  </si>
  <si>
    <t>906.82.305.0</t>
  </si>
  <si>
    <t>Valticos Nicolas</t>
  </si>
  <si>
    <t>539.64.222.0</t>
  </si>
  <si>
    <t>Khoury Robert</t>
  </si>
  <si>
    <t>917.75.319.0</t>
  </si>
  <si>
    <t>Vogtle Ismael</t>
  </si>
  <si>
    <t>529.62.206.0</t>
  </si>
  <si>
    <t>Kappel Roger</t>
  </si>
  <si>
    <t>545.89.215.0</t>
  </si>
  <si>
    <t>Klanke Jens</t>
  </si>
  <si>
    <t>141.73.326.0</t>
  </si>
  <si>
    <t>Bataclan Jonathan</t>
  </si>
  <si>
    <t>384.87.355.0</t>
  </si>
  <si>
    <t>Gavault Maxime</t>
  </si>
  <si>
    <t>314.65.341.0</t>
  </si>
  <si>
    <t>El-Sherif Moataz</t>
  </si>
  <si>
    <t>199.78.154.0</t>
  </si>
  <si>
    <t>Boyer Stéphane</t>
  </si>
  <si>
    <t>541.98.347.0</t>
  </si>
  <si>
    <t>Kiliaridis Dimitrios</t>
  </si>
  <si>
    <t>879.71.262.0</t>
  </si>
  <si>
    <t>Terrier Philippe</t>
  </si>
  <si>
    <t>699.96.436.0</t>
  </si>
  <si>
    <t>Oyon Valentin</t>
  </si>
  <si>
    <t>685.52.166.0</t>
  </si>
  <si>
    <t>Nobs Arthur</t>
  </si>
  <si>
    <t>155.63.372.0</t>
  </si>
  <si>
    <t>Berchten Yves</t>
  </si>
  <si>
    <t>264.61.479.0</t>
  </si>
  <si>
    <t>Chraiti Hamza</t>
  </si>
  <si>
    <t>789.58.173.0</t>
  </si>
  <si>
    <t>Simsolo Pierre</t>
  </si>
  <si>
    <t>736.06.235.0</t>
  </si>
  <si>
    <t>Rentsch Célien</t>
  </si>
  <si>
    <t>576.53.471.0</t>
  </si>
  <si>
    <t>Lalji Ashok Basdeo</t>
  </si>
  <si>
    <t>899.04.220.0</t>
  </si>
  <si>
    <t>Turrettini Charles</t>
  </si>
  <si>
    <t>288.89.111.0</t>
  </si>
  <si>
    <t>Donghi Daniele</t>
  </si>
  <si>
    <t>321.87.213.0</t>
  </si>
  <si>
    <t>Errico Simone</t>
  </si>
  <si>
    <t>419.97.480.0</t>
  </si>
  <si>
    <t>Gudat Christian</t>
  </si>
  <si>
    <t>275.66.470.0</t>
  </si>
  <si>
    <t>Daher Antoine</t>
  </si>
  <si>
    <t>717.61.101.0</t>
  </si>
  <si>
    <t>Pillonel Yves</t>
  </si>
  <si>
    <t>676.00.327.0</t>
  </si>
  <si>
    <t>Nagelmackers Winston</t>
  </si>
  <si>
    <t>273.12.464.0</t>
  </si>
  <si>
    <t>Croci Maspoli Solal</t>
  </si>
  <si>
    <t>391.50.284.0</t>
  </si>
  <si>
    <t>Gerhart Christian</t>
  </si>
  <si>
    <t>767.97.319.0</t>
  </si>
  <si>
    <t>Rudaz Antoine</t>
  </si>
  <si>
    <t>687.05.220.0</t>
  </si>
  <si>
    <t>Nunez-Rey Adria-Alejandro</t>
  </si>
  <si>
    <t>388.69.134.0</t>
  </si>
  <si>
    <t>Genovese Francesco</t>
  </si>
  <si>
    <t>470.58.285.0</t>
  </si>
  <si>
    <t>Hillion Grégory</t>
  </si>
  <si>
    <t>507.12.159.0</t>
  </si>
  <si>
    <t>Jaju Laksh</t>
  </si>
  <si>
    <t>631.07.246.0</t>
  </si>
  <si>
    <t>Mariatti Nicolo</t>
  </si>
  <si>
    <t>659.60.425.0</t>
  </si>
  <si>
    <t>Monte Tommaso</t>
  </si>
  <si>
    <t>789.87.213.0</t>
  </si>
  <si>
    <t>Simone Errico</t>
  </si>
  <si>
    <t>906.86.392.0</t>
  </si>
  <si>
    <t>Valticos Alexis</t>
  </si>
  <si>
    <t>744.08.191.0</t>
  </si>
  <si>
    <t>Riethauser Klark-Luca</t>
  </si>
  <si>
    <t>265.08.191.0</t>
  </si>
  <si>
    <t>Cigdem Sacha</t>
  </si>
  <si>
    <t>124.97.268.1</t>
  </si>
  <si>
    <t>Aziz Kim</t>
  </si>
  <si>
    <t>205.50.101.0</t>
  </si>
  <si>
    <t>Brechbuhl Laurent</t>
  </si>
  <si>
    <t>119.64.179.0</t>
  </si>
  <si>
    <t>Apostolides Pierre</t>
  </si>
  <si>
    <t>287.88.179.0</t>
  </si>
  <si>
    <t>Dillmann David</t>
  </si>
  <si>
    <t>208.97.140.0</t>
  </si>
  <si>
    <t>Breval Ryan</t>
  </si>
  <si>
    <t>108.77.335.0</t>
  </si>
  <si>
    <t>Allen Stephen</t>
  </si>
  <si>
    <t>906.57.243.0</t>
  </si>
  <si>
    <t>Vallon Jean-Charles</t>
  </si>
  <si>
    <t>908.42.406.0</t>
  </si>
  <si>
    <t>Varesio Gerard</t>
  </si>
  <si>
    <t>764.49.328.0</t>
  </si>
  <si>
    <t>Roulin Claude</t>
  </si>
  <si>
    <t>637.58.351.0</t>
  </si>
  <si>
    <t>Matthey Blaise</t>
  </si>
  <si>
    <t>460.62.347.0</t>
  </si>
  <si>
    <t>Henneberger Pascal</t>
  </si>
  <si>
    <t>667.57.120.0</t>
  </si>
  <si>
    <t>Mouron Patrick</t>
  </si>
  <si>
    <t>592.56.134.0</t>
  </si>
  <si>
    <t>Le Minh Tri</t>
  </si>
  <si>
    <t>877.45.177.0</t>
  </si>
  <si>
    <t>Tchérémissinoff Grégor</t>
  </si>
  <si>
    <t>724.02.382.0</t>
  </si>
  <si>
    <t>Queisser De Stockalper Elliot</t>
  </si>
  <si>
    <t>149.52.429.0</t>
  </si>
  <si>
    <t>Baz Elie</t>
  </si>
  <si>
    <t>540.81.287.0</t>
  </si>
  <si>
    <t>Kiener Jean-Marie</t>
  </si>
  <si>
    <t>107.74.252.0</t>
  </si>
  <si>
    <t>Aldenkortt Christian</t>
  </si>
  <si>
    <t>676.77.441.0</t>
  </si>
  <si>
    <t>Nastasi Santino</t>
  </si>
  <si>
    <t>724.06.207.0</t>
  </si>
  <si>
    <t>Queisser De Stockalper Timothé</t>
  </si>
  <si>
    <t>283.86.452.0</t>
  </si>
  <si>
    <t>Deslarzes Baptiste</t>
  </si>
  <si>
    <t>640.07.241.0</t>
  </si>
  <si>
    <t>Meftah Alexandre</t>
  </si>
  <si>
    <t>262.05.307.0</t>
  </si>
  <si>
    <t>Cherubini Lorenzo</t>
  </si>
  <si>
    <t>170.04.241.0</t>
  </si>
  <si>
    <t>Binder Jules</t>
  </si>
  <si>
    <t>969.50.366.0</t>
  </si>
  <si>
    <t>Wuthrich René</t>
  </si>
  <si>
    <t>539.02.410.0</t>
  </si>
  <si>
    <t>Khalidy Jad</t>
  </si>
  <si>
    <t>539.02.410.1</t>
  </si>
  <si>
    <t>Khalidy Nadim</t>
  </si>
  <si>
    <t>383.68.388.0</t>
  </si>
  <si>
    <t>Gaudard Pascal</t>
  </si>
  <si>
    <t>631.83.152.0</t>
  </si>
  <si>
    <t>Marquez Alberto</t>
  </si>
  <si>
    <t>378.05.101.0</t>
  </si>
  <si>
    <t>Gameiro Alexandre</t>
  </si>
  <si>
    <t>485.92.377.0</t>
  </si>
  <si>
    <t>Huber Robin</t>
  </si>
  <si>
    <t>731.07.146.0</t>
  </si>
  <si>
    <t>Regout Emilien</t>
  </si>
  <si>
    <t>956.07.464.0</t>
  </si>
  <si>
    <t>Williams Gabriele</t>
  </si>
  <si>
    <t>706.12.264.0</t>
  </si>
  <si>
    <t>Pelhâte Alois</t>
  </si>
  <si>
    <t>627.11.176.0</t>
  </si>
  <si>
    <t>Magnan Quentin</t>
  </si>
  <si>
    <t>278.11.325.0</t>
  </si>
  <si>
    <t>De Caboga Tristan</t>
  </si>
  <si>
    <t>629.98.219.0</t>
  </si>
  <si>
    <t>Maoui Kevan</t>
  </si>
  <si>
    <t>327.80.441.0</t>
  </si>
  <si>
    <t>Fakih Hani</t>
  </si>
  <si>
    <t>327.80.441.1</t>
  </si>
  <si>
    <t>Fakih Toufic</t>
  </si>
  <si>
    <t>738.57.653.0</t>
  </si>
  <si>
    <t>Reymond Blaettler Martine</t>
  </si>
  <si>
    <t>643.88.853.0</t>
  </si>
  <si>
    <t>Menetrey Alizee</t>
  </si>
  <si>
    <t>85+</t>
  </si>
  <si>
    <t>120.09.861.0</t>
  </si>
  <si>
    <t>Armuzzi Létizia</t>
  </si>
  <si>
    <t>332.12.556.0</t>
  </si>
  <si>
    <t>Fausta Maroussia</t>
  </si>
  <si>
    <t>579.13.658.0</t>
  </si>
  <si>
    <t>Lanuzza Laura</t>
  </si>
  <si>
    <t>338.14.647.0</t>
  </si>
  <si>
    <t>Fernandez Alexia</t>
  </si>
  <si>
    <t>104.11.701.0</t>
  </si>
  <si>
    <t>Afflelou Estée</t>
  </si>
  <si>
    <t>759.15.656.0</t>
  </si>
  <si>
    <t>Roessing Noémi</t>
  </si>
  <si>
    <t>854.16.549.0</t>
  </si>
  <si>
    <t>Stauffer Irène</t>
  </si>
  <si>
    <t>246.10.601.0</t>
  </si>
  <si>
    <t>Bussmann Tyra</t>
  </si>
  <si>
    <t>575.87.603.0</t>
  </si>
  <si>
    <t>Lachat Malika</t>
  </si>
  <si>
    <t>437.82.441.0</t>
  </si>
  <si>
    <t>Hamdan Youssef</t>
  </si>
  <si>
    <t>715.78.340.0</t>
  </si>
  <si>
    <t>Pham - Truong Linh</t>
  </si>
  <si>
    <t>715.81.282.0</t>
  </si>
  <si>
    <t>Pham - Truong Thanh</t>
  </si>
  <si>
    <t>426.70.264.0</t>
  </si>
  <si>
    <t>Haeberli Philippe</t>
  </si>
  <si>
    <t>383.16.214.0</t>
  </si>
  <si>
    <t>Gauthier Philippe</t>
  </si>
  <si>
    <t>715.17.368.0</t>
  </si>
  <si>
    <t>Pham Ilyan</t>
  </si>
  <si>
    <t>404.17.243.0</t>
  </si>
  <si>
    <t>De Araújo Gomes Gonçalves Vicente</t>
  </si>
  <si>
    <t>639.16.215.0</t>
  </si>
  <si>
    <t>Mayer Danilo</t>
  </si>
  <si>
    <t>369.05.853.0</t>
  </si>
  <si>
    <t>Fruytier Stella</t>
  </si>
  <si>
    <t>998.78.754.0</t>
  </si>
  <si>
    <t>Zwygart Juliette</t>
  </si>
  <si>
    <t>795.04.706.0</t>
  </si>
  <si>
    <t>Sponsiello Eva</t>
  </si>
  <si>
    <t>338.87.535.0</t>
  </si>
  <si>
    <t>Férolles Valérie</t>
  </si>
  <si>
    <t>580.82.608.0</t>
  </si>
  <si>
    <t>Lapp Albertine</t>
  </si>
  <si>
    <t>784.75.807.0</t>
  </si>
  <si>
    <t>Séverin Tania</t>
  </si>
  <si>
    <t>676.75.827.0</t>
  </si>
  <si>
    <t>Natterer Julia</t>
  </si>
  <si>
    <t>907.71.872.0</t>
  </si>
  <si>
    <t>Van Grieken Renate</t>
  </si>
  <si>
    <t>292.74.619.0</t>
  </si>
  <si>
    <t>Dubois Peggy</t>
  </si>
  <si>
    <t>407.81.820.0</t>
  </si>
  <si>
    <t>Grass Angie</t>
  </si>
  <si>
    <t>373.07.533.0</t>
  </si>
  <si>
    <t>Fuerer Audrey</t>
  </si>
  <si>
    <t>373.10.877.0</t>
  </si>
  <si>
    <t>Fuerer Astrid</t>
  </si>
  <si>
    <t>398.89.820.0</t>
  </si>
  <si>
    <t>Giroud Sarah</t>
  </si>
  <si>
    <t>209.78.243.0</t>
  </si>
  <si>
    <t>Briens Antoine</t>
  </si>
  <si>
    <t>198.93.148.0</t>
  </si>
  <si>
    <t>Bothner Simon</t>
  </si>
  <si>
    <t>473.85.228.0</t>
  </si>
  <si>
    <t>Hirzel Matthias</t>
  </si>
  <si>
    <t>209.09.338.0</t>
  </si>
  <si>
    <t>Briens Clément</t>
  </si>
  <si>
    <t>536.04.280.0</t>
  </si>
  <si>
    <t>Keller Yann</t>
  </si>
  <si>
    <t>173.09.159.0</t>
  </si>
  <si>
    <t>Bisht Nathan</t>
  </si>
  <si>
    <t>892.93.265.0</t>
  </si>
  <si>
    <t>Tribolet Thibault</t>
  </si>
  <si>
    <t>485.60.105.0</t>
  </si>
  <si>
    <t>Huber René</t>
  </si>
  <si>
    <t>369.11.486.0</t>
  </si>
  <si>
    <t>Fruytier Mark</t>
  </si>
  <si>
    <t>892.89.152.0</t>
  </si>
  <si>
    <t>Tribolet Loïc</t>
  </si>
  <si>
    <t>784.09.341.0</t>
  </si>
  <si>
    <t>Severin Elias</t>
  </si>
  <si>
    <t>910.10.322.0</t>
  </si>
  <si>
    <t>Vechec Nicolas</t>
  </si>
  <si>
    <t>576.10.438.0</t>
  </si>
  <si>
    <t>Lambert Antoine</t>
  </si>
  <si>
    <t>490.86.286.0</t>
  </si>
  <si>
    <t>Humair Lionel</t>
  </si>
  <si>
    <t>454.06.445.0</t>
  </si>
  <si>
    <t>Heiniger Téo</t>
  </si>
  <si>
    <t>881.09.223.0</t>
  </si>
  <si>
    <t>Theintz Lucas</t>
  </si>
  <si>
    <t>400.66.281.0</t>
  </si>
  <si>
    <t>Glannaz Christian</t>
  </si>
  <si>
    <t>759.84.120.0</t>
  </si>
  <si>
    <t>Rossier Jean</t>
  </si>
  <si>
    <t>576.13.271.0</t>
  </si>
  <si>
    <t>Lambert Raphael</t>
  </si>
  <si>
    <t>513.79.481.0</t>
  </si>
  <si>
    <t>Jenk Michel</t>
  </si>
  <si>
    <t>117.52.272.0</t>
  </si>
  <si>
    <t>Angeloz Claude</t>
  </si>
  <si>
    <t>659.04.413.0</t>
  </si>
  <si>
    <t>Montandon Léo</t>
  </si>
  <si>
    <t>633.78.422.0</t>
  </si>
  <si>
    <t>Martinez Marcos</t>
  </si>
  <si>
    <t>269.71.280.0</t>
  </si>
  <si>
    <t>Corbaz Anthony</t>
  </si>
  <si>
    <t>892.58.412.0</t>
  </si>
  <si>
    <t>Tribolet Thierry</t>
  </si>
  <si>
    <t>784.15.314.0</t>
  </si>
  <si>
    <t>Séverin Jonas</t>
  </si>
  <si>
    <t>812.87.478.0</t>
  </si>
  <si>
    <t>Schenker-Coulon Ancelin</t>
  </si>
  <si>
    <t>668.68.142.0</t>
  </si>
  <si>
    <t>Mudry François</t>
  </si>
  <si>
    <t>909.68.445.0</t>
  </si>
  <si>
    <t>Vaucher Didier</t>
  </si>
  <si>
    <t>379.12.105.0</t>
  </si>
  <si>
    <t>Ganz Charles</t>
  </si>
  <si>
    <t>633.09.303.0</t>
  </si>
  <si>
    <t>Martinez Felix</t>
  </si>
  <si>
    <t>631.65.223.0</t>
  </si>
  <si>
    <t>Marietan Stéphane</t>
  </si>
  <si>
    <t>342.52.325.0</t>
  </si>
  <si>
    <t>Fischer Georges</t>
  </si>
  <si>
    <t>315.50.254.0</t>
  </si>
  <si>
    <t>Emery Raymond</t>
  </si>
  <si>
    <t>654.53.390.0</t>
  </si>
  <si>
    <t>Mirra Agostino</t>
  </si>
  <si>
    <t>376.62.363.0</t>
  </si>
  <si>
    <t>Gagliardo Serge</t>
  </si>
  <si>
    <t>228.86.207.0</t>
  </si>
  <si>
    <t>Buchschacher Nicolas</t>
  </si>
  <si>
    <t>330.10.127.0</t>
  </si>
  <si>
    <t>Fasola Kilian</t>
  </si>
  <si>
    <t>454.11.343.0</t>
  </si>
  <si>
    <t>Heiniger Hugo</t>
  </si>
  <si>
    <t>282.12.410.0</t>
  </si>
  <si>
    <t>De Rham Guillaume</t>
  </si>
  <si>
    <t>727.12.469.0</t>
  </si>
  <si>
    <t>Rapold Josias</t>
  </si>
  <si>
    <t>280.80.255.0</t>
  </si>
  <si>
    <t>Deletra Lionel</t>
  </si>
  <si>
    <t>525.13.412.0</t>
  </si>
  <si>
    <t>Kagel Theo</t>
  </si>
  <si>
    <t>725.97.345.0</t>
  </si>
  <si>
    <t>Rais Sylvain</t>
  </si>
  <si>
    <t>319.52.171.0</t>
  </si>
  <si>
    <t>Equey Philippe</t>
  </si>
  <si>
    <t>330.77.351.0</t>
  </si>
  <si>
    <t>Fasola Mathieu</t>
  </si>
  <si>
    <t>983.63.328.0</t>
  </si>
  <si>
    <t>Zevenboom Marco</t>
  </si>
  <si>
    <t>775.82.305.0</t>
  </si>
  <si>
    <t>Sahin Sidar</t>
  </si>
  <si>
    <t>279.85.238.0</t>
  </si>
  <si>
    <t>De Haro Julien</t>
  </si>
  <si>
    <t>270.79.192.0</t>
  </si>
  <si>
    <t>Cornet Thibaud</t>
  </si>
  <si>
    <t>820.13.418.0</t>
  </si>
  <si>
    <t>Schmäh Timéo</t>
  </si>
  <si>
    <t>384.75.372.0</t>
  </si>
  <si>
    <t>Gay Jean-Philippe</t>
  </si>
  <si>
    <t>260.07.155.0</t>
  </si>
  <si>
    <t>Chapalay Thomas</t>
  </si>
  <si>
    <t>133.84.146.0</t>
  </si>
  <si>
    <t>Balthasar Tony</t>
  </si>
  <si>
    <t>887.70.486.0</t>
  </si>
  <si>
    <t>Tofield Thomas</t>
  </si>
  <si>
    <t>137.45.637.0</t>
  </si>
  <si>
    <t>Barchha Audrey</t>
  </si>
  <si>
    <t>718.71.558.0</t>
  </si>
  <si>
    <t>Pittet Elke</t>
  </si>
  <si>
    <t>576.13.779.0</t>
  </si>
  <si>
    <t>Laloe Kingombe Mathilde</t>
  </si>
  <si>
    <t>268.90.416.0</t>
  </si>
  <si>
    <t>Combarieu Nicolas</t>
  </si>
  <si>
    <t>585.68.206.0</t>
  </si>
  <si>
    <t>Lebel Frédéric</t>
  </si>
  <si>
    <t>468.67.174.0</t>
  </si>
  <si>
    <t>Hess Ivan</t>
  </si>
  <si>
    <t>204.78.343.0</t>
  </si>
  <si>
    <t>Brault Arthur</t>
  </si>
  <si>
    <t>702.12.271.0</t>
  </si>
  <si>
    <t>Panetto Alessio</t>
  </si>
  <si>
    <t>738.08.507.0</t>
  </si>
  <si>
    <t>Rey Justine</t>
  </si>
  <si>
    <t>288.10.769.1</t>
  </si>
  <si>
    <t>Dobrinskyte Vanesa</t>
  </si>
  <si>
    <t>656.13.586.0</t>
  </si>
  <si>
    <t>Mollard Cassandre</t>
  </si>
  <si>
    <t>701.05.836.0</t>
  </si>
  <si>
    <t>Paglialonga Emma</t>
  </si>
  <si>
    <t>676.02.884.0</t>
  </si>
  <si>
    <t>Nassiopoulos Isidora</t>
  </si>
  <si>
    <t>779.76.718.0</t>
  </si>
  <si>
    <t>Savoy Anne</t>
  </si>
  <si>
    <t>769.68.841.0</t>
  </si>
  <si>
    <t>Rugo Graber Paola</t>
  </si>
  <si>
    <t>637.09.680.0</t>
  </si>
  <si>
    <t>Matte Jade</t>
  </si>
  <si>
    <t>696.80.683.0</t>
  </si>
  <si>
    <t>Opardija Jasmina</t>
  </si>
  <si>
    <t>376.01.824.0</t>
  </si>
  <si>
    <t>Gaillard Audrey</t>
  </si>
  <si>
    <t>986.10.536.0</t>
  </si>
  <si>
    <t>Zimmermann Romy</t>
  </si>
  <si>
    <t>292.02.488.0</t>
  </si>
  <si>
    <t>Dubey Bastian</t>
  </si>
  <si>
    <t>638.97.206.0</t>
  </si>
  <si>
    <t>Mauron Jocelyn</t>
  </si>
  <si>
    <t>124.15.136.0</t>
  </si>
  <si>
    <t>Ayer Nathan</t>
  </si>
  <si>
    <t>534.14.327.0</t>
  </si>
  <si>
    <t>Kauffmann Yohan</t>
  </si>
  <si>
    <t>101.00.217.0</t>
  </si>
  <si>
    <t>Aebischer Axel</t>
  </si>
  <si>
    <t>639.16.301.0</t>
  </si>
  <si>
    <t>Mbow Lamine</t>
  </si>
  <si>
    <t>271.18.369.0</t>
  </si>
  <si>
    <t>Cotting Léo</t>
  </si>
  <si>
    <t>722.78.225.0</t>
  </si>
  <si>
    <t>Profesori Labinot</t>
  </si>
  <si>
    <t>629.76.250.0</t>
  </si>
  <si>
    <t>Mansueto Cosimo</t>
  </si>
  <si>
    <t>629.06.373.0</t>
  </si>
  <si>
    <t>Manenti Romain</t>
  </si>
  <si>
    <t>885.92.202.0</t>
  </si>
  <si>
    <t>Tiquet Julien</t>
  </si>
  <si>
    <t>989.94.469.0</t>
  </si>
  <si>
    <t>Zosso Gabriel</t>
  </si>
  <si>
    <t>482.14.182.0</t>
  </si>
  <si>
    <t>Hombourger Arthur</t>
  </si>
  <si>
    <t>359.92.166.0</t>
  </si>
  <si>
    <t>Frei Patrick</t>
  </si>
  <si>
    <t>484.70.279.0</t>
  </si>
  <si>
    <t>Hoti Met</t>
  </si>
  <si>
    <t>633.15.459.0</t>
  </si>
  <si>
    <t>Marty Arnaud</t>
  </si>
  <si>
    <t>718.12.714.0</t>
  </si>
  <si>
    <t>Pittet Alicia</t>
  </si>
  <si>
    <t>293.91.720.0</t>
  </si>
  <si>
    <t>Ducoulombier Melodie</t>
  </si>
  <si>
    <t>Borcard Noemie</t>
  </si>
  <si>
    <t>154.74.744.0</t>
  </si>
  <si>
    <t>Bento Paula</t>
  </si>
  <si>
    <t>671.15.622.0</t>
  </si>
  <si>
    <t>Muller Clara</t>
  </si>
  <si>
    <t>720.08.233.0</t>
  </si>
  <si>
    <t>Popea Théotime</t>
  </si>
  <si>
    <t>122.09.103.0</t>
  </si>
  <si>
    <t>Arpat Can</t>
  </si>
  <si>
    <t>687.13.451.0</t>
  </si>
  <si>
    <t>Nussbaumer Timothé</t>
  </si>
  <si>
    <t>671.13.451.0</t>
  </si>
  <si>
    <t>Muller Cédric</t>
  </si>
  <si>
    <t>907.81.239.0</t>
  </si>
  <si>
    <t>Van Wiggen Julian</t>
  </si>
  <si>
    <t>500.13.436.0</t>
  </si>
  <si>
    <t>Ienna Mir</t>
  </si>
  <si>
    <t>154.92.215.0</t>
  </si>
  <si>
    <t>Benaroyo Samuel</t>
  </si>
  <si>
    <t>789.14.210.0</t>
  </si>
  <si>
    <t>Simon Victor</t>
  </si>
  <si>
    <t>585.17.335.0</t>
  </si>
  <si>
    <t>Le Cann Maël</t>
  </si>
  <si>
    <t>205.16.375.0</t>
  </si>
  <si>
    <t>Bréchet Louis</t>
  </si>
  <si>
    <t>702.14.359.0</t>
  </si>
  <si>
    <t>Papantoniou Maximos</t>
  </si>
  <si>
    <t>877.95.801.0</t>
  </si>
  <si>
    <t>Tardin Stephanie Marie</t>
  </si>
  <si>
    <t>315.11.585.0</t>
  </si>
  <si>
    <t>640.73.647.0</t>
  </si>
  <si>
    <t>Medley Samantha</t>
  </si>
  <si>
    <t>254.82.815.0</t>
  </si>
  <si>
    <t>Carlus Marine</t>
  </si>
  <si>
    <t>717.96.630.0</t>
  </si>
  <si>
    <t>Pinget Manon</t>
  </si>
  <si>
    <t>721.67.185.0</t>
  </si>
  <si>
    <t>Porscha Steve</t>
  </si>
  <si>
    <t>642.67.313.0</t>
  </si>
  <si>
    <t>Meiltz Alexandre</t>
  </si>
  <si>
    <t>902.78.269.0</t>
  </si>
  <si>
    <t>Ullmo Cedric</t>
  </si>
  <si>
    <t>919.95.144.0</t>
  </si>
  <si>
    <t>Völlmin Jeremy</t>
  </si>
  <si>
    <t>651.90.365.0</t>
  </si>
  <si>
    <t>Michenaud-Rague Grégoire</t>
  </si>
  <si>
    <t>722.74.128.0</t>
  </si>
  <si>
    <t>Prolo Steve</t>
  </si>
  <si>
    <t>656.98.312.0</t>
  </si>
  <si>
    <t>Moll Flavien</t>
  </si>
  <si>
    <t>297.86.260.0</t>
  </si>
  <si>
    <t>Duret Marc</t>
  </si>
  <si>
    <t>404.10.173.0</t>
  </si>
  <si>
    <t>722.09.468.0</t>
  </si>
  <si>
    <t>Prolo Antony</t>
  </si>
  <si>
    <t>661.55.383.0</t>
  </si>
  <si>
    <t>Morax Michel</t>
  </si>
  <si>
    <t>195.91.438.0</t>
  </si>
  <si>
    <t>Bosi Damien</t>
  </si>
  <si>
    <t>912.74.186.0</t>
  </si>
  <si>
    <t>Viennet Charles</t>
  </si>
  <si>
    <t>100.75.460.0</t>
  </si>
  <si>
    <t>Aeberhard Marco</t>
  </si>
  <si>
    <t>920.77.432.0</t>
  </si>
  <si>
    <t>Von Bueren Stéphane</t>
  </si>
  <si>
    <t>90+</t>
  </si>
  <si>
    <t>629.77.274.0</t>
  </si>
  <si>
    <t>Mandagot Jonathan</t>
  </si>
  <si>
    <t>629.14.152.0</t>
  </si>
  <si>
    <t>Mandagot Viggo</t>
  </si>
  <si>
    <t>150.13.474.0</t>
  </si>
  <si>
    <t>Béchu Charles</t>
  </si>
  <si>
    <t>910.96.613.0</t>
  </si>
  <si>
    <t>Vencel Michaela</t>
  </si>
  <si>
    <t>516.06.564.0</t>
  </si>
  <si>
    <t>Jongbloed Fay-Lynn</t>
  </si>
  <si>
    <t>777.65.828.0</t>
  </si>
  <si>
    <t>Sancho Joana</t>
  </si>
  <si>
    <t>889.97.753.0</t>
  </si>
  <si>
    <t>Torrens Casas Nora</t>
  </si>
  <si>
    <t>770.12.625.0</t>
  </si>
  <si>
    <t>Ruiz Alessandra</t>
  </si>
  <si>
    <t>578.76.661.0</t>
  </si>
  <si>
    <t>Langmoen Hanne</t>
  </si>
  <si>
    <t>999.84.635.0</t>
  </si>
  <si>
    <t>Zysset Caroline</t>
  </si>
  <si>
    <t>273.64.748.0</t>
  </si>
  <si>
    <t>Crivelli Miwako</t>
  </si>
  <si>
    <t>993.14.552.0</t>
  </si>
  <si>
    <t>Zumbé Victoria</t>
  </si>
  <si>
    <t>265.17.783.0</t>
  </si>
  <si>
    <t>Ciz Duxin Charlotte</t>
  </si>
  <si>
    <t>635.15.727.0</t>
  </si>
  <si>
    <t>Masikova Anna</t>
  </si>
  <si>
    <t>276.12.786.0</t>
  </si>
  <si>
    <t>Darque Mila</t>
  </si>
  <si>
    <t>540.14.785.0</t>
  </si>
  <si>
    <t>Kicova Ciompa Sophia</t>
  </si>
  <si>
    <t>594.57.418.0</t>
  </si>
  <si>
    <t>Leresche Jean-René</t>
  </si>
  <si>
    <t>124.75.289.0</t>
  </si>
  <si>
    <t>Azami Youssef</t>
  </si>
  <si>
    <t>383.60.417.0</t>
  </si>
  <si>
    <t>Gauthier Dominique</t>
  </si>
  <si>
    <t>907.51.259.0</t>
  </si>
  <si>
    <t>Van Malder Robert</t>
  </si>
  <si>
    <t>723.83.136.0</t>
  </si>
  <si>
    <t>Puberl Maxime</t>
  </si>
  <si>
    <t>615.49.271.1</t>
  </si>
  <si>
    <t>717.04.422.0</t>
  </si>
  <si>
    <t>Pingeon Grégoire</t>
  </si>
  <si>
    <t>564.08.362.0</t>
  </si>
  <si>
    <t>Kruger Victor</t>
  </si>
  <si>
    <t>530.82.485.0</t>
  </si>
  <si>
    <t>Karma Indra</t>
  </si>
  <si>
    <t>770.01.205.0</t>
  </si>
  <si>
    <t>Ruiz Javier</t>
  </si>
  <si>
    <t>625.04.169.0</t>
  </si>
  <si>
    <t>Mac Donald Nicolaï</t>
  </si>
  <si>
    <t>707.00.433.0</t>
  </si>
  <si>
    <t>Perol Pierre</t>
  </si>
  <si>
    <t>717.07.144.0</t>
  </si>
  <si>
    <t>Pingeon Guillaume</t>
  </si>
  <si>
    <t>265.77.340.0</t>
  </si>
  <si>
    <t>Ciz Juraj</t>
  </si>
  <si>
    <t>604.03.113.0</t>
  </si>
  <si>
    <t>Limacher Luca</t>
  </si>
  <si>
    <t>297.10.431.0</t>
  </si>
  <si>
    <t>Durand Kéo</t>
  </si>
  <si>
    <t>770.14.158.0</t>
  </si>
  <si>
    <t>Ruiz John</t>
  </si>
  <si>
    <t>877.14.447.0</t>
  </si>
  <si>
    <t>Tazi Yacine</t>
  </si>
  <si>
    <t>332.10.122.0</t>
  </si>
  <si>
    <t>Faure Ugolin</t>
  </si>
  <si>
    <t>258.13.424.0</t>
  </si>
  <si>
    <t>Cazé James</t>
  </si>
  <si>
    <t>576.14.485.0</t>
  </si>
  <si>
    <t>Laloe Kingombe Robert</t>
  </si>
  <si>
    <t>284.13.265.0</t>
  </si>
  <si>
    <t>Devins Baptiste</t>
  </si>
  <si>
    <t>575.73.493.0</t>
  </si>
  <si>
    <t>Labbe Yannick</t>
  </si>
  <si>
    <t>201.12.322.0</t>
  </si>
  <si>
    <t>Brambilla Giulio</t>
  </si>
  <si>
    <t>651.10.323.0</t>
  </si>
  <si>
    <t>Michelis Augustin</t>
  </si>
  <si>
    <t>384.92.312.0</t>
  </si>
  <si>
    <t>435.13.222.0</t>
  </si>
  <si>
    <t>Halestrap Bram</t>
  </si>
  <si>
    <t>315.71.472.0</t>
  </si>
  <si>
    <t>Emonet Christophe</t>
  </si>
  <si>
    <t>777.78.355.0</t>
  </si>
  <si>
    <t>Sanchez Panizza Rodrigo</t>
  </si>
  <si>
    <t>253.11.211.0</t>
  </si>
  <si>
    <t>Cantori Neves Elio</t>
  </si>
  <si>
    <t>514.15.140.0</t>
  </si>
  <si>
    <t>Jin Deyi</t>
  </si>
  <si>
    <t>315.16.230.0</t>
  </si>
  <si>
    <t>Emonet Achille</t>
  </si>
  <si>
    <t>279.16.310.0</t>
  </si>
  <si>
    <t>De Giorgi Mirco</t>
  </si>
  <si>
    <t>276.80.250.0</t>
  </si>
  <si>
    <t>Darque Frederic</t>
  </si>
  <si>
    <t>251.09.325.0</t>
  </si>
  <si>
    <t>Calvez Tristan</t>
  </si>
  <si>
    <t>577.12.388.0</t>
  </si>
  <si>
    <t>Lanfranchi Teodoro</t>
  </si>
  <si>
    <t>116.12.419.0</t>
  </si>
  <si>
    <t>André Jacques</t>
  </si>
  <si>
    <t>518.17.286.0</t>
  </si>
  <si>
    <t>Josserand Alexandre</t>
  </si>
  <si>
    <t>109.15.206.0</t>
  </si>
  <si>
    <t>Altherr Julien</t>
  </si>
  <si>
    <t>299.10.477.0</t>
  </si>
  <si>
    <t>Dyer Axel</t>
  </si>
  <si>
    <t>962.72.405.0</t>
  </si>
  <si>
    <t>Wittig Alain</t>
  </si>
  <si>
    <t>469.80.204.0</t>
  </si>
  <si>
    <t>Heterd Stephane</t>
  </si>
  <si>
    <t>543.75.436.0</t>
  </si>
  <si>
    <t>Kirk Peter</t>
  </si>
  <si>
    <t>651.14.168.0</t>
  </si>
  <si>
    <t>Michelis Paul</t>
  </si>
  <si>
    <t>770.16.132.0</t>
  </si>
  <si>
    <t>Ruiz James</t>
  </si>
  <si>
    <t>280.07.637.0</t>
  </si>
  <si>
    <t>Delporte Katia</t>
  </si>
  <si>
    <t>289.14.521.0</t>
  </si>
  <si>
    <t>Downham Beatrice</t>
  </si>
  <si>
    <t>738.09.608.0</t>
  </si>
  <si>
    <t>Reymond Pauline</t>
  </si>
  <si>
    <t>284.13.662.0</t>
  </si>
  <si>
    <t>De Waresquiel Josephine</t>
  </si>
  <si>
    <t>536.12.521.0</t>
  </si>
  <si>
    <t>Keller Lisa</t>
  </si>
  <si>
    <t>284.14.761.0</t>
  </si>
  <si>
    <t>De Waresquiel Pénélope</t>
  </si>
  <si>
    <t>892.02.289.0</t>
  </si>
  <si>
    <t>Tripod Noam</t>
  </si>
  <si>
    <t>580.92.358.0</t>
  </si>
  <si>
    <t>Laeser Julien</t>
  </si>
  <si>
    <t>792.77.313.0</t>
  </si>
  <si>
    <t>Soulade Cyril</t>
  </si>
  <si>
    <t>268.08.475.0</t>
  </si>
  <si>
    <t>Comte Titouan</t>
  </si>
  <si>
    <t>314.15.456.0</t>
  </si>
  <si>
    <t>Elmer Arsène</t>
  </si>
  <si>
    <t>721.13.373.0</t>
  </si>
  <si>
    <t>Portmann Hayk</t>
  </si>
  <si>
    <t>300.14.185.0</t>
  </si>
  <si>
    <t>Ebener Thomas</t>
  </si>
  <si>
    <t>686.09.259.0</t>
  </si>
  <si>
    <t>Novikov Grigoriy</t>
  </si>
  <si>
    <t>207.76.180.0</t>
  </si>
  <si>
    <t>Brenner Patrick</t>
  </si>
  <si>
    <t>305.10.471.0</t>
  </si>
  <si>
    <t>Egger Kylian</t>
  </si>
  <si>
    <t>207.16.339.0</t>
  </si>
  <si>
    <t>Brenner Oscar</t>
  </si>
  <si>
    <t>399.70.182.0</t>
  </si>
  <si>
    <t>Giulietti John</t>
  </si>
  <si>
    <t>421.16.414.0</t>
  </si>
  <si>
    <t>Gueit Noa</t>
  </si>
  <si>
    <t>284.14.361.0</t>
  </si>
  <si>
    <t>De Waresquiel Oscar</t>
  </si>
  <si>
    <t>913.16.429.0</t>
  </si>
  <si>
    <t>Villié Till</t>
  </si>
  <si>
    <t>716.15.419.0</t>
  </si>
  <si>
    <t>Pichoir Maxime</t>
  </si>
  <si>
    <t>793.15.349.0</t>
  </si>
  <si>
    <t>Spannagel Kyle</t>
  </si>
  <si>
    <t>816.17.206.0</t>
  </si>
  <si>
    <t>Schilter Idriss</t>
  </si>
  <si>
    <t>703.15.474.0</t>
  </si>
  <si>
    <t>Pasquier Thibault</t>
  </si>
  <si>
    <t>180.16.388.0</t>
  </si>
  <si>
    <t>Bocik Ewan</t>
  </si>
  <si>
    <t>116.16.119.0</t>
  </si>
  <si>
    <t>Andrey Raphaël</t>
  </si>
  <si>
    <t>976.12.485.0</t>
  </si>
  <si>
    <t>Zahnd Noam</t>
  </si>
  <si>
    <t>314.14.460.0</t>
  </si>
  <si>
    <t>Elchoueiri Nabil</t>
  </si>
  <si>
    <t>300.17.330.0</t>
  </si>
  <si>
    <t>Ebener Nathan</t>
  </si>
  <si>
    <t>976.15.227.0</t>
  </si>
  <si>
    <t>Zahnd Maé</t>
  </si>
  <si>
    <t>583.84.378.0</t>
  </si>
  <si>
    <t>Lauden Julien</t>
  </si>
  <si>
    <t>279.11.287.0</t>
  </si>
  <si>
    <t>De Haller Malo</t>
  </si>
  <si>
    <t>299.15.442.0</t>
  </si>
  <si>
    <t>Duxbury Léandre</t>
  </si>
  <si>
    <t>204.11.185.0</t>
  </si>
  <si>
    <t>Braun Leonardo</t>
  </si>
  <si>
    <t>399.04.454.0</t>
  </si>
  <si>
    <t>Giulietti Hugo</t>
  </si>
  <si>
    <t>475.64.766.0</t>
  </si>
  <si>
    <t>Hochschild Nicole</t>
  </si>
  <si>
    <t>572.62.746.0</t>
  </si>
  <si>
    <t>Küpfer Sonja</t>
  </si>
  <si>
    <t>267.68.722.0</t>
  </si>
  <si>
    <t>Cohen Yaël</t>
  </si>
  <si>
    <t>698.15.869.0</t>
  </si>
  <si>
    <t>Ottomano Anastasya</t>
  </si>
  <si>
    <t>850.12.626.0</t>
  </si>
  <si>
    <t>Stadelmann Isabella</t>
  </si>
  <si>
    <t>278.81.655.0</t>
  </si>
  <si>
    <t>Debontridder Shanna</t>
  </si>
  <si>
    <t>587.13.749.0</t>
  </si>
  <si>
    <t>Leguojeu Louane K</t>
  </si>
  <si>
    <t>269.74.864.0</t>
  </si>
  <si>
    <t>Cordani Giorgia</t>
  </si>
  <si>
    <t>707.65.869.0</t>
  </si>
  <si>
    <t>Perret Virginia</t>
  </si>
  <si>
    <t>910.76.788.0</t>
  </si>
  <si>
    <t>Vermette Annick</t>
  </si>
  <si>
    <t>575.77.678.0</t>
  </si>
  <si>
    <t>Labansat Virginie</t>
  </si>
  <si>
    <t>906.07.783.0</t>
  </si>
  <si>
    <t>Valeanu Victoria</t>
  </si>
  <si>
    <t>199.73.634.0</t>
  </si>
  <si>
    <t>Boyère Muriel</t>
  </si>
  <si>
    <t>875.73.877.0</t>
  </si>
  <si>
    <t>Taillieu Lore</t>
  </si>
  <si>
    <t>396.15.632.0</t>
  </si>
  <si>
    <t>Gilliéron Shana</t>
  </si>
  <si>
    <t>724.66.752.0</t>
  </si>
  <si>
    <t>Quennec Carys</t>
  </si>
  <si>
    <t>865.75.630.0</t>
  </si>
  <si>
    <t>Strähle Natasha</t>
  </si>
  <si>
    <t>777.67.674.0</t>
  </si>
  <si>
    <t>Santamaria Blanca</t>
  </si>
  <si>
    <t>751.65.583.0</t>
  </si>
  <si>
    <t>Rochel Isabel</t>
  </si>
  <si>
    <t>850.08.801.0</t>
  </si>
  <si>
    <t>Stadelmann Valentina</t>
  </si>
  <si>
    <t>476.06.728.0</t>
  </si>
  <si>
    <t>Hofer Maud</t>
  </si>
  <si>
    <t>140.10.655.0</t>
  </si>
  <si>
    <t>Bashirova Leyla</t>
  </si>
  <si>
    <t>268.61.563.0</t>
  </si>
  <si>
    <t>Commaret Christina</t>
  </si>
  <si>
    <t>320.74.627.0</t>
  </si>
  <si>
    <t>Ergas Carole</t>
  </si>
  <si>
    <t>780.94.720.0</t>
  </si>
  <si>
    <t>Scotti Laura</t>
  </si>
  <si>
    <t>235.00.343.0</t>
  </si>
  <si>
    <t>Bürer Eliott</t>
  </si>
  <si>
    <t>326.09.205.0</t>
  </si>
  <si>
    <t>Fahrni Flavien</t>
  </si>
  <si>
    <t>698.11.116.0</t>
  </si>
  <si>
    <t>Ott Nicolas</t>
  </si>
  <si>
    <t>630.10.245.0</t>
  </si>
  <si>
    <t>Marchand Louis</t>
  </si>
  <si>
    <t>853.71.433.1</t>
  </si>
  <si>
    <t>Stambuli Thaer</t>
  </si>
  <si>
    <t>404.11.333.0</t>
  </si>
  <si>
    <t>Gonzalez Evan</t>
  </si>
  <si>
    <t>101.70.408.0</t>
  </si>
  <si>
    <t>Abid Karim Alexandre</t>
  </si>
  <si>
    <t>877.87.130.0</t>
  </si>
  <si>
    <t>Tavera Bernardo</t>
  </si>
  <si>
    <t>770.09.309.0</t>
  </si>
  <si>
    <t>Rundquist Erik</t>
  </si>
  <si>
    <t>500.09.317.0</t>
  </si>
  <si>
    <t>Ibrahim Yassin</t>
  </si>
  <si>
    <t>910.65.448.0</t>
  </si>
  <si>
    <t>Velickovic Toplica</t>
  </si>
  <si>
    <t>267.10.325.0</t>
  </si>
  <si>
    <t>Collins Victor</t>
  </si>
  <si>
    <t>719.62.277.0</t>
  </si>
  <si>
    <t>Plant Roger</t>
  </si>
  <si>
    <t>441.12.357.0</t>
  </si>
  <si>
    <t>Harris Benjamin</t>
  </si>
  <si>
    <t>871.13.246.0</t>
  </si>
  <si>
    <t>Stucki Adrien</t>
  </si>
  <si>
    <t>721.76.172.0</t>
  </si>
  <si>
    <t>705.78.327.0</t>
  </si>
  <si>
    <t>Pegon Alexandre</t>
  </si>
  <si>
    <t>611.07.127.0</t>
  </si>
  <si>
    <t>Loizides Alexander</t>
  </si>
  <si>
    <t>974.12.358.0</t>
  </si>
  <si>
    <t>Xie Jiaheng</t>
  </si>
  <si>
    <t>765.66.142.0</t>
  </si>
  <si>
    <t>Rubio Francisco</t>
  </si>
  <si>
    <t>296.04.309.0</t>
  </si>
  <si>
    <t>Dupanloup Stanislas</t>
  </si>
  <si>
    <t>707.65.380.0</t>
  </si>
  <si>
    <t>Perret Patrick</t>
  </si>
  <si>
    <t>893.91.480.0</t>
  </si>
  <si>
    <t>314.09.220.0</t>
  </si>
  <si>
    <t>Harris Elliott</t>
  </si>
  <si>
    <t>704.11.189.0</t>
  </si>
  <si>
    <t>Pavillon Alexis</t>
  </si>
  <si>
    <t>704.08.458.0</t>
  </si>
  <si>
    <t>Pataki Dylan</t>
  </si>
  <si>
    <t>279.50.277.0</t>
  </si>
  <si>
    <t>De Kerchove Didier</t>
  </si>
  <si>
    <t>283.09.363.0</t>
  </si>
  <si>
    <t>Dessingy Samuel</t>
  </si>
  <si>
    <t>886.10.392.0</t>
  </si>
  <si>
    <t>Tirilly Arthur</t>
  </si>
  <si>
    <t>883.97.454.0</t>
  </si>
  <si>
    <t>Thouvenin Alexandre</t>
  </si>
  <si>
    <t>579.81.222.0</t>
  </si>
  <si>
    <t>Lanz Rainer</t>
  </si>
  <si>
    <t>124.83.425.0</t>
  </si>
  <si>
    <t>Aubry Matthieu</t>
  </si>
  <si>
    <t>151.78.190.0</t>
  </si>
  <si>
    <t>Beerli Christian</t>
  </si>
  <si>
    <t>280.01.305.0</t>
  </si>
  <si>
    <t>Delay Justin</t>
  </si>
  <si>
    <t>703.68.141.0</t>
  </si>
  <si>
    <t>Paserman Maurizio</t>
  </si>
  <si>
    <t>539.11.306.0</t>
  </si>
  <si>
    <t>Khan Sohan</t>
  </si>
  <si>
    <t>199.14.431.0</t>
  </si>
  <si>
    <t>Bovat Alexandre</t>
  </si>
  <si>
    <t>403.11.169.0</t>
  </si>
  <si>
    <t>Goasguen Balthazar</t>
  </si>
  <si>
    <t>939.14.484.0</t>
  </si>
  <si>
    <t>Weheba Bassel</t>
  </si>
  <si>
    <t>151.15.271.0</t>
  </si>
  <si>
    <t>Beerli Alexi</t>
  </si>
  <si>
    <t>521.85.235.0</t>
  </si>
  <si>
    <t>Jullien Terry</t>
  </si>
  <si>
    <t>539.05.411.0</t>
  </si>
  <si>
    <t>Khuri Karim</t>
  </si>
  <si>
    <t>398.77.174.0</t>
  </si>
  <si>
    <t>Girod Patrick</t>
  </si>
  <si>
    <t>195.16.139.0</t>
  </si>
  <si>
    <t>Bösch Marvin</t>
  </si>
  <si>
    <t>907.14.213.0</t>
  </si>
  <si>
    <t>Van Zijll De Jong Elliot</t>
  </si>
  <si>
    <t>696.57.459.0</t>
  </si>
  <si>
    <t>Oriol Jean-Louis</t>
  </si>
  <si>
    <t>750.12.484.0</t>
  </si>
  <si>
    <t>Robert-Tissot Augustin</t>
  </si>
  <si>
    <t>609.12.172.0</t>
  </si>
  <si>
    <t>Ljubicic Antoine</t>
  </si>
  <si>
    <t>703.11.284.0</t>
  </si>
  <si>
    <t>Paratte Niels</t>
  </si>
  <si>
    <t>446.11.392.0</t>
  </si>
  <si>
    <t>Hauser Mathis</t>
  </si>
  <si>
    <t>295.87.419.0</t>
  </si>
  <si>
    <t>Dumais Yohan</t>
  </si>
  <si>
    <t>539.73.142.0</t>
  </si>
  <si>
    <t>Khuri Fawwaz</t>
  </si>
  <si>
    <t>705.12.320.0</t>
  </si>
  <si>
    <t>Pedersen Lucas Frederik</t>
  </si>
  <si>
    <t>573.51.486.0</t>
  </si>
  <si>
    <t>Kurz Alain</t>
  </si>
  <si>
    <t>708.64.357.0</t>
  </si>
  <si>
    <t>Perronnet Thierry</t>
  </si>
  <si>
    <t>533.49.352.0</t>
  </si>
  <si>
    <t>Kato Norio</t>
  </si>
  <si>
    <t>704.53.148.0</t>
  </si>
  <si>
    <t>Pavovic Stevan</t>
  </si>
  <si>
    <t>260.11.261.0</t>
  </si>
  <si>
    <t>Chaparro Mathias</t>
  </si>
  <si>
    <t>707.01.283.0</t>
  </si>
  <si>
    <t>Perret Martin</t>
  </si>
  <si>
    <t>310.82.440.1</t>
  </si>
  <si>
    <t>Eicher Roger</t>
  </si>
  <si>
    <t>254.13.350.0</t>
  </si>
  <si>
    <t>Carrier Raphael</t>
  </si>
  <si>
    <t>656.87.315.0</t>
  </si>
  <si>
    <t>Mokhtarzada Sekandar</t>
  </si>
  <si>
    <t>278.13.456.0</t>
  </si>
  <si>
    <t>De Fouquières Corto</t>
  </si>
  <si>
    <t>626.45.437.0</t>
  </si>
  <si>
    <t>Maeder Serge</t>
  </si>
  <si>
    <t>259.56.228.0</t>
  </si>
  <si>
    <t>Cely Ricardo</t>
  </si>
  <si>
    <t>653.10.182.0</t>
  </si>
  <si>
    <t>Minder Arno</t>
  </si>
  <si>
    <t>705.15.264.0</t>
  </si>
  <si>
    <t>Pedersen Philippe</t>
  </si>
  <si>
    <t>508.98.203.0</t>
  </si>
  <si>
    <t>Jaques Baptiste</t>
  </si>
  <si>
    <t>289.11.301.0</t>
  </si>
  <si>
    <t>Downes Mateo</t>
  </si>
  <si>
    <t>782.80.484.0</t>
  </si>
  <si>
    <t>Semeraro Rocco</t>
  </si>
  <si>
    <t>583.77.342.0</t>
  </si>
  <si>
    <t>Laurent Sébastien</t>
  </si>
  <si>
    <t>975.69.259.0</t>
  </si>
  <si>
    <t>Yun Young-woo</t>
  </si>
  <si>
    <t>627.58.332.0</t>
  </si>
  <si>
    <t>Mahler Per Bo</t>
  </si>
  <si>
    <t>580.03.323.0</t>
  </si>
  <si>
    <t>Larouche Edouard</t>
  </si>
  <si>
    <t>235.59.226.0</t>
  </si>
  <si>
    <t>Bürer Alexandre</t>
  </si>
  <si>
    <t>404.11.336.0</t>
  </si>
  <si>
    <t>Gorham Kaito</t>
  </si>
  <si>
    <t>536.70.260.0</t>
  </si>
  <si>
    <t>Kelley Brett</t>
  </si>
  <si>
    <t>393.52.103.0</t>
  </si>
  <si>
    <t>Ghezala Mokhtar</t>
  </si>
  <si>
    <t>799.49.136.0</t>
  </si>
  <si>
    <t>Szule André</t>
  </si>
  <si>
    <t>587.80.424.0</t>
  </si>
  <si>
    <t>Leguojeu Yannik</t>
  </si>
  <si>
    <t>152.68.152.0</t>
  </si>
  <si>
    <t>Behrendt Sven</t>
  </si>
  <si>
    <t>260.79.237.0</t>
  </si>
  <si>
    <t>Chang Sunghyun</t>
  </si>
  <si>
    <t>633.14.183.0</t>
  </si>
  <si>
    <t>Martinez Nolann</t>
  </si>
  <si>
    <t>601.14.402.1</t>
  </si>
  <si>
    <t>Liebmann Adam</t>
  </si>
  <si>
    <t>989.15.493.0</t>
  </si>
  <si>
    <t>Zorikhin Mikhail</t>
  </si>
  <si>
    <t>150.74.185.0</t>
  </si>
  <si>
    <t>Beccherle Maurizio</t>
  </si>
  <si>
    <t>403.74.184.0</t>
  </si>
  <si>
    <t>Goasguen Sébastien</t>
  </si>
  <si>
    <t>702.15.358.0</t>
  </si>
  <si>
    <t>Papoulias Achilleas Panagiotis</t>
  </si>
  <si>
    <t>446.14.190.0</t>
  </si>
  <si>
    <t>Hauser Arthur</t>
  </si>
  <si>
    <t>886.13.322.0</t>
  </si>
  <si>
    <t>Tirilly Maxime</t>
  </si>
  <si>
    <t>Green Club Romanel, TC Montchoisi</t>
  </si>
  <si>
    <t>TC Genève-Champel, TC Trois-Chêne</t>
  </si>
  <si>
    <t/>
  </si>
  <si>
    <t>Messieurs</t>
  </si>
  <si>
    <t>491.0</t>
  </si>
  <si>
    <t>423.0</t>
  </si>
  <si>
    <t>Dames</t>
  </si>
  <si>
    <t>592.0</t>
  </si>
  <si>
    <t>361.0</t>
  </si>
  <si>
    <t>408.0</t>
  </si>
  <si>
    <t>246.0</t>
  </si>
  <si>
    <t>521.0</t>
  </si>
  <si>
    <t>269.0</t>
  </si>
  <si>
    <t>403.0</t>
  </si>
  <si>
    <t>124.0</t>
  </si>
  <si>
    <t>823.0</t>
  </si>
  <si>
    <t>201.0</t>
  </si>
  <si>
    <t>460.0</t>
  </si>
  <si>
    <t>217.0</t>
  </si>
  <si>
    <t>265.0</t>
  </si>
  <si>
    <t>163.0</t>
  </si>
  <si>
    <t>701.0</t>
  </si>
  <si>
    <t>193.0</t>
  </si>
  <si>
    <t>448.0</t>
  </si>
  <si>
    <t>662.0</t>
  </si>
  <si>
    <t>788.0</t>
  </si>
  <si>
    <t>283.0</t>
  </si>
  <si>
    <t>346.0</t>
  </si>
  <si>
    <t>141.0</t>
  </si>
  <si>
    <t>206.0</t>
  </si>
  <si>
    <t>304.0</t>
  </si>
  <si>
    <t>303.0</t>
  </si>
  <si>
    <t>419.0</t>
  </si>
  <si>
    <t>465.0</t>
  </si>
  <si>
    <t>119.0</t>
  </si>
  <si>
    <t>272.0</t>
  </si>
  <si>
    <t>176.0</t>
  </si>
  <si>
    <t>438.0</t>
  </si>
  <si>
    <t>387.0</t>
  </si>
  <si>
    <t>673.0</t>
  </si>
  <si>
    <t>861.0</t>
  </si>
  <si>
    <t>131.0</t>
  </si>
  <si>
    <t>173.0</t>
  </si>
  <si>
    <t>443.0</t>
  </si>
  <si>
    <t>323.0</t>
  </si>
  <si>
    <t>189.0</t>
  </si>
  <si>
    <t>103.0</t>
  </si>
  <si>
    <t>847.0</t>
  </si>
  <si>
    <t>425.0</t>
  </si>
  <si>
    <t>234.0</t>
  </si>
  <si>
    <t>136.0</t>
  </si>
  <si>
    <t>691.0</t>
  </si>
  <si>
    <t>257.0</t>
  </si>
  <si>
    <t>742.0</t>
  </si>
  <si>
    <t>289.0</t>
  </si>
  <si>
    <t>268.0</t>
  </si>
  <si>
    <t>270.0</t>
  </si>
  <si>
    <t>857.0</t>
  </si>
  <si>
    <t>202.0</t>
  </si>
  <si>
    <t>331.0</t>
  </si>
  <si>
    <t>175.0</t>
  </si>
  <si>
    <t>174.0</t>
  </si>
  <si>
    <t>152.0</t>
  </si>
  <si>
    <t>101.0</t>
  </si>
  <si>
    <t>229.0</t>
  </si>
  <si>
    <t>156.0</t>
  </si>
  <si>
    <t>362.0</t>
  </si>
  <si>
    <t>274.0</t>
  </si>
  <si>
    <t>146.0</t>
  </si>
  <si>
    <t>637.0</t>
  </si>
  <si>
    <t>671.0</t>
  </si>
  <si>
    <t>655.0</t>
  </si>
  <si>
    <t>351.0</t>
  </si>
  <si>
    <t>326.0</t>
  </si>
  <si>
    <t>242.0</t>
  </si>
  <si>
    <t>185.0</t>
  </si>
  <si>
    <t>474.0</t>
  </si>
  <si>
    <t>271.0</t>
  </si>
  <si>
    <t>190.0</t>
  </si>
  <si>
    <t>759.0</t>
  </si>
  <si>
    <t>255.0</t>
  </si>
  <si>
    <t>487.0</t>
  </si>
  <si>
    <t>215.0</t>
  </si>
  <si>
    <t>568.0</t>
  </si>
  <si>
    <t>204.0</t>
  </si>
  <si>
    <t>744.0</t>
  </si>
  <si>
    <t>593.0</t>
  </si>
  <si>
    <t>372.0</t>
  </si>
  <si>
    <t>138.0</t>
  </si>
  <si>
    <t>860.0</t>
  </si>
  <si>
    <t>233.0</t>
  </si>
  <si>
    <t>608.0</t>
  </si>
  <si>
    <t>810.1</t>
  </si>
  <si>
    <t>244.0</t>
  </si>
  <si>
    <t>218.0</t>
  </si>
  <si>
    <t>366.0</t>
  </si>
  <si>
    <t>213.0</t>
  </si>
  <si>
    <t>473.0</t>
  </si>
  <si>
    <t>805.0</t>
  </si>
  <si>
    <t>767.0</t>
  </si>
  <si>
    <t>111.0</t>
  </si>
  <si>
    <t>434.0</t>
  </si>
  <si>
    <t>709.0</t>
  </si>
  <si>
    <t>657.0</t>
  </si>
  <si>
    <t>456.0</t>
  </si>
  <si>
    <t>472.0</t>
  </si>
  <si>
    <t>159.0</t>
  </si>
  <si>
    <t>277.0</t>
  </si>
  <si>
    <t>445.0</t>
  </si>
  <si>
    <t>348.0</t>
  </si>
  <si>
    <t>383.0</t>
  </si>
  <si>
    <t>610.0</t>
  </si>
  <si>
    <t>132.0</t>
  </si>
  <si>
    <t>334.0</t>
  </si>
  <si>
    <t>388.0</t>
  </si>
  <si>
    <t>454.0</t>
  </si>
  <si>
    <t>845.0</t>
  </si>
  <si>
    <t>667.0</t>
  </si>
  <si>
    <t>424.0</t>
  </si>
  <si>
    <t>290.0</t>
  </si>
  <si>
    <t>563.0</t>
  </si>
  <si>
    <t>186.0</t>
  </si>
  <si>
    <t>461.0</t>
  </si>
  <si>
    <t>355.0</t>
  </si>
  <si>
    <t>635.0</t>
  </si>
  <si>
    <t>139.0</t>
  </si>
  <si>
    <t>148.0</t>
  </si>
  <si>
    <t>518.0</t>
  </si>
  <si>
    <t>187.0</t>
  </si>
  <si>
    <t>482.0</t>
  </si>
  <si>
    <t>345.0</t>
  </si>
  <si>
    <t>320.0</t>
  </si>
  <si>
    <t>737.0</t>
  </si>
  <si>
    <t>431.0</t>
  </si>
  <si>
    <t>291.0</t>
  </si>
  <si>
    <t>307.0</t>
  </si>
  <si>
    <t>607.0</t>
  </si>
  <si>
    <t>154.0</t>
  </si>
  <si>
    <t>634.0</t>
  </si>
  <si>
    <t>322.0</t>
  </si>
  <si>
    <t>480.0</t>
  </si>
  <si>
    <t>207.0</t>
  </si>
  <si>
    <t>343.0</t>
  </si>
  <si>
    <t>577.0</t>
  </si>
  <si>
    <t>375.0</t>
  </si>
  <si>
    <t>437.0</t>
  </si>
  <si>
    <t>287.0</t>
  </si>
  <si>
    <t>181.0</t>
  </si>
  <si>
    <t>339.0</t>
  </si>
  <si>
    <t>180.0</t>
  </si>
  <si>
    <t>644.0</t>
  </si>
  <si>
    <t>243.0</t>
  </si>
  <si>
    <t>338.0</t>
  </si>
  <si>
    <t>254.0</t>
  </si>
  <si>
    <t>363.0</t>
  </si>
  <si>
    <t>150.0</t>
  </si>
  <si>
    <t>120.0</t>
  </si>
  <si>
    <t>221.0</t>
  </si>
  <si>
    <t>105.0</t>
  </si>
  <si>
    <t>385.0</t>
  </si>
  <si>
    <t>516.0</t>
  </si>
  <si>
    <t>267.0</t>
  </si>
  <si>
    <t>226.0</t>
  </si>
  <si>
    <t>475.0</t>
  </si>
  <si>
    <t>708.0</t>
  </si>
  <si>
    <t>401.0</t>
  </si>
  <si>
    <t>374.0</t>
  </si>
  <si>
    <t>324.0</t>
  </si>
  <si>
    <t>353.0</t>
  </si>
  <si>
    <t>158.0</t>
  </si>
  <si>
    <t>601.0</t>
  </si>
  <si>
    <t>414.0</t>
  </si>
  <si>
    <t>418.0</t>
  </si>
  <si>
    <t>360.0</t>
  </si>
  <si>
    <t>714.0</t>
  </si>
  <si>
    <t>211.0</t>
  </si>
  <si>
    <t>240.0</t>
  </si>
  <si>
    <t>235.0</t>
  </si>
  <si>
    <t>815.0</t>
  </si>
  <si>
    <t>347.0</t>
  </si>
  <si>
    <t>264.0</t>
  </si>
  <si>
    <t>350.0</t>
  </si>
  <si>
    <t>407.0</t>
  </si>
  <si>
    <t>125.0</t>
  </si>
  <si>
    <t>638.0</t>
  </si>
  <si>
    <t>648.0</t>
  </si>
  <si>
    <t>336.0</t>
  </si>
  <si>
    <t>440.0</t>
  </si>
  <si>
    <t>357.0</t>
  </si>
  <si>
    <t>558.0</t>
  </si>
  <si>
    <t>278.0</t>
  </si>
  <si>
    <t>228.0</t>
  </si>
  <si>
    <t>341.0</t>
  </si>
  <si>
    <t>476.0</t>
  </si>
  <si>
    <t>528.0</t>
  </si>
  <si>
    <t>576.0</t>
  </si>
  <si>
    <t>622.0</t>
  </si>
  <si>
    <t>237.0</t>
  </si>
  <si>
    <t>306.0</t>
  </si>
  <si>
    <t>329.0</t>
  </si>
  <si>
    <t>155.0</t>
  </si>
  <si>
    <t>261.0</t>
  </si>
  <si>
    <t>812.0</t>
  </si>
  <si>
    <t>151.0</t>
  </si>
  <si>
    <t>140.0</t>
  </si>
  <si>
    <t>113.0</t>
  </si>
  <si>
    <t>110.0</t>
  </si>
  <si>
    <t>749.0</t>
  </si>
  <si>
    <t>479.0</t>
  </si>
  <si>
    <t>489.0</t>
  </si>
  <si>
    <t>107.0</t>
  </si>
  <si>
    <t>783.0</t>
  </si>
  <si>
    <t>864.0</t>
  </si>
  <si>
    <t>340.0</t>
  </si>
  <si>
    <t>626.0</t>
  </si>
  <si>
    <t>808.0</t>
  </si>
  <si>
    <t>567.0</t>
  </si>
  <si>
    <t>319.0</t>
  </si>
  <si>
    <t>109.0</t>
  </si>
  <si>
    <t>722.0</t>
  </si>
  <si>
    <t>551.0</t>
  </si>
  <si>
    <t>325.0</t>
  </si>
  <si>
    <t>184.0</t>
  </si>
  <si>
    <t>227.0</t>
  </si>
  <si>
    <t>416.0</t>
  </si>
  <si>
    <t>450.0</t>
  </si>
  <si>
    <t>659.0</t>
  </si>
  <si>
    <t>782.0</t>
  </si>
  <si>
    <t>280.0</t>
  </si>
  <si>
    <t>192.0</t>
  </si>
  <si>
    <t>672.0</t>
  </si>
  <si>
    <t>466.0</t>
  </si>
  <si>
    <t>369.0</t>
  </si>
  <si>
    <t>854.0</t>
  </si>
  <si>
    <t>172.0</t>
  </si>
  <si>
    <t>449.0</t>
  </si>
  <si>
    <t>144.0</t>
  </si>
  <si>
    <t>653.0</t>
  </si>
  <si>
    <t>379.0</t>
  </si>
  <si>
    <t>142.0</t>
  </si>
  <si>
    <t>214.0</t>
  </si>
  <si>
    <t>413.0</t>
  </si>
  <si>
    <t>748.0</t>
  </si>
  <si>
    <t>464.0</t>
  </si>
  <si>
    <t>118.0</t>
  </si>
  <si>
    <t>429.0</t>
  </si>
  <si>
    <t>239.0</t>
  </si>
  <si>
    <t>470.0</t>
  </si>
  <si>
    <t>332.0</t>
  </si>
  <si>
    <t>250.0</t>
  </si>
  <si>
    <t>786.0</t>
  </si>
  <si>
    <t>410.0</t>
  </si>
  <si>
    <t>439.0</t>
  </si>
  <si>
    <t>223.0</t>
  </si>
  <si>
    <t>310.0</t>
  </si>
  <si>
    <t>225.0</t>
  </si>
  <si>
    <t>238.0</t>
  </si>
  <si>
    <t>792.0</t>
  </si>
  <si>
    <t>435.0</t>
  </si>
  <si>
    <t>170.0</t>
  </si>
  <si>
    <t>579.0</t>
  </si>
  <si>
    <t>188.0</t>
  </si>
  <si>
    <t>420.0</t>
  </si>
  <si>
    <t>761.0</t>
  </si>
  <si>
    <t>312.0</t>
  </si>
  <si>
    <t>773.0</t>
  </si>
  <si>
    <t>281.0</t>
  </si>
  <si>
    <t>514.0</t>
  </si>
  <si>
    <t>553.0</t>
  </si>
  <si>
    <t>758.0</t>
  </si>
  <si>
    <t>557.0</t>
  </si>
  <si>
    <t>305.0</t>
  </si>
  <si>
    <t>153.0</t>
  </si>
  <si>
    <t>390.0</t>
  </si>
  <si>
    <t>555.0</t>
  </si>
  <si>
    <t>625.0</t>
  </si>
  <si>
    <t>381.0</t>
  </si>
  <si>
    <t>836.0</t>
  </si>
  <si>
    <t>167.0</t>
  </si>
  <si>
    <t>169.0</t>
  </si>
  <si>
    <t>769.1</t>
  </si>
  <si>
    <t>378.0</t>
  </si>
  <si>
    <t>493.0</t>
  </si>
  <si>
    <t>432.0</t>
  </si>
  <si>
    <t>301.0</t>
  </si>
  <si>
    <t>488.0</t>
  </si>
  <si>
    <t>619.0</t>
  </si>
  <si>
    <t>891.0</t>
  </si>
  <si>
    <t>818.0</t>
  </si>
  <si>
    <t>484.0</t>
  </si>
  <si>
    <t>720.0</t>
  </si>
  <si>
    <t>492.0</t>
  </si>
  <si>
    <t>309.0</t>
  </si>
  <si>
    <t>177.0</t>
  </si>
  <si>
    <t>262.0</t>
  </si>
  <si>
    <t>674.0</t>
  </si>
  <si>
    <t>260.0</t>
  </si>
  <si>
    <t>868.0</t>
  </si>
  <si>
    <t>442.0</t>
  </si>
  <si>
    <t>477.0</t>
  </si>
  <si>
    <t>546.0</t>
  </si>
  <si>
    <t>330.0</t>
  </si>
  <si>
    <t>646.0</t>
  </si>
  <si>
    <t>471.0</t>
  </si>
  <si>
    <t>440.1</t>
  </si>
  <si>
    <t>585.0</t>
  </si>
  <si>
    <t>483.1</t>
  </si>
  <si>
    <t>230.0</t>
  </si>
  <si>
    <t>171.0</t>
  </si>
  <si>
    <t>627.0</t>
  </si>
  <si>
    <t>292.0</t>
  </si>
  <si>
    <t>316.0</t>
  </si>
  <si>
    <t>205.0</t>
  </si>
  <si>
    <t>266.0</t>
  </si>
  <si>
    <t>441.0</t>
  </si>
  <si>
    <t>441.1</t>
  </si>
  <si>
    <t>222.0</t>
  </si>
  <si>
    <t>522.0</t>
  </si>
  <si>
    <t>127.0</t>
  </si>
  <si>
    <t>402.0</t>
  </si>
  <si>
    <t>122.0</t>
  </si>
  <si>
    <t>556.0</t>
  </si>
  <si>
    <t>241.0</t>
  </si>
  <si>
    <t>376.0</t>
  </si>
  <si>
    <t>733.0</t>
  </si>
  <si>
    <t>588.0</t>
  </si>
  <si>
    <t>647.0</t>
  </si>
  <si>
    <t>535.0</t>
  </si>
  <si>
    <t>656.0</t>
  </si>
  <si>
    <t>191.0</t>
  </si>
  <si>
    <t>117.0</t>
  </si>
  <si>
    <t>658.0</t>
  </si>
  <si>
    <t>335.0</t>
  </si>
  <si>
    <t>275.0</t>
  </si>
  <si>
    <t>756.0</t>
  </si>
  <si>
    <t>833.0</t>
  </si>
  <si>
    <t>412.0</t>
  </si>
  <si>
    <t>728.0</t>
  </si>
  <si>
    <t>777.0</t>
  </si>
  <si>
    <t>327.0</t>
  </si>
  <si>
    <t>629.0</t>
  </si>
  <si>
    <t>166.0</t>
  </si>
  <si>
    <t>135.0</t>
  </si>
  <si>
    <t>486.0</t>
  </si>
  <si>
    <t>853.0</t>
  </si>
  <si>
    <t>877.0</t>
  </si>
  <si>
    <t>533.0</t>
  </si>
  <si>
    <t>451.0</t>
  </si>
  <si>
    <t>824.0</t>
  </si>
  <si>
    <t>509.0</t>
  </si>
  <si>
    <t>702.0</t>
  </si>
  <si>
    <t>763.0</t>
  </si>
  <si>
    <t>165.0</t>
  </si>
  <si>
    <t>519.0</t>
  </si>
  <si>
    <t>417.0</t>
  </si>
  <si>
    <t>727.0</t>
  </si>
  <si>
    <t>771.0</t>
  </si>
  <si>
    <t>245.0</t>
  </si>
  <si>
    <t>134.0</t>
  </si>
  <si>
    <t>814.0</t>
  </si>
  <si>
    <t>455.0</t>
  </si>
  <si>
    <t>284.0</t>
  </si>
  <si>
    <t>632.0</t>
  </si>
  <si>
    <t>279.0</t>
  </si>
  <si>
    <t>179.0</t>
  </si>
  <si>
    <t>529.0</t>
  </si>
  <si>
    <t>203.0</t>
  </si>
  <si>
    <t>315.0</t>
  </si>
  <si>
    <t>711.0</t>
  </si>
  <si>
    <t>542.0</t>
  </si>
  <si>
    <t>820.0</t>
  </si>
  <si>
    <t>804.0</t>
  </si>
  <si>
    <t>787.0</t>
  </si>
  <si>
    <t>444.0</t>
  </si>
  <si>
    <t>282.0</t>
  </si>
  <si>
    <t>409.0</t>
  </si>
  <si>
    <t>337.0</t>
  </si>
  <si>
    <t>178.0</t>
  </si>
  <si>
    <t>855.0</t>
  </si>
  <si>
    <t>249.0</t>
  </si>
  <si>
    <t>328.0</t>
  </si>
  <si>
    <t>370.0</t>
  </si>
  <si>
    <t>121.0</t>
  </si>
  <si>
    <t>129.0</t>
  </si>
  <si>
    <t>469.0</t>
  </si>
  <si>
    <t>511.0</t>
  </si>
  <si>
    <t>252.0</t>
  </si>
  <si>
    <t>685.0</t>
  </si>
  <si>
    <t>841.0</t>
  </si>
  <si>
    <t>565.0</t>
  </si>
  <si>
    <t>578.0</t>
  </si>
  <si>
    <t>377.1</t>
  </si>
  <si>
    <t>220.0</t>
  </si>
  <si>
    <t>775.0</t>
  </si>
  <si>
    <t>308.0</t>
  </si>
  <si>
    <t>392.0</t>
  </si>
  <si>
    <t>421.0</t>
  </si>
  <si>
    <t>356.0</t>
  </si>
  <si>
    <t>106.0</t>
  </si>
  <si>
    <t>481.0</t>
  </si>
  <si>
    <t>867.0</t>
  </si>
  <si>
    <t>734.0</t>
  </si>
  <si>
    <t>285.0</t>
  </si>
  <si>
    <t>766.0</t>
  </si>
  <si>
    <t>846.0</t>
  </si>
  <si>
    <t>182.0</t>
  </si>
  <si>
    <t>837.0</t>
  </si>
  <si>
    <t>286.0</t>
  </si>
  <si>
    <t>258.0</t>
  </si>
  <si>
    <t>157.0</t>
  </si>
  <si>
    <t>317.0</t>
  </si>
  <si>
    <t>436.0</t>
  </si>
  <si>
    <t>878.0</t>
  </si>
  <si>
    <t>670.0</t>
  </si>
  <si>
    <t>382.0</t>
  </si>
  <si>
    <t>386.0</t>
  </si>
  <si>
    <t>564.0</t>
  </si>
  <si>
    <t>114.0</t>
  </si>
  <si>
    <t>606.0</t>
  </si>
  <si>
    <t>313.0</t>
  </si>
  <si>
    <t>485.0</t>
  </si>
  <si>
    <t>352.0</t>
  </si>
  <si>
    <t>478.0</t>
  </si>
  <si>
    <t>620.0</t>
  </si>
  <si>
    <t>314.0</t>
  </si>
  <si>
    <t>411.0</t>
  </si>
  <si>
    <t>821.0</t>
  </si>
  <si>
    <t>785.0</t>
  </si>
  <si>
    <t>884.0</t>
  </si>
  <si>
    <t>510.0</t>
  </si>
  <si>
    <t>633.0</t>
  </si>
  <si>
    <t>856.0</t>
  </si>
  <si>
    <t>212.0</t>
  </si>
  <si>
    <t>746.0</t>
  </si>
  <si>
    <t>575.0</t>
  </si>
  <si>
    <t>678.0</t>
  </si>
  <si>
    <t>603.0</t>
  </si>
  <si>
    <t>358.0</t>
  </si>
  <si>
    <t>732.0</t>
  </si>
  <si>
    <t>779.0</t>
  </si>
  <si>
    <t>826.0</t>
  </si>
  <si>
    <t>705.0</t>
  </si>
  <si>
    <t>661.0</t>
  </si>
  <si>
    <t>624.0</t>
  </si>
  <si>
    <t>527.0</t>
  </si>
  <si>
    <t>160.0</t>
  </si>
  <si>
    <t>781.0</t>
  </si>
  <si>
    <t>513.0</t>
  </si>
  <si>
    <t>251.0</t>
  </si>
  <si>
    <t>359.0</t>
  </si>
  <si>
    <t>650.0</t>
  </si>
  <si>
    <t>614.0</t>
  </si>
  <si>
    <t>559.0</t>
  </si>
  <si>
    <t>311.0</t>
  </si>
  <si>
    <t>271.1</t>
  </si>
  <si>
    <t>133.0</t>
  </si>
  <si>
    <t>765.0</t>
  </si>
  <si>
    <t>276.0</t>
  </si>
  <si>
    <t>430.0</t>
  </si>
  <si>
    <t>816.0</t>
  </si>
  <si>
    <t>745.0</t>
  </si>
  <si>
    <t>736.0</t>
  </si>
  <si>
    <t>604.0</t>
  </si>
  <si>
    <t>713.0</t>
  </si>
  <si>
    <t>361.1</t>
  </si>
  <si>
    <t>373.0</t>
  </si>
  <si>
    <t>839.0</t>
  </si>
  <si>
    <t>219.0</t>
  </si>
  <si>
    <t>537.0</t>
  </si>
  <si>
    <t>422.0</t>
  </si>
  <si>
    <t>183.0</t>
  </si>
  <si>
    <t>459.0</t>
  </si>
  <si>
    <t>302.0</t>
  </si>
  <si>
    <t>747.0</t>
  </si>
  <si>
    <t>263.0</t>
  </si>
  <si>
    <t>680.0</t>
  </si>
  <si>
    <t>752.0</t>
  </si>
  <si>
    <t>320.1</t>
  </si>
  <si>
    <t>365.0</t>
  </si>
  <si>
    <t>236.0</t>
  </si>
  <si>
    <t>586.0</t>
  </si>
  <si>
    <t>368.0</t>
  </si>
  <si>
    <t>216.0</t>
  </si>
  <si>
    <t>405.0</t>
  </si>
  <si>
    <t>224.0</t>
  </si>
  <si>
    <t>827.0</t>
  </si>
  <si>
    <t>130.0</t>
  </si>
  <si>
    <t>377.0</t>
  </si>
  <si>
    <t>666.0</t>
  </si>
  <si>
    <t>380.0</t>
  </si>
  <si>
    <t>683.0</t>
  </si>
  <si>
    <t>287.1</t>
  </si>
  <si>
    <t>116.0</t>
  </si>
  <si>
    <t>871.0</t>
  </si>
  <si>
    <t>869.0</t>
  </si>
  <si>
    <t>831.0</t>
  </si>
  <si>
    <t>458.0</t>
  </si>
  <si>
    <t>349.0</t>
  </si>
  <si>
    <t>636.0</t>
  </si>
  <si>
    <t>384.0</t>
  </si>
  <si>
    <t>572.0</t>
  </si>
  <si>
    <t>872.0</t>
  </si>
  <si>
    <t>112.0</t>
  </si>
  <si>
    <t>630.0</t>
  </si>
  <si>
    <t>548.0</t>
  </si>
  <si>
    <t>256.0</t>
  </si>
  <si>
    <t>873.0</t>
  </si>
  <si>
    <t>755.0</t>
  </si>
  <si>
    <t>840.0</t>
  </si>
  <si>
    <t>468.0</t>
  </si>
  <si>
    <t>128.0</t>
  </si>
  <si>
    <t>735.0</t>
  </si>
  <si>
    <t>208.0</t>
  </si>
  <si>
    <t>536.0</t>
  </si>
  <si>
    <t>825.0</t>
  </si>
  <si>
    <t>507.0</t>
  </si>
  <si>
    <t>750.0</t>
  </si>
  <si>
    <t>617.0</t>
  </si>
  <si>
    <t>649.0</t>
  </si>
  <si>
    <t>259.0</t>
  </si>
  <si>
    <t>247.0</t>
  </si>
  <si>
    <t>155.1</t>
  </si>
  <si>
    <t>760.0</t>
  </si>
  <si>
    <t>321.0</t>
  </si>
  <si>
    <t>870.0</t>
  </si>
  <si>
    <t>828.0</t>
  </si>
  <si>
    <t>718.0</t>
  </si>
  <si>
    <t>757.0</t>
  </si>
  <si>
    <t>740.0</t>
  </si>
  <si>
    <t>539.0</t>
  </si>
  <si>
    <t>807.0</t>
  </si>
  <si>
    <t>210.0</t>
  </si>
  <si>
    <t>751.0</t>
  </si>
  <si>
    <t>463.0</t>
  </si>
  <si>
    <t>115.0</t>
  </si>
  <si>
    <t>813.0</t>
  </si>
  <si>
    <t>706.0</t>
  </si>
  <si>
    <t>203.1</t>
  </si>
  <si>
    <t>801.0</t>
  </si>
  <si>
    <t>433.1</t>
  </si>
  <si>
    <t>549.0</t>
  </si>
  <si>
    <t>433.0</t>
  </si>
  <si>
    <t>886.0</t>
  </si>
  <si>
    <t>315.1</t>
  </si>
  <si>
    <t>447.0</t>
  </si>
  <si>
    <t>677.0</t>
  </si>
  <si>
    <t>848.0</t>
  </si>
  <si>
    <t>652.0</t>
  </si>
  <si>
    <t>550.0</t>
  </si>
  <si>
    <t>753.0</t>
  </si>
  <si>
    <t>452.0</t>
  </si>
  <si>
    <t>615.0</t>
  </si>
  <si>
    <t>738.0</t>
  </si>
  <si>
    <t>137.0</t>
  </si>
  <si>
    <t>348.1</t>
  </si>
  <si>
    <t>811.0</t>
  </si>
  <si>
    <t>730.0</t>
  </si>
  <si>
    <t>552.0</t>
  </si>
  <si>
    <t>754.0</t>
  </si>
  <si>
    <t>509.92.166.0</t>
  </si>
  <si>
    <t>Jaumain Alexandre</t>
  </si>
  <si>
    <t>400.94.771.0</t>
  </si>
  <si>
    <t>Glassey Stéphanie</t>
  </si>
  <si>
    <t>886.87.722.0</t>
  </si>
  <si>
    <t>Tissot-Gaillard Julia</t>
  </si>
  <si>
    <t>396.05.583.0</t>
  </si>
  <si>
    <t>Gillioz Romane</t>
  </si>
  <si>
    <t>180.89.644.0</t>
  </si>
  <si>
    <t>Bochatay Albane</t>
  </si>
  <si>
    <t>583.78.440.0</t>
  </si>
  <si>
    <t>Launay Etienne</t>
  </si>
  <si>
    <t>583.06.455.0</t>
  </si>
  <si>
    <t>Launay wandrille</t>
  </si>
  <si>
    <t>TC Ecublens</t>
  </si>
  <si>
    <t>TC Stade-Lausanne</t>
  </si>
  <si>
    <t>TC International GE</t>
  </si>
  <si>
    <t>703.12.368.0</t>
  </si>
  <si>
    <t>Pasche Benoît</t>
  </si>
  <si>
    <t>522.10.237.0</t>
  </si>
  <si>
    <t>Jungo Léon</t>
  </si>
  <si>
    <t>112.10.277.0</t>
  </si>
  <si>
    <t>Ammann Baptiste</t>
  </si>
  <si>
    <t>407.04.211.0</t>
  </si>
  <si>
    <t>Grangier Nathaen</t>
  </si>
  <si>
    <t>405.04.146.0</t>
  </si>
  <si>
    <t>Graber Aloïs</t>
  </si>
  <si>
    <t>909.93.208.0</t>
  </si>
  <si>
    <t>Vauthey Damien</t>
  </si>
  <si>
    <t>651.15.384.0</t>
  </si>
  <si>
    <t>Michiels Arthur</t>
  </si>
  <si>
    <t>283.83.877.0</t>
  </si>
  <si>
    <t>Desobry Christelle</t>
  </si>
  <si>
    <t>353.97.633.0</t>
  </si>
  <si>
    <t>Fortis Anastasia</t>
  </si>
  <si>
    <t>250.70.587.0</t>
  </si>
  <si>
    <t>Caflisch Valeria</t>
  </si>
  <si>
    <t>749.78.826.0</t>
  </si>
  <si>
    <t>Roos Natacha</t>
  </si>
  <si>
    <t>859.62.590.0</t>
  </si>
  <si>
    <t>Stettler Doris</t>
  </si>
  <si>
    <t>725.71.211.0</t>
  </si>
  <si>
    <t>Rahimi Agron</t>
  </si>
  <si>
    <t>262.16.438.0</t>
  </si>
  <si>
    <t>Chételat Yoan</t>
  </si>
  <si>
    <t>158.06.240.0</t>
  </si>
  <si>
    <t>Bernard Nathan</t>
  </si>
  <si>
    <t>895.78.188.1</t>
  </si>
  <si>
    <t>Tsarida Petros</t>
  </si>
  <si>
    <t>256.16.115.0</t>
  </si>
  <si>
    <t>Castella Lilian</t>
  </si>
  <si>
    <t>248.16.411.0</t>
  </si>
  <si>
    <t>Buzzurro Marlon</t>
  </si>
  <si>
    <t>294.02.338.0</t>
  </si>
  <si>
    <t>Duflon Jérémy</t>
  </si>
  <si>
    <t>749.03.430.0</t>
  </si>
  <si>
    <t>Romanens Bastien</t>
  </si>
  <si>
    <t>353.67.121.0</t>
  </si>
  <si>
    <t>Fortis Dominique</t>
  </si>
  <si>
    <t>412.16.365.0</t>
  </si>
  <si>
    <t>Grobéty Romain</t>
  </si>
  <si>
    <t>922.17.148.0</t>
  </si>
  <si>
    <t>Von Riedmatten Ilyes Lars</t>
  </si>
  <si>
    <t>776.81.678.0</t>
  </si>
  <si>
    <t>Salih Ouafae</t>
  </si>
  <si>
    <t>199.00.248.0</t>
  </si>
  <si>
    <t>Bozagci Kilihan</t>
  </si>
  <si>
    <t>964.74.456.0</t>
  </si>
  <si>
    <t>Wollheim Mathias</t>
  </si>
  <si>
    <t>983.80.381.0</t>
  </si>
  <si>
    <t>Zenou David</t>
  </si>
  <si>
    <t>198.90.759.0</t>
  </si>
  <si>
    <t>Boulnois Agathe</t>
  </si>
  <si>
    <t>888.89.567.0</t>
  </si>
  <si>
    <t>Tolochko Tetiana</t>
  </si>
  <si>
    <t>103.94.853.0</t>
  </si>
  <si>
    <t>Adriaenssens Clara</t>
  </si>
  <si>
    <t>437.90.611.0</t>
  </si>
  <si>
    <t>Hammer Elena</t>
  </si>
  <si>
    <t>919.79.677.0</t>
  </si>
  <si>
    <t>Volf Reinoso Irina</t>
  </si>
  <si>
    <t>165.16.537.0</t>
  </si>
  <si>
    <t>Bidron Beatrice</t>
  </si>
  <si>
    <t>882.57.720.0</t>
  </si>
  <si>
    <t>Thompson Isabel</t>
  </si>
  <si>
    <t>662.99.355.0</t>
  </si>
  <si>
    <t>Morel Gregory</t>
  </si>
  <si>
    <t>254.73.392.0</t>
  </si>
  <si>
    <t>Carosella Corrado</t>
  </si>
  <si>
    <t>208.88.355.0</t>
  </si>
  <si>
    <t>Bresciani Angelo</t>
  </si>
  <si>
    <t>605.15.120.0</t>
  </si>
  <si>
    <t>Mattar Julius</t>
  </si>
  <si>
    <t>267.15.452.0</t>
  </si>
  <si>
    <t>Colineau Elliot</t>
  </si>
  <si>
    <t>533.14.259.1</t>
  </si>
  <si>
    <t>Kovalenko Klim</t>
  </si>
  <si>
    <t>107.12.319.0</t>
  </si>
  <si>
    <t>Alix Augustin</t>
  </si>
  <si>
    <t>332.08.224.0</t>
  </si>
  <si>
    <t>Fauche Edgar</t>
  </si>
  <si>
    <t>525.13.365.0</t>
  </si>
  <si>
    <t>Kadyrov Nourali</t>
  </si>
  <si>
    <t>396.08.290.0</t>
  </si>
  <si>
    <t>Gilbert Zachary</t>
  </si>
  <si>
    <t>433.79.167.0</t>
  </si>
  <si>
    <t>Hagen Nicolas</t>
  </si>
  <si>
    <t>282.91.138.0</t>
  </si>
  <si>
    <t>De Renzis Matteo</t>
  </si>
  <si>
    <t>605.08.190.0</t>
  </si>
  <si>
    <t>Pommier Jad</t>
  </si>
  <si>
    <t>749.96.326.0</t>
  </si>
  <si>
    <t>Rotolo Luca</t>
  </si>
  <si>
    <t>605.09.134.0</t>
  </si>
  <si>
    <t>Noah Pralong</t>
  </si>
  <si>
    <t>159.81.431.0</t>
  </si>
  <si>
    <t>Bernstorff Friedrich</t>
  </si>
  <si>
    <t>323.16.217.0</t>
  </si>
  <si>
    <t>Etienne Gustave</t>
  </si>
  <si>
    <t>749.14.341.0</t>
  </si>
  <si>
    <t>TeTa Alonso</t>
  </si>
  <si>
    <t>759.97.472.0</t>
  </si>
  <si>
    <t>Rossier Adrien Naoki</t>
  </si>
  <si>
    <t>587.66.511.0</t>
  </si>
  <si>
    <t>Legendre Hadenfeldt Meike</t>
  </si>
  <si>
    <t>798.05.345.0</t>
  </si>
  <si>
    <t>Suter Davide</t>
  </si>
  <si>
    <t>278.13.444.0</t>
  </si>
  <si>
    <t>De Araújo Gomes Gonçalves Guilherme</t>
  </si>
  <si>
    <t>Gauthier Joseph</t>
  </si>
  <si>
    <t>138.64.530.0</t>
  </si>
  <si>
    <t>Labarthe Carine</t>
  </si>
  <si>
    <t>281.15.144.0</t>
  </si>
  <si>
    <t>De Meckenheim Charles-Clarence</t>
  </si>
  <si>
    <t>785.83.629.0</t>
  </si>
  <si>
    <t>Shideler Morgan</t>
  </si>
  <si>
    <t>838.12.183.0</t>
  </si>
  <si>
    <t>Schurch Thadeus</t>
  </si>
  <si>
    <t>516.82.551.0</t>
  </si>
  <si>
    <t>Jonet Coraline</t>
  </si>
  <si>
    <t>533.91.745.0</t>
  </si>
  <si>
    <t>La Marca Olivia</t>
  </si>
  <si>
    <t>638.16.286.0</t>
  </si>
  <si>
    <t>Maximov Michel</t>
  </si>
  <si>
    <t>579.18.318.0</t>
  </si>
  <si>
    <t>Lanuzza Andrea</t>
  </si>
  <si>
    <t>283.05.308.0</t>
  </si>
  <si>
    <t>Desthieux Matteo</t>
  </si>
  <si>
    <t>717.74.226.0</t>
  </si>
  <si>
    <t>Pinard Stephane</t>
  </si>
  <si>
    <t>651.78.103.1</t>
  </si>
  <si>
    <t>Michel Fabian</t>
  </si>
  <si>
    <t>116.17.791.0</t>
  </si>
  <si>
    <t>Andres Alia</t>
  </si>
  <si>
    <t>686.92.476.0</t>
  </si>
  <si>
    <t>Nouri Jordan</t>
  </si>
  <si>
    <t>485.69.422.0</t>
  </si>
  <si>
    <t>Huber Patrick</t>
  </si>
  <si>
    <t>932.87.349.0</t>
  </si>
  <si>
    <t>Walther Adrien</t>
  </si>
  <si>
    <t>262.92.234.0</t>
  </si>
  <si>
    <t>Cherouati Bilal</t>
  </si>
  <si>
    <t>Duc Chloé</t>
  </si>
  <si>
    <t>287.93.483.0</t>
  </si>
  <si>
    <t>Djokic Jovan</t>
  </si>
  <si>
    <t>483.65.844.0</t>
  </si>
  <si>
    <t>Hornung Valérie</t>
  </si>
  <si>
    <t>533.91.544.0</t>
  </si>
  <si>
    <t>Lambotte Sybille</t>
  </si>
  <si>
    <t>738.97.134.0</t>
  </si>
  <si>
    <t>Rey Robin</t>
  </si>
  <si>
    <t>383.75.318.0</t>
  </si>
  <si>
    <t>Gatta Frank</t>
  </si>
  <si>
    <t>749.15.285.0</t>
  </si>
  <si>
    <t>Spannagel Jayden</t>
  </si>
  <si>
    <t>489.09.428.0</t>
  </si>
  <si>
    <t>Hugo Heilmann</t>
  </si>
  <si>
    <t>583.17.268.0</t>
  </si>
  <si>
    <t>Lauden Olivier</t>
  </si>
  <si>
    <t>605.99.149.0</t>
  </si>
  <si>
    <t>Porretta Federico</t>
  </si>
  <si>
    <t>605.15.486.0</t>
  </si>
  <si>
    <t>Poku Gael</t>
  </si>
  <si>
    <t>Lutter Nicolas</t>
  </si>
  <si>
    <t>342.85.603.0</t>
  </si>
  <si>
    <t>Fischer Katrin</t>
  </si>
  <si>
    <t>464.04.132.0</t>
  </si>
  <si>
    <t>Hermie Cyril</t>
  </si>
  <si>
    <t>439.80.708.0</t>
  </si>
  <si>
    <t>Hannewald Pia</t>
  </si>
  <si>
    <t>877.98.284.0</t>
  </si>
  <si>
    <t>Taquet Mathieu</t>
  </si>
  <si>
    <t>636.82.773.1</t>
  </si>
  <si>
    <t>Matas Alexandra</t>
  </si>
  <si>
    <t>377.05.351.0</t>
  </si>
  <si>
    <t>Galymuly Sanzhar</t>
  </si>
  <si>
    <t>795.56.538.0</t>
  </si>
  <si>
    <t>Spoerry Delphine</t>
  </si>
  <si>
    <t>776.95.177.0</t>
  </si>
  <si>
    <t>Salem André</t>
  </si>
  <si>
    <t>910.88.657.0</t>
  </si>
  <si>
    <t>Verdasco Romina</t>
  </si>
  <si>
    <t>576.79.114.0</t>
  </si>
  <si>
    <t>Lahille Jean Marc</t>
  </si>
  <si>
    <t>576.05.647.0</t>
  </si>
  <si>
    <t>Lambert Hélène</t>
  </si>
  <si>
    <t>157.80.370.0</t>
  </si>
  <si>
    <t>Berkemeier Gunnar</t>
  </si>
  <si>
    <t>254.94.139.0</t>
  </si>
  <si>
    <t>Carvalho Pinto Eduardo</t>
  </si>
  <si>
    <t>778.59.553.0</t>
  </si>
  <si>
    <t>Sautter Christine</t>
  </si>
  <si>
    <t>263.82.675.0</t>
  </si>
  <si>
    <t>Choi Hil-Yun</t>
  </si>
  <si>
    <t>592.64.163.0</t>
  </si>
  <si>
    <t>Lemée Xavier</t>
  </si>
  <si>
    <t>108.09.826.0</t>
  </si>
  <si>
    <t>Allibhai Hana</t>
  </si>
  <si>
    <t>209.96.124.0</t>
  </si>
  <si>
    <t>Briault leo</t>
  </si>
  <si>
    <t>899.94.755.0</t>
  </si>
  <si>
    <t>Tymoshchenko Maryna</t>
  </si>
  <si>
    <t>533.69.305.0</t>
  </si>
  <si>
    <t>Kovacs Peter</t>
  </si>
  <si>
    <t>338.97.842.0</t>
  </si>
  <si>
    <t>Feng Jiayi</t>
  </si>
  <si>
    <t>615.78.205.0</t>
  </si>
  <si>
    <t>Luchesi Thiago</t>
  </si>
  <si>
    <t>500.59.546.0</t>
  </si>
  <si>
    <t>Iizuka Kyoko</t>
  </si>
  <si>
    <t>282.96.434.0</t>
  </si>
  <si>
    <t>De preville Melchior</t>
  </si>
  <si>
    <t>784.67.581.0</t>
  </si>
  <si>
    <t>Serrano Lidia</t>
  </si>
  <si>
    <t>542.79.353.0</t>
  </si>
  <si>
    <t>Kinder David</t>
  </si>
  <si>
    <t>797.75.854.0</t>
  </si>
  <si>
    <t>Sultanov Olga</t>
  </si>
  <si>
    <t>118.78.367.0</t>
  </si>
  <si>
    <t>Antohi Marius</t>
  </si>
  <si>
    <t>687.80.604.0</t>
  </si>
  <si>
    <t>Nuon Sophie</t>
  </si>
  <si>
    <t>338.08.725.0</t>
  </si>
  <si>
    <t>Ferraz Rita</t>
  </si>
  <si>
    <t>252.85.755.0</t>
  </si>
  <si>
    <t>Camarena Isabel</t>
  </si>
  <si>
    <t>507.16.206.0</t>
  </si>
  <si>
    <t>Jakobsen Aaron</t>
  </si>
  <si>
    <t>391.10.712.0</t>
  </si>
  <si>
    <t>Gereke Lara</t>
  </si>
  <si>
    <t>535.15.334.0</t>
  </si>
  <si>
    <t>Kealman Gabriel</t>
  </si>
  <si>
    <t>471.01.734.0</t>
  </si>
  <si>
    <t>Hinkel Helena</t>
  </si>
  <si>
    <t>728.83.374.0</t>
  </si>
  <si>
    <t>Rashid Mamoon</t>
  </si>
  <si>
    <t>898.09.648.0</t>
  </si>
  <si>
    <t>Tschumi Leila</t>
  </si>
  <si>
    <t>397.96.236.0</t>
  </si>
  <si>
    <t>Giniyatullin Artur</t>
  </si>
  <si>
    <t>235.57.509.0</t>
  </si>
  <si>
    <t>Buerer Catherine</t>
  </si>
  <si>
    <t>822.04.476.0</t>
  </si>
  <si>
    <t>Schmidt Maxence</t>
  </si>
  <si>
    <t>888.62.611.0</t>
  </si>
  <si>
    <t>Toll Katarina</t>
  </si>
  <si>
    <t>711.02.201.0</t>
  </si>
  <si>
    <t>Petrov Viktor</t>
  </si>
  <si>
    <t>264.52.707.0</t>
  </si>
  <si>
    <t>Chvetsova Irina</t>
  </si>
  <si>
    <t>975.15.402.0</t>
  </si>
  <si>
    <t>Yakymenko Denys</t>
  </si>
  <si>
    <t>314.12.671.0</t>
  </si>
  <si>
    <t>Elkhashab Leila</t>
  </si>
  <si>
    <t>754.75.106.0</t>
  </si>
  <si>
    <t>Rohrer Edwilson</t>
  </si>
  <si>
    <t>322.57.646.0</t>
  </si>
  <si>
    <t>Escobar Michelle</t>
  </si>
  <si>
    <t>455.76.202.0</t>
  </si>
  <si>
    <t>Helck Stefan</t>
  </si>
  <si>
    <t>888.42.703.0</t>
  </si>
  <si>
    <t>Tomassi Margaret</t>
  </si>
  <si>
    <t>789.02.118.0</t>
  </si>
  <si>
    <t>Simon Bastien</t>
  </si>
  <si>
    <t>869.56.511.0</t>
  </si>
  <si>
    <t>stryker Laura</t>
  </si>
  <si>
    <t>706.66.227.0</t>
  </si>
  <si>
    <t>Penot Christophe</t>
  </si>
  <si>
    <t>778.89.624.0</t>
  </si>
  <si>
    <t>Sautter Laura</t>
  </si>
  <si>
    <t>190.00.175.0</t>
  </si>
  <si>
    <t>Bongiovanni Gabin</t>
  </si>
  <si>
    <t>290.50.853.0</t>
  </si>
  <si>
    <t>Dryden Laurel</t>
  </si>
  <si>
    <t>150.10.116.0</t>
  </si>
  <si>
    <t>Becerra Fabian</t>
  </si>
  <si>
    <t>902.67.584.0</t>
  </si>
  <si>
    <t>Ulrike Eitlehuber</t>
  </si>
  <si>
    <t>910.97.233.0</t>
  </si>
  <si>
    <t>Verdasco Raphael junior</t>
  </si>
  <si>
    <t>580.02.623.0</t>
  </si>
  <si>
    <t>Larissa Eitlehuber</t>
  </si>
  <si>
    <t>784.07.317.1</t>
  </si>
  <si>
    <t>Serobyan Hayk</t>
  </si>
  <si>
    <t>539.74.617.0</t>
  </si>
  <si>
    <t>Khristich Anna</t>
  </si>
  <si>
    <t>144.57.465.0</t>
  </si>
  <si>
    <t>Baumann Marc</t>
  </si>
  <si>
    <t>777.59.522.0</t>
  </si>
  <si>
    <t>Santana-Boado Leonela</t>
  </si>
  <si>
    <t>778.57.430.0</t>
  </si>
  <si>
    <t>Sautter Remy</t>
  </si>
  <si>
    <t>290.59.673.0</t>
  </si>
  <si>
    <t>Driscoll-Donave Janice</t>
  </si>
  <si>
    <t>718.57.243.0</t>
  </si>
  <si>
    <t>Pitt Anthony</t>
  </si>
  <si>
    <t>931.65.875.0</t>
  </si>
  <si>
    <t>Walsh Elisabeth</t>
  </si>
  <si>
    <t>118.15.140.0</t>
  </si>
  <si>
    <t>Antohi Maximilian</t>
  </si>
  <si>
    <t>456.56.610.0</t>
  </si>
  <si>
    <t>Helke Jill</t>
  </si>
  <si>
    <t>118.16.448.0</t>
  </si>
  <si>
    <t>Antohi Adrian</t>
  </si>
  <si>
    <t>123.45.679.0</t>
  </si>
  <si>
    <t>Aspinall Susan</t>
  </si>
  <si>
    <t>333.11.275.0</t>
  </si>
  <si>
    <t>Favrod-Coune Nils</t>
  </si>
  <si>
    <t>894.91.891.0</t>
  </si>
  <si>
    <t>Trubacova Pavlina</t>
  </si>
  <si>
    <t>856.75.392.0</t>
  </si>
  <si>
    <t>Steffen Bastian</t>
  </si>
  <si>
    <t>726.07.534.0</t>
  </si>
  <si>
    <t>Rambosson Alexandra</t>
  </si>
  <si>
    <t>108.12.165.0</t>
  </si>
  <si>
    <t>Allibhai Harys</t>
  </si>
  <si>
    <t>730.55.718.0</t>
  </si>
  <si>
    <t>Reber Carole</t>
  </si>
  <si>
    <t>194.78.120.0</t>
  </si>
  <si>
    <t>Bornand Philippe</t>
  </si>
  <si>
    <t>874.07.581.0</t>
  </si>
  <si>
    <t>Stussi Isabella</t>
  </si>
  <si>
    <t>391.77.163.0</t>
  </si>
  <si>
    <t>Gereke Olivier</t>
  </si>
  <si>
    <t>700.54.751.0</t>
  </si>
  <si>
    <t>Pache Laure</t>
  </si>
  <si>
    <t>270.62.255.0</t>
  </si>
  <si>
    <t>Correia José Duarte</t>
  </si>
  <si>
    <t>899.73.618.0</t>
  </si>
  <si>
    <t>Tuerk Elisabeth</t>
  </si>
  <si>
    <t>662.83.151.0</t>
  </si>
  <si>
    <t>Moreaux Julian</t>
  </si>
  <si>
    <t>747.85.752.0</t>
  </si>
  <si>
    <t>Riontino Laura</t>
  </si>
  <si>
    <t>282.99.367.0</t>
  </si>
  <si>
    <t>Derbal Loris</t>
  </si>
  <si>
    <t>685.69.833.0</t>
  </si>
  <si>
    <t>Noda Akiko</t>
  </si>
  <si>
    <t>463.14.112.0</t>
  </si>
  <si>
    <t>Hergott Lawrence</t>
  </si>
  <si>
    <t>727.78.711.0</t>
  </si>
  <si>
    <t>Rapti Zoi</t>
  </si>
  <si>
    <t>774.11.248.0</t>
  </si>
  <si>
    <t>Ryuto Hijino</t>
  </si>
  <si>
    <t>558.73.592.0</t>
  </si>
  <si>
    <t>Korchagina Elena</t>
  </si>
  <si>
    <t>575.72.401.0</t>
  </si>
  <si>
    <t>Lacroix Hiéronyme</t>
  </si>
  <si>
    <t>177.70.826.0</t>
  </si>
  <si>
    <t>Blazevic Sanja</t>
  </si>
  <si>
    <t>545.66.348.0</t>
  </si>
  <si>
    <t>Klau Arne</t>
  </si>
  <si>
    <t>324.84.812.0</t>
  </si>
  <si>
    <t>Evans Jacquelyn</t>
  </si>
  <si>
    <t>701.00.226.0</t>
  </si>
  <si>
    <t>Palamara Leonardo</t>
  </si>
  <si>
    <t>404.59.724.1</t>
  </si>
  <si>
    <t>Gorove Kate</t>
  </si>
  <si>
    <t>741.45.202.0</t>
  </si>
  <si>
    <t>Richardone Michel</t>
  </si>
  <si>
    <t>107.75.525.0</t>
  </si>
  <si>
    <t>Alexander Ilona</t>
  </si>
  <si>
    <t>951.09.361.0</t>
  </si>
  <si>
    <t>Widakowich Lucas</t>
  </si>
  <si>
    <t>753.05.703.0</t>
  </si>
  <si>
    <t>Rohanimoghadam Yasaman</t>
  </si>
  <si>
    <t>507.80.186.0</t>
  </si>
  <si>
    <t>Jakobsen Akos</t>
  </si>
  <si>
    <t>284.96.545.0</t>
  </si>
  <si>
    <t>De wit Hannie</t>
  </si>
  <si>
    <t>984.08.173.0</t>
  </si>
  <si>
    <t>Zhang Austin</t>
  </si>
  <si>
    <t>576.78.687.0</t>
  </si>
  <si>
    <t>Lalchevska Vera</t>
  </si>
  <si>
    <t>124.81.406.0</t>
  </si>
  <si>
    <t>Avancini Moari</t>
  </si>
  <si>
    <t>588.95.583.0</t>
  </si>
  <si>
    <t>Lehmann Burer Liv</t>
  </si>
  <si>
    <t>150.11.243.0</t>
  </si>
  <si>
    <t>Becerra Damian</t>
  </si>
  <si>
    <t>288.67.511.0</t>
  </si>
  <si>
    <t>Donaldson Victoria</t>
  </si>
  <si>
    <t>723.54.139.0</t>
  </si>
  <si>
    <t>Pugin Jean-Bernard</t>
  </si>
  <si>
    <t>605.12.536.0</t>
  </si>
  <si>
    <t>Ritter Myranda</t>
  </si>
  <si>
    <t>162.08.458.0</t>
  </si>
  <si>
    <t>Besson Antoine</t>
  </si>
  <si>
    <t>322.79.828.0</t>
  </si>
  <si>
    <t>Estrada Ana</t>
  </si>
  <si>
    <t>778.13.365.0</t>
  </si>
  <si>
    <t>Sarkulov Arman</t>
  </si>
  <si>
    <t>975.99.820.0</t>
  </si>
  <si>
    <t>Yu Xiaohang</t>
  </si>
  <si>
    <t>292.13.241.0</t>
  </si>
  <si>
    <t>Dubois Maxime</t>
  </si>
  <si>
    <t>749.96.590.0</t>
  </si>
  <si>
    <t>Zhang Yihong</t>
  </si>
  <si>
    <t>190.11.420.0</t>
  </si>
  <si>
    <t>Bonequi César André</t>
  </si>
  <si>
    <t>519.72.803.0</t>
  </si>
  <si>
    <t>Joubert Elsabe</t>
  </si>
  <si>
    <t>675.13.248.0</t>
  </si>
  <si>
    <t>Naffati Nassim</t>
  </si>
  <si>
    <t>503.87.510.0</t>
  </si>
  <si>
    <t>Ishihara Tomoko</t>
  </si>
  <si>
    <t>470.11.248.0</t>
  </si>
  <si>
    <t>Hijino Ryuto</t>
  </si>
  <si>
    <t>401.07.185.0</t>
  </si>
  <si>
    <t>Glinz Darius</t>
  </si>
  <si>
    <t>725.13.309.0</t>
  </si>
  <si>
    <t>Rabbi Pissani Vincent</t>
  </si>
  <si>
    <t>266.10.135.1</t>
  </si>
  <si>
    <t>Clerc Aurélien</t>
  </si>
  <si>
    <t>711.06.177.0</t>
  </si>
  <si>
    <t>Petrov Gueorgui</t>
  </si>
  <si>
    <t>519.09.106.1</t>
  </si>
  <si>
    <t>Joye Sacha</t>
  </si>
  <si>
    <t>340.09.492.0</t>
  </si>
  <si>
    <t>Fiala Maxime</t>
  </si>
  <si>
    <t>209.12.419.0</t>
  </si>
  <si>
    <t>Brightwell Johannes</t>
  </si>
  <si>
    <t>108.09.181.0</t>
  </si>
  <si>
    <t>Allemann Mathias</t>
  </si>
  <si>
    <t>663.01.319.0</t>
  </si>
  <si>
    <t>Morgan Benat</t>
  </si>
  <si>
    <t>380.73.144.0</t>
  </si>
  <si>
    <t>Garcia lopez berges Victor</t>
  </si>
  <si>
    <t>707.46.246.0</t>
  </si>
  <si>
    <t>Perret Philippe</t>
  </si>
  <si>
    <t>973.05.411.0</t>
  </si>
  <si>
    <t>Wyss Louis</t>
  </si>
  <si>
    <t>576.05.247.0</t>
  </si>
  <si>
    <t>Lambert Eric</t>
  </si>
  <si>
    <t>297.01.155.0</t>
  </si>
  <si>
    <t>Durrleman Ezechiel</t>
  </si>
  <si>
    <t>685.05.240.0</t>
  </si>
  <si>
    <t>Nobel Thomas</t>
  </si>
  <si>
    <t>150.78.408.0</t>
  </si>
  <si>
    <t>Beard Richard</t>
  </si>
  <si>
    <t>175.09.101.0</t>
  </si>
  <si>
    <t>Blanc Clovis</t>
  </si>
  <si>
    <t>277.83.176.0</t>
  </si>
  <si>
    <t>Da silva Sandro</t>
  </si>
  <si>
    <t>189.56.222.0</t>
  </si>
  <si>
    <t>Bombelles Tom</t>
  </si>
  <si>
    <t>292.53.343.0</t>
  </si>
  <si>
    <t>Duborgel Alain</t>
  </si>
  <si>
    <t>695.55.355.0</t>
  </si>
  <si>
    <t>Israbhakdi Oot</t>
  </si>
  <si>
    <t>279.95.232.0</t>
  </si>
  <si>
    <t>Dehoux Bouba</t>
  </si>
  <si>
    <t>160.93.278.0</t>
  </si>
  <si>
    <t>Beroud Olivier</t>
  </si>
  <si>
    <t>630.62.218.0</t>
  </si>
  <si>
    <t>Maramba Rolly</t>
  </si>
  <si>
    <t>610.68.119.0</t>
  </si>
  <si>
    <t>Locks Lauro</t>
  </si>
  <si>
    <t>278.52.372.0</t>
  </si>
  <si>
    <t>De Caprio Michel</t>
  </si>
  <si>
    <t>679.57.109.0</t>
  </si>
  <si>
    <t>Neuraz Jean-Paul</t>
  </si>
  <si>
    <t>628.98.208.0</t>
  </si>
  <si>
    <t>Maislisch Gabriel</t>
  </si>
  <si>
    <t>679.49.173.0</t>
  </si>
  <si>
    <t>Nguyen Van Hue</t>
  </si>
  <si>
    <t>356.77.315.0</t>
  </si>
  <si>
    <t>Franzoni Giovanni</t>
  </si>
  <si>
    <t>651.42.447.0</t>
  </si>
  <si>
    <t>Micevic Borisa</t>
  </si>
  <si>
    <t>305.42.205.0</t>
  </si>
  <si>
    <t>Egger Jacky</t>
  </si>
  <si>
    <t>799.43.362.0</t>
  </si>
  <si>
    <t>Szedressy Ivan</t>
  </si>
  <si>
    <t>728.67.347.0</t>
  </si>
  <si>
    <t>Ratsifandrihamanana Jao</t>
  </si>
  <si>
    <t>407.65.336.0</t>
  </si>
  <si>
    <t>Gravel Eric</t>
  </si>
  <si>
    <t>352.62.367.0</t>
  </si>
  <si>
    <t>Formiga Dino</t>
  </si>
  <si>
    <t>937.61.111.0</t>
  </si>
  <si>
    <t>Weber Robin</t>
  </si>
  <si>
    <t>245.45.279.0</t>
  </si>
  <si>
    <t>Buschi Pierre</t>
  </si>
  <si>
    <t>725.40.125.0</t>
  </si>
  <si>
    <t>Radlgruber Kurt</t>
  </si>
  <si>
    <t>910.55.244.0</t>
  </si>
  <si>
    <t>Velasquez Fernando</t>
  </si>
  <si>
    <t>228.89.277.0</t>
  </si>
  <si>
    <t>Buchs Philippe</t>
  </si>
  <si>
    <t>515.45.329.1</t>
  </si>
  <si>
    <t>Jodry Tony</t>
  </si>
  <si>
    <t>792.40.127.0</t>
  </si>
  <si>
    <t>Sorace Valerio</t>
  </si>
  <si>
    <t>721.50.282.0</t>
  </si>
  <si>
    <t>Pouzargue Georges</t>
  </si>
  <si>
    <t>979.48.437.0</t>
  </si>
  <si>
    <t>Zbinden Pierre - Yves</t>
  </si>
  <si>
    <t>604.00.387.0</t>
  </si>
  <si>
    <t>Lim Haakon</t>
  </si>
  <si>
    <t>123.59.360.0</t>
  </si>
  <si>
    <t>Assuncao Lucas</t>
  </si>
  <si>
    <t>667.77.157.0</t>
  </si>
  <si>
    <t>Mottino Massimo</t>
  </si>
  <si>
    <t>695.04.225.0</t>
  </si>
  <si>
    <t>Oloo Jacob</t>
  </si>
  <si>
    <t>726.75.483.0</t>
  </si>
  <si>
    <t>Rambosson Xavier</t>
  </si>
  <si>
    <t>130.75.321.0</t>
  </si>
  <si>
    <t>Bald Iain</t>
  </si>
  <si>
    <t>604.82.490.0</t>
  </si>
  <si>
    <t>Lima Henrique</t>
  </si>
  <si>
    <t>340.44.124.0</t>
  </si>
  <si>
    <t>Fievet Denis</t>
  </si>
  <si>
    <t>633.74.479.0</t>
  </si>
  <si>
    <t>Martins Pedro</t>
  </si>
  <si>
    <t>663.61.214.0</t>
  </si>
  <si>
    <t>Morgan Brendan</t>
  </si>
  <si>
    <t>782.61.182.0</t>
  </si>
  <si>
    <t>Seidenberger Ulrich</t>
  </si>
  <si>
    <t>910.61.389.0</t>
  </si>
  <si>
    <t>Verdasco Raphael</t>
  </si>
  <si>
    <t>207.01.319.0</t>
  </si>
  <si>
    <t>Brendan Bérat</t>
  </si>
  <si>
    <t>383.08.210.0</t>
  </si>
  <si>
    <t>Gauchard Paul antoine</t>
  </si>
  <si>
    <t>805.87.250.0</t>
  </si>
  <si>
    <t>Schärer Alexander</t>
  </si>
  <si>
    <t>717.83.449.0</t>
  </si>
  <si>
    <t>Pineda Jorge Andres</t>
  </si>
  <si>
    <t>269.89.136.0</t>
  </si>
  <si>
    <t>Corbel Sylvain</t>
  </si>
  <si>
    <t>322.88.251.0</t>
  </si>
  <si>
    <t>Estupinan Sergio</t>
  </si>
  <si>
    <t>269.87.485.0</t>
  </si>
  <si>
    <t>Corbel Cyril</t>
  </si>
  <si>
    <t>718.69.254.0</t>
  </si>
  <si>
    <t>Piski Gabor</t>
  </si>
  <si>
    <t>859.54.101.0</t>
  </si>
  <si>
    <t>Sternberg Alan</t>
  </si>
  <si>
    <t>710.36.262.0</t>
  </si>
  <si>
    <t>Peschke Reinhard</t>
  </si>
  <si>
    <t>625.71.280.0</t>
  </si>
  <si>
    <t>Macstravic Glenn</t>
  </si>
  <si>
    <t>480.11.220.0</t>
  </si>
  <si>
    <t>Hoieii/Serhan Ali</t>
  </si>
  <si>
    <t>802.51.126.0</t>
  </si>
  <si>
    <t>Schagerl Franz</t>
  </si>
  <si>
    <t>137.97.285.0</t>
  </si>
  <si>
    <t>Baret Augustin</t>
  </si>
  <si>
    <t>263.11.178.0</t>
  </si>
  <si>
    <t>Chialva Gabriel</t>
  </si>
  <si>
    <t>118.11.186.0</t>
  </si>
  <si>
    <t>Antas de Barros Alvaro</t>
  </si>
  <si>
    <t>278.05.180.0</t>
  </si>
  <si>
    <t>De Barros Adolfo</t>
  </si>
  <si>
    <t>263.09.208.0</t>
  </si>
  <si>
    <t>Chialva Roman</t>
  </si>
  <si>
    <t>748.09.275.0</t>
  </si>
  <si>
    <t>Ritter Daniel</t>
  </si>
  <si>
    <t>242.12.170.0</t>
  </si>
  <si>
    <t>Burns Brandon</t>
  </si>
  <si>
    <t>587.86.318.0</t>
  </si>
  <si>
    <t>Legal Côme</t>
  </si>
  <si>
    <t>676.83.335.0</t>
  </si>
  <si>
    <t>Nakamura Toshihisa</t>
  </si>
  <si>
    <t>718.13.309.0</t>
  </si>
  <si>
    <t>Pisani Rabbi Vincent</t>
  </si>
  <si>
    <t>296.03.111.0</t>
  </si>
  <si>
    <t>Dupasquier Mathieu</t>
  </si>
  <si>
    <t>676.87.319.0</t>
  </si>
  <si>
    <t>Nagamine Yasuyuki</t>
  </si>
  <si>
    <t>749.06.424.0</t>
  </si>
  <si>
    <t>Rizza Rodolphe</t>
  </si>
  <si>
    <t>728.82.133.0</t>
  </si>
  <si>
    <t>Rassendirane Steve</t>
  </si>
  <si>
    <t>984.08.213.0</t>
  </si>
  <si>
    <t>Zhang Kevin</t>
  </si>
  <si>
    <t>824.00.408.0</t>
  </si>
  <si>
    <t>Schmutz Nicolas</t>
  </si>
  <si>
    <t>123.10.410.0</t>
  </si>
  <si>
    <t>Assaraf Ruben</t>
  </si>
  <si>
    <t>708.09.181.0</t>
  </si>
  <si>
    <t>Perroud Robin</t>
  </si>
  <si>
    <t>794.10.419.0</t>
  </si>
  <si>
    <t>Spillman Evan</t>
  </si>
  <si>
    <t>637.10.390.0</t>
  </si>
  <si>
    <t>Mattur Dyutit</t>
  </si>
  <si>
    <t>914.07.159.0</t>
  </si>
  <si>
    <t>Vittoni Nathan</t>
  </si>
  <si>
    <t>863.07.402.0</t>
  </si>
  <si>
    <t>Stoll Gaspard</t>
  </si>
  <si>
    <t>979.06.279.0</t>
  </si>
  <si>
    <t>Zbinden Lino</t>
  </si>
  <si>
    <t>576.07.407.0</t>
  </si>
  <si>
    <t>Lalicata Mattias</t>
  </si>
  <si>
    <t>251.08.214.0</t>
  </si>
  <si>
    <t>Caliandro Gillian</t>
  </si>
  <si>
    <t>461.83.338.0</t>
  </si>
  <si>
    <t>Henriques Patrick</t>
  </si>
  <si>
    <t>533.11.186.0</t>
  </si>
  <si>
    <t>leal Diogo</t>
  </si>
  <si>
    <t>605.79.459.0</t>
  </si>
  <si>
    <t>Marque Roland</t>
  </si>
  <si>
    <t>749.14.167.0</t>
  </si>
  <si>
    <t>Serobyan Areg</t>
  </si>
  <si>
    <t>605.85.421.0</t>
  </si>
  <si>
    <t>Ravagli Giorgio</t>
  </si>
  <si>
    <t>188.70.329.0</t>
  </si>
  <si>
    <t>Bolwijn Richard</t>
  </si>
  <si>
    <t>288.61.301.0</t>
  </si>
  <si>
    <t>Donayre Arturo</t>
  </si>
  <si>
    <t>749.84.114.0</t>
  </si>
  <si>
    <t>Tahiri Jouti Kamal</t>
  </si>
  <si>
    <t>749.79.448.0</t>
  </si>
  <si>
    <t>Uzel Olivier</t>
  </si>
  <si>
    <t>533.88.113.0</t>
  </si>
  <si>
    <t>lapert Ludovic</t>
  </si>
  <si>
    <t>830.74.476.0</t>
  </si>
  <si>
    <t>Schoiswohl Michael</t>
  </si>
  <si>
    <t>150.98.204.0</t>
  </si>
  <si>
    <t>Beard Arthur</t>
  </si>
  <si>
    <t>533.77.142.0</t>
  </si>
  <si>
    <t>L'Huillier Geoffroy</t>
  </si>
  <si>
    <t>749.61.389.0</t>
  </si>
  <si>
    <t>Verdasco Raphaël</t>
  </si>
  <si>
    <t>605.71.366.0</t>
  </si>
  <si>
    <t>Raynaud Jean michel</t>
  </si>
  <si>
    <t>605.89.441.0</t>
  </si>
  <si>
    <t>Reynaud Mauricio</t>
  </si>
  <si>
    <t>656.14.136.0</t>
  </si>
  <si>
    <t>Molina Matias</t>
  </si>
  <si>
    <t>333.72.379.0</t>
  </si>
  <si>
    <t>Favrod-Coune Thierry</t>
  </si>
  <si>
    <t>126.12.227.0</t>
  </si>
  <si>
    <t>Bach Baouab Amin</t>
  </si>
  <si>
    <t>269.71.432.0</t>
  </si>
  <si>
    <t>Corderoy Sylvain</t>
  </si>
  <si>
    <t>TC International Genève</t>
  </si>
  <si>
    <t>267.08.374.0</t>
  </si>
  <si>
    <t>Collins Malo</t>
  </si>
  <si>
    <t>906.09.491.0</t>
  </si>
  <si>
    <t>Valeanu Cristian</t>
  </si>
  <si>
    <t>575.14.606.0</t>
  </si>
  <si>
    <t>Ladak Dilara</t>
  </si>
  <si>
    <t>101.99.173.0</t>
  </si>
  <si>
    <t>Abid Alexandre</t>
  </si>
  <si>
    <t>246.01.345.0</t>
  </si>
  <si>
    <t>Bussard Fabien</t>
  </si>
  <si>
    <t>283.12.413.0</t>
  </si>
  <si>
    <t>Deschamps Lilian</t>
  </si>
  <si>
    <t>939.10.281.0</t>
  </si>
  <si>
    <t>Weheba Tosson</t>
  </si>
  <si>
    <t>Wilber Porto</t>
  </si>
  <si>
    <t>906.12.217.0</t>
  </si>
  <si>
    <t>Valkov Platon</t>
  </si>
  <si>
    <t>363.12.535.0</t>
  </si>
  <si>
    <t>Fried Sara</t>
  </si>
  <si>
    <t>930.74.813.0</t>
  </si>
  <si>
    <t>Walford Lapteva Vassilina</t>
  </si>
  <si>
    <t>705.15.357.0</t>
  </si>
  <si>
    <t>Pegon Lucas</t>
  </si>
  <si>
    <t>Tsukasa Thibault</t>
  </si>
  <si>
    <t>636.16.428.0</t>
  </si>
  <si>
    <t>Matas Simon</t>
  </si>
  <si>
    <t>268.16.432.0</t>
  </si>
  <si>
    <t>Convercey Arthur</t>
  </si>
  <si>
    <t>158.09.384.0</t>
  </si>
  <si>
    <t>Benardis Joseph</t>
  </si>
  <si>
    <t>577.77.455.0</t>
  </si>
  <si>
    <t>Landerer Hugo</t>
  </si>
  <si>
    <t>607.67.113.0</t>
  </si>
  <si>
    <t>Ling Yun</t>
  </si>
  <si>
    <t>791.15.363.0</t>
  </si>
  <si>
    <t>Sofia Mattia</t>
  </si>
  <si>
    <t>631.14.450.0</t>
  </si>
  <si>
    <t>Marie Côme</t>
  </si>
  <si>
    <t>702.51.430.1</t>
  </si>
  <si>
    <t>Pangestu Tikki</t>
  </si>
  <si>
    <t>124.59.251.0</t>
  </si>
  <si>
    <t>Augsburger Daniel</t>
  </si>
  <si>
    <t>694.76.308.0</t>
  </si>
  <si>
    <t>Oehrli Pascal</t>
  </si>
  <si>
    <t>605.06.183.0</t>
  </si>
  <si>
    <t>Metral Yannaël</t>
  </si>
  <si>
    <t>749.15.419.1</t>
  </si>
  <si>
    <t>Robert-Tissot Antoine</t>
  </si>
  <si>
    <t>707.13.263.0</t>
  </si>
  <si>
    <t>Perret Thomas</t>
  </si>
  <si>
    <t>631.11.371.0</t>
  </si>
  <si>
    <t>Maroofi Rayan</t>
  </si>
  <si>
    <t>793.08.103.0</t>
  </si>
  <si>
    <t>Spera Matt</t>
  </si>
  <si>
    <t>224.85.269.0</t>
  </si>
  <si>
    <t>Brüschweiler Joël</t>
  </si>
  <si>
    <t>504.07.883.0</t>
  </si>
  <si>
    <t>Iuliano Sophie</t>
  </si>
  <si>
    <t>267.70.660.0</t>
  </si>
  <si>
    <t>Collardey Sophie</t>
  </si>
  <si>
    <t>118.97.474.0</t>
  </si>
  <si>
    <t>Antenucci Leo</t>
  </si>
  <si>
    <t>551.14.810.0</t>
  </si>
  <si>
    <t>Kochmann Mila Marie</t>
  </si>
  <si>
    <t>265.16.416.0</t>
  </si>
  <si>
    <t>Cioroiu Nicolas</t>
  </si>
  <si>
    <t>704.96.223.0</t>
  </si>
  <si>
    <t>Payraudeau Loïc</t>
  </si>
  <si>
    <t>445.76.663.0</t>
  </si>
  <si>
    <t>Hauert Valérie</t>
  </si>
  <si>
    <t>193.02.288.0</t>
  </si>
  <si>
    <t>Borin Léo</t>
  </si>
  <si>
    <t>Belly Adrian</t>
  </si>
  <si>
    <t>584.96.411.0</t>
  </si>
  <si>
    <t>Lavanchy Nathan</t>
  </si>
  <si>
    <t>445.16.163.0</t>
  </si>
  <si>
    <t>Häuptli Robin</t>
  </si>
  <si>
    <t>849.01.421.0</t>
  </si>
  <si>
    <t>Schwob Florian</t>
  </si>
  <si>
    <t>504.77.362.0</t>
  </si>
  <si>
    <t>Ivkovic Ivan</t>
  </si>
  <si>
    <t>752.17.636.0</t>
  </si>
  <si>
    <t>Rod Chloé</t>
  </si>
  <si>
    <t>533.15.614.0</t>
  </si>
  <si>
    <t>KURTAJ Aléa</t>
  </si>
  <si>
    <t>128.16.481.0</t>
  </si>
  <si>
    <t>Bader Théo</t>
  </si>
  <si>
    <t>689.17.435.0</t>
  </si>
  <si>
    <t>Nzita-Nanga Evan</t>
  </si>
  <si>
    <t>858.14.455.0</t>
  </si>
  <si>
    <t>Steininger Jules</t>
  </si>
  <si>
    <t>445.17.201.0</t>
  </si>
  <si>
    <t>Hauert Simon</t>
  </si>
  <si>
    <t>756.16.333.0</t>
  </si>
  <si>
    <t>Roman Tom</t>
  </si>
  <si>
    <t>270.17.406.0</t>
  </si>
  <si>
    <t>Corthésy Timéo</t>
  </si>
  <si>
    <t>154.83.378.0</t>
  </si>
  <si>
    <t>Benito Garcia Miguel</t>
  </si>
  <si>
    <t>142.86.477.0</t>
  </si>
  <si>
    <t>Baudraz Charles</t>
  </si>
  <si>
    <t>224.16.469.0</t>
  </si>
  <si>
    <t>Brüschweiler Germain</t>
  </si>
  <si>
    <t>403.97.627.0</t>
  </si>
  <si>
    <t>Goldhirsch Lea</t>
  </si>
  <si>
    <t>388.76.175.0</t>
  </si>
  <si>
    <t>Gely David</t>
  </si>
  <si>
    <t>234.82.751.0</t>
  </si>
  <si>
    <t>Bunn Rebecca</t>
  </si>
  <si>
    <t>184.86.442.0</t>
  </si>
  <si>
    <t>Boisot Sylvain</t>
  </si>
  <si>
    <t>674.79.538.0</t>
  </si>
  <si>
    <t>Ménager Christelle</t>
  </si>
  <si>
    <t>888.91.482.0</t>
  </si>
  <si>
    <t>Tonnerre Quentin</t>
  </si>
  <si>
    <t>995.73.877.0</t>
  </si>
  <si>
    <t>Zuercher Nicole</t>
  </si>
  <si>
    <t>259.96.458.0</t>
  </si>
  <si>
    <t>Ceracchini Giacomo</t>
  </si>
  <si>
    <t>612.85.836.0</t>
  </si>
  <si>
    <t>Lopes Filipe Andreia</t>
  </si>
  <si>
    <t>348.73.682.0</t>
  </si>
  <si>
    <t>Flückiger Hamsag Gabriella</t>
  </si>
  <si>
    <t>101.90.410.0</t>
  </si>
  <si>
    <t>Abi Karam Elio</t>
  </si>
  <si>
    <t>947.73.523.0</t>
  </si>
  <si>
    <t>Werner Nathalie</t>
  </si>
  <si>
    <t>908.91.129.0</t>
  </si>
  <si>
    <t>Vasyliev Oleg</t>
  </si>
  <si>
    <t>388.80.315.0</t>
  </si>
  <si>
    <t>Genton Olivier</t>
  </si>
  <si>
    <t>124.65.502.0</t>
  </si>
  <si>
    <t>Ausoni Pascale</t>
  </si>
  <si>
    <t>595.61.535.0</t>
  </si>
  <si>
    <t>Leuba Fatima</t>
  </si>
  <si>
    <t>724.75.275.0</t>
  </si>
  <si>
    <t>Quevedo Federico</t>
  </si>
  <si>
    <t>881.96.523.0</t>
  </si>
  <si>
    <t>Thiel Delphine</t>
  </si>
  <si>
    <t>275.87.202.0</t>
  </si>
  <si>
    <t>Dall'Aglio Andrea</t>
  </si>
  <si>
    <t>388.76.867.0</t>
  </si>
  <si>
    <t>Gely Melinda</t>
  </si>
  <si>
    <t>658.80.469.0</t>
  </si>
  <si>
    <t>Monnier Valentin</t>
  </si>
  <si>
    <t>300.00.837.0</t>
  </si>
  <si>
    <t>Eberhard Sarah</t>
  </si>
  <si>
    <t>296.58.439.0</t>
  </si>
  <si>
    <t>Dupertuis René</t>
  </si>
  <si>
    <t>778.99.865.0</t>
  </si>
  <si>
    <t>Saunier Mélanie</t>
  </si>
  <si>
    <t>289.90.348.0</t>
  </si>
  <si>
    <t>Dosch Alexandre</t>
  </si>
  <si>
    <t>899.00.702.0</t>
  </si>
  <si>
    <t>Türke Laura</t>
  </si>
  <si>
    <t>722.13.413.0</t>
  </si>
  <si>
    <t>Prole Novak</t>
  </si>
  <si>
    <t>725.75.391.0</t>
  </si>
  <si>
    <t>Rabhi Sofiene</t>
  </si>
  <si>
    <t>701.93.755.0</t>
  </si>
  <si>
    <t>Pagotto Nadia</t>
  </si>
  <si>
    <t>725.95.489.0</t>
  </si>
  <si>
    <t>Rakic Stefan</t>
  </si>
  <si>
    <t>209.99.519.0</t>
  </si>
  <si>
    <t>Brkic Diana</t>
  </si>
  <si>
    <t>790.76.484.0</t>
  </si>
  <si>
    <t>Smith Nathaniel</t>
  </si>
  <si>
    <t>124.63.774.0</t>
  </si>
  <si>
    <t>Avondo-Rossier Christine</t>
  </si>
  <si>
    <t>800.67.345.0</t>
  </si>
  <si>
    <t>Schaad Didier</t>
  </si>
  <si>
    <t>333.89.827.0</t>
  </si>
  <si>
    <t>Favre Pauline</t>
  </si>
  <si>
    <t>701.07.239.0</t>
  </si>
  <si>
    <t>Pailloucq Eliot</t>
  </si>
  <si>
    <t>333.56.686.0</t>
  </si>
  <si>
    <t>Favre Sandra</t>
  </si>
  <si>
    <t>720.92.354.0</t>
  </si>
  <si>
    <t>Popov Ivan</t>
  </si>
  <si>
    <t>945.65.566.0</t>
  </si>
  <si>
    <t>Wenk Corinne</t>
  </si>
  <si>
    <t>722.15.108.0</t>
  </si>
  <si>
    <t>Prole Lazar</t>
  </si>
  <si>
    <t>685.71.748.0</t>
  </si>
  <si>
    <t>Nojiri Kaori</t>
  </si>
  <si>
    <t>789.89.381.0</t>
  </si>
  <si>
    <t>Simoes Joao</t>
  </si>
  <si>
    <t>945.92.818.0</t>
  </si>
  <si>
    <t>Wenk Melissa</t>
  </si>
  <si>
    <t>404.76.352.0</t>
  </si>
  <si>
    <t>Gonin Hervé</t>
  </si>
  <si>
    <t>548.67.584.0</t>
  </si>
  <si>
    <t>Knälmann Hildegard</t>
  </si>
  <si>
    <t>253.86.440.0</t>
  </si>
  <si>
    <t>Cané Gaetano</t>
  </si>
  <si>
    <t>120.04.874.0</t>
  </si>
  <si>
    <t>Aragon Carmen</t>
  </si>
  <si>
    <t>575.05.376.0</t>
  </si>
  <si>
    <t>Lacroix Hugo</t>
  </si>
  <si>
    <t>626.62.787.0</t>
  </si>
  <si>
    <t>Maeder Pascale</t>
  </si>
  <si>
    <t>527.07.358.0</t>
  </si>
  <si>
    <t>Kaelin Evan</t>
  </si>
  <si>
    <t>717.70.634.0</t>
  </si>
  <si>
    <t>Pinske Yvonne</t>
  </si>
  <si>
    <t>397.03.267.0</t>
  </si>
  <si>
    <t>Giordano Alexis</t>
  </si>
  <si>
    <t>633.72.785.0</t>
  </si>
  <si>
    <t>Martinez Séverine</t>
  </si>
  <si>
    <t>230.82.340.0</t>
  </si>
  <si>
    <t>Budino Oscar</t>
  </si>
  <si>
    <t>629.12.833.0</t>
  </si>
  <si>
    <t>Makshana Tea</t>
  </si>
  <si>
    <t>594.64.209.0</t>
  </si>
  <si>
    <t>Leresche François</t>
  </si>
  <si>
    <t>933.94.381.0</t>
  </si>
  <si>
    <t>Wang Jidong</t>
  </si>
  <si>
    <t>157.13.853.0</t>
  </si>
  <si>
    <t>Beric Tatiana</t>
  </si>
  <si>
    <t>288.68.390.0</t>
  </si>
  <si>
    <t>Donnini Olivier</t>
  </si>
  <si>
    <t>383.77.615.0</t>
  </si>
  <si>
    <t>Gatfi Soulef</t>
  </si>
  <si>
    <t>537.01.254.0</t>
  </si>
  <si>
    <t>Kerzel David</t>
  </si>
  <si>
    <t>283.13.829.0</t>
  </si>
  <si>
    <t>De sousa Thalyssa</t>
  </si>
  <si>
    <t>121.10.327.0</t>
  </si>
  <si>
    <t>Arnold Eric</t>
  </si>
  <si>
    <t>266.04.550.0</t>
  </si>
  <si>
    <t>Clerget Maelys</t>
  </si>
  <si>
    <t>262.98.240.0</t>
  </si>
  <si>
    <t>Chevrot Alec</t>
  </si>
  <si>
    <t>533.12.660.0</t>
  </si>
  <si>
    <t>Khemeli Sarah</t>
  </si>
  <si>
    <t>153.79.385.0</t>
  </si>
  <si>
    <t>Belly Bertrand</t>
  </si>
  <si>
    <t>605.13.625.0</t>
  </si>
  <si>
    <t>Marzouki Chayma</t>
  </si>
  <si>
    <t>677.90.423.0</t>
  </si>
  <si>
    <t>Neal Christopher</t>
  </si>
  <si>
    <t>984.17.501.0</t>
  </si>
  <si>
    <t>Zhou Ella</t>
  </si>
  <si>
    <t>725.16.886.0</t>
  </si>
  <si>
    <t>Rabhi Marie</t>
  </si>
  <si>
    <t>679.94.252.0</t>
  </si>
  <si>
    <t>Nguyen Loïc</t>
  </si>
  <si>
    <t>605.80.689.0</t>
  </si>
  <si>
    <t>Morier Céline</t>
  </si>
  <si>
    <t>659.67.137.0</t>
  </si>
  <si>
    <t>Montagnese Mauro</t>
  </si>
  <si>
    <t>208.80.775.0</t>
  </si>
  <si>
    <t>Bres Camille</t>
  </si>
  <si>
    <t>502.98.302.0</t>
  </si>
  <si>
    <t>Ingebrand Thomas</t>
  </si>
  <si>
    <t>749.83.731.0</t>
  </si>
  <si>
    <t>Vollmer Aline</t>
  </si>
  <si>
    <t>281.88.248.0</t>
  </si>
  <si>
    <t>De Menezes Youri</t>
  </si>
  <si>
    <t>533.76.512.0</t>
  </si>
  <si>
    <t>Kipfer Nadine</t>
  </si>
  <si>
    <t>903.10.392.0</t>
  </si>
  <si>
    <t>Unlü Ibrahim</t>
  </si>
  <si>
    <t>749.11.692.0</t>
  </si>
  <si>
    <t>Zimner Shana</t>
  </si>
  <si>
    <t>721.97.413.0</t>
  </si>
  <si>
    <t>Possard Cédric</t>
  </si>
  <si>
    <t>586.95.643.0</t>
  </si>
  <si>
    <t>Lederrey Camille</t>
  </si>
  <si>
    <t>399.86.325.0</t>
  </si>
  <si>
    <t>Gisclon Marc</t>
  </si>
  <si>
    <t>651.90.318.0</t>
  </si>
  <si>
    <t>Michaux Clément</t>
  </si>
  <si>
    <t>633.67.112.0</t>
  </si>
  <si>
    <t>Martinet Nicolas</t>
  </si>
  <si>
    <t>276.07.480.0</t>
  </si>
  <si>
    <t>Damon Valentin</t>
  </si>
  <si>
    <t>437.09.242.0</t>
  </si>
  <si>
    <t>Hamsag Akillian</t>
  </si>
  <si>
    <t>611.91.186.0</t>
  </si>
  <si>
    <t>Lombardet Alexandre</t>
  </si>
  <si>
    <t>144.79.454.0</t>
  </si>
  <si>
    <t>Baumann Patrick</t>
  </si>
  <si>
    <t>533.87.153.0</t>
  </si>
  <si>
    <t>Katuku Gaël</t>
  </si>
  <si>
    <t>705.46.446.0</t>
  </si>
  <si>
    <t>Peguiron Yvan</t>
  </si>
  <si>
    <t>289.87.476.1</t>
  </si>
  <si>
    <t>Dosch Michel</t>
  </si>
  <si>
    <t>559.08.140.0</t>
  </si>
  <si>
    <t>Koukab Naël</t>
  </si>
  <si>
    <t>296.09.208.0</t>
  </si>
  <si>
    <t>Duparc Léonard</t>
  </si>
  <si>
    <t>648.80.427.0</t>
  </si>
  <si>
    <t>Meyer David</t>
  </si>
  <si>
    <t>547.79.203.0</t>
  </si>
  <si>
    <t>Klun Nicolas</t>
  </si>
  <si>
    <t>790.12.113.0</t>
  </si>
  <si>
    <t>Smith Arthur</t>
  </si>
  <si>
    <t>527.64.258.0</t>
  </si>
  <si>
    <t>Kaelin Pierre</t>
  </si>
  <si>
    <t>692.12.461.0</t>
  </si>
  <si>
    <t>Occhi Valentino Stefano</t>
  </si>
  <si>
    <t>138.84.164.0</t>
  </si>
  <si>
    <t>Barras David</t>
  </si>
  <si>
    <t>105.14.401.0</t>
  </si>
  <si>
    <t>Ahmed Mazen</t>
  </si>
  <si>
    <t>908.17.329.0</t>
  </si>
  <si>
    <t>Vasyliev Danylo</t>
  </si>
  <si>
    <t>272.93.108.0</t>
  </si>
  <si>
    <t>Crausaz Drayan</t>
  </si>
  <si>
    <t>503.71.223.0</t>
  </si>
  <si>
    <t>Isenschmid Marc</t>
  </si>
  <si>
    <t>266.64.128.0</t>
  </si>
  <si>
    <t>Clastres Patrick</t>
  </si>
  <si>
    <t>657.10.132.0</t>
  </si>
  <si>
    <t>Monina Yakov</t>
  </si>
  <si>
    <t>105.13.470.0</t>
  </si>
  <si>
    <t>Agushi Elias</t>
  </si>
  <si>
    <t>652.11.301.0</t>
  </si>
  <si>
    <t>Mileci Adriano</t>
  </si>
  <si>
    <t>802.13.150.0</t>
  </si>
  <si>
    <t>Schaeffler Luca</t>
  </si>
  <si>
    <t>527.02.438.0</t>
  </si>
  <si>
    <t>Kaelin Bryan</t>
  </si>
  <si>
    <t>782.90.408.0</t>
  </si>
  <si>
    <t>Sellem Omar</t>
  </si>
  <si>
    <t>652.69.229.0</t>
  </si>
  <si>
    <t>Milardi Christophe</t>
  </si>
  <si>
    <t>376.13.428.0</t>
  </si>
  <si>
    <t>Gaillard Emile</t>
  </si>
  <si>
    <t>100.09.485.0</t>
  </si>
  <si>
    <t>Abadi Leandro</t>
  </si>
  <si>
    <t>265.12.468.0</t>
  </si>
  <si>
    <t>Cisterna Teodjan</t>
  </si>
  <si>
    <t>278.12.281.0</t>
  </si>
  <si>
    <t>De Bellis Alexandre</t>
  </si>
  <si>
    <t>962.08.372.0</t>
  </si>
  <si>
    <t>Witz Elias</t>
  </si>
  <si>
    <t>175.13.355.0</t>
  </si>
  <si>
    <t>Blanc Edgar</t>
  </si>
  <si>
    <t>257.49.493.0</t>
  </si>
  <si>
    <t>Caussignac Philippe</t>
  </si>
  <si>
    <t>421.68.267.0</t>
  </si>
  <si>
    <t>Guillemin Laurent</t>
  </si>
  <si>
    <t>118.99.439.0</t>
  </si>
  <si>
    <t>Antunes Mauro</t>
  </si>
  <si>
    <t>789.98.391.0</t>
  </si>
  <si>
    <t>Simic Matija</t>
  </si>
  <si>
    <t>610.76.276.0</t>
  </si>
  <si>
    <t>Locher Cédric</t>
  </si>
  <si>
    <t>160.60.116.0</t>
  </si>
  <si>
    <t>Bersier Pierre-Alain</t>
  </si>
  <si>
    <t>234.00.318.0</t>
  </si>
  <si>
    <t>Buia Alexandre</t>
  </si>
  <si>
    <t>259.84.202.0</t>
  </si>
  <si>
    <t>Celik Abdurrahman</t>
  </si>
  <si>
    <t>206.71.379.1</t>
  </si>
  <si>
    <t>Brégand Christophe</t>
  </si>
  <si>
    <t>287.04.178.0</t>
  </si>
  <si>
    <t>Dixit Jash</t>
  </si>
  <si>
    <t>403.04.321.0</t>
  </si>
  <si>
    <t>Golay Tristan</t>
  </si>
  <si>
    <t>275.04.148.0</t>
  </si>
  <si>
    <t>Da Costa Dylan</t>
  </si>
  <si>
    <t>629.06.415.0</t>
  </si>
  <si>
    <t>Makic Nikola</t>
  </si>
  <si>
    <t>441.47.390.0</t>
  </si>
  <si>
    <t>Harnischberg Marc</t>
  </si>
  <si>
    <t>441.03.237.0</t>
  </si>
  <si>
    <t>Hardtke Ludovic</t>
  </si>
  <si>
    <t>725.04.455.0</t>
  </si>
  <si>
    <t>Racine Adrien</t>
  </si>
  <si>
    <t>725.08.361.0</t>
  </si>
  <si>
    <t>Racine Antonin</t>
  </si>
  <si>
    <t>781.93.309.0</t>
  </si>
  <si>
    <t>Sebei Bilal</t>
  </si>
  <si>
    <t>728.05.386.0</t>
  </si>
  <si>
    <t>Rashiti Andi</t>
  </si>
  <si>
    <t>728.05.386.1</t>
  </si>
  <si>
    <t>Rashiti Albi</t>
  </si>
  <si>
    <t>507.91.439.0</t>
  </si>
  <si>
    <t>Jaekle Loïc</t>
  </si>
  <si>
    <t>295.86.274.0</t>
  </si>
  <si>
    <t>Dumont Arthur</t>
  </si>
  <si>
    <t>908.15.286.0</t>
  </si>
  <si>
    <t>Vasyliev Roman</t>
  </si>
  <si>
    <t>752.08.345.0</t>
  </si>
  <si>
    <t>Rodriguez Miguel</t>
  </si>
  <si>
    <t>508.08.452.0</t>
  </si>
  <si>
    <t>Jandus Luca</t>
  </si>
  <si>
    <t>942.05.362.0</t>
  </si>
  <si>
    <t>Weiss Thomas</t>
  </si>
  <si>
    <t>388.04.177.0</t>
  </si>
  <si>
    <t>Gendreau-Côté Florian</t>
  </si>
  <si>
    <t>752.06.146.0</t>
  </si>
  <si>
    <t>Roda Antonio</t>
  </si>
  <si>
    <t>454.50.142.0</t>
  </si>
  <si>
    <t>Heinzelmann Roland</t>
  </si>
  <si>
    <t>720.97.125.0</t>
  </si>
  <si>
    <t>Pochon Jérémie</t>
  </si>
  <si>
    <t>295.90.473.0</t>
  </si>
  <si>
    <t>Dumas Louis</t>
  </si>
  <si>
    <t>423.05.387.0</t>
  </si>
  <si>
    <t>Guye-Vuillème Ulysse</t>
  </si>
  <si>
    <t>651.07.327.0</t>
  </si>
  <si>
    <t>Michaud Thierry</t>
  </si>
  <si>
    <t>635.84.185.0</t>
  </si>
  <si>
    <t>Massuk Kiril</t>
  </si>
  <si>
    <t>633.18.163.0</t>
  </si>
  <si>
    <t>Martin Fabio</t>
  </si>
  <si>
    <t>749.13.235.0</t>
  </si>
  <si>
    <t>Traykov Georgi</t>
  </si>
  <si>
    <t>605.15.191.0</t>
  </si>
  <si>
    <t>Morier Nathan</t>
  </si>
  <si>
    <t>275.12.401.0</t>
  </si>
  <si>
    <t>Da Costa Fernandes Ruben</t>
  </si>
  <si>
    <t>533.13.447.0</t>
  </si>
  <si>
    <t>Khedir Rayan</t>
  </si>
  <si>
    <t>519.99.142.0</t>
  </si>
  <si>
    <t>Jovanovic Mihajlo</t>
  </si>
  <si>
    <t>268.16.228.0</t>
  </si>
  <si>
    <t>Conde Alexandre</t>
  </si>
  <si>
    <t>153.15.403.0</t>
  </si>
  <si>
    <t>Bello Rares</t>
  </si>
  <si>
    <t>464.16.333.0</t>
  </si>
  <si>
    <t>Hernandez-Genton Thomas</t>
  </si>
  <si>
    <t>503.59.139.0</t>
  </si>
  <si>
    <t>Isoz Pierre-François</t>
  </si>
  <si>
    <t>945.09.264.0</t>
  </si>
  <si>
    <t>Wenger Marco</t>
  </si>
  <si>
    <t>253.10.116.0</t>
  </si>
  <si>
    <t>Cane Daniele</t>
  </si>
  <si>
    <t>975.07.166.0</t>
  </si>
  <si>
    <t>Yolaçan Emirhan</t>
  </si>
  <si>
    <t>534.10.425.0</t>
  </si>
  <si>
    <t>Kaufmann-Dauge Ilyan</t>
  </si>
  <si>
    <t>322.96.252.0</t>
  </si>
  <si>
    <t>Estievenart Sébastien</t>
  </si>
  <si>
    <t>605.88.752.0</t>
  </si>
  <si>
    <t>Mouron Julie</t>
  </si>
  <si>
    <t>775.11.753.0</t>
  </si>
  <si>
    <t>Saint-Denis Stella</t>
  </si>
  <si>
    <t>701.10.519.0</t>
  </si>
  <si>
    <t>Painchaud Alexa</t>
  </si>
  <si>
    <t>138.11.825.0</t>
  </si>
  <si>
    <t>Barras Juliette</t>
  </si>
  <si>
    <t>380.13.442.0</t>
  </si>
  <si>
    <t>Garreb Ismael</t>
  </si>
  <si>
    <t>369.70.434.0</t>
  </si>
  <si>
    <t>Fruytier Erik</t>
  </si>
  <si>
    <t>376.99.406.0</t>
  </si>
  <si>
    <t>Gaillard Léonard</t>
  </si>
  <si>
    <t>910.85.286.0</t>
  </si>
  <si>
    <t>Verri Anthony</t>
  </si>
  <si>
    <t>584.67.365.0</t>
  </si>
  <si>
    <t>Lavieville Boris</t>
  </si>
  <si>
    <t>270.15.223.0</t>
  </si>
  <si>
    <t>Corti Pietro</t>
  </si>
  <si>
    <t>294.14.324.0</t>
  </si>
  <si>
    <t>Dufour Elio</t>
  </si>
  <si>
    <t>872.00.113.0</t>
  </si>
  <si>
    <t>Studer Léo</t>
  </si>
  <si>
    <t>198.14.108.0</t>
  </si>
  <si>
    <t>Boulaz Lucas</t>
  </si>
  <si>
    <t>605.14.335.0</t>
  </si>
  <si>
    <t>Pillon Gael</t>
  </si>
  <si>
    <t>265.15.358.0</t>
  </si>
  <si>
    <t>Civel Lucien</t>
  </si>
  <si>
    <t>505.09.277.0</t>
  </si>
  <si>
    <t>Jaccard Ulysse</t>
  </si>
  <si>
    <t>421.96.327.0</t>
  </si>
  <si>
    <t>Guichoud Maxime</t>
  </si>
  <si>
    <t>333.95.125.0</t>
  </si>
  <si>
    <t>Favre Elias</t>
  </si>
  <si>
    <t>274.69.254.1</t>
  </si>
  <si>
    <t>Cuennet Pascal</t>
  </si>
  <si>
    <t>905.96.478.0</t>
  </si>
  <si>
    <t>Vaccari Colin</t>
  </si>
  <si>
    <t>173.89.118.0</t>
  </si>
  <si>
    <t>Bissat Corentin</t>
  </si>
  <si>
    <t>820.70.533.0</t>
  </si>
  <si>
    <t>Schmeiduch Kerstin</t>
  </si>
  <si>
    <t>165.79.424.0</t>
  </si>
  <si>
    <t>Bianchi Steve</t>
  </si>
  <si>
    <t>209.87.259.0</t>
  </si>
  <si>
    <t>Brizuela Nicolas</t>
  </si>
  <si>
    <t>706.83.156.0</t>
  </si>
  <si>
    <t>Penet Nicolas</t>
  </si>
  <si>
    <t>668.94.241.0</t>
  </si>
  <si>
    <t>Mudry Ludovic</t>
  </si>
  <si>
    <t>717.85.310.0</t>
  </si>
  <si>
    <t>Pin Guillaume</t>
  </si>
  <si>
    <t>353.86.387.0</t>
  </si>
  <si>
    <t>Forte Alberto Maria</t>
  </si>
  <si>
    <t>324.88.228.0</t>
  </si>
  <si>
    <t>Eymard Florian</t>
  </si>
  <si>
    <t>628.80.284.0</t>
  </si>
  <si>
    <t>Mai Gia</t>
  </si>
  <si>
    <t>765.77.222.0</t>
  </si>
  <si>
    <t>Rubli Simon</t>
  </si>
  <si>
    <t>906.16.224.0</t>
  </si>
  <si>
    <t>Valmas Stefanos</t>
  </si>
  <si>
    <t>368.17.383.0</t>
  </si>
  <si>
    <t>Fronty Félix</t>
  </si>
  <si>
    <t>749.05.127.0</t>
  </si>
  <si>
    <t>Zürcher Quentin</t>
  </si>
  <si>
    <t>120.08.885.0</t>
  </si>
  <si>
    <t>Arean Emily</t>
  </si>
  <si>
    <t>537.94.282.0</t>
  </si>
  <si>
    <t>Kempter Kevin</t>
  </si>
  <si>
    <t>122.86.859.0</t>
  </si>
  <si>
    <t>Aron Ananda Jasmin</t>
  </si>
  <si>
    <t>280.00.470.0</t>
  </si>
  <si>
    <t>Delacourt Rémi</t>
  </si>
  <si>
    <t>751.95.310.0</t>
  </si>
  <si>
    <t>Roecker Antoine</t>
  </si>
  <si>
    <t>Emiray Ellie Shirin</t>
  </si>
  <si>
    <t>323.66.144.0</t>
  </si>
  <si>
    <t>Etienne Patrick</t>
  </si>
  <si>
    <t>163.77.461.0</t>
  </si>
  <si>
    <t>Bezençon Nicolas</t>
  </si>
  <si>
    <t>323.98.312.0</t>
  </si>
  <si>
    <t>Etienne Antoine</t>
  </si>
  <si>
    <t>749.96.240.0</t>
  </si>
  <si>
    <t>487.96.122.0</t>
  </si>
  <si>
    <t>Hüdepohl Lucas</t>
  </si>
  <si>
    <t>583.96.524.0</t>
  </si>
  <si>
    <t>Laurent Mathilde</t>
  </si>
  <si>
    <t>778.69.647.0</t>
  </si>
  <si>
    <t>Sattiva Anne</t>
  </si>
  <si>
    <t>138.89.324.0</t>
  </si>
  <si>
    <t>Barras Yannick</t>
  </si>
  <si>
    <t>749.10.615.0</t>
  </si>
  <si>
    <t>Serey Anaïs</t>
  </si>
  <si>
    <t>230.80.565.0</t>
  </si>
  <si>
    <t>Buffat Carole</t>
  </si>
  <si>
    <t>705.01.136.0</t>
  </si>
  <si>
    <t>Peduto Matteo</t>
  </si>
  <si>
    <t>209.15.158.0</t>
  </si>
  <si>
    <t>Brinbaum Simon</t>
  </si>
  <si>
    <t>Goodenough Daniel</t>
  </si>
  <si>
    <t>582.15.124.0</t>
  </si>
  <si>
    <t>Laubreaux Paul</t>
  </si>
  <si>
    <t>136.97.172.0</t>
  </si>
  <si>
    <t>Barbey Lionel</t>
  </si>
  <si>
    <t>212.79.172.0</t>
  </si>
  <si>
    <t>Bron Philippe</t>
  </si>
  <si>
    <t>288.15.363.0</t>
  </si>
  <si>
    <t>Dobler Louis</t>
  </si>
  <si>
    <t>676.16.308.0</t>
  </si>
  <si>
    <t>Nawrocka Abel</t>
  </si>
  <si>
    <t>882.70.367.0</t>
  </si>
  <si>
    <t>Thompson Norman</t>
  </si>
  <si>
    <t>704.16.332.0</t>
  </si>
  <si>
    <t>Pauly James</t>
  </si>
  <si>
    <t>723.79.164.0</t>
  </si>
  <si>
    <t>Puccinelli Francesco</t>
  </si>
  <si>
    <t>707.75.483.0</t>
  </si>
  <si>
    <t>Perraux Luc</t>
  </si>
  <si>
    <t>446.15.430.0</t>
  </si>
  <si>
    <t>Häusermann Pietro</t>
  </si>
  <si>
    <t>626.85.329.0</t>
  </si>
  <si>
    <t>Madani Aneesh</t>
  </si>
  <si>
    <t>156.13.163.0</t>
  </si>
  <si>
    <t>Berg Oscar</t>
  </si>
  <si>
    <t>338.10.306.0</t>
  </si>
  <si>
    <t>Ferrari Quentin</t>
  </si>
  <si>
    <t>262.16.261.0</t>
  </si>
  <si>
    <t>Chevalier Hadrien</t>
  </si>
  <si>
    <t>139.14.236.0</t>
  </si>
  <si>
    <t>Bartolini Edoardo</t>
  </si>
  <si>
    <t>158.13.348.0</t>
  </si>
  <si>
    <t>Bernais Victor</t>
  </si>
  <si>
    <t>465.17.358.0</t>
  </si>
  <si>
    <t>Herrera Mateo</t>
  </si>
  <si>
    <t>284.16.362.0</t>
  </si>
  <si>
    <t>D'Halluin Paul</t>
  </si>
  <si>
    <t>749.14.345.0</t>
  </si>
  <si>
    <t>Villard Elias</t>
  </si>
  <si>
    <t>404.15.140.0</t>
  </si>
  <si>
    <t>Goodenough Nicolas</t>
  </si>
  <si>
    <t>533.12.345.0</t>
  </si>
  <si>
    <t>Lauwerier Aristide</t>
  </si>
  <si>
    <t>162.16.250.0</t>
  </si>
  <si>
    <t>Besse Guillaume</t>
  </si>
  <si>
    <t>749.07.721.0</t>
  </si>
  <si>
    <t>Rizzi Anthéa</t>
  </si>
  <si>
    <t>198.76.412.0</t>
  </si>
  <si>
    <t>Bouchex Olivier</t>
  </si>
  <si>
    <t>788.10.630.0</t>
  </si>
  <si>
    <t>Silmont Eryn</t>
  </si>
  <si>
    <t>966.09.730.0</t>
  </si>
  <si>
    <t>Wuichet Alexia</t>
  </si>
  <si>
    <t>673.11.101.0</t>
  </si>
  <si>
    <t>Mury Mathys</t>
  </si>
  <si>
    <t>668.06.877.0</t>
  </si>
  <si>
    <t>Muaccad Rafaella</t>
  </si>
  <si>
    <t>577.08.353.0</t>
  </si>
  <si>
    <t>Landry Romain</t>
  </si>
  <si>
    <t>736.50.312.0</t>
  </si>
  <si>
    <t>Renoult Bruno</t>
  </si>
  <si>
    <t>136.97.826.0</t>
  </si>
  <si>
    <t>Barbier Emma</t>
  </si>
  <si>
    <t>676.86.834.0</t>
  </si>
  <si>
    <t>Nagendran Clémence</t>
  </si>
  <si>
    <t>Lubin Jean</t>
  </si>
  <si>
    <t>383.87.486.0</t>
  </si>
  <si>
    <t>Gattiker Ian</t>
  </si>
  <si>
    <t>711.03.477.0</t>
  </si>
  <si>
    <t>Peterson Victor</t>
  </si>
  <si>
    <t>198.71.419.0</t>
  </si>
  <si>
    <t>Bourgeat Laurent</t>
  </si>
  <si>
    <t>710.91.514.0</t>
  </si>
  <si>
    <t>Pesenti Coralie</t>
  </si>
  <si>
    <t>154.76.644.0</t>
  </si>
  <si>
    <t>Bendiner Krisztina</t>
  </si>
  <si>
    <t>890.61.452.0</t>
  </si>
  <si>
    <t>Traulsen Ernesto</t>
  </si>
  <si>
    <t>586.94.322.0</t>
  </si>
  <si>
    <t>Lederer Thibault</t>
  </si>
  <si>
    <t>651.78.103.0</t>
  </si>
  <si>
    <t>Michaelides Aris</t>
  </si>
  <si>
    <t>423.15.113.0</t>
  </si>
  <si>
    <t>Guy William</t>
  </si>
  <si>
    <t>282.77.831.0</t>
  </si>
  <si>
    <t>Derry Takae</t>
  </si>
  <si>
    <t>105.96.750.0</t>
  </si>
  <si>
    <t>Aguiar Machado Inês</t>
  </si>
  <si>
    <t>707.74.312.0</t>
  </si>
  <si>
    <t>Perret Geoffroy</t>
  </si>
  <si>
    <t>518.74.354.0</t>
  </si>
  <si>
    <t>Josserand Bruno</t>
  </si>
  <si>
    <t>109.17.704.0</t>
  </si>
  <si>
    <t>Altherr Noémie</t>
  </si>
  <si>
    <t>690.96.509.0</t>
  </si>
  <si>
    <t>Oberson Xénia</t>
  </si>
  <si>
    <t>100.68.338.0</t>
  </si>
  <si>
    <t>Aebersold Marc</t>
  </si>
  <si>
    <t>742.64.157.0</t>
  </si>
  <si>
    <t>Ridgway Gayer</t>
  </si>
  <si>
    <t>637.71.283.0</t>
  </si>
  <si>
    <t>Mattenberger Pierre</t>
  </si>
  <si>
    <t>532.17.390.0</t>
  </si>
  <si>
    <t>Kastrati Devon</t>
  </si>
  <si>
    <t>559.17.332.0</t>
  </si>
  <si>
    <t>Koval Laurence</t>
  </si>
  <si>
    <t>914.14.790.0</t>
  </si>
  <si>
    <t>Vispe Lemoine Leonor</t>
  </si>
  <si>
    <t>979.08.756.0</t>
  </si>
  <si>
    <t>Zbinden Clara</t>
  </si>
  <si>
    <t>535.46.504.0</t>
  </si>
  <si>
    <t>Keefer Deborah</t>
  </si>
  <si>
    <t>252.85.509.0</t>
  </si>
  <si>
    <t>Cameron Rachel</t>
  </si>
  <si>
    <t>416.15.315.0</t>
  </si>
  <si>
    <t>Grutman Arthur</t>
  </si>
  <si>
    <t>605.75.758.0</t>
  </si>
  <si>
    <t>Pienaar Deanne</t>
  </si>
  <si>
    <t>749.14.757.0</t>
  </si>
  <si>
    <t>Séquin Aline</t>
  </si>
  <si>
    <t>559.78.381.0</t>
  </si>
  <si>
    <t>Koval Sergiy</t>
  </si>
  <si>
    <t>737.72.157.1</t>
  </si>
  <si>
    <t>Revol Raphaël</t>
  </si>
  <si>
    <t>247.13.209.0</t>
  </si>
  <si>
    <t>Butera Matteo</t>
  </si>
  <si>
    <t>423.81.310.0</t>
  </si>
  <si>
    <t>Guy Clément</t>
  </si>
  <si>
    <t>859.15.212.0</t>
  </si>
  <si>
    <t>Stendardo Maxime</t>
  </si>
  <si>
    <t>289.16.121.0</t>
  </si>
  <si>
    <t>D'Oultremont Adrien</t>
  </si>
  <si>
    <t>400.12.285.0</t>
  </si>
  <si>
    <t>Glass Matthew</t>
  </si>
  <si>
    <t>533.15.421.0</t>
  </si>
  <si>
    <t>Krohn Ayden</t>
  </si>
  <si>
    <t>267.92.236.0</t>
  </si>
  <si>
    <t>Coehorst Michael</t>
  </si>
  <si>
    <t>404.18.153.0</t>
  </si>
  <si>
    <t>Gosschalk Christopher</t>
  </si>
  <si>
    <t>750.14.463.0</t>
  </si>
  <si>
    <t>Robinson Isaac</t>
  </si>
  <si>
    <t>714.09.782.0</t>
  </si>
  <si>
    <t>Pfister Siri</t>
  </si>
  <si>
    <t>378.75.191.0</t>
  </si>
  <si>
    <t>Gamboni Olivier</t>
  </si>
  <si>
    <t>722.12.638.0</t>
  </si>
  <si>
    <t>Praz Ambre</t>
  </si>
  <si>
    <t>703.75.175.0</t>
  </si>
  <si>
    <t>Parlier Hugo</t>
  </si>
  <si>
    <t>699.02.739.0</t>
  </si>
  <si>
    <t>Oviedo Pinto Anaki Léa</t>
  </si>
  <si>
    <t>725.74.489.0</t>
  </si>
  <si>
    <t>Racine Dominique</t>
  </si>
  <si>
    <t>398.07.513.0</t>
  </si>
  <si>
    <t>Giraud Clémence</t>
  </si>
  <si>
    <t>752.14.116.0</t>
  </si>
  <si>
    <t>Rodriguez Stjepanovic Luka</t>
  </si>
  <si>
    <t>629.03.580.0</t>
  </si>
  <si>
    <t>Malherbe Osea</t>
  </si>
  <si>
    <t>752.14.116.1</t>
  </si>
  <si>
    <t>Rodriguez Stjepanovic Hugo</t>
  </si>
  <si>
    <t>638.10.692.0</t>
  </si>
  <si>
    <t>Mawé Patricia</t>
  </si>
  <si>
    <t>693.08.389.0</t>
  </si>
  <si>
    <t>Ody Paul andréa</t>
  </si>
  <si>
    <t>508.51.321.0</t>
  </si>
  <si>
    <t>Janz Claude</t>
  </si>
  <si>
    <t>705.90.639.0</t>
  </si>
  <si>
    <t>Pean Joséphine</t>
  </si>
  <si>
    <t>764.86.439.0</t>
  </si>
  <si>
    <t>Roxendal Pelle</t>
  </si>
  <si>
    <t>816.88.621.0</t>
  </si>
  <si>
    <t>Hogan Sabrina</t>
  </si>
  <si>
    <t>514.80.350.0</t>
  </si>
  <si>
    <t>Lacroix Jérôme</t>
  </si>
  <si>
    <t>473.86.579.0</t>
  </si>
  <si>
    <t>Hirzel Alexandra</t>
  </si>
  <si>
    <t>705.11.688.0</t>
  </si>
  <si>
    <t>Pecoud Ella</t>
  </si>
  <si>
    <t>567.85.320.0</t>
  </si>
  <si>
    <t>Kuhn Jonathan</t>
  </si>
  <si>
    <t>252.11.804.0</t>
  </si>
  <si>
    <t>Campanile Valentine</t>
  </si>
  <si>
    <t>508.09.173.0</t>
  </si>
  <si>
    <t>Jaquier Yaël</t>
  </si>
  <si>
    <t>285.11.822.0</t>
  </si>
  <si>
    <t>Dias Alexandre Clara</t>
  </si>
  <si>
    <t>135.82.290.0</t>
  </si>
  <si>
    <t>Bandeirinha Carlos</t>
  </si>
  <si>
    <t>354.83.679.0</t>
  </si>
  <si>
    <t>Fosses Judit</t>
  </si>
  <si>
    <t>285.55.216.0</t>
  </si>
  <si>
    <t>Didisheim Patrick</t>
  </si>
  <si>
    <t>274.10.854.0</t>
  </si>
  <si>
    <t>Cyran Elyse</t>
  </si>
  <si>
    <t>777.04.557.0</t>
  </si>
  <si>
    <t>Sanchez Oriana</t>
  </si>
  <si>
    <t>196.81.325.0</t>
  </si>
  <si>
    <t>Boss Philippe</t>
  </si>
  <si>
    <t>116.11.529.0</t>
  </si>
  <si>
    <t>Andriamialison Stella</t>
  </si>
  <si>
    <t>629.76.571.0</t>
  </si>
  <si>
    <t>Malyk Tamara</t>
  </si>
  <si>
    <t>816.70.247.0</t>
  </si>
  <si>
    <t>Schilt Stéphane</t>
  </si>
  <si>
    <t>790.53.204.0</t>
  </si>
  <si>
    <t>Slavenburg Harald</t>
  </si>
  <si>
    <t>273.08.621.0</t>
  </si>
  <si>
    <t>Croset Nola</t>
  </si>
  <si>
    <t>976.72.288.0</t>
  </si>
  <si>
    <t>Zahedi Kourosh</t>
  </si>
  <si>
    <t>108.83.365.0</t>
  </si>
  <si>
    <t>Aellen Nils</t>
  </si>
  <si>
    <t>254.85.831.0</t>
  </si>
  <si>
    <t>Cardenas Erica</t>
  </si>
  <si>
    <t>287.77.275.0</t>
  </si>
  <si>
    <t>Dil Hugo</t>
  </si>
  <si>
    <t>977.04.743.0</t>
  </si>
  <si>
    <t>Zaric Ana</t>
  </si>
  <si>
    <t>324.82.654.0</t>
  </si>
  <si>
    <t>Eugler Aude</t>
  </si>
  <si>
    <t>695.94.269.0</t>
  </si>
  <si>
    <t>Olikier Guillaume</t>
  </si>
  <si>
    <t>904.83.526.0</t>
  </si>
  <si>
    <t>Urgel Menendez Berta</t>
  </si>
  <si>
    <t>915.08.434.0</t>
  </si>
  <si>
    <t>Vocat Alexandre</t>
  </si>
  <si>
    <t>108.04.502.0</t>
  </si>
  <si>
    <t>Alloro Martina</t>
  </si>
  <si>
    <t>765.11.152.0</t>
  </si>
  <si>
    <t>Rubli Valentin</t>
  </si>
  <si>
    <t>977.07.710.0</t>
  </si>
  <si>
    <t>Zaric Sonja</t>
  </si>
  <si>
    <t>998.56.212.0</t>
  </si>
  <si>
    <t>Zweili Philippe</t>
  </si>
  <si>
    <t>266.03.687.0</t>
  </si>
  <si>
    <t>Clément Natacha</t>
  </si>
  <si>
    <t>190.12.142.0</t>
  </si>
  <si>
    <t>Bonfils Tao</t>
  </si>
  <si>
    <t>154.05.540.0</t>
  </si>
  <si>
    <t>Bennani Sophia</t>
  </si>
  <si>
    <t>826.85.341.0</t>
  </si>
  <si>
    <t>Schneider Tilman</t>
  </si>
  <si>
    <t>449.05.846.0</t>
  </si>
  <si>
    <t>Haxhiu Elena</t>
  </si>
  <si>
    <t>822.77.249.0</t>
  </si>
  <si>
    <t>Schmidt Roman</t>
  </si>
  <si>
    <t>659.82.617.0</t>
  </si>
  <si>
    <t>Montereale Barbara</t>
  </si>
  <si>
    <t>640.12.391.0</t>
  </si>
  <si>
    <t>Medinger Antoine</t>
  </si>
  <si>
    <t>181.86.619.0</t>
  </si>
  <si>
    <t>Bodrova Natalia</t>
  </si>
  <si>
    <t>878.14.244.0</t>
  </si>
  <si>
    <t>Telefont Aidan</t>
  </si>
  <si>
    <t>975.13.604.0</t>
  </si>
  <si>
    <t>Yunkes Léa</t>
  </si>
  <si>
    <t>696.15.125.0</t>
  </si>
  <si>
    <t>Opuni-May Nevan</t>
  </si>
  <si>
    <t>507.63.641.0</t>
  </si>
  <si>
    <t>Jakobi Wiebke</t>
  </si>
  <si>
    <t>404.78.352.0</t>
  </si>
  <si>
    <t>Gosselin Romain-Daniel</t>
  </si>
  <si>
    <t>699.12.580.0</t>
  </si>
  <si>
    <t>Ouertatani Eya</t>
  </si>
  <si>
    <t>234.12.437.0</t>
  </si>
  <si>
    <t>Bujan Mathéo</t>
  </si>
  <si>
    <t>263.88.871.0</t>
  </si>
  <si>
    <t>Chiariotti Giulia</t>
  </si>
  <si>
    <t>778.71.377.0</t>
  </si>
  <si>
    <t>Saurer Laurent</t>
  </si>
  <si>
    <t>136.01.274.0</t>
  </si>
  <si>
    <t>Barbey Mathieu</t>
  </si>
  <si>
    <t>281.12.832.0</t>
  </si>
  <si>
    <t>Demont Guibat Eve</t>
  </si>
  <si>
    <t>860.84.767.0</t>
  </si>
  <si>
    <t>Stjepanovic Neda</t>
  </si>
  <si>
    <t>285.86.765.0</t>
  </si>
  <si>
    <t>Didenko Anastasiia</t>
  </si>
  <si>
    <t>269.67.189.0</t>
  </si>
  <si>
    <t>Corbelli Roberto</t>
  </si>
  <si>
    <t>116.08.752.0</t>
  </si>
  <si>
    <t>Andriamialison Naomi</t>
  </si>
  <si>
    <t>331.83.222.1</t>
  </si>
  <si>
    <t>Fassnacht Thomas</t>
  </si>
  <si>
    <t>478.05.605.0</t>
  </si>
  <si>
    <t>Hofmann Nastasja</t>
  </si>
  <si>
    <t>271.11.171.0</t>
  </si>
  <si>
    <t>Counotte Shayan</t>
  </si>
  <si>
    <t>284.88.643.0</t>
  </si>
  <si>
    <t>Dethier Daphné</t>
  </si>
  <si>
    <t>338.63.164.0</t>
  </si>
  <si>
    <t>Fernandez-Ordonez David</t>
  </si>
  <si>
    <t>116.12.766.0</t>
  </si>
  <si>
    <t>Andriotis Alice</t>
  </si>
  <si>
    <t>138.85.166.0</t>
  </si>
  <si>
    <t>Barras Gilles</t>
  </si>
  <si>
    <t>483.80.802.0</t>
  </si>
  <si>
    <t>Hornitschek-Thielan Patricia</t>
  </si>
  <si>
    <t>702.78.219.0</t>
  </si>
  <si>
    <t>Papadaniel Yannis</t>
  </si>
  <si>
    <t>154.07.736.0</t>
  </si>
  <si>
    <t>Bennani Lina</t>
  </si>
  <si>
    <t>799.96.438.0</t>
  </si>
  <si>
    <t>Swinnen Santiago</t>
  </si>
  <si>
    <t>629.79.855.0</t>
  </si>
  <si>
    <t>Manuel Etienne Christine</t>
  </si>
  <si>
    <t>229.07.422.0</t>
  </si>
  <si>
    <t>Bucurescu Andrei</t>
  </si>
  <si>
    <t>294.03.715.0</t>
  </si>
  <si>
    <t>Dudle-Crevoisier Estelle</t>
  </si>
  <si>
    <t>283.95.173.0</t>
  </si>
  <si>
    <t>Despont Jérémy</t>
  </si>
  <si>
    <t>568.92.788.0</t>
  </si>
  <si>
    <t>Kukles Yulia</t>
  </si>
  <si>
    <t>260.66.193.0</t>
  </si>
  <si>
    <t>Chappuis Alexandre</t>
  </si>
  <si>
    <t>457.12.849.0</t>
  </si>
  <si>
    <t>Hellstroem Leonie</t>
  </si>
  <si>
    <t>826.54.392.0</t>
  </si>
  <si>
    <t>Schneider Patrick</t>
  </si>
  <si>
    <t>941.88.721.0</t>
  </si>
  <si>
    <t>Cercley Julia</t>
  </si>
  <si>
    <t>501.72.488.0</t>
  </si>
  <si>
    <t>Imfeld Leonard</t>
  </si>
  <si>
    <t>871.82.559.0</t>
  </si>
  <si>
    <t>Stucky Nathalie</t>
  </si>
  <si>
    <t>154.69.184.0</t>
  </si>
  <si>
    <t>Benincasa Luciano</t>
  </si>
  <si>
    <t>407.11.655.0</t>
  </si>
  <si>
    <t>Grasso Maria</t>
  </si>
  <si>
    <t>798.92.143.0</t>
  </si>
  <si>
    <t>Sutherland Mark</t>
  </si>
  <si>
    <t>656.04.588.0</t>
  </si>
  <si>
    <t>Molinari Zoé</t>
  </si>
  <si>
    <t>938.04.341.0</t>
  </si>
  <si>
    <t>Wegmann Geoffroy</t>
  </si>
  <si>
    <t>123.93.592.0</t>
  </si>
  <si>
    <t>Astarita Anastasia</t>
  </si>
  <si>
    <t>752.09.493.0</t>
  </si>
  <si>
    <t>Rod Samuel</t>
  </si>
  <si>
    <t>281.10.804.0</t>
  </si>
  <si>
    <t>Demont Guibat Emma</t>
  </si>
  <si>
    <t>236.93.225.0</t>
  </si>
  <si>
    <t>Burgat Basile</t>
  </si>
  <si>
    <t>436.76.636.0</t>
  </si>
  <si>
    <t>Halper Hilary</t>
  </si>
  <si>
    <t>159.87.409.0</t>
  </si>
  <si>
    <t>Bernet Dominique</t>
  </si>
  <si>
    <t>738.60.649.0</t>
  </si>
  <si>
    <t>Reymond Arlette</t>
  </si>
  <si>
    <t>463.69.775.0</t>
  </si>
  <si>
    <t>Herke Vivienne</t>
  </si>
  <si>
    <t>877.79.263.0</t>
  </si>
  <si>
    <t>Taylan Arda</t>
  </si>
  <si>
    <t>642.13.878.0</t>
  </si>
  <si>
    <t>Meiltz Malaika</t>
  </si>
  <si>
    <t>722.91.385.0</t>
  </si>
  <si>
    <t>Prahin David</t>
  </si>
  <si>
    <t>500.07.769.0</t>
  </si>
  <si>
    <t>Iezuitova Daria</t>
  </si>
  <si>
    <t>439.84.211.0</t>
  </si>
  <si>
    <t>Haennig Julien</t>
  </si>
  <si>
    <t>956.03.530.0</t>
  </si>
  <si>
    <t>Willi Bérangère</t>
  </si>
  <si>
    <t>287.74.244.0</t>
  </si>
  <si>
    <t>Di Giovanni Tommaso</t>
  </si>
  <si>
    <t>112.89.825.0</t>
  </si>
  <si>
    <t>Ammann Olivia</t>
  </si>
  <si>
    <t>234.09.265.0</t>
  </si>
  <si>
    <t>Buncic Luka</t>
  </si>
  <si>
    <t>130.09.837.0</t>
  </si>
  <si>
    <t>Baldi Thalia</t>
  </si>
  <si>
    <t>505.62.275.0</t>
  </si>
  <si>
    <t>Jacques Jean-Christophe</t>
  </si>
  <si>
    <t>260.02.489.0</t>
  </si>
  <si>
    <t>Chabenat Henri</t>
  </si>
  <si>
    <t>554.15.733.0</t>
  </si>
  <si>
    <t>Kolk Dora</t>
  </si>
  <si>
    <t>696.12.402.0</t>
  </si>
  <si>
    <t>Opuni-May Nolan</t>
  </si>
  <si>
    <t>611.13.585.0</t>
  </si>
  <si>
    <t>Lolong Andrea Maria Carolitha</t>
  </si>
  <si>
    <t>651.12.276.0</t>
  </si>
  <si>
    <t>Micheloud Rémi</t>
  </si>
  <si>
    <t>378.74.635.0</t>
  </si>
  <si>
    <t>Gambillara Thacher Eleonora</t>
  </si>
  <si>
    <t>425.06.259.0</t>
  </si>
  <si>
    <t>Haas Aaron</t>
  </si>
  <si>
    <t>122.94.619.1</t>
  </si>
  <si>
    <t>Arranz Isabel</t>
  </si>
  <si>
    <t>136.46.185.0</t>
  </si>
  <si>
    <t>Barbey Laurent</t>
  </si>
  <si>
    <t>609.06.540.0</t>
  </si>
  <si>
    <t>Lissek Lola</t>
  </si>
  <si>
    <t>751.66.309.0</t>
  </si>
  <si>
    <t>Rochat Yves</t>
  </si>
  <si>
    <t>815.95.746.0</t>
  </si>
  <si>
    <t>Schiever Noémie</t>
  </si>
  <si>
    <t>777.81.401.0</t>
  </si>
  <si>
    <t>Samuriwo Danai</t>
  </si>
  <si>
    <t>611.15.790.0</t>
  </si>
  <si>
    <t>Lolong Alexandra</t>
  </si>
  <si>
    <t>630.13.107.0</t>
  </si>
  <si>
    <t>Marazzato Valerio</t>
  </si>
  <si>
    <t>558.92.781.0</t>
  </si>
  <si>
    <t>Korzeniewska Monika</t>
  </si>
  <si>
    <t>451.71.292.0</t>
  </si>
  <si>
    <t>Hefiana Nasser</t>
  </si>
  <si>
    <t>929.64.866.0</t>
  </si>
  <si>
    <t>Waldvogel-Huang Muriel</t>
  </si>
  <si>
    <t>828.04.471.0</t>
  </si>
  <si>
    <t>Schnider Nolan</t>
  </si>
  <si>
    <t>723.87.612.0</t>
  </si>
  <si>
    <t>Purmale Zané</t>
  </si>
  <si>
    <t>980.87.158.0</t>
  </si>
  <si>
    <t>Zecchino Andrea</t>
  </si>
  <si>
    <t>718.00.572.0</t>
  </si>
  <si>
    <t>Pittet Julia</t>
  </si>
  <si>
    <t>278.05.420.0</t>
  </si>
  <si>
    <t>Decugis Louis</t>
  </si>
  <si>
    <t>124.07.884.0</t>
  </si>
  <si>
    <t>Auer Camilla</t>
  </si>
  <si>
    <t>287.96.204.0</t>
  </si>
  <si>
    <t>Djurovic Vuko</t>
  </si>
  <si>
    <t>524.80.585.0</t>
  </si>
  <si>
    <t>Jurca Oana</t>
  </si>
  <si>
    <t>975.13.204.0</t>
  </si>
  <si>
    <t>Yunkes Théo</t>
  </si>
  <si>
    <t>881.09.752.0</t>
  </si>
  <si>
    <t>Thierry Mathilde</t>
  </si>
  <si>
    <t>531.90.418.0</t>
  </si>
  <si>
    <t>Kas David</t>
  </si>
  <si>
    <t>651.53.526.0</t>
  </si>
  <si>
    <t>Michel Marie - Blanche</t>
  </si>
  <si>
    <t>497.63.245.0</t>
  </si>
  <si>
    <t>Husmann Olivier</t>
  </si>
  <si>
    <t>326.13.658.0</t>
  </si>
  <si>
    <t>Fahrni Livia</t>
  </si>
  <si>
    <t>751.75.148.0</t>
  </si>
  <si>
    <t>Rochat Frédéric</t>
  </si>
  <si>
    <t>919.07.858.0</t>
  </si>
  <si>
    <t>Vollet Leighton</t>
  </si>
  <si>
    <t>629.07.677.0</t>
  </si>
  <si>
    <t>Manzo Elena</t>
  </si>
  <si>
    <t>396.81.158.0</t>
  </si>
  <si>
    <t>Gil Abrantes Joao</t>
  </si>
  <si>
    <t>752.11.581.0</t>
  </si>
  <si>
    <t>Rodriguez Lea</t>
  </si>
  <si>
    <t>706.14.409.0</t>
  </si>
  <si>
    <t>Pellicciotta Matteo</t>
  </si>
  <si>
    <t>278.10.742.0</t>
  </si>
  <si>
    <t>De Andrés Elisa</t>
  </si>
  <si>
    <t>509.56.411.0</t>
  </si>
  <si>
    <t>Jaton Yves</t>
  </si>
  <si>
    <t>154.15.614.0</t>
  </si>
  <si>
    <t>Benissef Wael</t>
  </si>
  <si>
    <t>768.07.144.0</t>
  </si>
  <si>
    <t>Ruf Clément</t>
  </si>
  <si>
    <t>393.13.808.0</t>
  </si>
  <si>
    <t>Ghazumyan Zhasmina</t>
  </si>
  <si>
    <t>479.72.265.0</t>
  </si>
  <si>
    <t>Hofstetter Gilles-Antoine</t>
  </si>
  <si>
    <t>605.15.549.0</t>
  </si>
  <si>
    <t>Meschi Anastasia Salvina</t>
  </si>
  <si>
    <t>498.65.341.0</t>
  </si>
  <si>
    <t>Hutter François</t>
  </si>
  <si>
    <t>605.15.548.0</t>
  </si>
  <si>
    <t>Reglero Gabriela</t>
  </si>
  <si>
    <t>278.79.203.0</t>
  </si>
  <si>
    <t>De Castro Michael</t>
  </si>
  <si>
    <t>706.10.677.0</t>
  </si>
  <si>
    <t>Penel Emilie</t>
  </si>
  <si>
    <t>575.72.436.0</t>
  </si>
  <si>
    <t>Lachgar Karim</t>
  </si>
  <si>
    <t>278.73.366.0</t>
  </si>
  <si>
    <t>de Beaudéan Damien</t>
  </si>
  <si>
    <t>892.88.114.0</t>
  </si>
  <si>
    <t>Trivella Fabrizio</t>
  </si>
  <si>
    <t>138.95.425.0</t>
  </si>
  <si>
    <t>Barranco Hernandez Jaime</t>
  </si>
  <si>
    <t>281.87.239.0</t>
  </si>
  <si>
    <t>De Oromi Esteban</t>
  </si>
  <si>
    <t>554.13.472.0</t>
  </si>
  <si>
    <t>Kolk Emil Efraim</t>
  </si>
  <si>
    <t>858.68.190.0</t>
  </si>
  <si>
    <t>Steininger Roland</t>
  </si>
  <si>
    <t>938.83.173.0</t>
  </si>
  <si>
    <t>Weckx Gary</t>
  </si>
  <si>
    <t>923.56.438.0</t>
  </si>
  <si>
    <t>Vraca Nicolas</t>
  </si>
  <si>
    <t>278.87.366.0</t>
  </si>
  <si>
    <t>Debbiche Heythem</t>
  </si>
  <si>
    <t>198.65.232.0</t>
  </si>
  <si>
    <t>Bourquin Daniel</t>
  </si>
  <si>
    <t>288.77.331.0</t>
  </si>
  <si>
    <t>Domche Jean Louis</t>
  </si>
  <si>
    <t>349.48.311.0</t>
  </si>
  <si>
    <t>Flury Bertrand</t>
  </si>
  <si>
    <t>696.61.287.0</t>
  </si>
  <si>
    <t>Orban Serge</t>
  </si>
  <si>
    <t>503.88.458.0</t>
  </si>
  <si>
    <t>Iseli Yannick</t>
  </si>
  <si>
    <t>655.72.270.0</t>
  </si>
  <si>
    <t>Moffa Jean-Marc</t>
  </si>
  <si>
    <t>731.14.330.0</t>
  </si>
  <si>
    <t>Reetz Henri-Theodor</t>
  </si>
  <si>
    <t>404.51.276.0</t>
  </si>
  <si>
    <t>Goriatchev Serguei</t>
  </si>
  <si>
    <t>962.78.110.0</t>
  </si>
  <si>
    <t>Wittmann Yves</t>
  </si>
  <si>
    <t>714.73.243.1</t>
  </si>
  <si>
    <t>Pfister Jerome</t>
  </si>
  <si>
    <t>707.15.142.0</t>
  </si>
  <si>
    <t>Perret Célestin</t>
  </si>
  <si>
    <t>651.79.150.0</t>
  </si>
  <si>
    <t>Michod Patrick</t>
  </si>
  <si>
    <t>651.94.141.0</t>
  </si>
  <si>
    <t>Michel Loris</t>
  </si>
  <si>
    <t>782.70.320.0</t>
  </si>
  <si>
    <t>Seitz Arne</t>
  </si>
  <si>
    <t>721.07.361.0</t>
  </si>
  <si>
    <t>Portner Jeremie</t>
  </si>
  <si>
    <t>605.96.178.0</t>
  </si>
  <si>
    <t>Lo Franco Andrea</t>
  </si>
  <si>
    <t>276.66.246.0</t>
  </si>
  <si>
    <t>D'Ambrosio Francesco</t>
  </si>
  <si>
    <t>764.71.164.0</t>
  </si>
  <si>
    <t>Rozsnyo Roland</t>
  </si>
  <si>
    <t>145.78.340.0</t>
  </si>
  <si>
    <t>Baumer Kevin</t>
  </si>
  <si>
    <t>250.12.333.0</t>
  </si>
  <si>
    <t>Cabrera Gabriel</t>
  </si>
  <si>
    <t>609.07.125.0</t>
  </si>
  <si>
    <t>Lixi Louis</t>
  </si>
  <si>
    <t>264.88.151.0</t>
  </si>
  <si>
    <t>Christophe Raphaël</t>
  </si>
  <si>
    <t>159.45.189.0</t>
  </si>
  <si>
    <t>Berney Pierre</t>
  </si>
  <si>
    <t>672.64.259.0</t>
  </si>
  <si>
    <t>Mundler Philippe</t>
  </si>
  <si>
    <t>651.86.215.0</t>
  </si>
  <si>
    <t>Michielin Grégoire</t>
  </si>
  <si>
    <t>702.14.285.0</t>
  </si>
  <si>
    <t>Papadaniel Ilias</t>
  </si>
  <si>
    <t>890.48.116.0</t>
  </si>
  <si>
    <t>Tran Thang Chien</t>
  </si>
  <si>
    <t>765.13.184.0</t>
  </si>
  <si>
    <t>424.16.388.0</t>
  </si>
  <si>
    <t>Gyger Mateo</t>
  </si>
  <si>
    <t>122.49.417.0</t>
  </si>
  <si>
    <t>Artioli Loris</t>
  </si>
  <si>
    <t>652.66.327.0</t>
  </si>
  <si>
    <t>Mikkelsen Henrik</t>
  </si>
  <si>
    <t>257.96.406.0</t>
  </si>
  <si>
    <t>Cattaneo Nathan</t>
  </si>
  <si>
    <t>665.69.255.0</t>
  </si>
  <si>
    <t>Moser Christophe</t>
  </si>
  <si>
    <t>473.88.239.0</t>
  </si>
  <si>
    <t>Hirzel Johan</t>
  </si>
  <si>
    <t>679.73.339.0</t>
  </si>
  <si>
    <t>Nguyen Minh-Tri</t>
  </si>
  <si>
    <t>731.13.450.0</t>
  </si>
  <si>
    <t>Reglero Nicolas</t>
  </si>
  <si>
    <t>890.73.432.0</t>
  </si>
  <si>
    <t>Tran Hoai Viet</t>
  </si>
  <si>
    <t>797.77.306.0</t>
  </si>
  <si>
    <t>Sulem Samuel</t>
  </si>
  <si>
    <t>231.46.407.0</t>
  </si>
  <si>
    <t>Buehler Christian</t>
  </si>
  <si>
    <t>383.84.237.0</t>
  </si>
  <si>
    <t>Gattiker Mark</t>
  </si>
  <si>
    <t>338.93.373.0</t>
  </si>
  <si>
    <t>Fesselet Adrien</t>
  </si>
  <si>
    <t>116.62.429.0</t>
  </si>
  <si>
    <t>Andrey Eddie</t>
  </si>
  <si>
    <t>790.15.348.0</t>
  </si>
  <si>
    <t>Slizhevsky Fedor</t>
  </si>
  <si>
    <t>338.61.205.0</t>
  </si>
  <si>
    <t>Ferrario Jean-François</t>
  </si>
  <si>
    <t>937.81.380.0</t>
  </si>
  <si>
    <t>Weber Boris</t>
  </si>
  <si>
    <t>209.55.348.0</t>
  </si>
  <si>
    <t>Briccafiori Christian</t>
  </si>
  <si>
    <t>679.56.239.1</t>
  </si>
  <si>
    <t>Nguyen Dinh Cuong</t>
  </si>
  <si>
    <t>527.91.277.0</t>
  </si>
  <si>
    <t>Kalledey juan</t>
  </si>
  <si>
    <t>636.71.151.0</t>
  </si>
  <si>
    <t>Mateescu Paul</t>
  </si>
  <si>
    <t>473.60.465.0</t>
  </si>
  <si>
    <t>Hirt Pierre</t>
  </si>
  <si>
    <t>102.15.315.0</t>
  </si>
  <si>
    <t>Abrar Zacharie</t>
  </si>
  <si>
    <t>652.96.424.0</t>
  </si>
  <si>
    <t>Miftari Arben</t>
  </si>
  <si>
    <t>268.67.246.0</t>
  </si>
  <si>
    <t>Comté Alain</t>
  </si>
  <si>
    <t>421.59.175.0</t>
  </si>
  <si>
    <t>Guillet Raphael</t>
  </si>
  <si>
    <t>276.75.460.0</t>
  </si>
  <si>
    <t>D'Aram Frédéric</t>
  </si>
  <si>
    <t>783.61.357.0</t>
  </si>
  <si>
    <t>Senly Claude</t>
  </si>
  <si>
    <t>281.92.275.0</t>
  </si>
  <si>
    <t>De Martino Fabio</t>
  </si>
  <si>
    <t>929.66.315.0</t>
  </si>
  <si>
    <t>Waldvogel Christian</t>
  </si>
  <si>
    <t>679.51.426.0</t>
  </si>
  <si>
    <t>Nguyen Ngoc Hung</t>
  </si>
  <si>
    <t>485.66.261.0</t>
  </si>
  <si>
    <t>Huang Jeffrey</t>
  </si>
  <si>
    <t>266.89.367.0</t>
  </si>
  <si>
    <t>Clerens François</t>
  </si>
  <si>
    <t>707.59.163.0</t>
  </si>
  <si>
    <t>Perdios Thomas</t>
  </si>
  <si>
    <t>245.87.373.0</t>
  </si>
  <si>
    <t>Buslowski Patryk</t>
  </si>
  <si>
    <t>159.85.349.0</t>
  </si>
  <si>
    <t>Berney Joachim</t>
  </si>
  <si>
    <t>612.79.249.0</t>
  </si>
  <si>
    <t>Lopez Miguel Angel</t>
  </si>
  <si>
    <t>752.12.265.0</t>
  </si>
  <si>
    <t>Rod Nathan</t>
  </si>
  <si>
    <t>799.90.415.0</t>
  </si>
  <si>
    <t>Svensson Felix</t>
  </si>
  <si>
    <t>910.83.262.0</t>
  </si>
  <si>
    <t>Venturi Marco</t>
  </si>
  <si>
    <t>651.89.306.0</t>
  </si>
  <si>
    <t>Michaud Gaspard</t>
  </si>
  <si>
    <t>715.65.455.0</t>
  </si>
  <si>
    <t>Phan Minh Quan</t>
  </si>
  <si>
    <t>764.84.251.0</t>
  </si>
  <si>
    <t>Roulier Laurent</t>
  </si>
  <si>
    <t>103.85.373.0</t>
  </si>
  <si>
    <t>Ackermann Mathieu</t>
  </si>
  <si>
    <t>576.74.373.0</t>
  </si>
  <si>
    <t>Laisné Emmanuel</t>
  </si>
  <si>
    <t>421.15.449.0</t>
  </si>
  <si>
    <t>Guillo Vadim</t>
  </si>
  <si>
    <t>240.87.110.0</t>
  </si>
  <si>
    <t>Burkhalter Juan</t>
  </si>
  <si>
    <t>421.87.445.0</t>
  </si>
  <si>
    <t>Gumbar Prateek</t>
  </si>
  <si>
    <t>786.62.223.0</t>
  </si>
  <si>
    <t>Sickenberg Michel</t>
  </si>
  <si>
    <t>522.67.452.0</t>
  </si>
  <si>
    <t>Jüngling Daniele Francesco</t>
  </si>
  <si>
    <t>105.85.213.0</t>
  </si>
  <si>
    <t>Aguirre Victor</t>
  </si>
  <si>
    <t>387.89.342.0</t>
  </si>
  <si>
    <t>Geiser Andy</t>
  </si>
  <si>
    <t>397.62.108.0</t>
  </si>
  <si>
    <t>Gimmi Alain</t>
  </si>
  <si>
    <t>269.98.272.0</t>
  </si>
  <si>
    <t>Corbelli Loris</t>
  </si>
  <si>
    <t>738.81.245.0</t>
  </si>
  <si>
    <t>Rey Ludovic</t>
  </si>
  <si>
    <t>396.93.258.0</t>
  </si>
  <si>
    <t>Gilson Emmanuel</t>
  </si>
  <si>
    <t>101.91.117.0</t>
  </si>
  <si>
    <t>Abi Akl Michel</t>
  </si>
  <si>
    <t>536.45.429.0</t>
  </si>
  <si>
    <t>Keller Jacques</t>
  </si>
  <si>
    <t>248.14.142.0</t>
  </si>
  <si>
    <t>Buttin Sacha</t>
  </si>
  <si>
    <t>268.82.418.0</t>
  </si>
  <si>
    <t>Conroy Antonio</t>
  </si>
  <si>
    <t>338.88.216.0</t>
  </si>
  <si>
    <t>Fernandez Merino Daniel</t>
  </si>
  <si>
    <t>899.87.189.0</t>
  </si>
  <si>
    <t>Turin Nicolas</t>
  </si>
  <si>
    <t>397.58.331.0</t>
  </si>
  <si>
    <t>Giorgetti Fausto</t>
  </si>
  <si>
    <t>714.76.188.0</t>
  </si>
  <si>
    <t>Pfister Julien</t>
  </si>
  <si>
    <t>797.11.236.0</t>
  </si>
  <si>
    <t>Suberbie Salomon</t>
  </si>
  <si>
    <t>232.53.141.0</t>
  </si>
  <si>
    <t>Buhlmann Christian</t>
  </si>
  <si>
    <t>644.82.233.0</t>
  </si>
  <si>
    <t>Mermier Lionel</t>
  </si>
  <si>
    <t>410.15.145.0</t>
  </si>
  <si>
    <t>Griesmar Arthur</t>
  </si>
  <si>
    <t>383.92.303.0</t>
  </si>
  <si>
    <t>Vila Gauthier</t>
  </si>
  <si>
    <t>785.97.115.0</t>
  </si>
  <si>
    <t>Shukor Abdallah</t>
  </si>
  <si>
    <t>629.66.358.0</t>
  </si>
  <si>
    <t>Malherbe Guy</t>
  </si>
  <si>
    <t>427.82.374.0</t>
  </si>
  <si>
    <t>Habisreutinger Marc</t>
  </si>
  <si>
    <t>297.51.476.0</t>
  </si>
  <si>
    <t>Durant Philippe</t>
  </si>
  <si>
    <t>252.09.326.0</t>
  </si>
  <si>
    <t>Campanile Maxime</t>
  </si>
  <si>
    <t>281.12.383.0</t>
  </si>
  <si>
    <t>Deniskin Maxime</t>
  </si>
  <si>
    <t>639.68.417.0</t>
  </si>
  <si>
    <t>May David</t>
  </si>
  <si>
    <t>615.12.336.0</t>
  </si>
  <si>
    <t>Lu Ca Wai</t>
  </si>
  <si>
    <t>838.67.184.0</t>
  </si>
  <si>
    <t>Schürmann Stefan</t>
  </si>
  <si>
    <t>509.75.381.0</t>
  </si>
  <si>
    <t>Jaton Stéphane</t>
  </si>
  <si>
    <t>341.11.237.0</t>
  </si>
  <si>
    <t>Finlay Pernet Rory</t>
  </si>
  <si>
    <t>892.83.464.0</t>
  </si>
  <si>
    <t>Triponez Fabrice</t>
  </si>
  <si>
    <t>269.95.224.0</t>
  </si>
  <si>
    <t>Corbelli Andrea</t>
  </si>
  <si>
    <t>792.12.441.0</t>
  </si>
  <si>
    <t>Soudani Fares</t>
  </si>
  <si>
    <t>199.48.417.0</t>
  </si>
  <si>
    <t>Bovay François</t>
  </si>
  <si>
    <t>797.09.476.0</t>
  </si>
  <si>
    <t>Sulem Ben</t>
  </si>
  <si>
    <t>281.16.430.0</t>
  </si>
  <si>
    <t>Demiri Leon</t>
  </si>
  <si>
    <t>641.66.134.0</t>
  </si>
  <si>
    <t>Meier Antoine</t>
  </si>
  <si>
    <t>288.90.306.0</t>
  </si>
  <si>
    <t>Domergue Arnaud</t>
  </si>
  <si>
    <t>509.48.423.0</t>
  </si>
  <si>
    <t>Jayaratnam Ranjit</t>
  </si>
  <si>
    <t>278.51.434.0</t>
  </si>
  <si>
    <t>De Chedid Bernard</t>
  </si>
  <si>
    <t>196.52.115.0</t>
  </si>
  <si>
    <t>Boss Jean Pierre</t>
  </si>
  <si>
    <t>118.56.260.0</t>
  </si>
  <si>
    <t>Antenen Jacques</t>
  </si>
  <si>
    <t>129.15.460.0</t>
  </si>
  <si>
    <t>Bajard Gilyan</t>
  </si>
  <si>
    <t>137.81.429.0</t>
  </si>
  <si>
    <t>Barc Antoine</t>
  </si>
  <si>
    <t>492.94.251.0</t>
  </si>
  <si>
    <t>Hunt Guerney</t>
  </si>
  <si>
    <t>798.98.229.0</t>
  </si>
  <si>
    <t>Sutter Arnaud</t>
  </si>
  <si>
    <t>724.73.264.0</t>
  </si>
  <si>
    <t>Quéré Hervé</t>
  </si>
  <si>
    <t>749.76.143.0</t>
  </si>
  <si>
    <t>Rivals Jean-Paul</t>
  </si>
  <si>
    <t>551.68.209.0</t>
  </si>
  <si>
    <t>Kochmann Esteban</t>
  </si>
  <si>
    <t>422.85.381.0</t>
  </si>
  <si>
    <t>Guerroury Mehdi</t>
  </si>
  <si>
    <t>983.65.371.0</t>
  </si>
  <si>
    <t>Zeraschi Remo</t>
  </si>
  <si>
    <t>850.96.463.0</t>
  </si>
  <si>
    <t>Stadler Tadao</t>
  </si>
  <si>
    <t>775.78.127.0</t>
  </si>
  <si>
    <t>Saiah Nicolas</t>
  </si>
  <si>
    <t>630.14.137.0</t>
  </si>
  <si>
    <t>Marclay Paul</t>
  </si>
  <si>
    <t>159.43.426.0</t>
  </si>
  <si>
    <t>Berney Olivier</t>
  </si>
  <si>
    <t>204.46.187.0</t>
  </si>
  <si>
    <t>Braun Kurt</t>
  </si>
  <si>
    <t>890.55.351.0</t>
  </si>
  <si>
    <t>Tran Cedric-Chinh</t>
  </si>
  <si>
    <t>775.81.223.0</t>
  </si>
  <si>
    <t>Saitta Sandro</t>
  </si>
  <si>
    <t>347.67.489.0</t>
  </si>
  <si>
    <t>Flowers Stuart</t>
  </si>
  <si>
    <t>919.75.309.0</t>
  </si>
  <si>
    <t>Vollet Stéphane</t>
  </si>
  <si>
    <t>404.08.228.0</t>
  </si>
  <si>
    <t>Goulandris Leonidas</t>
  </si>
  <si>
    <t>865.69.410.0</t>
  </si>
  <si>
    <t>Strangis Jean-Louis</t>
  </si>
  <si>
    <t>254.91.253.0</t>
  </si>
  <si>
    <t>Caron Mathieu</t>
  </si>
  <si>
    <t>260.96.248.0</t>
  </si>
  <si>
    <t>Chancerel Thibault</t>
  </si>
  <si>
    <t>260.61.490.0</t>
  </si>
  <si>
    <t>Chancerel Eric</t>
  </si>
  <si>
    <t>780.87.443.0</t>
  </si>
  <si>
    <t>Scuderi Andrea Luca</t>
  </si>
  <si>
    <t>280.13.125.0</t>
  </si>
  <si>
    <t>Delacoste Abel</t>
  </si>
  <si>
    <t>198.07.259.0</t>
  </si>
  <si>
    <t>Bourquin Nicolas</t>
  </si>
  <si>
    <t>693.81.429.0</t>
  </si>
  <si>
    <t>Odier Sylvain</t>
  </si>
  <si>
    <t>907.99.308.0</t>
  </si>
  <si>
    <t>Van Bastelaer Max-Olivier</t>
  </si>
  <si>
    <t>680.13.463.0</t>
  </si>
  <si>
    <t>NI Muting</t>
  </si>
  <si>
    <t>254.67.136.0</t>
  </si>
  <si>
    <t>Carroll Christopher</t>
  </si>
  <si>
    <t>885.80.241.0</t>
  </si>
  <si>
    <t>Tikhonov denis</t>
  </si>
  <si>
    <t>652.03.337.0</t>
  </si>
  <si>
    <t>Miesch Paul</t>
  </si>
  <si>
    <t>609.74.278.0</t>
  </si>
  <si>
    <t>Lissek Hervé</t>
  </si>
  <si>
    <t>481.68.216.0</t>
  </si>
  <si>
    <t>Holgado Juan Carlos</t>
  </si>
  <si>
    <t>763.08.292.0</t>
  </si>
  <si>
    <t>Rotman Oscar</t>
  </si>
  <si>
    <t>631.82.176.0</t>
  </si>
  <si>
    <t>Marlier Patrick</t>
  </si>
  <si>
    <t>599.83.141.0</t>
  </si>
  <si>
    <t>Leydier Romain</t>
  </si>
  <si>
    <t>636.89.235.0</t>
  </si>
  <si>
    <t>Mato José</t>
  </si>
  <si>
    <t>380.93.234.0</t>
  </si>
  <si>
    <t>Garson Stephen</t>
  </si>
  <si>
    <t>785.89.310.0</t>
  </si>
  <si>
    <t>Shukor Hassan</t>
  </si>
  <si>
    <t>899.85.129.0</t>
  </si>
  <si>
    <t>Tursic Mirza</t>
  </si>
  <si>
    <t>600.79.223.0</t>
  </si>
  <si>
    <t>Libouton Denis</t>
  </si>
  <si>
    <t>729.83.257.0</t>
  </si>
  <si>
    <t>Ravet Guy</t>
  </si>
  <si>
    <t>470.08.179.0</t>
  </si>
  <si>
    <t>Hildbrand Adrien</t>
  </si>
  <si>
    <t>784.88.168.0</t>
  </si>
  <si>
    <t>Seoane Diego</t>
  </si>
  <si>
    <t>283.76.330.0</t>
  </si>
  <si>
    <t>Desboeufs Yannick</t>
  </si>
  <si>
    <t>722.64.476.0</t>
  </si>
  <si>
    <t>Prahin Didier</t>
  </si>
  <si>
    <t>294.70.312.0</t>
  </si>
  <si>
    <t>Dugast Rouillé Rodolphe</t>
  </si>
  <si>
    <t>149.70.175.0</t>
  </si>
  <si>
    <t>Bayle Emmanuel</t>
  </si>
  <si>
    <t>907.53.448.0</t>
  </si>
  <si>
    <t>Van Zaen Alain</t>
  </si>
  <si>
    <t>706.68.439.0</t>
  </si>
  <si>
    <t>Pellegrini Luca</t>
  </si>
  <si>
    <t>284.60.232.0</t>
  </si>
  <si>
    <t>Dhanani Karim</t>
  </si>
  <si>
    <t>777.08.302.0</t>
  </si>
  <si>
    <t>Sanchez Esteban</t>
  </si>
  <si>
    <t>752.03.381.0</t>
  </si>
  <si>
    <t>Roggo Matteo</t>
  </si>
  <si>
    <t>644.80.229.0</t>
  </si>
  <si>
    <t>Mermier Maxime</t>
  </si>
  <si>
    <t>529.69.130.0</t>
  </si>
  <si>
    <t>Kansu Baris</t>
  </si>
  <si>
    <t>267.56.163.0</t>
  </si>
  <si>
    <t>Cohen Joao</t>
  </si>
  <si>
    <t>749.10.377.0</t>
  </si>
  <si>
    <t>Uslu Adrian</t>
  </si>
  <si>
    <t>270.08.157.0</t>
  </si>
  <si>
    <t>Correa Lasmar Bruno</t>
  </si>
  <si>
    <t>281.13.408.0</t>
  </si>
  <si>
    <t>Demierre Milan</t>
  </si>
  <si>
    <t>605.75.428.0</t>
  </si>
  <si>
    <t>Lopes Lasmar André</t>
  </si>
  <si>
    <t>437.14.491.0</t>
  </si>
  <si>
    <t>Hamza Sami</t>
  </si>
  <si>
    <t>749.15.449.0</t>
  </si>
  <si>
    <t>Rubli Alexandre</t>
  </si>
  <si>
    <t>314.06.419.0</t>
  </si>
  <si>
    <t>El Khoury Michael</t>
  </si>
  <si>
    <t>605.12.489.0</t>
  </si>
  <si>
    <t>Myard Victor</t>
  </si>
  <si>
    <t>137.16.283.0</t>
  </si>
  <si>
    <t>Barcoujaraud Camille</t>
  </si>
  <si>
    <t>404.16.471.0</t>
  </si>
  <si>
    <t>Gortchacow Pierre</t>
  </si>
  <si>
    <t>363.17.290.0</t>
  </si>
  <si>
    <t>Friedlender Elias</t>
  </si>
  <si>
    <t>879.16.209.0</t>
  </si>
  <si>
    <t>Terraz Ilan</t>
  </si>
  <si>
    <t>100.85.407.0</t>
  </si>
  <si>
    <t>Abeer Umar</t>
  </si>
  <si>
    <t>153.13.325.0</t>
  </si>
  <si>
    <t>Belfellah Elias</t>
  </si>
  <si>
    <t>315.90.376.0</t>
  </si>
  <si>
    <t>Emir Sahlia</t>
  </si>
  <si>
    <t>686.77.463.0</t>
  </si>
  <si>
    <t>Noetzli Diego</t>
  </si>
  <si>
    <t>123.80.473.0</t>
  </si>
  <si>
    <t>Aspert François</t>
  </si>
  <si>
    <t>519.97.346.0</t>
  </si>
  <si>
    <t>Joublot-Ferré Marin</t>
  </si>
  <si>
    <t>422.77.101.0</t>
  </si>
  <si>
    <t>Gussman Evgeniy</t>
  </si>
  <si>
    <t>628.85.465.0</t>
  </si>
  <si>
    <t>Maillefer Christian</t>
  </si>
  <si>
    <t>728.55.189.0</t>
  </si>
  <si>
    <t>Rathle Philippe</t>
  </si>
  <si>
    <t>894.53.252.0</t>
  </si>
  <si>
    <t>Truong Si Hanh</t>
  </si>
  <si>
    <t>338.84.487.0</t>
  </si>
  <si>
    <t>Ferrari Stefano</t>
  </si>
  <si>
    <t>964.15.469.0</t>
  </si>
  <si>
    <t>Wolff Albert</t>
  </si>
  <si>
    <t>616.79.338.0</t>
  </si>
  <si>
    <t>Ludvig Razvan</t>
  </si>
  <si>
    <t>508.13.163.0</t>
  </si>
  <si>
    <t>Jandus Jeremy</t>
  </si>
  <si>
    <t xml:space="preserve">Camponovo Joachim </t>
  </si>
  <si>
    <t xml:space="preserve">Iizuka Kyoko </t>
  </si>
  <si>
    <t xml:space="preserve">Labansat Virginie </t>
  </si>
  <si>
    <t xml:space="preserve">Smith Nathaniel </t>
  </si>
  <si>
    <t>TC Montchoisi, TC Stade-Lausanne</t>
  </si>
  <si>
    <t>TC International Genève, TC Stade-Lausanne</t>
  </si>
  <si>
    <t>Green Club Romanel, TC Ecublens</t>
  </si>
  <si>
    <t>Green Club Romanel, TC Ecublens, TC Stade-Lausanne</t>
  </si>
  <si>
    <t>TC Chamoson, TC Stade-Lausanne</t>
  </si>
  <si>
    <t>Green Club Romanel, TC Stade-Lausanne</t>
  </si>
  <si>
    <t>TC Ecublens, TC Montchoisi</t>
  </si>
  <si>
    <t>TC Versoix, TC Nyon</t>
  </si>
  <si>
    <t>TC International Genève, TC Nyon</t>
  </si>
  <si>
    <t>TC Lutry, TC Stade-Lausanne</t>
  </si>
  <si>
    <t>TC Genève-Champel, TC International Genève</t>
  </si>
  <si>
    <t>TC Nyon, TC Stade-Lausanne</t>
  </si>
  <si>
    <t>TC Ecublens, TC Stade-Lausanne</t>
  </si>
  <si>
    <t>TC Chamoson, Green Club Romanel</t>
  </si>
  <si>
    <t>TC Lutry, TC Montchoisi, TC Stade-Lausanne</t>
  </si>
  <si>
    <t>TC Ardon, TC Nyon</t>
  </si>
  <si>
    <t>704.0</t>
  </si>
  <si>
    <t>367.0</t>
  </si>
  <si>
    <t>885.0</t>
  </si>
  <si>
    <t>859.0</t>
  </si>
  <si>
    <t>619.1</t>
  </si>
  <si>
    <t>502.0</t>
  </si>
  <si>
    <t>164.0</t>
  </si>
  <si>
    <t>726.0</t>
  </si>
  <si>
    <t>108.0</t>
  </si>
  <si>
    <t>232.0</t>
  </si>
  <si>
    <t>248.0</t>
  </si>
  <si>
    <t>776.0</t>
  </si>
  <si>
    <t>209.0</t>
  </si>
  <si>
    <t>333.0</t>
  </si>
  <si>
    <t>587.0</t>
  </si>
  <si>
    <t>253.0</t>
  </si>
  <si>
    <t>406.0</t>
  </si>
  <si>
    <t>721.0</t>
  </si>
  <si>
    <t>687.0</t>
  </si>
  <si>
    <t>660.0</t>
  </si>
  <si>
    <t>664.0</t>
  </si>
  <si>
    <t>621.0</t>
  </si>
  <si>
    <t>254.1</t>
  </si>
  <si>
    <t>829.0</t>
  </si>
  <si>
    <t>832.0</t>
  </si>
  <si>
    <t>643.0</t>
  </si>
  <si>
    <t>483.0</t>
  </si>
  <si>
    <t>476.1</t>
  </si>
  <si>
    <t>654.0</t>
  </si>
  <si>
    <t>682.0</t>
  </si>
  <si>
    <t>679.0</t>
  </si>
  <si>
    <t>318.0</t>
  </si>
  <si>
    <t>583.0</t>
  </si>
  <si>
    <t>145.0</t>
  </si>
  <si>
    <t>611.0</t>
  </si>
  <si>
    <t>663.0</t>
  </si>
  <si>
    <t>802.0</t>
  </si>
  <si>
    <t>844.0</t>
  </si>
  <si>
    <t>428.0</t>
  </si>
  <si>
    <t>641.0</t>
  </si>
  <si>
    <t>354.0</t>
  </si>
  <si>
    <t>803.0</t>
  </si>
  <si>
    <t>106.1</t>
  </si>
  <si>
    <t>512.0</t>
  </si>
  <si>
    <t>810.0</t>
  </si>
  <si>
    <t>259.1</t>
  </si>
  <si>
    <t>530.0</t>
  </si>
  <si>
    <t>544.0</t>
  </si>
  <si>
    <t>524.0</t>
  </si>
  <si>
    <t>790.0</t>
  </si>
  <si>
    <t>722.1</t>
  </si>
  <si>
    <t>580.0</t>
  </si>
  <si>
    <t>571.0</t>
  </si>
  <si>
    <t>371.0</t>
  </si>
  <si>
    <t>692.0</t>
  </si>
  <si>
    <t>391.0</t>
  </si>
  <si>
    <t>538.0</t>
  </si>
  <si>
    <t>427.0</t>
  </si>
  <si>
    <t>103.1</t>
  </si>
  <si>
    <t>526.0</t>
  </si>
  <si>
    <t>689.0</t>
  </si>
  <si>
    <t>834.0</t>
  </si>
  <si>
    <t>239.1</t>
  </si>
  <si>
    <t>426.0</t>
  </si>
  <si>
    <t>389.0</t>
  </si>
  <si>
    <t>739.0</t>
  </si>
  <si>
    <t>430.1</t>
  </si>
  <si>
    <t>639.0</t>
  </si>
  <si>
    <t>688.0</t>
  </si>
  <si>
    <t>446.0</t>
  </si>
  <si>
    <t>243.1</t>
  </si>
  <si>
    <t>149.0</t>
  </si>
  <si>
    <t>612.0</t>
  </si>
  <si>
    <t>157.1</t>
  </si>
  <si>
    <t>419.1</t>
  </si>
  <si>
    <t>116.1</t>
  </si>
  <si>
    <t>865.0</t>
  </si>
  <si>
    <t>317.1</t>
  </si>
  <si>
    <t>590.0</t>
  </si>
  <si>
    <t>143.0</t>
  </si>
  <si>
    <t>523.0</t>
  </si>
  <si>
    <t>188.1</t>
  </si>
  <si>
    <t>731.0</t>
  </si>
  <si>
    <t>288.0</t>
  </si>
  <si>
    <t>501.0</t>
  </si>
  <si>
    <t>Veuillez transmettre la feuille de résultat enregistrée à l'adresse e-mail : info@couperomande.ch dans les meilleurs délais.</t>
  </si>
  <si>
    <t>803.63.415.0</t>
  </si>
  <si>
    <t xml:space="preserve">schaller rolf </t>
  </si>
  <si>
    <t>415.0</t>
  </si>
  <si>
    <t>749.73.262.0</t>
  </si>
  <si>
    <t xml:space="preserve">VAUDAUX Jean </t>
  </si>
  <si>
    <t>118.69.283.0</t>
  </si>
  <si>
    <t xml:space="preserve">Anzile Philippe </t>
  </si>
  <si>
    <t>390.86.815.0</t>
  </si>
  <si>
    <t>Gerber Carine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</si>
</sst>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30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1" xfId="0" applyBorder="1" applyProtection="1">
      <protection locked="0"/>
    </xf>
    <xf numFmtId="0" fontId="0" fillId="2" borderId="1" xfId="0" applyFill="1" applyBorder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2" borderId="2" xfId="0" applyFill="1" applyBorder="1"/>
    <xf numFmtId="0" fontId="0" fillId="0" borderId="2" xfId="0" applyBorder="1" applyProtection="1">
      <protection locked="0"/>
    </xf>
    <xf numFmtId="0" fontId="0" fillId="2" borderId="3" xfId="0" applyFill="1" applyBorder="1"/>
    <xf numFmtId="0" fontId="0" fillId="0" borderId="3" xfId="0" applyBorder="1" applyProtection="1">
      <protection locked="0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/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Border="1" applyAlignment="1" applyProtection="1">
      <alignment horizontal="center" vertical="center" wrapText="1"/>
      <protection hidden="1"/>
    </xf>
    <xf numFmtId="0" fontId="0" fillId="4" borderId="1" xfId="0" applyFill="1" applyBorder="1" applyProtection="1"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2" xfId="0" applyBorder="1"/>
    <xf numFmtId="0" fontId="0" fillId="0" borderId="8" xfId="0" quotePrefix="1" applyBorder="1"/>
    <xf numFmtId="0" fontId="5" fillId="0" borderId="8" xfId="0" applyFont="1" applyBorder="1"/>
    <xf numFmtId="0" fontId="6" fillId="5" borderId="8" xfId="0" applyFont="1" applyFill="1" applyBorder="1"/>
    <xf numFmtId="0" fontId="0" fillId="0" borderId="12" xfId="0" applyBorder="1" applyProtection="1">
      <protection hidden="1"/>
    </xf>
    <xf numFmtId="0" fontId="2" fillId="6" borderId="11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 wrapText="1"/>
    </xf>
    <xf numFmtId="0" fontId="2" fillId="6" borderId="10" xfId="0" applyFont="1" applyFill="1" applyBorder="1"/>
    <xf numFmtId="0" fontId="2" fillId="6" borderId="4" xfId="0" applyFont="1" applyFill="1" applyBorder="1"/>
    <xf numFmtId="0" fontId="0" fillId="2" borderId="1" xfId="0" applyFill="1" applyBorder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wrapText="1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6" borderId="13" xfId="0" applyFont="1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29" xfId="0" applyFill="1" applyBorder="1" applyAlignment="1">
      <alignment vertical="top"/>
    </xf>
    <xf numFmtId="0" fontId="2" fillId="6" borderId="9" xfId="0" applyFont="1" applyFill="1" applyBorder="1"/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24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2" borderId="3" xfId="0" applyFill="1" applyBorder="1" applyAlignment="1">
      <alignment vertical="top"/>
    </xf>
    <xf numFmtId="0" fontId="2" fillId="6" borderId="13" xfId="0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16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2" xfId="0" applyFill="1" applyBorder="1" applyAlignment="1">
      <alignment vertical="top"/>
    </xf>
    <xf numFmtId="0" fontId="0" fillId="0" borderId="28" xfId="0" applyBorder="1" applyAlignment="1" applyProtection="1">
      <alignment vertical="center"/>
      <protection locked="0"/>
    </xf>
  </cellXfs>
  <cellStyles count="2">
    <cellStyle name="Normal" xfId="0" builtinId="0"/>
    <cellStyle name="Normal 2" xfId="1" xr:uid="{B8A077B9-FD36-44B8-89E7-C81B3B0867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09"/>
  <sheetViews>
    <sheetView tabSelected="1" zoomScale="70" zoomScaleNormal="70" workbookViewId="0">
      <selection activeCell="AL8" sqref="AL8"/>
    </sheetView>
  </sheetViews>
  <sheetFormatPr baseColWidth="10" defaultRowHeight="12.75" x14ac:dyDescent="0.35"/>
  <cols>
    <col min="3" max="3" width="14.46484375" customWidth="1"/>
    <col min="4" max="4" width="22.86328125" customWidth="1"/>
    <col min="5" max="5" width="6.33203125" customWidth="1"/>
    <col min="8" max="8" width="11.1328125" customWidth="1"/>
    <col min="9" max="9" width="8.59765625" customWidth="1"/>
    <col min="10" max="10" width="2" customWidth="1"/>
    <col min="11" max="11" width="8.59765625" customWidth="1"/>
    <col min="12" max="16" width="4" hidden="1" customWidth="1"/>
    <col min="17" max="21" width="11.46484375" hidden="1" customWidth="1"/>
    <col min="22" max="22" width="21.86328125" hidden="1" customWidth="1"/>
    <col min="23" max="23" width="9.86328125" hidden="1" customWidth="1"/>
    <col min="24" max="30" width="11.46484375" hidden="1" customWidth="1"/>
    <col min="31" max="31" width="13.6640625" hidden="1" customWidth="1"/>
    <col min="32" max="33" width="11.46484375" hidden="1" customWidth="1"/>
    <col min="34" max="34" width="10.6640625" hidden="1" customWidth="1"/>
    <col min="35" max="35" width="21.86328125" hidden="1" customWidth="1"/>
    <col min="36" max="36" width="20.86328125" hidden="1" customWidth="1"/>
  </cols>
  <sheetData>
    <row r="1" spans="1:36" ht="39.4" x14ac:dyDescent="0.4">
      <c r="A1" s="35" t="s">
        <v>0</v>
      </c>
      <c r="B1" s="36"/>
      <c r="C1" s="36" t="s">
        <v>7</v>
      </c>
      <c r="D1" s="59" t="s">
        <v>8</v>
      </c>
      <c r="E1" s="59"/>
      <c r="F1" s="37" t="s">
        <v>4</v>
      </c>
      <c r="G1" s="37" t="s">
        <v>5</v>
      </c>
      <c r="H1" s="37" t="s">
        <v>6</v>
      </c>
      <c r="I1" s="11"/>
      <c r="J1" s="11"/>
      <c r="K1" s="12"/>
      <c r="V1" s="23" t="s">
        <v>8</v>
      </c>
      <c r="W1" s="23" t="s">
        <v>24</v>
      </c>
      <c r="AA1" s="22" t="s">
        <v>819</v>
      </c>
      <c r="AC1" s="22" t="s">
        <v>818</v>
      </c>
      <c r="AE1" s="22" t="s">
        <v>821</v>
      </c>
      <c r="AG1" s="22" t="s">
        <v>820</v>
      </c>
      <c r="AI1" s="22" t="s">
        <v>360</v>
      </c>
      <c r="AJ1" s="22" t="s">
        <v>2056</v>
      </c>
    </row>
    <row r="2" spans="1:36" ht="62" customHeight="1" x14ac:dyDescent="0.35">
      <c r="A2" s="60" t="s">
        <v>494</v>
      </c>
      <c r="B2" s="40" t="s">
        <v>9</v>
      </c>
      <c r="C2" s="41" t="str">
        <f>IF(D2="","",VLOOKUP(D2,V$1:W$17,2))</f>
        <v/>
      </c>
      <c r="D2" s="62"/>
      <c r="E2" s="63"/>
      <c r="F2" s="40">
        <f>+Q10+Q12+Q7+Q15+Q20+Q25+Q29</f>
        <v>0</v>
      </c>
      <c r="G2" s="42">
        <f>+IF(OR(R10="Erreur dans la saisie des résultats",R12="Erreur dans la saisie des résultats",R7="Erreur dans la saisie des résultats",R15="Erreur dans la saisie des résultats",R20="Erreur dans la saisie des résultats",R25="Erreur dans la saisie des résultats",R29="Erreur dans la saisie des résultats"),"Erreur dans la saisie des résultats",R10+R12+R7+R15+R20+R25+R29)</f>
        <v>0</v>
      </c>
      <c r="H2" s="42">
        <f>+IF(OR(S10="Erreur dans la saisie des résultats",S12="Erreur dans la saisie des résultats",S7="Erreur dans la saisie des résultats",S15="Erreur dans la saisie des résultats",S20="Erreur dans la saisie des résultats",S25="Erreur dans la saisie des résultats",S29="Erreur dans la saisie des résultats"),"Erreur dans la saisie des résultats",S10+S12+S7+S15+S20+S25+S29)</f>
        <v>0</v>
      </c>
      <c r="I2" s="73" t="str">
        <f>IF(M7=1,IF(OR(M15=1,M20=1,M25=1,M27=1,M29=1),"Somme des classements de matches de simples de 17 et de doubles de 11 non respectées","Somme des classements de matches de simples de 17 non respectées"),IF(OR(M15=1,M20=1,M25=1,M27=1,M29=1),"Somme des classements de matches de doubles de 11 non respectée",""))</f>
        <v/>
      </c>
      <c r="J2" s="74"/>
      <c r="K2" s="75"/>
      <c r="V2" s="23" t="s">
        <v>497</v>
      </c>
      <c r="W2" s="23">
        <v>3185</v>
      </c>
      <c r="AA2" s="23" t="s">
        <v>2846</v>
      </c>
      <c r="AC2" s="23" t="s">
        <v>2712</v>
      </c>
      <c r="AE2" s="23" t="s">
        <v>2846</v>
      </c>
      <c r="AG2" s="23" t="s">
        <v>5886</v>
      </c>
      <c r="AI2" s="23" t="s">
        <v>497</v>
      </c>
      <c r="AJ2" s="23" t="s">
        <v>496</v>
      </c>
    </row>
    <row r="3" spans="1:36" ht="62" customHeight="1" x14ac:dyDescent="0.35">
      <c r="A3" s="61"/>
      <c r="B3" s="40" t="s">
        <v>10</v>
      </c>
      <c r="C3" s="41" t="str">
        <f>IF(D3="","",VLOOKUP(D3,V$1:W$17,2))</f>
        <v/>
      </c>
      <c r="D3" s="62"/>
      <c r="E3" s="63"/>
      <c r="F3" s="40">
        <f>+Q11+Q13+Q8+Q17+Q22+Q27+Q31</f>
        <v>0</v>
      </c>
      <c r="G3" s="42">
        <f>+IF(OR(R11="Erreur dans la saisie des résultats",R13="Erreur dans la saisie des résultats",R8="Erreur dans la saisie des résultats",R17="Erreur dans la saisie des résultats",R22="Erreur dans la saisie des résultats",R27="Erreur dans la saisie des résultats",R31="Erreur dans la saisie des résultats"),"Erreur dans la saisie des résultats",R11+R13+R8+R17+R22+R27+R31)</f>
        <v>0</v>
      </c>
      <c r="H3" s="42">
        <f>+IF(OR(S11="Erreur dans la saisie des résultats",S13="Erreur dans la saisie des résultats",S8="Erreur dans la saisie des résultats",S17="Erreur dans la saisie des résultats",S22="Erreur dans la saisie des résultats",S27="Erreur dans la saisie des résultats",S31="Erreur dans la saisie des résultats"),"Erreur dans la saisie des résultats",S11+S13+S8+S17+S22+S27+S31)</f>
        <v>0</v>
      </c>
      <c r="I3" s="73" t="str">
        <f>IF(M8=1,IF(OR(M16=1,M21=1,M26=1,M28=1,M30=1),"Somme des classements de matches de simples de 17 et de doubles de 11 non respectées","Somme des classements de matches de simples de 17 non respectées"),IF(OR(M16=1,M21=1,M26=1,M28=1,M30=1),"Somme des classements de matches de doubles de 11 non respectée",""))</f>
        <v/>
      </c>
      <c r="J3" s="74"/>
      <c r="K3" s="75"/>
      <c r="V3" s="23" t="s">
        <v>25</v>
      </c>
      <c r="W3" s="23">
        <v>3139</v>
      </c>
      <c r="AA3" s="23" t="s">
        <v>4971</v>
      </c>
      <c r="AC3" s="23" t="s">
        <v>6967</v>
      </c>
      <c r="AE3" s="23" t="s">
        <v>3390</v>
      </c>
      <c r="AG3" s="23" t="s">
        <v>2712</v>
      </c>
      <c r="AI3" s="23" t="s">
        <v>25</v>
      </c>
      <c r="AJ3" s="23" t="s">
        <v>59</v>
      </c>
    </row>
    <row r="4" spans="1:36" x14ac:dyDescent="0.35">
      <c r="A4" s="14"/>
      <c r="K4" s="13"/>
      <c r="V4" s="23" t="s">
        <v>26</v>
      </c>
      <c r="W4" s="23">
        <v>3135</v>
      </c>
      <c r="AA4" s="23" t="s">
        <v>6182</v>
      </c>
      <c r="AC4" s="23" t="s">
        <v>6757</v>
      </c>
      <c r="AE4" s="23" t="s">
        <v>4971</v>
      </c>
      <c r="AG4" s="23" t="s">
        <v>775</v>
      </c>
      <c r="AI4" s="23" t="s">
        <v>26</v>
      </c>
      <c r="AJ4" s="23" t="s">
        <v>177</v>
      </c>
    </row>
    <row r="5" spans="1:36" ht="13.15" x14ac:dyDescent="0.4">
      <c r="A5" s="38" t="s">
        <v>11</v>
      </c>
      <c r="B5" s="39" t="s">
        <v>12</v>
      </c>
      <c r="C5" s="39" t="s">
        <v>13</v>
      </c>
      <c r="D5" s="39" t="s">
        <v>14</v>
      </c>
      <c r="E5" s="39" t="s">
        <v>15</v>
      </c>
      <c r="F5" s="39" t="s">
        <v>3</v>
      </c>
      <c r="G5" s="39"/>
      <c r="H5" s="39"/>
      <c r="I5" s="68" t="s">
        <v>16</v>
      </c>
      <c r="J5" s="68"/>
      <c r="K5" s="69"/>
      <c r="V5" s="23" t="s">
        <v>493</v>
      </c>
      <c r="W5" s="23">
        <v>3213</v>
      </c>
      <c r="AA5" s="23" t="s">
        <v>3374</v>
      </c>
      <c r="AC5" s="23" t="s">
        <v>5678</v>
      </c>
      <c r="AE5" s="23" t="s">
        <v>3615</v>
      </c>
      <c r="AG5" s="23" t="s">
        <v>6967</v>
      </c>
      <c r="AI5" s="23" t="s">
        <v>493</v>
      </c>
      <c r="AJ5" s="23" t="s">
        <v>430</v>
      </c>
    </row>
    <row r="6" spans="1:36" ht="13.15" x14ac:dyDescent="0.4">
      <c r="A6" s="70" t="s">
        <v>21</v>
      </c>
      <c r="B6" s="71"/>
      <c r="C6" s="71"/>
      <c r="D6" s="71"/>
      <c r="E6" s="71"/>
      <c r="F6" s="71"/>
      <c r="G6" s="71"/>
      <c r="H6" s="71"/>
      <c r="I6" s="71"/>
      <c r="J6" s="71"/>
      <c r="K6" s="72"/>
      <c r="L6" s="17"/>
      <c r="M6" s="17"/>
      <c r="N6" s="17"/>
      <c r="O6" s="17"/>
      <c r="P6" s="17"/>
      <c r="Q6" t="s">
        <v>23</v>
      </c>
      <c r="R6" t="s">
        <v>5</v>
      </c>
      <c r="S6" t="s">
        <v>6</v>
      </c>
      <c r="V6" s="32" t="s">
        <v>4909</v>
      </c>
      <c r="W6" s="23">
        <v>3100</v>
      </c>
      <c r="AA6" s="23" t="s">
        <v>3376</v>
      </c>
      <c r="AC6" s="23" t="s">
        <v>5561</v>
      </c>
      <c r="AE6" s="23" t="s">
        <v>3392</v>
      </c>
      <c r="AG6" s="23" t="s">
        <v>6757</v>
      </c>
      <c r="AI6" s="32" t="s">
        <v>4909</v>
      </c>
      <c r="AJ6" s="23" t="s">
        <v>6997</v>
      </c>
    </row>
    <row r="7" spans="1:36" ht="30" customHeight="1" x14ac:dyDescent="0.35">
      <c r="A7" s="54">
        <v>1</v>
      </c>
      <c r="B7" s="6" t="s">
        <v>1</v>
      </c>
      <c r="C7" s="25" t="str">
        <f>IF(D7="","",VLOOKUP(D7,'BD Licences Simples'!A$2:C$1682,2))</f>
        <v/>
      </c>
      <c r="D7" s="7"/>
      <c r="E7" s="25" t="str">
        <f>IF(D7="","",VLOOKUP(D7,'BD Licences Simples'!A$2:C$1682,3))</f>
        <v/>
      </c>
      <c r="F7" s="7"/>
      <c r="G7" s="7"/>
      <c r="H7" s="7"/>
      <c r="I7" s="3"/>
      <c r="J7" s="7"/>
      <c r="K7" s="15"/>
      <c r="L7" s="4" t="str">
        <f>IF(E7="","",VALUE(RIGHT(E7,1)))</f>
        <v/>
      </c>
      <c r="M7" s="4" t="str">
        <f>IF(OR(L$7="",L$8="",L$10="",L$11="",L$12="",L$13=""),"",IF(L7&lt;4,1,IF(L$7+L$10+L$12&lt;17,1,0)))</f>
        <v/>
      </c>
      <c r="N7" s="3">
        <f>IF(J7&lt;&gt;"",IF(J8&lt;&gt;"",0,1),IF(J8&lt;&gt;"",0,IF(R7&gt;R8,1,0)))</f>
        <v>0</v>
      </c>
      <c r="O7" s="3">
        <f>IF(OR(F7&gt;7,F8&gt;7,G7&gt;7,G8&gt;7),"Erreur dans la saisie des résultats",IF(OR((AND(F8=7,F7&lt;5)),(AND(G8=7,G7&lt;5)),(AND(H7&gt;10,H7&gt;H8,H7-H8&lt;&gt;2)),AND(H8&gt;10,H8&gt;H7,H8-H7&lt;&gt;2)),"Erreur dans la saisie des résultats",IF(J7&lt;&gt;"",IF(J8&lt;&gt;"",0,2),IF(J8&lt;&gt;"",IF(AND(F7&gt;=6,F7&gt;F8),1,IF(AND(G7&gt;=6,G7&gt;G8),1,0)),IF(F7&gt;F8,IF(G7&gt;G8,IF(OR(H7&lt;&gt;"",H8&lt;&gt;""),"Erreur dans la saisie des résultats",2),IF(H7&gt;H8, IF(H7&lt;10,"Erreur dans la saisie des résultats",2),IF(H8&lt;10,"Erreur dans la saisie des résultats",1))),IF(G7&gt;G8,IF(H7&gt;H8, IF(H7&lt;10,"Erreur dans la saisie des résultats",2),IF(H8&lt;10,"Erreur dans la saisie des résultats",1)),IF(OR(H7&lt;&gt;"",H8&lt;&gt;""),"Erreur dans la saisie des résultats",0)))))))</f>
        <v>0</v>
      </c>
      <c r="P7" s="3">
        <f>IF(O7="Erreur dans la saisie des résultats","Erreur dans la saisie des résultats",SUM(F7:H7))</f>
        <v>0</v>
      </c>
      <c r="Q7">
        <f>IF(AND(J7&lt;&gt;"",J8&lt;&gt;""),0,IF(M$7=1,0,IF(M$8=1,1,N7)))</f>
        <v>0</v>
      </c>
      <c r="R7" s="21">
        <f>IF(AND(AND(F7&lt;6,F8&lt;6),OR(G7&lt;"",G8&lt;&gt;"")),"Erreur dans la saisie des résultats",IF(AND(J7="",J8="",G7&lt;6,G8&lt;6,F7&lt;&gt;"",F8&lt;&gt;""),"Erreur dans la saisie des résultats",IF(AND(J7&lt;&gt;"",J8&lt;&gt;""),0,IF(M$7=1,IF(M$8=1,0,IF(O7=2,0,O7)),IF(M$8=1,2,O7)))))</f>
        <v>0</v>
      </c>
      <c r="S7">
        <f>IF(AND(J7&lt;&gt;"",J8&lt;&gt;""),0,IF(M$7=1,IF(M$8=1,0,IF(O7=2,0,P7)),IF(M$8=1,IF(O7=2,P7,12),P7)))</f>
        <v>0</v>
      </c>
      <c r="V7" s="32" t="s">
        <v>3274</v>
      </c>
      <c r="W7" s="32">
        <v>3235</v>
      </c>
      <c r="AA7" s="23" t="s">
        <v>6188</v>
      </c>
      <c r="AC7" s="23" t="s">
        <v>4171</v>
      </c>
      <c r="AE7" s="23" t="s">
        <v>6182</v>
      </c>
      <c r="AG7" s="23" t="s">
        <v>5678</v>
      </c>
      <c r="AI7" s="32" t="s">
        <v>3274</v>
      </c>
      <c r="AJ7" s="30" t="s">
        <v>3276</v>
      </c>
    </row>
    <row r="8" spans="1:36" ht="30" customHeight="1" x14ac:dyDescent="0.35">
      <c r="A8" s="56"/>
      <c r="B8" s="8" t="s">
        <v>2</v>
      </c>
      <c r="C8" s="25" t="str">
        <f>IF(D8="","",VLOOKUP(D8,'BD Licences Simples'!A$2:C$1682,2))</f>
        <v/>
      </c>
      <c r="D8" s="7"/>
      <c r="E8" s="25" t="str">
        <f>IF(D8="","",VLOOKUP(D8,'BD Licences Simples'!A$2:C$1682,3))</f>
        <v/>
      </c>
      <c r="F8" s="9"/>
      <c r="G8" s="9"/>
      <c r="H8" s="9"/>
      <c r="I8" s="3"/>
      <c r="J8" s="9"/>
      <c r="K8" s="15"/>
      <c r="L8" s="4" t="str">
        <f>IF(E8="","",VALUE(RIGHT(E8,1)))</f>
        <v/>
      </c>
      <c r="M8" s="4" t="str">
        <f>IF(OR(L$7="",L$8="",L$10="",L$11="",L$12="",L$13=""),"",IF(L8&lt;4,1,IF(L$8+L$11+L$13&lt;17,1,0)))</f>
        <v/>
      </c>
      <c r="N8" s="3">
        <f>IF(J8&lt;&gt;"",IF(J7&lt;&gt;"",0,1),IF(J7&lt;&gt;"",0,IF(R8&gt;R7,1,0)))</f>
        <v>0</v>
      </c>
      <c r="O8" s="3">
        <f>IF(OR(F7&gt;7,F8&gt;7,G7&gt;7,G8&gt;7),"Erreur dans la saisie des résultats",IF(OR((AND(F7=7,F8&lt;5)),(AND(G7=7,G8&lt;5)),(AND(H7&gt;10,H7&gt;H8,H7-H8&lt;&gt;2)),AND(H8&gt;10,H8&gt;H7,H8-H7&lt;&gt;2)),"Erreur dans la saisie des résultats",IF(J8&lt;&gt;"",IF(J7&lt;&gt;"",0,2),IF(J7&lt;&gt;"",IF(AND(F8&gt;=6,F8&gt;F7),1,IF(AND(G8&gt;=6,G8&gt;G7),1,0)),IF(F8&gt;F7,IF(G8&gt;G7,IF(OR(H7&lt;&gt;"",H8&lt;&gt;""),"Erreur dans la saisie des résultats",2),IF(H8&gt;H7, IF(H8&lt;10,"Erreur dans la saisie des résultats",2),IF(H7&lt;10,"Erreur dans la saisie des résultats",1))),IF(G8&gt;G7,IF(H8&gt;H7, IF(H8&lt;10,"Erreur dans la saisie des résultats",2),IF(H7&lt;10,"Erreur dans la saisie des résultats",1)),IF(OR(H7&lt;&gt;"",H8&lt;&gt;""),"Erreur dans la saisie des résultats",0)))))))</f>
        <v>0</v>
      </c>
      <c r="P8" s="3">
        <f>IF(O8="Erreur dans la saisie des résultats","Erreur dans la saisie des résultats",SUM(F8:H8))</f>
        <v>0</v>
      </c>
      <c r="Q8">
        <f>IF(AND(J7&lt;&gt;"",J8&lt;&gt;""),0,IF(M$8=1,0,IF(M$7=1,1,N8)))</f>
        <v>0</v>
      </c>
      <c r="R8" s="21">
        <f>IF(AND(AND(F7&lt;6,F8&lt;6),OR(G7&lt;"",G8&lt;&gt;"")),"Erreur dans la saisie des résultats",IF(AND(J7="",J8="",G7&lt;6,G8&lt;6,F7&lt;&gt;"",F8&lt;&gt;""),"Erreur dans la saisie des résultats",IF(AND(J7&lt;&gt;"",J8&lt;&gt;""),0,IF(M$8=1,IF(M$7=1,0,IF(O8=2,0,O8)),IF(M$7=1,2,O8)))))</f>
        <v>0</v>
      </c>
      <c r="S8">
        <f>IF(AND(J7&lt;&gt;"",J8&lt;&gt;""),0,IF(M$8=1,IF(M$7=1,0,IF(O8=2,0,P8)),IF(M$7=1,IF(O8=2,P8,12),P8)))</f>
        <v>0</v>
      </c>
      <c r="V8" s="23" t="s">
        <v>3273</v>
      </c>
      <c r="W8" s="23">
        <v>3021</v>
      </c>
      <c r="AA8" s="23" t="s">
        <v>2800</v>
      </c>
      <c r="AC8" s="23" t="s">
        <v>6689</v>
      </c>
      <c r="AE8" s="23" t="s">
        <v>2068</v>
      </c>
      <c r="AG8" s="23" t="s">
        <v>5561</v>
      </c>
      <c r="AI8" s="23" t="s">
        <v>3273</v>
      </c>
      <c r="AJ8" s="30" t="s">
        <v>3277</v>
      </c>
    </row>
    <row r="9" spans="1:36" ht="13.15" x14ac:dyDescent="0.4">
      <c r="A9" s="65" t="s">
        <v>20</v>
      </c>
      <c r="B9" s="66"/>
      <c r="C9" s="66"/>
      <c r="D9" s="66"/>
      <c r="E9" s="66"/>
      <c r="F9" s="66"/>
      <c r="G9" s="66"/>
      <c r="H9" s="66"/>
      <c r="I9" s="66"/>
      <c r="J9" s="66"/>
      <c r="K9" s="67"/>
      <c r="L9" s="17"/>
      <c r="M9" s="4" t="str">
        <f>IF(OR(L9="",L10=""),"",IF(SUM(L9:L10)&lt;11,1,0))</f>
        <v/>
      </c>
      <c r="N9" s="17"/>
      <c r="O9" s="17"/>
      <c r="P9" s="17"/>
      <c r="Q9" s="20"/>
      <c r="R9" s="20"/>
      <c r="S9" s="20"/>
      <c r="V9" s="23" t="s">
        <v>2786</v>
      </c>
      <c r="W9" s="23">
        <v>3183</v>
      </c>
      <c r="AA9" s="23" t="s">
        <v>6464</v>
      </c>
      <c r="AC9" s="23" t="s">
        <v>1038</v>
      </c>
      <c r="AE9" s="23" t="s">
        <v>2469</v>
      </c>
      <c r="AG9" s="23" t="s">
        <v>4171</v>
      </c>
      <c r="AI9" s="23" t="s">
        <v>2786</v>
      </c>
      <c r="AJ9" s="23" t="s">
        <v>3275</v>
      </c>
    </row>
    <row r="10" spans="1:36" ht="30" customHeight="1" x14ac:dyDescent="0.35">
      <c r="A10" s="54">
        <v>1</v>
      </c>
      <c r="B10" s="6" t="s">
        <v>1</v>
      </c>
      <c r="C10" s="25" t="str">
        <f>IF(D10="","",VLOOKUP(D10,'BD Licences Simples'!A$2:C$1682,2))</f>
        <v/>
      </c>
      <c r="D10" s="7"/>
      <c r="E10" s="25" t="str">
        <f>IF(D10="","",VLOOKUP(D10,'BD Licences Simples'!A$2:C$1682,3))</f>
        <v/>
      </c>
      <c r="F10" s="28"/>
      <c r="G10" s="28"/>
      <c r="H10" s="28"/>
      <c r="I10" s="3"/>
      <c r="J10" s="7"/>
      <c r="K10" s="15"/>
      <c r="L10" s="4" t="str">
        <f>IF(E10="","",VALUE(RIGHT(E10,1)))</f>
        <v/>
      </c>
      <c r="M10" s="4" t="str">
        <f>IF(OR(L$7="",L$8="",L$10="",L$11="",L$12="",L$13=""),"",IF(L10&lt;5,1,IF(L$7+L$10+L$12&lt;17,1,0)))</f>
        <v/>
      </c>
      <c r="N10" s="3">
        <f>IF(J10&lt;&gt;"",IF(J11&lt;&gt;"",0,1),IF(J11&lt;&gt;"",0,IF(R10&gt;R11,1,0)))</f>
        <v>0</v>
      </c>
      <c r="O10" s="3">
        <f t="shared" ref="O10" si="0">IF(OR(F10&gt;7,F11&gt;7,G10&gt;7,G11&gt;7),"Erreur dans la saisie des résultats",IF(OR((AND(F11=7,F10&lt;5)),(AND(G11=7,G10&lt;5)),(AND(H10&gt;10,H10&gt;H11,H10-H11&lt;&gt;2)),AND(H11&gt;10,H11&gt;H10,H11-H10&lt;&gt;2)),"Erreur dans la saisie des résultats",IF(J10&lt;&gt;"",IF(J11&lt;&gt;"",0,2),IF(J11&lt;&gt;"",IF(AND(F10&gt;=6,F10&gt;F11),1,IF(AND(G10&gt;=6,G10&gt;G11),1,0)),IF(F10&gt;F11,IF(G10&gt;G11,IF(OR(H10&lt;&gt;"",H11&lt;&gt;""),"Erreur dans la saisie des résultats",2),IF(H10&gt;H11, IF(H10&lt;10,"Erreur dans la saisie des résultats",2),IF(H11&lt;10,"Erreur dans la saisie des résultats",1))),IF(G10&gt;G11,IF(H10&gt;H11, IF(H10&lt;10,"Erreur dans la saisie des résultats",2),IF(H11&lt;10,"Erreur dans la saisie des résultats",1)),IF(OR(H10&lt;&gt;"",H11&lt;&gt;""),"Erreur dans la saisie des résultats",0)))))))</f>
        <v>0</v>
      </c>
      <c r="P10" s="3">
        <f>IF(O10="Erreur dans la saisie des résultats","Erreur dans la saisie des résultats",SUM(F10:H10))</f>
        <v>0</v>
      </c>
      <c r="Q10">
        <f>IF(AND(J10&lt;&gt;"",J11&lt;&gt;""),0,IF(M$7=1,0,IF(M$8=1,1,N10)))</f>
        <v>0</v>
      </c>
      <c r="R10" s="21">
        <f>IF(AND(AND(F10&lt;6,F11&lt;6),OR(G10&lt;"",G11&lt;&gt;"")),"Erreur dans la saisie des résultats",IF(AND(J10="",J11="",G10&lt;6,G11&lt;6,F10&lt;&gt;"",F11&lt;&gt;""),"Erreur dans la saisie des résultats",IF(AND(J10&lt;&gt;"",J11&lt;&gt;""),0,IF(M$7=1,IF(M$8=1,0,IF(O10=2,0,O10)),IF(M$8=1,2,O10)))))</f>
        <v>0</v>
      </c>
      <c r="S10">
        <f>IF(AND(J10&lt;&gt;"",J11&lt;&gt;""),0,IF(M$7=1,IF(M$8=1,0,IF(O10=2,0,P10)),IF(M$8=1,IF(O10=2,P10,12),P10)))</f>
        <v>0</v>
      </c>
      <c r="V10" s="23" t="s">
        <v>4911</v>
      </c>
      <c r="W10" s="23">
        <v>3024</v>
      </c>
      <c r="AA10" s="23" t="s">
        <v>6378</v>
      </c>
      <c r="AC10" s="23" t="s">
        <v>2722</v>
      </c>
      <c r="AE10" s="23" t="s">
        <v>3374</v>
      </c>
      <c r="AG10" s="23" t="s">
        <v>2360</v>
      </c>
      <c r="AI10" s="23" t="s">
        <v>4911</v>
      </c>
      <c r="AJ10" s="23" t="s">
        <v>6995</v>
      </c>
    </row>
    <row r="11" spans="1:36" ht="30" customHeight="1" x14ac:dyDescent="0.35">
      <c r="A11" s="56"/>
      <c r="B11" s="2" t="s">
        <v>2</v>
      </c>
      <c r="C11" s="25" t="str">
        <f>IF(D11="","",VLOOKUP(D11,'BD Licences Simples'!A$2:C$1682,2))</f>
        <v/>
      </c>
      <c r="D11" s="7"/>
      <c r="E11" s="25" t="str">
        <f>IF(D11="","",VLOOKUP(D11,'BD Licences Simples'!A$2:C$1682,3))</f>
        <v/>
      </c>
      <c r="F11" s="1"/>
      <c r="G11" s="1"/>
      <c r="H11" s="1"/>
      <c r="I11" s="3"/>
      <c r="J11" s="1"/>
      <c r="K11" s="15"/>
      <c r="L11" s="4" t="str">
        <f>IF(E11="","",VALUE(RIGHT(E11,1)))</f>
        <v/>
      </c>
      <c r="M11" s="4" t="str">
        <f>IF(OR(L$7="",L$8="",L$10="",L$11="",L$12="",L$13=""),"",IF(L11&lt;5,1,IF(L$8+L$11+L$13&lt;17,1,0)))</f>
        <v/>
      </c>
      <c r="N11" s="3">
        <f>IF(J11&lt;&gt;"",IF(J10&lt;&gt;"",0,1),IF(J10&lt;&gt;"",0,IF(R11&gt;R10,1,0)))</f>
        <v>0</v>
      </c>
      <c r="O11" s="3">
        <f t="shared" ref="O11" si="1">IF(OR(F10&gt;7,F11&gt;7,G10&gt;7,G11&gt;7),"Erreur dans la saisie des résultats",IF(OR((AND(F10=7,F11&lt;5)),(AND(G10=7,G11&lt;5)),(AND(H10&gt;10,H10&gt;H11,H10-H11&lt;&gt;2)),AND(H11&gt;10,H11&gt;H10,H11-H10&lt;&gt;2)),"Erreur dans la saisie des résultats",IF(J11&lt;&gt;"",IF(J10&lt;&gt;"",0,2),IF(J10&lt;&gt;"",IF(AND(F11&gt;=6,F11&gt;F10),1,IF(AND(G11&gt;=6,G11&gt;G10),1,0)),IF(F11&gt;F10,IF(G11&gt;G10,IF(OR(H10&lt;&gt;"",H11&lt;&gt;""),"Erreur dans la saisie des résultats",2),IF(H11&gt;H10, IF(H11&lt;10,"Erreur dans la saisie des résultats",2),IF(H10&lt;10,"Erreur dans la saisie des résultats",1))),IF(G11&gt;G10,IF(H11&gt;H10, IF(H11&lt;10,"Erreur dans la saisie des résultats",2),IF(H10&lt;10,"Erreur dans la saisie des résultats",1)),IF(OR(H10&lt;&gt;"",H11&lt;&gt;""),"Erreur dans la saisie des résultats",0)))))))</f>
        <v>0</v>
      </c>
      <c r="P11" s="3">
        <f>IF(O11="Erreur dans la saisie des résultats","Erreur dans la saisie des résultats",SUM(F11:H11))</f>
        <v>0</v>
      </c>
      <c r="Q11">
        <f>IF(AND(J10&lt;&gt;"",J11&lt;&gt;""),0,IF(M$8=1,0,IF(M$7=1,1,N11)))</f>
        <v>0</v>
      </c>
      <c r="R11" s="21">
        <f>IF(AND(AND(F10&lt;6,F11&lt;6),OR(G10&lt;"",G11&lt;&gt;"")),"Erreur dans la saisie des résultats",IF(AND(J10="",J11="",G10&lt;6,G11&lt;6,F10&lt;&gt;"",F11&lt;&gt;""),"Erreur dans la saisie des résultats",IF(AND(J10&lt;&gt;"",J11&lt;&gt;""),0,IF(M$8=1,IF(M$7=1,0,IF(O11=2,0,O11)),IF(M$7=1,2,O11)))))</f>
        <v>0</v>
      </c>
      <c r="S11">
        <f>IF(AND(J10&lt;&gt;"",J11&lt;&gt;""),0,IF(M$8=1,IF(M$7=1,0,IF(O11=2,0,P11)),IF(M$7=1,IF(O11=2,P11,12),P11)))</f>
        <v>0</v>
      </c>
      <c r="V11" s="23" t="s">
        <v>27</v>
      </c>
      <c r="W11" s="23">
        <v>3182</v>
      </c>
      <c r="AA11" s="23" t="s">
        <v>6296</v>
      </c>
      <c r="AC11" s="23" t="s">
        <v>1698</v>
      </c>
      <c r="AE11" s="23" t="s">
        <v>3376</v>
      </c>
      <c r="AG11" s="23" t="s">
        <v>6689</v>
      </c>
      <c r="AI11" s="23" t="s">
        <v>27</v>
      </c>
      <c r="AJ11" s="23" t="s">
        <v>6994</v>
      </c>
    </row>
    <row r="12" spans="1:36" ht="30" customHeight="1" x14ac:dyDescent="0.35">
      <c r="A12" s="54">
        <v>2</v>
      </c>
      <c r="B12" s="2" t="s">
        <v>1</v>
      </c>
      <c r="C12" s="25" t="str">
        <f>IF(D12="","",VLOOKUP(D12,'BD Licences Simples'!A$2:C$1682,2))</f>
        <v/>
      </c>
      <c r="D12" s="7"/>
      <c r="E12" s="25" t="str">
        <f>IF(D12="","",VLOOKUP(D12,'BD Licences Simples'!A$2:C$1682,3))</f>
        <v/>
      </c>
      <c r="F12" s="1"/>
      <c r="G12" s="1"/>
      <c r="H12" s="1"/>
      <c r="I12" s="3"/>
      <c r="J12" s="1"/>
      <c r="K12" s="15"/>
      <c r="L12" s="4" t="str">
        <f>IF(E12="","",VALUE(RIGHT(E12,1)))</f>
        <v/>
      </c>
      <c r="M12" s="4" t="str">
        <f>IF(OR(L$7="",L$8="",L$10="",L$11="",L$12="",L$13=""),"",IF(L12&lt;5,1,IF(L$7+L$10+L$12&lt;17,1,0)))</f>
        <v/>
      </c>
      <c r="N12" s="3">
        <f>IF(J12&lt;&gt;"",IF(J13&lt;&gt;"",0,1),IF(J13&lt;&gt;"",0,IF(R12&gt;R13,1,0)))</f>
        <v>0</v>
      </c>
      <c r="O12" s="3">
        <f t="shared" ref="O12" si="2">IF(OR(F12&gt;7,F13&gt;7,G12&gt;7,G13&gt;7),"Erreur dans la saisie des résultats",IF(OR((AND(F13=7,F12&lt;5)),(AND(G13=7,G12&lt;5)),(AND(H12&gt;10,H12&gt;H13,H12-H13&lt;&gt;2)),AND(H13&gt;10,H13&gt;H12,H13-H12&lt;&gt;2)),"Erreur dans la saisie des résultats",IF(J12&lt;&gt;"",IF(J13&lt;&gt;"",0,2),IF(J13&lt;&gt;"",IF(AND(F12&gt;=6,F12&gt;F13),1,IF(AND(G12&gt;=6,G12&gt;G13),1,0)),IF(F12&gt;F13,IF(G12&gt;G13,IF(OR(H12&lt;&gt;"",H13&lt;&gt;""),"Erreur dans la saisie des résultats",2),IF(H12&gt;H13, IF(H12&lt;10,"Erreur dans la saisie des résultats",2),IF(H13&lt;10,"Erreur dans la saisie des résultats",1))),IF(G12&gt;G13,IF(H12&gt;H13, IF(H12&lt;10,"Erreur dans la saisie des résultats",2),IF(H13&lt;10,"Erreur dans la saisie des résultats",1)),IF(OR(H12&lt;&gt;"",H13&lt;&gt;""),"Erreur dans la saisie des résultats",0)))))))</f>
        <v>0</v>
      </c>
      <c r="P12" s="3">
        <f>IF(O12="Erreur dans la saisie des résultats","Erreur dans la saisie des résultats",SUM(F12:H12))</f>
        <v>0</v>
      </c>
      <c r="Q12">
        <f>IF(AND(J12&lt;&gt;"",J13&lt;&gt;""),0,IF(M$7=1,0,IF(M$8=1,1,N12)))</f>
        <v>0</v>
      </c>
      <c r="R12" s="21">
        <f>IF(AND(AND(F12&lt;6,F13&lt;6),OR(G12&lt;"",G13&lt;&gt;"")),"Erreur dans la saisie des résultats",IF(AND(J12="",J13="",G12&lt;6,G13&lt;6,F12&lt;&gt;"",F13&lt;&gt;""),"Erreur dans la saisie des résultats",IF(AND(J12&lt;&gt;"",J13&lt;&gt;""),0,IF(M$7=1,IF(M$8=1,0,IF(O12=2,0,O12)),IF(M$8=1,2,O12)))))</f>
        <v>0</v>
      </c>
      <c r="S12">
        <f>IF(AND(J12&lt;&gt;"",J13&lt;&gt;""),0,IF(M$7=1,IF(M$8=1,0,IF(O12=2,0,P12)),IF(M$8=1,IF(O12=2,P12,12),P12)))</f>
        <v>0</v>
      </c>
      <c r="V12" s="23" t="s">
        <v>28</v>
      </c>
      <c r="W12" s="23">
        <v>3108</v>
      </c>
      <c r="AA12" s="23" t="s">
        <v>6390</v>
      </c>
      <c r="AC12" s="23" t="s">
        <v>3912</v>
      </c>
      <c r="AE12" s="23" t="s">
        <v>5276</v>
      </c>
      <c r="AG12" s="23" t="s">
        <v>1038</v>
      </c>
      <c r="AI12" s="23" t="s">
        <v>28</v>
      </c>
      <c r="AJ12" s="23" t="s">
        <v>271</v>
      </c>
    </row>
    <row r="13" spans="1:36" ht="30" customHeight="1" x14ac:dyDescent="0.35">
      <c r="A13" s="56"/>
      <c r="B13" s="8" t="s">
        <v>2</v>
      </c>
      <c r="C13" s="25" t="str">
        <f>IF(D13="","",VLOOKUP(D13,'BD Licences Simples'!A$2:C$1682,2))</f>
        <v/>
      </c>
      <c r="D13" s="7"/>
      <c r="E13" s="25" t="str">
        <f>IF(D13="","",VLOOKUP(D13,'BD Licences Simples'!A$2:C$1682,3))</f>
        <v/>
      </c>
      <c r="F13" s="29"/>
      <c r="G13" s="29"/>
      <c r="H13" s="29"/>
      <c r="I13" s="3"/>
      <c r="J13" s="9"/>
      <c r="K13" s="15"/>
      <c r="L13" s="4" t="str">
        <f>IF(E13="","",VALUE(RIGHT(E13,1)))</f>
        <v/>
      </c>
      <c r="M13" s="4" t="str">
        <f>IF(OR(L$7="",L$8="",L$10="",L$11="",L$12="",L$13=""),"",IF(L13&lt;5,1,IF(L$8+L$11+L$13&lt;17,1,0)))</f>
        <v/>
      </c>
      <c r="N13" s="3">
        <f>IF(J13&lt;&gt;"",IF(J12&lt;&gt;"",0,1),IF(J12&lt;&gt;"",0,IF(R13&gt;R12,1,0)))</f>
        <v>0</v>
      </c>
      <c r="O13" s="3">
        <f t="shared" ref="O13" si="3">IF(OR(F12&gt;7,F13&gt;7,G12&gt;7,G13&gt;7),"Erreur dans la saisie des résultats",IF(OR((AND(F12=7,F13&lt;5)),(AND(G12=7,G13&lt;5)),(AND(H12&gt;10,H12&gt;H13,H12-H13&lt;&gt;2)),AND(H13&gt;10,H13&gt;H12,H13-H12&lt;&gt;2)),"Erreur dans la saisie des résultats",IF(J13&lt;&gt;"",IF(J12&lt;&gt;"",0,2),IF(J12&lt;&gt;"",IF(AND(F13&gt;=6,F13&gt;F12),1,IF(AND(G13&gt;=6,G13&gt;G12),1,0)),IF(F13&gt;F12,IF(G13&gt;G12,IF(OR(H12&lt;&gt;"",H13&lt;&gt;""),"Erreur dans la saisie des résultats",2),IF(H13&gt;H12, IF(H13&lt;10,"Erreur dans la saisie des résultats",2),IF(H12&lt;10,"Erreur dans la saisie des résultats",1))),IF(G13&gt;G12,IF(H13&gt;H12, IF(H13&lt;10,"Erreur dans la saisie des résultats",2),IF(H12&lt;10,"Erreur dans la saisie des résultats",1)),IF(OR(H12&lt;&gt;"",H13&lt;&gt;""),"Erreur dans la saisie des résultats",0)))))))</f>
        <v>0</v>
      </c>
      <c r="P13" s="3">
        <f>IF(O13="Erreur dans la saisie des résultats","Erreur dans la saisie des résultats",SUM(F13:H13))</f>
        <v>0</v>
      </c>
      <c r="Q13">
        <f>IF(AND(J12&lt;&gt;"",J13&lt;&gt;""),0,IF(M$8=1,0,IF(M$7=1,1,N13)))</f>
        <v>0</v>
      </c>
      <c r="R13" s="21">
        <f>IF(AND(AND(F12&lt;6,F13&lt;6),OR(G12&lt;"",G13&lt;&gt;"")),"Erreur dans la saisie des résultats",IF(AND(J12="",J13="",G12&lt;6,G13&lt;6,F12&lt;&gt;"",F13&lt;&gt;""),"Erreur dans la saisie des résultats",IF(AND(J12&lt;&gt;"",J13&lt;&gt;""),0,IF(M$8=1,IF(M$7=1,0,IF(O13=2,0,O13)),IF(M$7=1,2,O13)))))</f>
        <v>0</v>
      </c>
      <c r="S13">
        <f>IF(AND(J12&lt;&gt;"",J13&lt;&gt;""),0,IF(M$8=1,IF(M$7=1,0,IF(O13=2,0,P13)),IF(M$7=1,IF(O13=2,P13,12),P13)))</f>
        <v>0</v>
      </c>
      <c r="V13" s="23" t="s">
        <v>1733</v>
      </c>
      <c r="W13" s="23">
        <v>3113</v>
      </c>
      <c r="AA13" s="23" t="s">
        <v>2579</v>
      </c>
      <c r="AC13" s="23" t="s">
        <v>6192</v>
      </c>
      <c r="AE13" s="23" t="s">
        <v>5112</v>
      </c>
      <c r="AG13" s="23" t="s">
        <v>2722</v>
      </c>
      <c r="AI13" s="23" t="s">
        <v>1733</v>
      </c>
      <c r="AJ13" s="23" t="s">
        <v>1835</v>
      </c>
    </row>
    <row r="14" spans="1:36" ht="13.15" x14ac:dyDescent="0.4">
      <c r="A14" s="65" t="s">
        <v>17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  <c r="L14" s="17"/>
      <c r="M14" s="17"/>
      <c r="N14" s="17"/>
      <c r="O14" s="17"/>
      <c r="P14" s="17"/>
      <c r="V14" s="23" t="s">
        <v>4910</v>
      </c>
      <c r="W14" s="23">
        <v>3125</v>
      </c>
      <c r="AA14" s="23" t="s">
        <v>6062</v>
      </c>
      <c r="AC14" s="23" t="s">
        <v>3823</v>
      </c>
      <c r="AE14" s="23" t="s">
        <v>6324</v>
      </c>
      <c r="AG14" s="23" t="s">
        <v>6731</v>
      </c>
      <c r="AI14" s="23" t="s">
        <v>4910</v>
      </c>
      <c r="AJ14" s="23" t="s">
        <v>6300</v>
      </c>
    </row>
    <row r="15" spans="1:36" ht="30" customHeight="1" x14ac:dyDescent="0.35">
      <c r="A15" s="54">
        <v>1</v>
      </c>
      <c r="B15" s="76" t="s">
        <v>1</v>
      </c>
      <c r="C15" s="25" t="str">
        <f>IF(D15="","",VLOOKUP(D15,'BD Licences Doubles'!A$2:C$3171,2))</f>
        <v/>
      </c>
      <c r="D15" s="7"/>
      <c r="E15" s="25" t="str">
        <f>IF(D15="","",VLOOKUP(D15,'BD Licences Doubles'!A$2:C$3171,3))</f>
        <v/>
      </c>
      <c r="F15" s="46"/>
      <c r="G15" s="46"/>
      <c r="H15" s="46"/>
      <c r="I15" s="4"/>
      <c r="J15" s="7"/>
      <c r="K15" s="16"/>
      <c r="L15" s="4" t="str">
        <f>IF(E15="","",VALUE(RIGHT(E15,1)))</f>
        <v/>
      </c>
      <c r="M15" s="4" t="str">
        <f>IF(OR(L15="",L16=""),"",IF(OR(L15&lt;4,L16&lt;4),1,IF(SUM(L15:L16)&lt;11,1,0)))</f>
        <v/>
      </c>
      <c r="N15" s="4">
        <f>IF(J15&lt;&gt;"",IF(J17&lt;&gt;"",0,1),IF(J17&lt;&gt;"",0,IF(R15&gt;R17,1,0)))</f>
        <v>0</v>
      </c>
      <c r="O15" s="3">
        <f>IF(OR(F15&gt;7,F17&gt;7,G15&gt;7,G17&gt;7),"Erreur dans la saisie des résultats",IF(OR((AND(F17=7,F15&lt;5)),(AND(G17=7,G15&lt;5)),(AND(H15&gt;10,H15&gt;H17,H15-H17&lt;&gt;2)),AND(H17&gt;10,H17&gt;H15,H17-H15&lt;&gt;2)),"Erreur dans la saisie des résultats",IF(J15&lt;&gt;"",IF(J17&lt;&gt;"",0,2),IF(J17&lt;&gt;"",IF(AND(F15&gt;=6,F15&gt;F17),1,IF(AND(G15&gt;=6,G15&gt;G17),1,0)),IF(F15&gt;F17,IF(G15&gt;G17,IF(OR(H15&lt;&gt;"",H17&lt;&gt;""),"Erreur dans la saisie des résultats",2),IF(H15&gt;H17,IF(H15&lt;10,"Erreur dans la saisie des résultats",2),IF(H17&lt;10,"Erreur dans la saisie des résultats",1))),IF(G15&gt;G17,IF(H15&gt;H17,IF(H15&lt;10,"Erreur dans la saisie des résultats",2),IF(H17&lt;10,"Erreur dans la saisie des résultats",1)),IF(OR(H15&lt;&gt;"",H17&lt;&gt;""),"Erreur dans la saisie des résultats",0)))))))</f>
        <v>0</v>
      </c>
      <c r="P15" s="3">
        <f>IF(O15="Erreur dans la saisie des résultats","Erreur dans la saisie des résultats",IF(H15="",SUM(F15:H15),IF(H15&gt;H17,IF(H15&lt;10,"Erreur dans la saisie des résultats",SUM(F15:H15)),IF(H17&lt;10,"Erreur dans la saisie des résultats",SUM(F15:H15)))))</f>
        <v>0</v>
      </c>
      <c r="Q15">
        <f>IF(AND(J15&lt;&gt;"",J17&lt;&gt;""),0,IF(M15=1,0,IF(M17=1,1,N15)))</f>
        <v>0</v>
      </c>
      <c r="R15" s="21">
        <f>IF(AND(AND(F15&lt;6,F17&lt;6),OR(G15&lt;"",G17&lt;&gt;"")),"Erreur dans la saisie des résultats",IF(AND(J15="",J17="",G15&lt;6,G17&lt;6,F15&lt;&gt;"",F17&lt;&gt;""),"Erreur dans la saisie des résultats",IF(AND(J15&lt;&gt;"",J17&lt;&gt;""),0,IF(M15=1,IF(M17=1,0,IF(O15=2,0,O15)),IF(M17=1,2,O15)))))</f>
        <v>0</v>
      </c>
      <c r="S15">
        <f>IF(AND(J15&lt;&gt;"",J17&lt;&gt;""),0,IF(M15=1,IF(M17=1,0,IF(O15=2,0,P15)),IF(M17=1,IF(O15=2,P15,12),P15)))</f>
        <v>0</v>
      </c>
      <c r="V15" s="23" t="s">
        <v>498</v>
      </c>
      <c r="W15" s="23">
        <v>3016</v>
      </c>
      <c r="AA15" s="23" t="s">
        <v>3607</v>
      </c>
      <c r="AC15" s="23" t="s">
        <v>2977</v>
      </c>
      <c r="AE15" s="23" t="s">
        <v>1040</v>
      </c>
      <c r="AG15" s="23" t="s">
        <v>2724</v>
      </c>
      <c r="AI15" s="23" t="s">
        <v>498</v>
      </c>
      <c r="AJ15" s="23" t="s">
        <v>694</v>
      </c>
    </row>
    <row r="16" spans="1:36" ht="30" customHeight="1" x14ac:dyDescent="0.35">
      <c r="A16" s="55"/>
      <c r="B16" s="57"/>
      <c r="C16" s="25" t="str">
        <f>IF(D16="","",VLOOKUP(D16,'BD Licences Doubles'!A$2:C$3171,2))</f>
        <v/>
      </c>
      <c r="D16" s="7"/>
      <c r="E16" s="25" t="str">
        <f>IF(D16="","",VLOOKUP(D16,'BD Licences Doubles'!A$2:C$3171,3))</f>
        <v/>
      </c>
      <c r="F16" s="47"/>
      <c r="G16" s="47"/>
      <c r="H16" s="47"/>
      <c r="I16" s="4"/>
      <c r="J16" s="4"/>
      <c r="K16" s="16"/>
      <c r="L16" s="4" t="str">
        <f>IF(E16="","",VALUE(RIGHT(E16,1)))</f>
        <v/>
      </c>
      <c r="M16" s="4"/>
      <c r="N16" s="4"/>
      <c r="O16" s="4"/>
      <c r="P16" s="4"/>
      <c r="R16" s="21"/>
      <c r="V16" s="23" t="s">
        <v>2058</v>
      </c>
      <c r="W16" s="23">
        <v>3079</v>
      </c>
      <c r="AA16" s="23" t="s">
        <v>6066</v>
      </c>
      <c r="AC16" s="23" t="s">
        <v>2961</v>
      </c>
      <c r="AE16" s="23" t="s">
        <v>557</v>
      </c>
      <c r="AG16" s="23" t="s">
        <v>1698</v>
      </c>
      <c r="AI16" s="23" t="s">
        <v>29</v>
      </c>
      <c r="AJ16" s="23" t="s">
        <v>6996</v>
      </c>
    </row>
    <row r="17" spans="1:33" ht="30" customHeight="1" x14ac:dyDescent="0.35">
      <c r="A17" s="55"/>
      <c r="B17" s="57" t="s">
        <v>2</v>
      </c>
      <c r="C17" s="25" t="str">
        <f>IF(D17="","",VLOOKUP(D17,'BD Licences Doubles'!A$2:C$3171,2))</f>
        <v/>
      </c>
      <c r="D17" s="7"/>
      <c r="E17" s="25" t="str">
        <f>IF(D17="","",VLOOKUP(D17,'BD Licences Doubles'!A$2:C$3171,3))</f>
        <v/>
      </c>
      <c r="F17" s="48"/>
      <c r="G17" s="48"/>
      <c r="H17" s="50"/>
      <c r="I17" s="4"/>
      <c r="J17" s="1"/>
      <c r="K17" s="16"/>
      <c r="L17" s="4" t="str">
        <f>IF(E17="","",VALUE(RIGHT(E17,1)))</f>
        <v/>
      </c>
      <c r="M17" s="4" t="str">
        <f>IF(OR(L17="",L18=""),"",IF(OR(L17&lt;4,L18&lt;4),1,IF(SUM(L17:L18)&lt;11,1,0)))</f>
        <v/>
      </c>
      <c r="N17" s="4">
        <f>IF(J17&lt;&gt;"",IF(J15&lt;&gt;"",0,1),IF(J15&lt;&gt;"",0,IF(R17&gt;R15,1,0)))</f>
        <v>0</v>
      </c>
      <c r="O17" s="3">
        <f>IF(OR(F15&gt;7,F17&gt;7,G15&gt;7,G17&gt;7),"Erreur dans la saisie des résultats",IF(OR((AND(F15=7,F17&lt;5)),(AND(G15=7,G17&lt;5)),(AND(H15&gt;10,H15&gt;H17,H15-H17&lt;&gt;2)),AND(H17&gt;10,H17&gt;H15,H17-H15&lt;&gt;2)),"Erreur dans la saisie des résultats",IF(J17&lt;&gt;"",IF(J15&lt;&gt;"",0,2),IF(J15&lt;&gt;"",IF(AND(F17&gt;=6,F17&gt;F15),1,IF(AND(G17&gt;=6,G17&gt;G15),1,0)),IF(F17&gt;F15,IF(G17&gt;G15,IF(OR(H15&lt;&gt;"",H17&lt;&gt;""),"Erreur dans la saisie des résultats",2),IF(H17&gt;H15,IF(H17&lt;10,"Erreur dans la saisie des résultats",2),IF(H15&lt;10,"Erreur dans la saisie des résultats",1))),IF(G17&gt;G15,IF(H17&gt;H15,IF(H17&lt;10,"Erreur dans la saisie des résultats",2),IF(H15&lt;10,"Erreur dans la saisie des résultats",1)),IF(OR(H15&lt;&gt;"",H17&lt;&gt;""),"Erreur dans la saisie des résultats",0)))))))</f>
        <v>0</v>
      </c>
      <c r="P17" s="3">
        <f>IF(O17="Erreur dans la saisie des résultats","Erreur dans la saisie des résultats",IF(H17="",SUM(F17:H17),IF(H17&gt;H15,IF(H17&lt;10,"Erreur dans la saisie des résultats",SUM(F17:H17)),IF(H15&lt;10,"Erreur dans la saisie des résultats",SUM(F17:H17)))))</f>
        <v>0</v>
      </c>
      <c r="Q17">
        <f>IF(AND(J15&lt;&gt;"",J17&lt;&gt;""),0,IF(M17=1,0,IF(M15=1,1,N17)))</f>
        <v>0</v>
      </c>
      <c r="R17" s="21">
        <f>IF(AND(AND(F15&lt;6,F17&lt;6),OR(G15&lt;"",G17&lt;&gt;"")),"Erreur dans la saisie des résultats",IF(AND(J15="",J17="",G15&lt;6,G17&lt;6,F15&lt;&gt;"",F17&lt;&gt;""),"Erreur dans la saisie des résultats",IF(AND(J15&lt;&gt;"",J17&lt;&gt;""),0,IF(M17=1,IF(M15=1,0,IF(O17=2,0,O17)),IF(M15=1,2,O17)))))</f>
        <v>0</v>
      </c>
      <c r="S17">
        <f>IF(AND(J15&lt;&gt;"",J17&lt;&gt;""),0,IF(M17=1,IF(M15=1,0,IF(O17=2,0,P17)),IF(M15=1,IF(O17=2,P17,12),P17)))</f>
        <v>0</v>
      </c>
      <c r="V17" s="23" t="s">
        <v>29</v>
      </c>
      <c r="W17" s="23">
        <v>3040</v>
      </c>
      <c r="AA17" s="23" t="s">
        <v>6486</v>
      </c>
      <c r="AC17" s="23" t="s">
        <v>6308</v>
      </c>
      <c r="AE17" s="23" t="s">
        <v>6188</v>
      </c>
      <c r="AG17" s="23" t="s">
        <v>3912</v>
      </c>
    </row>
    <row r="18" spans="1:33" ht="30" customHeight="1" x14ac:dyDescent="0.35">
      <c r="A18" s="56"/>
      <c r="B18" s="64"/>
      <c r="C18" s="25" t="str">
        <f>IF(D18="","",VLOOKUP(D18,'BD Licences Doubles'!A$2:C$3171,2))</f>
        <v/>
      </c>
      <c r="D18" s="7"/>
      <c r="E18" s="25" t="str">
        <f>IF(D18="","",VLOOKUP(D18,'BD Licences Doubles'!A$2:C$3171,3))</f>
        <v/>
      </c>
      <c r="F18" s="49"/>
      <c r="G18" s="49"/>
      <c r="H18" s="51"/>
      <c r="I18" s="4"/>
      <c r="K18" s="16"/>
      <c r="L18" s="4" t="str">
        <f>IF(E18="","",VALUE(RIGHT(E18,1)))</f>
        <v/>
      </c>
      <c r="M18" s="4"/>
      <c r="N18" s="4"/>
      <c r="O18" s="4"/>
      <c r="P18" s="4"/>
      <c r="Q18" s="5"/>
      <c r="R18" s="20"/>
      <c r="S18" s="20"/>
      <c r="AA18" s="23" t="s">
        <v>2265</v>
      </c>
      <c r="AC18" s="23" t="s">
        <v>321</v>
      </c>
      <c r="AE18" s="23" t="s">
        <v>2800</v>
      </c>
      <c r="AG18" s="23" t="s">
        <v>6192</v>
      </c>
    </row>
    <row r="19" spans="1:33" ht="13.15" x14ac:dyDescent="0.4">
      <c r="A19" s="65" t="s">
        <v>19</v>
      </c>
      <c r="B19" s="66"/>
      <c r="C19" s="66"/>
      <c r="D19" s="66"/>
      <c r="E19" s="66"/>
      <c r="F19" s="66"/>
      <c r="G19" s="66"/>
      <c r="H19" s="66"/>
      <c r="I19" s="66"/>
      <c r="J19" s="66"/>
      <c r="K19" s="67"/>
      <c r="L19" s="4"/>
      <c r="M19" s="17"/>
      <c r="N19" s="17"/>
      <c r="O19" s="17"/>
      <c r="P19" s="17"/>
      <c r="R19" s="20"/>
      <c r="S19" s="20"/>
      <c r="AA19" s="23" t="s">
        <v>5686</v>
      </c>
      <c r="AC19" s="23" t="s">
        <v>6745</v>
      </c>
      <c r="AE19" s="23" t="s">
        <v>6464</v>
      </c>
      <c r="AG19" s="23" t="s">
        <v>3823</v>
      </c>
    </row>
    <row r="20" spans="1:33" ht="24" customHeight="1" x14ac:dyDescent="0.35">
      <c r="A20" s="54">
        <v>1</v>
      </c>
      <c r="B20" s="76" t="s">
        <v>1</v>
      </c>
      <c r="C20" s="25" t="str">
        <f>IF(D20="","",VLOOKUP(D20,'BD Licences Doubles'!A$2:C$3171,2))</f>
        <v/>
      </c>
      <c r="D20" s="7"/>
      <c r="E20" s="25" t="str">
        <f>IF(D20="","",VLOOKUP(D20,'BD Licences Doubles'!A$2:C$3171,3))</f>
        <v/>
      </c>
      <c r="F20" s="46"/>
      <c r="G20" s="46"/>
      <c r="H20" s="46"/>
      <c r="I20" s="4"/>
      <c r="J20" s="7"/>
      <c r="K20" s="16"/>
      <c r="L20" s="4" t="str">
        <f>IF(E20="","",VALUE(RIGHT(E20,1)))</f>
        <v/>
      </c>
      <c r="M20" s="4" t="str">
        <f>IF(OR(L20="",L21=""),"",IF(OR(L20&lt;5,L21&lt;5),1,IF(SUM(L20:L21)&lt;11,1,0)))</f>
        <v/>
      </c>
      <c r="N20" s="4">
        <f>IF(J20&lt;&gt;"",IF(J22&lt;&gt;"",0,1),IF(J22&lt;&gt;"",0,IF(R20&gt;R22,1,0)))</f>
        <v>0</v>
      </c>
      <c r="O20" s="3">
        <f>IF(OR(F20&gt;7,F22&gt;7,G20&gt;7,G22&gt;7),"Erreur dans la saisie des résultats",IF(OR((AND(F22=7,F20&lt;5)),(AND(G22=7,G20&lt;5)),(AND(H20&gt;10,H20&gt;H22,H20-H22&lt;&gt;2)),AND(H22&gt;10,H22&gt;H20,H22-H20&lt;&gt;2)),"Erreur dans la saisie des résultats",IF(J20&lt;&gt;"",IF(J22&lt;&gt;"",0,2),IF(J22&lt;&gt;"",IF(AND(F20&gt;=6,F20&gt;F22),1,IF(AND(G20&gt;=6,G20&gt;G22),1,0)),IF(F20&gt;F22,IF(G20&gt;G22,IF(OR(H20&lt;&gt;"",H22&lt;&gt;""),"Erreur dans la saisie des résultats",2),IF(H20&gt;H22,IF(H20&lt;10,"Erreur dans la saisie des résultats",2),IF(H22&lt;10,"Erreur dans la saisie des résultats",1))),IF(G20&gt;G22,IF(H20&gt;H22,IF(H20&lt;10,"Erreur dans la saisie des résultats",2),IF(H22&lt;10,"Erreur dans la saisie des résultats",1)),IF(OR(H20&lt;&gt;"",H22&lt;&gt;""),"Erreur dans la saisie des résultats",0)))))))</f>
        <v>0</v>
      </c>
      <c r="P20" s="3">
        <f>IF(O20="Erreur dans la saisie des résultats","Erreur dans la saisie des résultats",IF(H20="",SUM(F20:H20),IF(H20&gt;H22,IF(H20&lt;10,"Erreur dans la saisie des résultats",SUM(F20:H20)),IF(H22&lt;10,"Erreur dans la saisie des résultats",SUM(F20:H20)))))</f>
        <v>0</v>
      </c>
      <c r="Q20">
        <f>IF(AND(J20&lt;&gt;"",J22&lt;&gt;""),0,IF(M20=1,0,IF(M22=1,1,N20)))</f>
        <v>0</v>
      </c>
      <c r="R20" s="21">
        <f>IF(AND(AND(F20&lt;6,F22&lt;6),OR(G20&lt;"",G22&lt;&gt;"")),"Erreur dans la saisie des résultats",IF(AND(J20="",J22="",G20&lt;6,G22&lt;6,F20&lt;&gt;"",F22&lt;&gt;""),"Erreur dans la saisie des résultats",IF(AND(J20&lt;&gt;"",J22&lt;&gt;""),0,IF(M20=1,IF(M22=1,0,IF(O20=2,0,O20)),IF(M22=1,2,O20)))))</f>
        <v>0</v>
      </c>
      <c r="S20">
        <f>IF(AND(J20&lt;&gt;"",J22&lt;&gt;""),0,IF(M20=1,IF(M22=1,0,IF(O20=2,0,P20)),IF(M22=1,IF(O20=2,P20,12),P20)))</f>
        <v>0</v>
      </c>
      <c r="AA20" s="23" t="s">
        <v>38</v>
      </c>
      <c r="AC20" s="23" t="s">
        <v>5860</v>
      </c>
      <c r="AE20" s="23" t="s">
        <v>5048</v>
      </c>
      <c r="AG20" s="23" t="s">
        <v>2977</v>
      </c>
    </row>
    <row r="21" spans="1:33" ht="24" customHeight="1" x14ac:dyDescent="0.35">
      <c r="A21" s="55"/>
      <c r="B21" s="57"/>
      <c r="C21" s="25" t="str">
        <f>IF(D21="","",VLOOKUP(D21,'BD Licences Doubles'!A$2:C$3171,2))</f>
        <v/>
      </c>
      <c r="D21" s="7"/>
      <c r="E21" s="25" t="str">
        <f>IF(D21="","",VLOOKUP(D21,'BD Licences Doubles'!A$2:C$3171,3))</f>
        <v/>
      </c>
      <c r="F21" s="47"/>
      <c r="G21" s="47"/>
      <c r="H21" s="47"/>
      <c r="I21" s="4"/>
      <c r="J21" s="4"/>
      <c r="K21" s="16"/>
      <c r="L21" s="4" t="str">
        <f>IF(E21="","",VALUE(RIGHT(E21,1)))</f>
        <v/>
      </c>
      <c r="M21" s="4"/>
      <c r="N21" s="4"/>
      <c r="O21" s="4"/>
      <c r="P21" s="4"/>
      <c r="R21" s="21"/>
      <c r="AA21" s="23" t="s">
        <v>95</v>
      </c>
      <c r="AC21" s="23" t="s">
        <v>4993</v>
      </c>
      <c r="AE21" s="23" t="s">
        <v>6378</v>
      </c>
      <c r="AG21" s="23" t="s">
        <v>2961</v>
      </c>
    </row>
    <row r="22" spans="1:33" ht="24" customHeight="1" x14ac:dyDescent="0.35">
      <c r="A22" s="55"/>
      <c r="B22" s="57" t="s">
        <v>2</v>
      </c>
      <c r="C22" s="25" t="str">
        <f>IF(D22="","",VLOOKUP(D22,'BD Licences Doubles'!A$2:C$3171,2))</f>
        <v/>
      </c>
      <c r="D22" s="7"/>
      <c r="E22" s="25" t="str">
        <f>IF(D22="","",VLOOKUP(D22,'BD Licences Doubles'!A$2:C$3171,3))</f>
        <v/>
      </c>
      <c r="F22" s="48"/>
      <c r="G22" s="48"/>
      <c r="H22" s="50"/>
      <c r="I22" s="4"/>
      <c r="J22" s="1"/>
      <c r="K22" s="16"/>
      <c r="L22" s="4" t="str">
        <f>IF(E22="","",VALUE(RIGHT(E22,1)))</f>
        <v/>
      </c>
      <c r="M22" s="4" t="str">
        <f>IF(OR(L22="",L23=""),"",IF(OR(L22&lt;5,L23&lt;5),1,IF(SUM(L22:L23)&lt;11,1,0)))</f>
        <v/>
      </c>
      <c r="N22" s="4">
        <f>IF(J22&lt;&gt;"",IF(J20&lt;&gt;"",0,1),IF(J20&lt;&gt;"",0,IF(R22&gt;R20,1,0)))</f>
        <v>0</v>
      </c>
      <c r="O22" s="3">
        <f>IF(OR(F20&gt;7,F22&gt;7,G20&gt;7,G22&gt;7),"Erreur dans la saisie des résultats",IF(OR((AND(F20=7,F22&lt;5)),(AND(G20=7,G22&lt;5)),(AND(H20&gt;10,H20&gt;H22,H20-H22&lt;&gt;2)),AND(H22&gt;10,H22&gt;H20,H22-H20&lt;&gt;2)),"Erreur dans la saisie des résultats",IF(J22&lt;&gt;"",IF(J20&lt;&gt;"",0,2),IF(J20&lt;&gt;"",IF(AND(F22&gt;=6,F22&gt;F20),1,IF(AND(G22&gt;=6,G22&gt;G20),1,0)),IF(F22&gt;F20,IF(G22&gt;G20,IF(OR(H20&lt;&gt;"",H22&lt;&gt;""),"Erreur dans la saisie des résultats",2),IF(H22&gt;H20,IF(H22&lt;10,"Erreur dans la saisie des résultats",2),IF(H20&lt;10,"Erreur dans la saisie des résultats",1))),IF(G22&gt;G20,IF(H22&gt;H20,IF(H22&lt;10,"Erreur dans la saisie des résultats",2),IF(H20&lt;10,"Erreur dans la saisie des résultats",1)),IF(OR(H20&lt;&gt;"",H22&lt;&gt;""),"Erreur dans la saisie des résultats",0)))))))</f>
        <v>0</v>
      </c>
      <c r="P22" s="3">
        <f>IF(O22="Erreur dans la saisie des résultats","Erreur dans la saisie des résultats",IF(H22="",SUM(F22:H22),IF(H22&gt;H20,IF(H22&lt;10,"Erreur dans la saisie des résultats",SUM(F22:H22)),IF(H20&lt;10,"Erreur dans la saisie des résultats",SUM(F22:H22)))))</f>
        <v>0</v>
      </c>
      <c r="Q22">
        <f>IF(AND(J20&lt;&gt;"",J22&lt;&gt;""),0,IF(M22=1,0,IF(M20=1,1,N22)))</f>
        <v>0</v>
      </c>
      <c r="R22" s="21">
        <f>IF(AND(AND(F20&lt;6,F22&lt;6),OR(G20&lt;"",G22&lt;&gt;"")),"Erreur dans la saisie des résultats",IF(AND(J20="",J22="",G20&lt;6,G22&lt;6,F20&lt;&gt;"",F22&lt;&gt;""),"Erreur dans la saisie des résultats",IF(AND(J20&lt;&gt;"",J22&lt;&gt;""),0,IF(M22=1,IF(M20=1,0,IF(O22=2,0,O22)),IF(M20=1,2,O22)))))</f>
        <v>0</v>
      </c>
      <c r="S22">
        <f>IF(AND(J20&lt;&gt;"",J22&lt;&gt;""),0,IF(M22=1,IF(M20=1,0,IF(O22=2,0,P22)),IF(M20=1,IF(O22=2,P22,12),P22)))</f>
        <v>0</v>
      </c>
      <c r="AA22" s="23" t="s">
        <v>1692</v>
      </c>
      <c r="AC22" s="23" t="s">
        <v>2192</v>
      </c>
      <c r="AE22" s="23" t="s">
        <v>6296</v>
      </c>
      <c r="AG22" s="23" t="s">
        <v>6308</v>
      </c>
    </row>
    <row r="23" spans="1:33" ht="24" customHeight="1" x14ac:dyDescent="0.35">
      <c r="A23" s="55"/>
      <c r="B23" s="64"/>
      <c r="C23" s="25" t="str">
        <f>IF(D23="","",VLOOKUP(D23,'BD Licences Doubles'!A$2:C$3171,2))</f>
        <v/>
      </c>
      <c r="D23" s="7"/>
      <c r="E23" s="25" t="str">
        <f>IF(D23="","",VLOOKUP(D23,'BD Licences Doubles'!A$2:C$3171,3))</f>
        <v/>
      </c>
      <c r="F23" s="49"/>
      <c r="G23" s="49"/>
      <c r="H23" s="51"/>
      <c r="I23" s="4"/>
      <c r="K23" s="16"/>
      <c r="L23" s="4" t="str">
        <f>IF(E23="","",VALUE(RIGHT(E23,1)))</f>
        <v/>
      </c>
      <c r="M23" s="4"/>
      <c r="N23" s="4"/>
      <c r="O23" s="4"/>
      <c r="P23" s="4"/>
      <c r="Q23" s="5"/>
      <c r="R23" s="20"/>
      <c r="S23" s="20"/>
      <c r="AA23" s="23" t="s">
        <v>6468</v>
      </c>
      <c r="AC23" s="23" t="s">
        <v>4023</v>
      </c>
      <c r="AE23" s="23" t="s">
        <v>6390</v>
      </c>
      <c r="AG23" s="23" t="s">
        <v>321</v>
      </c>
    </row>
    <row r="24" spans="1:33" ht="13.15" x14ac:dyDescent="0.4">
      <c r="A24" s="65" t="s">
        <v>18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4"/>
      <c r="M24" s="17"/>
      <c r="N24" s="17"/>
      <c r="O24" s="17"/>
      <c r="P24" s="17"/>
      <c r="Q24" s="5"/>
      <c r="R24" s="20"/>
      <c r="S24" s="20"/>
      <c r="AA24" s="23" t="s">
        <v>6157</v>
      </c>
      <c r="AC24" s="23" t="s">
        <v>809</v>
      </c>
      <c r="AE24" s="23" t="s">
        <v>5750</v>
      </c>
      <c r="AG24" s="23" t="s">
        <v>6745</v>
      </c>
    </row>
    <row r="25" spans="1:33" ht="30" customHeight="1" x14ac:dyDescent="0.35">
      <c r="A25" s="55">
        <v>1</v>
      </c>
      <c r="B25" s="76" t="s">
        <v>1</v>
      </c>
      <c r="C25" s="25" t="str">
        <f>IF(D25="","",VLOOKUP(D25,'BD Licences Doubles'!A$2:C$3171,2))</f>
        <v/>
      </c>
      <c r="D25" s="7"/>
      <c r="E25" s="25" t="str">
        <f>IF(D25="","",VLOOKUP(D25,'BD Licences Doubles'!A$2:C$3171,3))</f>
        <v/>
      </c>
      <c r="F25" s="77"/>
      <c r="G25" s="77"/>
      <c r="H25" s="77"/>
      <c r="I25" s="4"/>
      <c r="J25" s="7"/>
      <c r="K25" s="16"/>
      <c r="L25" s="4" t="str">
        <f t="shared" ref="L25:L32" si="4">IF(E25="","",VALUE(RIGHT(E25,1)))</f>
        <v/>
      </c>
      <c r="M25" s="4" t="str">
        <f>IF(OR(L25="",L26=""),"",IF(OR(L25&lt;4,L26&lt;5),1,IF(SUM(L25:L26)&lt;11,1,0)))</f>
        <v/>
      </c>
      <c r="N25" s="4">
        <f>IF(J25&lt;&gt;"",IF(J27&lt;&gt;"",0,1),IF(J27&lt;&gt;"",0,IF(R25&gt;R27,1,0)))</f>
        <v>0</v>
      </c>
      <c r="O25" s="3">
        <f>IF(OR(F25&gt;7,F27&gt;7,G25&gt;7,G27&gt;7),"Erreur dans la saisie des résultats",IF(OR((AND(F27=7,F25&lt;5)),(AND(G27=7,G25&lt;5)),(AND(H25&gt;10,H25&gt;H27,H25-H27&lt;&gt;2)),AND(H27&gt;10,H27&gt;H25,H27-H25&lt;&gt;2)),"Erreur dans la saisie des résultats",IF(J25&lt;&gt;"",IF(J27&lt;&gt;"",0,2),IF(J27&lt;&gt;"",IF(AND(F25&gt;=6,F25&gt;F27),1,IF(AND(G25&gt;=6,G25&gt;G27),1,0)),IF(F25&gt;F27,IF(G25&gt;G27,IF(OR(H25&lt;&gt;"",H27&lt;&gt;""),"Erreur dans la saisie des résultats",2),IF(H25&gt;H27,IF(H25&lt;10,"Erreur dans la saisie des résultats",2),IF(H27&lt;10,"Erreur dans la saisie des résultats",1))),IF(G25&gt;G27,IF(H25&gt;H27,IF(H25&lt;10,"Erreur dans la saisie des résultats",2),IF(H27&lt;10,"Erreur dans la saisie des résultats",1)),IF(OR(H25&lt;&gt;"",H27&lt;&gt;""),"Erreur dans la saisie des résultats",0)))))))</f>
        <v>0</v>
      </c>
      <c r="P25" s="3">
        <f>IF(O25="Erreur dans la saisie des résultats","Erreur dans la saisie des résultats",IF(H25="",SUM(F25:H25),IF(H25&gt;H27,IF(H25&lt;10,"Erreur dans la saisie des résultats",SUM(F25:H25)),IF(H27&lt;10,"Erreur dans la saisie des résultats",SUM(F25:H25)))))</f>
        <v>0</v>
      </c>
      <c r="Q25">
        <f>IF(AND(J25&lt;&gt;"",J27&lt;&gt;""),0,IF(M25=1,0,IF(M27=1,1,N25)))</f>
        <v>0</v>
      </c>
      <c r="R25" s="21">
        <f>IF(AND(AND(F25&lt;6,F27&lt;6),OR(G25&lt;"",G27&lt;&gt;"")),"Erreur dans la saisie des résultats",IF(AND(J25="",J27="",G25&lt;6,G27&lt;6,F25&lt;&gt;"",F27&lt;&gt;""),"Erreur dans la saisie des résultats",IF(AND(J25&lt;&gt;"",J27&lt;&gt;""),0,IF(M25=1,IF(M27=1,0,IF(O25=2,0,O25)),IF(M27=1,2,O25)))))</f>
        <v>0</v>
      </c>
      <c r="S25">
        <f>IF(AND(J25&lt;&gt;"",J27&lt;&gt;""),0,IF(M25=1,IF(M27=1,0,IF(O25=2,0,P25)),IF(M27=1,IF(O25=2,P25,12),P25)))</f>
        <v>0</v>
      </c>
      <c r="AA25" s="23" t="s">
        <v>3777</v>
      </c>
      <c r="AC25" s="23" t="s">
        <v>370</v>
      </c>
      <c r="AE25" s="23" t="s">
        <v>2579</v>
      </c>
      <c r="AG25" s="23" t="s">
        <v>5872</v>
      </c>
    </row>
    <row r="26" spans="1:33" ht="30" customHeight="1" x14ac:dyDescent="0.35">
      <c r="A26" s="55"/>
      <c r="B26" s="57"/>
      <c r="C26" s="25" t="str">
        <f>IF(D26="","",VLOOKUP(D26,'BD Licences Doubles'!A$2:C$3171,2))</f>
        <v/>
      </c>
      <c r="D26" s="7"/>
      <c r="E26" s="25" t="str">
        <f>IF(D26="","",VLOOKUP(D26,'BD Licences Doubles'!A$2:C$3171,3))</f>
        <v/>
      </c>
      <c r="F26" s="47"/>
      <c r="G26" s="47"/>
      <c r="H26" s="47"/>
      <c r="I26" s="4"/>
      <c r="J26" s="4"/>
      <c r="K26" s="16"/>
      <c r="L26" s="4" t="str">
        <f t="shared" si="4"/>
        <v/>
      </c>
      <c r="M26" s="4"/>
      <c r="N26" s="4"/>
      <c r="O26" s="4"/>
      <c r="P26" s="4"/>
      <c r="R26" s="21"/>
      <c r="AA26" s="23" t="s">
        <v>6000</v>
      </c>
      <c r="AC26" s="23" t="s">
        <v>6671</v>
      </c>
      <c r="AE26" s="23" t="s">
        <v>6062</v>
      </c>
      <c r="AG26" s="23" t="s">
        <v>5860</v>
      </c>
    </row>
    <row r="27" spans="1:33" ht="30" customHeight="1" x14ac:dyDescent="0.35">
      <c r="A27" s="55"/>
      <c r="B27" s="57" t="s">
        <v>2</v>
      </c>
      <c r="C27" s="25" t="str">
        <f>IF(D27="","",VLOOKUP(D27,'BD Licences Doubles'!A$2:C$3171,2))</f>
        <v/>
      </c>
      <c r="D27" s="7"/>
      <c r="E27" s="25" t="str">
        <f>IF(D27="","",VLOOKUP(D27,'BD Licences Doubles'!A$2:C$3171,3))</f>
        <v/>
      </c>
      <c r="F27" s="48"/>
      <c r="G27" s="48"/>
      <c r="H27" s="50"/>
      <c r="I27" s="4"/>
      <c r="J27" s="1"/>
      <c r="K27" s="16"/>
      <c r="L27" s="4" t="str">
        <f t="shared" si="4"/>
        <v/>
      </c>
      <c r="M27" s="4" t="str">
        <f>IF(OR(L27="",L28=""),"",IF(OR(L27&lt;4,L28&lt;5),1,IF(SUM(L27:L28)&lt;11,1,0)))</f>
        <v/>
      </c>
      <c r="N27" s="4">
        <f>IF(J27&lt;&gt;"",IF(J25&lt;&gt;"",0,1),IF(J25&lt;&gt;"",0,IF(R27&gt;R25,1,0)))</f>
        <v>0</v>
      </c>
      <c r="O27" s="3">
        <f>IF(OR(F25&gt;7,F27&gt;7,G25&gt;7,G27&gt;7),"Erreur dans la saisie des résultats",IF(OR((AND(F25=7,F27&lt;5)),(AND(G25=7,G27&lt;5)),(AND(H25&gt;10,H25&gt;H27,H25-H27&lt;&gt;2)),AND(H27&gt;10,H27&gt;H25,H27-H25&lt;&gt;2)),"Erreur dans la saisie des résultats",IF(J27&lt;&gt;"",IF(J25&lt;&gt;"",0,2),IF(J25&lt;&gt;"",IF(AND(F27&gt;=6,F27&gt;F25),1,IF(AND(G27&gt;=6,G27&gt;G25),1,0)),IF(F27&gt;F25,IF(G27&gt;G25,IF(OR(H25&lt;&gt;"",H27&lt;&gt;""),"Erreur dans la saisie des résultats",2),IF(H27&gt;H25,IF(H27&lt;10,"Erreur dans la saisie des résultats",2),IF(H25&lt;10,"Erreur dans la saisie des résultats",1))),IF(G27&gt;G25,IF(H27&gt;H25,IF(H27&lt;10,"Erreur dans la saisie des résultats",2),IF(H25&lt;10,"Erreur dans la saisie des résultats",1)),IF(OR(H25&lt;&gt;"",H27&lt;&gt;""),"Erreur dans la saisie des résultats",0)))))))</f>
        <v>0</v>
      </c>
      <c r="P27" s="3">
        <f>IF(O27="Erreur dans la saisie des résultats","Erreur dans la saisie des résultats",IF(H27="",SUM(F27:H27),IF(H27&gt;H25,IF(H27&lt;10,"Erreur dans la saisie des résultats",SUM(F27:H27)),IF(H25&lt;10,"Erreur dans la saisie des résultats",SUM(F27:H27)))))</f>
        <v>0</v>
      </c>
      <c r="Q27">
        <f>IF(AND(J25&lt;&gt;"",J27&lt;&gt;""),0,IF(M27=1,0,IF(M25=1,1,N27)))</f>
        <v>0</v>
      </c>
      <c r="R27" s="21">
        <f>IF(AND(AND(F25&lt;6,F27&lt;6),OR(G25&lt;"",G27&lt;&gt;"")),"Erreur dans la saisie des résultats",IF(AND(J25="",J27="",G25&lt;6,G27&lt;6,F25&lt;&gt;"",F27&lt;&gt;""),"Erreur dans la saisie des résultats",IF(AND(J25&lt;&gt;"",J27&lt;&gt;""),0,IF(M27=1,IF(M25=1,0,IF(O27=2,0,O27)),IF(M25=1,2,O27)))))</f>
        <v>0</v>
      </c>
      <c r="S27">
        <f>IF(AND(J25&lt;&gt;"",J27&lt;&gt;""),0,IF(M27=1,IF(M25=1,0,IF(O27=2,0,P27)),IF(M25=1,IF(O27=2,P27,12),P27)))</f>
        <v>0</v>
      </c>
      <c r="AA27" s="23" t="s">
        <v>567</v>
      </c>
      <c r="AC27" s="23" t="s">
        <v>4089</v>
      </c>
      <c r="AE27" s="23" t="s">
        <v>1741</v>
      </c>
      <c r="AG27" s="23" t="s">
        <v>842</v>
      </c>
    </row>
    <row r="28" spans="1:33" ht="30" customHeight="1" x14ac:dyDescent="0.35">
      <c r="A28" s="56"/>
      <c r="B28" s="57"/>
      <c r="C28" s="25" t="str">
        <f>IF(D28="","",VLOOKUP(D28,'BD Licences Doubles'!A$2:C$3171,2))</f>
        <v/>
      </c>
      <c r="D28" s="7"/>
      <c r="E28" s="25" t="str">
        <f>IF(D28="","",VLOOKUP(D28,'BD Licences Doubles'!A$2:C$3171,3))</f>
        <v/>
      </c>
      <c r="F28" s="49"/>
      <c r="G28" s="49"/>
      <c r="H28" s="51"/>
      <c r="I28" s="4"/>
      <c r="K28" s="16"/>
      <c r="L28" s="4" t="str">
        <f t="shared" si="4"/>
        <v/>
      </c>
      <c r="M28" s="4"/>
      <c r="N28" s="4"/>
      <c r="O28" s="4"/>
      <c r="P28" s="4"/>
      <c r="Q28" s="5"/>
      <c r="R28" s="20"/>
      <c r="S28" s="20"/>
      <c r="AA28" s="23" t="s">
        <v>1913</v>
      </c>
      <c r="AC28" s="23" t="s">
        <v>3707</v>
      </c>
      <c r="AE28" s="23" t="s">
        <v>3607</v>
      </c>
      <c r="AG28" s="23" t="s">
        <v>2493</v>
      </c>
    </row>
    <row r="29" spans="1:33" ht="30" customHeight="1" x14ac:dyDescent="0.35">
      <c r="A29" s="54">
        <v>2</v>
      </c>
      <c r="B29" s="57" t="s">
        <v>1</v>
      </c>
      <c r="C29" s="25" t="str">
        <f>IF(D29="","",VLOOKUP(D29,'BD Licences Doubles'!A$2:C$3171,2))</f>
        <v/>
      </c>
      <c r="D29" s="7"/>
      <c r="E29" s="25" t="str">
        <f>IF(D29="","",VLOOKUP(D29,'BD Licences Doubles'!A$2:C$3171,3))</f>
        <v/>
      </c>
      <c r="F29" s="46"/>
      <c r="G29" s="46"/>
      <c r="H29" s="46"/>
      <c r="I29" s="4"/>
      <c r="J29" s="1"/>
      <c r="K29" s="16"/>
      <c r="L29" s="4" t="str">
        <f t="shared" si="4"/>
        <v/>
      </c>
      <c r="M29" s="4" t="str">
        <f>IF(OR(L29="",L30=""),"",IF(OR(L29&lt;4,L30&lt;5),1,IF(SUM(L29:L30)&lt;11,1,0)))</f>
        <v/>
      </c>
      <c r="N29" s="4">
        <f>IF(J29&lt;&gt;"",IF(J31&lt;&gt;"",0,1),IF(J31&lt;&gt;"",0,IF(R29&gt;R31,1,0)))</f>
        <v>0</v>
      </c>
      <c r="O29" s="3">
        <f>IF(OR(F29&gt;7,F31&gt;7,G29&gt;7,G31&gt;7),"Erreur dans la saisie des résultats",IF(OR((AND(F31=7,F29&lt;5)),(AND(G31=7,G29&lt;5)),(AND(H29&gt;10,H29&gt;H31,H29-H31&lt;&gt;2)),AND(H31&gt;10,H31&gt;H29,H31-H29&lt;&gt;2)),"Erreur dans la saisie des résultats",IF(J29&lt;&gt;"",IF(J31&lt;&gt;"",0,2),IF(J31&lt;&gt;"",IF(AND(F29&gt;=6,F29&gt;F31),1,IF(AND(G29&gt;=6,G29&gt;G31),1,0)),IF(F29&gt;F31,IF(G29&gt;G31,IF(OR(H29&lt;&gt;"",H31&lt;&gt;""),"Erreur dans la saisie des résultats",2),IF(H29&gt;H31,IF(H29&lt;10,"Erreur dans la saisie des résultats",2),IF(H31&lt;10,"Erreur dans la saisie des résultats",1))),IF(G29&gt;G31,IF(H29&gt;H31,IF(H29&lt;10,"Erreur dans la saisie des résultats",2),IF(H31&lt;10,"Erreur dans la saisie des résultats",1)),IF(OR(H29&lt;&gt;"",H31&lt;&gt;""),"Erreur dans la saisie des résultats",0)))))))</f>
        <v>0</v>
      </c>
      <c r="P29" s="3">
        <f>IF(O29="Erreur dans la saisie des résultats","Erreur dans la saisie des résultats",IF(H29="",SUM(F29:H29),IF(H29&gt;H31,IF(H29&lt;10,"Erreur dans la saisie des résultats",SUM(F29:H29)),IF(H31&lt;10,"Erreur dans la saisie des résultats",SUM(F29:H29)))))</f>
        <v>0</v>
      </c>
      <c r="Q29">
        <f>IF(AND(J29&lt;&gt;"",J31&lt;&gt;""),0,IF(M29=1,0,IF(M31=1,1,N29)))</f>
        <v>0</v>
      </c>
      <c r="R29" s="21">
        <f>IF(AND(AND(F29&lt;6,F31&lt;6),OR(G29&lt;"",G31&lt;&gt;"")),"Erreur dans la saisie des résultats",IF(AND(J29="",J31="",G29&lt;6,G31&lt;6,F29&lt;&gt;"",F31&lt;&gt;""),"Erreur dans la saisie des résultats",IF(AND(J29&lt;&gt;"",J31&lt;&gt;""),0,IF(M29=1,IF(M31=1,0,IF(O29=2,0,O29)),IF(M31=1,2,O29)))))</f>
        <v>0</v>
      </c>
      <c r="S29">
        <f>IF(AND(J29&lt;&gt;"",J31&lt;&gt;""),0,IF(M29=1,IF(M31=1,0,IF(O29=2,0,P29)),IF(M31=1,IF(O29=2,P29,12),P29)))</f>
        <v>0</v>
      </c>
      <c r="AA29" s="23" t="s">
        <v>4151</v>
      </c>
      <c r="AC29" s="23" t="s">
        <v>6827</v>
      </c>
      <c r="AE29" s="23" t="s">
        <v>6066</v>
      </c>
      <c r="AG29" s="23" t="s">
        <v>3416</v>
      </c>
    </row>
    <row r="30" spans="1:33" ht="30" customHeight="1" x14ac:dyDescent="0.35">
      <c r="A30" s="55"/>
      <c r="B30" s="57"/>
      <c r="C30" s="25" t="str">
        <f>IF(D30="","",VLOOKUP(D30,'BD Licences Doubles'!A$2:C$3171,2))</f>
        <v/>
      </c>
      <c r="D30" s="7"/>
      <c r="E30" s="25" t="str">
        <f>IF(D30="","",VLOOKUP(D30,'BD Licences Doubles'!A$2:C$3171,3))</f>
        <v/>
      </c>
      <c r="F30" s="47"/>
      <c r="G30" s="47"/>
      <c r="H30" s="47"/>
      <c r="I30" s="4"/>
      <c r="J30" s="4"/>
      <c r="K30" s="16"/>
      <c r="L30" s="4" t="str">
        <f t="shared" si="4"/>
        <v/>
      </c>
      <c r="M30" s="4"/>
      <c r="N30" s="4"/>
      <c r="O30" s="4"/>
      <c r="P30" s="4"/>
      <c r="R30" s="21"/>
      <c r="AA30" s="23" t="s">
        <v>3364</v>
      </c>
      <c r="AC30" s="23" t="s">
        <v>5615</v>
      </c>
      <c r="AE30" s="23" t="s">
        <v>6486</v>
      </c>
      <c r="AG30" s="23" t="s">
        <v>3558</v>
      </c>
    </row>
    <row r="31" spans="1:33" ht="30" customHeight="1" x14ac:dyDescent="0.35">
      <c r="A31" s="55"/>
      <c r="B31" s="57" t="s">
        <v>2</v>
      </c>
      <c r="C31" s="25" t="str">
        <f>IF(D31="","",VLOOKUP(D31,'BD Licences Doubles'!A$2:C$3171,2))</f>
        <v/>
      </c>
      <c r="D31" s="7"/>
      <c r="E31" s="25" t="str">
        <f>IF(D31="","",VLOOKUP(D31,'BD Licences Doubles'!A$2:C$3171,3))</f>
        <v/>
      </c>
      <c r="F31" s="48"/>
      <c r="G31" s="48"/>
      <c r="H31" s="50"/>
      <c r="I31" s="4"/>
      <c r="J31" s="1"/>
      <c r="K31" s="16"/>
      <c r="L31" s="4" t="str">
        <f t="shared" si="4"/>
        <v/>
      </c>
      <c r="M31" s="4" t="str">
        <f>IF(OR(L31="",L32=""),"",IF(OR(L31&lt;4,L32&lt;5),1,IF(SUM(L31:L32)&lt;11,1,0)))</f>
        <v/>
      </c>
      <c r="N31" s="4">
        <f>IF(J31&lt;&gt;"",IF(J29&lt;&gt;"",0,1),IF(J29&lt;&gt;"",0,IF(R31&gt;R29,1,0)))</f>
        <v>0</v>
      </c>
      <c r="O31" s="3">
        <f>IF(OR(F29&gt;7,F31&gt;7,G29&gt;7,G31&gt;7),"Erreur dans la saisie des résultats",IF(OR((AND(F29=7,F31&lt;5)),(AND(G29=7,G31&lt;5)),(AND(H29&gt;10,H29&gt;H31,H29-H31&lt;&gt;2)),AND(H31&gt;10,H31&gt;H29,H31-H29&lt;&gt;2)),"Erreur dans la saisie des résultats",IF(J31&lt;&gt;"",IF(J29&lt;&gt;"",0,2),IF(J29&lt;&gt;"",IF(AND(F31&gt;=6,F31&gt;F29),1,IF(AND(G31&gt;=6,G31&gt;G29),1,0)),IF(F31&gt;F29,IF(G31&gt;G29,IF(OR(H29&lt;&gt;"",H31&lt;&gt;""),"Erreur dans la saisie des résultats",2),IF(H31&gt;H29,IF(H31&lt;10,"Erreur dans la saisie des résultats",2),IF(H29&lt;10,"Erreur dans la saisie des résultats",1))),IF(G31&gt;G29,IF(H31&gt;H29,IF(H31&lt;10,"Erreur dans la saisie des résultats",2),IF(H29&lt;10,"Erreur dans la saisie des résultats",1)),IF(OR(H29&lt;&gt;"",H31&lt;&gt;""),"Erreur dans la saisie des résultats",0)))))))</f>
        <v>0</v>
      </c>
      <c r="P31" s="3">
        <f>IF(O31="Erreur dans la saisie des résultats","Erreur dans la saisie des résultats",IF(H31="",SUM(F31:H31),IF(H31&gt;H29,IF(H31&lt;10,"Erreur dans la saisie des résultats",SUM(F31:H31)),IF(H29&lt;10,"Erreur dans la saisie des résultats",SUM(F31:H31)))))</f>
        <v>0</v>
      </c>
      <c r="Q31">
        <f>IF(AND(J29&lt;&gt;"",J31&lt;&gt;""),0,IF(M31=1,0,IF(M29=1,1,N31)))</f>
        <v>0</v>
      </c>
      <c r="R31" s="21">
        <f>IF(AND(AND(F29&lt;6,F31&lt;6),OR(G29&lt;"",G31&lt;&gt;"")),"Erreur dans la saisie des résultats",IF(AND(J29="",J31="",G29&lt;6,G31&lt;6,F29&lt;&gt;"",F31&lt;&gt;""),"Erreur dans la saisie des résultats",IF(AND(J29&lt;&gt;"",J31&lt;&gt;""),0,IF(M31=1,IF(M29=1,0,IF(O31=2,0,O31)),IF(M29=1,2,O31)))))</f>
        <v>0</v>
      </c>
      <c r="S31">
        <f>IF(AND(J29&lt;&gt;"",J31&lt;&gt;""),0,IF(M31=1,IF(M29=1,0,IF(O31=2,0,P31)),IF(M29=1,IF(O31=2,P31,12),P31)))</f>
        <v>0</v>
      </c>
      <c r="AA31" s="23" t="s">
        <v>2139</v>
      </c>
      <c r="AC31" s="23" t="s">
        <v>5218</v>
      </c>
      <c r="AE31" s="23" t="s">
        <v>5220</v>
      </c>
      <c r="AG31" s="23" t="s">
        <v>4993</v>
      </c>
    </row>
    <row r="32" spans="1:33" ht="30" customHeight="1" x14ac:dyDescent="0.35">
      <c r="A32" s="56"/>
      <c r="B32" s="58"/>
      <c r="C32" s="25" t="str">
        <f>IF(D32="","",VLOOKUP(D32,'BD Licences Doubles'!A$2:C$3171,2))</f>
        <v/>
      </c>
      <c r="D32" s="7"/>
      <c r="E32" s="25" t="str">
        <f>IF(D32="","",VLOOKUP(D32,'BD Licences Doubles'!A$2:C$3171,3))</f>
        <v/>
      </c>
      <c r="F32" s="49"/>
      <c r="G32" s="49"/>
      <c r="H32" s="51"/>
      <c r="I32" s="4"/>
      <c r="K32" s="16"/>
      <c r="L32" s="4" t="str">
        <f t="shared" si="4"/>
        <v/>
      </c>
      <c r="M32" s="4"/>
      <c r="N32" s="4"/>
      <c r="O32" s="4"/>
      <c r="P32" s="4"/>
      <c r="Q32" s="5"/>
      <c r="AA32" s="23" t="s">
        <v>6170</v>
      </c>
      <c r="AC32" s="23" t="s">
        <v>5134</v>
      </c>
      <c r="AE32" s="23" t="s">
        <v>6434</v>
      </c>
      <c r="AG32" s="23" t="s">
        <v>5338</v>
      </c>
    </row>
    <row r="33" spans="1:33" ht="12.75" customHeight="1" x14ac:dyDescent="0.4">
      <c r="A33" s="52" t="s">
        <v>2059</v>
      </c>
      <c r="B33" s="53"/>
      <c r="C33" s="53"/>
      <c r="D33" s="53"/>
      <c r="E33" s="52" t="s">
        <v>22</v>
      </c>
      <c r="F33" s="53"/>
      <c r="G33" s="53"/>
      <c r="H33" s="53"/>
      <c r="I33" s="52"/>
      <c r="J33" s="53"/>
      <c r="K33" s="53"/>
      <c r="L33" s="18"/>
      <c r="M33" s="18"/>
      <c r="N33" s="18"/>
      <c r="O33" s="18"/>
      <c r="P33" s="18"/>
      <c r="AA33" s="23" t="s">
        <v>2074</v>
      </c>
      <c r="AC33" s="23" t="s">
        <v>5214</v>
      </c>
      <c r="AE33" s="23" t="s">
        <v>2265</v>
      </c>
      <c r="AG33" s="23" t="s">
        <v>3534</v>
      </c>
    </row>
    <row r="34" spans="1:33" ht="30" customHeight="1" x14ac:dyDescent="0.35">
      <c r="A34" s="45" t="str">
        <f>IF(D2="","",VLOOKUP(D2,AI$2:AJ$16,2))</f>
        <v/>
      </c>
      <c r="B34" s="45"/>
      <c r="C34" s="45"/>
      <c r="D34" s="45"/>
      <c r="E34" s="45" t="str">
        <f>IF(D3="","",VLOOKUP(D3,AI$2:AJ$16,2))</f>
        <v/>
      </c>
      <c r="F34" s="45"/>
      <c r="G34" s="45"/>
      <c r="H34" s="45"/>
      <c r="I34" s="45"/>
      <c r="J34" s="45"/>
      <c r="K34" s="45"/>
      <c r="L34" s="19"/>
      <c r="M34" s="19"/>
      <c r="N34" s="19"/>
      <c r="O34" s="19"/>
      <c r="P34" s="19"/>
      <c r="AA34" s="23" t="s">
        <v>3852</v>
      </c>
      <c r="AC34" s="23" t="s">
        <v>7106</v>
      </c>
      <c r="AE34" s="23" t="s">
        <v>6518</v>
      </c>
      <c r="AG34" s="23" t="s">
        <v>5230</v>
      </c>
    </row>
    <row r="35" spans="1:33" x14ac:dyDescent="0.35">
      <c r="AA35" s="23" t="s">
        <v>3354</v>
      </c>
      <c r="AC35" s="23" t="s">
        <v>226</v>
      </c>
      <c r="AE35" s="23" t="s">
        <v>5686</v>
      </c>
      <c r="AG35" s="23" t="s">
        <v>2192</v>
      </c>
    </row>
    <row r="36" spans="1:33" ht="13.15" x14ac:dyDescent="0.4">
      <c r="A36" s="10" t="s">
        <v>7099</v>
      </c>
      <c r="AA36" s="23" t="s">
        <v>3344</v>
      </c>
      <c r="AC36" s="23" t="s">
        <v>2628</v>
      </c>
      <c r="AE36" s="23" t="s">
        <v>5722</v>
      </c>
      <c r="AG36" s="23" t="s">
        <v>2231</v>
      </c>
    </row>
    <row r="37" spans="1:33" x14ac:dyDescent="0.35">
      <c r="AA37" s="23" t="s">
        <v>571</v>
      </c>
      <c r="AC37" s="23" t="s">
        <v>3073</v>
      </c>
      <c r="AE37" s="23" t="s">
        <v>1708</v>
      </c>
      <c r="AG37" s="23" t="s">
        <v>1706</v>
      </c>
    </row>
    <row r="38" spans="1:33" x14ac:dyDescent="0.35">
      <c r="AA38" s="23" t="s">
        <v>2111</v>
      </c>
      <c r="AC38" s="23" t="s">
        <v>5782</v>
      </c>
      <c r="AE38" s="23" t="s">
        <v>38</v>
      </c>
      <c r="AG38" s="23" t="s">
        <v>4023</v>
      </c>
    </row>
    <row r="39" spans="1:33" x14ac:dyDescent="0.35">
      <c r="AA39" s="23" t="s">
        <v>4977</v>
      </c>
      <c r="AC39" s="23" t="s">
        <v>2618</v>
      </c>
      <c r="AE39" s="23" t="s">
        <v>95</v>
      </c>
      <c r="AG39" s="23" t="s">
        <v>1965</v>
      </c>
    </row>
    <row r="40" spans="1:33" x14ac:dyDescent="0.35">
      <c r="AA40" s="23" t="s">
        <v>299</v>
      </c>
      <c r="AC40" s="23" t="s">
        <v>3858</v>
      </c>
      <c r="AE40" s="23" t="s">
        <v>1692</v>
      </c>
      <c r="AG40" s="23" t="s">
        <v>559</v>
      </c>
    </row>
    <row r="41" spans="1:33" x14ac:dyDescent="0.35">
      <c r="AA41" s="23" t="s">
        <v>166</v>
      </c>
      <c r="AC41" s="23" t="s">
        <v>6647</v>
      </c>
      <c r="AE41" s="23" t="s">
        <v>6468</v>
      </c>
      <c r="AG41" s="23" t="s">
        <v>809</v>
      </c>
    </row>
    <row r="42" spans="1:33" x14ac:dyDescent="0.35">
      <c r="AA42" s="23" t="s">
        <v>2923</v>
      </c>
      <c r="AC42" s="23" t="s">
        <v>6975</v>
      </c>
      <c r="AE42" s="23" t="s">
        <v>844</v>
      </c>
      <c r="AG42" s="23" t="s">
        <v>2009</v>
      </c>
    </row>
    <row r="43" spans="1:33" x14ac:dyDescent="0.35">
      <c r="AA43" s="23" t="s">
        <v>2632</v>
      </c>
      <c r="AC43" s="23" t="s">
        <v>2602</v>
      </c>
      <c r="AE43" s="23" t="s">
        <v>2468</v>
      </c>
      <c r="AG43" s="23" t="s">
        <v>1513</v>
      </c>
    </row>
    <row r="44" spans="1:33" x14ac:dyDescent="0.35">
      <c r="AA44" s="23" t="s">
        <v>4904</v>
      </c>
      <c r="AC44" s="23" t="s">
        <v>4219</v>
      </c>
      <c r="AE44" s="23" t="s">
        <v>6157</v>
      </c>
      <c r="AG44" s="23" t="s">
        <v>594</v>
      </c>
    </row>
    <row r="45" spans="1:33" x14ac:dyDescent="0.35">
      <c r="AA45" s="23" t="s">
        <v>6348</v>
      </c>
      <c r="AC45" s="23" t="s">
        <v>5595</v>
      </c>
      <c r="AE45" s="23" t="s">
        <v>3777</v>
      </c>
      <c r="AG45" s="23" t="s">
        <v>4917</v>
      </c>
    </row>
    <row r="46" spans="1:33" x14ac:dyDescent="0.35">
      <c r="AA46" s="23" t="s">
        <v>183</v>
      </c>
      <c r="AC46" s="23" t="s">
        <v>3819</v>
      </c>
      <c r="AE46" s="23" t="s">
        <v>6000</v>
      </c>
      <c r="AG46" s="23" t="s">
        <v>370</v>
      </c>
    </row>
    <row r="47" spans="1:33" x14ac:dyDescent="0.35">
      <c r="AA47" s="23" t="s">
        <v>3089</v>
      </c>
      <c r="AC47" s="23" t="s">
        <v>3013</v>
      </c>
      <c r="AE47" s="23" t="s">
        <v>1519</v>
      </c>
      <c r="AG47" s="23" t="s">
        <v>4019</v>
      </c>
    </row>
    <row r="48" spans="1:33" x14ac:dyDescent="0.35">
      <c r="AA48" s="23" t="s">
        <v>4967</v>
      </c>
      <c r="AC48" s="23" t="s">
        <v>3951</v>
      </c>
      <c r="AE48" s="23" t="s">
        <v>726</v>
      </c>
      <c r="AG48" s="23" t="s">
        <v>2732</v>
      </c>
    </row>
    <row r="49" spans="27:33" x14ac:dyDescent="0.35">
      <c r="AA49" s="23" t="s">
        <v>2798</v>
      </c>
      <c r="AC49" s="23" t="s">
        <v>3422</v>
      </c>
      <c r="AE49" s="23" t="s">
        <v>567</v>
      </c>
      <c r="AG49" s="23" t="s">
        <v>6671</v>
      </c>
    </row>
    <row r="50" spans="27:33" x14ac:dyDescent="0.35">
      <c r="AA50" s="23" t="s">
        <v>2519</v>
      </c>
      <c r="AC50" s="23" t="s">
        <v>1515</v>
      </c>
      <c r="AE50" s="23" t="s">
        <v>1913</v>
      </c>
      <c r="AG50" s="23" t="s">
        <v>4089</v>
      </c>
    </row>
    <row r="51" spans="27:33" x14ac:dyDescent="0.35">
      <c r="AA51" s="23" t="s">
        <v>4133</v>
      </c>
      <c r="AC51" s="23" t="s">
        <v>5550</v>
      </c>
      <c r="AE51" s="23" t="s">
        <v>4151</v>
      </c>
      <c r="AG51" s="23" t="s">
        <v>1042</v>
      </c>
    </row>
    <row r="52" spans="27:33" x14ac:dyDescent="0.35">
      <c r="AA52" s="23" t="s">
        <v>2284</v>
      </c>
      <c r="AC52" s="23" t="s">
        <v>3185</v>
      </c>
      <c r="AE52" s="23" t="s">
        <v>3364</v>
      </c>
      <c r="AG52" s="23" t="s">
        <v>185</v>
      </c>
    </row>
    <row r="53" spans="27:33" x14ac:dyDescent="0.35">
      <c r="AA53" s="23" t="s">
        <v>5806</v>
      </c>
      <c r="AC53" s="23" t="s">
        <v>5640</v>
      </c>
      <c r="AE53" s="23" t="s">
        <v>2139</v>
      </c>
      <c r="AG53" s="23" t="s">
        <v>3707</v>
      </c>
    </row>
    <row r="54" spans="27:33" x14ac:dyDescent="0.35">
      <c r="AA54" s="23" t="s">
        <v>2329</v>
      </c>
      <c r="AC54" s="23" t="s">
        <v>6829</v>
      </c>
      <c r="AE54" s="23" t="s">
        <v>6170</v>
      </c>
      <c r="AG54" s="23" t="s">
        <v>5468</v>
      </c>
    </row>
    <row r="55" spans="27:33" x14ac:dyDescent="0.35">
      <c r="AA55" s="23" t="s">
        <v>533</v>
      </c>
      <c r="AC55" s="23" t="s">
        <v>2645</v>
      </c>
      <c r="AE55" s="23" t="s">
        <v>2074</v>
      </c>
      <c r="AG55" s="23" t="s">
        <v>6827</v>
      </c>
    </row>
    <row r="56" spans="27:33" x14ac:dyDescent="0.35">
      <c r="AA56" s="23" t="s">
        <v>5156</v>
      </c>
      <c r="AC56" s="23" t="s">
        <v>3396</v>
      </c>
      <c r="AE56" s="23" t="s">
        <v>6552</v>
      </c>
      <c r="AG56" s="23" t="s">
        <v>5615</v>
      </c>
    </row>
    <row r="57" spans="27:33" x14ac:dyDescent="0.35">
      <c r="AA57" s="23" t="s">
        <v>6090</v>
      </c>
      <c r="AC57" s="23" t="s">
        <v>1819</v>
      </c>
      <c r="AE57" s="23" t="s">
        <v>6398</v>
      </c>
      <c r="AG57" s="23" t="s">
        <v>5218</v>
      </c>
    </row>
    <row r="58" spans="27:33" x14ac:dyDescent="0.35">
      <c r="AA58" s="23" t="s">
        <v>2572</v>
      </c>
      <c r="AC58" s="23" t="s">
        <v>3773</v>
      </c>
      <c r="AE58" s="23" t="s">
        <v>6336</v>
      </c>
      <c r="AG58" s="23" t="s">
        <v>5134</v>
      </c>
    </row>
    <row r="59" spans="27:33" x14ac:dyDescent="0.35">
      <c r="AA59" s="23" t="s">
        <v>5662</v>
      </c>
      <c r="AC59" s="23" t="s">
        <v>6284</v>
      </c>
      <c r="AE59" s="23" t="s">
        <v>2746</v>
      </c>
      <c r="AG59" s="23" t="s">
        <v>5214</v>
      </c>
    </row>
    <row r="60" spans="27:33" x14ac:dyDescent="0.35">
      <c r="AA60" s="23" t="s">
        <v>3621</v>
      </c>
      <c r="AC60" s="23" t="s">
        <v>232</v>
      </c>
      <c r="AE60" s="23" t="s">
        <v>3852</v>
      </c>
      <c r="AG60" s="23" t="s">
        <v>5900</v>
      </c>
    </row>
    <row r="61" spans="27:33" x14ac:dyDescent="0.35">
      <c r="AA61" s="23" t="s">
        <v>4931</v>
      </c>
      <c r="AC61" s="23" t="s">
        <v>6488</v>
      </c>
      <c r="AE61" s="23" t="s">
        <v>3354</v>
      </c>
      <c r="AG61" s="23" t="s">
        <v>7106</v>
      </c>
    </row>
    <row r="62" spans="27:33" x14ac:dyDescent="0.35">
      <c r="AA62" s="23" t="s">
        <v>6208</v>
      </c>
      <c r="AC62" s="23" t="s">
        <v>6368</v>
      </c>
      <c r="AE62" s="23" t="s">
        <v>846</v>
      </c>
      <c r="AG62" s="23" t="s">
        <v>1943</v>
      </c>
    </row>
    <row r="63" spans="27:33" x14ac:dyDescent="0.35">
      <c r="AA63" s="23" t="s">
        <v>6278</v>
      </c>
      <c r="AC63" s="23" t="s">
        <v>6831</v>
      </c>
      <c r="AE63" s="23" t="s">
        <v>848</v>
      </c>
      <c r="AG63" s="23" t="s">
        <v>3528</v>
      </c>
    </row>
    <row r="64" spans="27:33" x14ac:dyDescent="0.35">
      <c r="AA64" s="23" t="s">
        <v>6310</v>
      </c>
      <c r="AC64" s="23" t="s">
        <v>6959</v>
      </c>
      <c r="AE64" s="23" t="s">
        <v>1863</v>
      </c>
      <c r="AG64" s="23" t="s">
        <v>2477</v>
      </c>
    </row>
    <row r="65" spans="27:33" x14ac:dyDescent="0.35">
      <c r="AA65" s="23" t="s">
        <v>3883</v>
      </c>
      <c r="AC65" s="23" t="s">
        <v>6576</v>
      </c>
      <c r="AE65" s="23" t="s">
        <v>5772</v>
      </c>
      <c r="AG65" s="23" t="s">
        <v>226</v>
      </c>
    </row>
    <row r="66" spans="27:33" x14ac:dyDescent="0.35">
      <c r="AA66" s="23" t="s">
        <v>2563</v>
      </c>
      <c r="AC66" s="23" t="s">
        <v>5858</v>
      </c>
      <c r="AE66" s="23" t="s">
        <v>3344</v>
      </c>
      <c r="AG66" s="23" t="s">
        <v>626</v>
      </c>
    </row>
    <row r="67" spans="27:33" x14ac:dyDescent="0.35">
      <c r="AA67" s="23" t="s">
        <v>2569</v>
      </c>
      <c r="AC67" s="23" t="s">
        <v>6392</v>
      </c>
      <c r="AE67" s="23" t="s">
        <v>1060</v>
      </c>
      <c r="AG67" s="23" t="s">
        <v>2628</v>
      </c>
    </row>
    <row r="68" spans="27:33" x14ac:dyDescent="0.35">
      <c r="AA68" s="23" t="s">
        <v>1774</v>
      </c>
      <c r="AC68" s="23" t="s">
        <v>6086</v>
      </c>
      <c r="AE68" s="23" t="s">
        <v>187</v>
      </c>
      <c r="AG68" s="23" t="s">
        <v>1044</v>
      </c>
    </row>
    <row r="69" spans="27:33" x14ac:dyDescent="0.35">
      <c r="AA69" s="23" t="s">
        <v>6418</v>
      </c>
      <c r="AC69" s="23" t="s">
        <v>6125</v>
      </c>
      <c r="AE69" s="23" t="s">
        <v>571</v>
      </c>
      <c r="AG69" s="23" t="s">
        <v>3073</v>
      </c>
    </row>
    <row r="70" spans="27:33" x14ac:dyDescent="0.35">
      <c r="AA70" s="23" t="s">
        <v>55</v>
      </c>
      <c r="AC70" s="23" t="s">
        <v>3127</v>
      </c>
      <c r="AE70" s="23" t="s">
        <v>2386</v>
      </c>
      <c r="AG70" s="23" t="s">
        <v>5782</v>
      </c>
    </row>
    <row r="71" spans="27:33" x14ac:dyDescent="0.35">
      <c r="AA71" s="23" t="s">
        <v>1694</v>
      </c>
      <c r="AC71" s="23" t="s">
        <v>3458</v>
      </c>
      <c r="AE71" s="23" t="s">
        <v>2111</v>
      </c>
      <c r="AG71" s="23" t="s">
        <v>2618</v>
      </c>
    </row>
    <row r="72" spans="27:33" x14ac:dyDescent="0.35">
      <c r="AA72" s="23" t="s">
        <v>2796</v>
      </c>
      <c r="AC72" s="23" t="s">
        <v>5654</v>
      </c>
      <c r="AE72" s="23" t="s">
        <v>807</v>
      </c>
      <c r="AG72" s="23" t="s">
        <v>3858</v>
      </c>
    </row>
    <row r="73" spans="27:33" x14ac:dyDescent="0.35">
      <c r="AA73" s="23" t="s">
        <v>6364</v>
      </c>
      <c r="AC73" s="23" t="s">
        <v>5836</v>
      </c>
      <c r="AE73" s="23" t="s">
        <v>4977</v>
      </c>
      <c r="AG73" s="23" t="s">
        <v>6647</v>
      </c>
    </row>
    <row r="74" spans="27:33" x14ac:dyDescent="0.35">
      <c r="AA74" s="23" t="s">
        <v>3941</v>
      </c>
      <c r="AC74" s="23" t="s">
        <v>6626</v>
      </c>
      <c r="AE74" s="23" t="s">
        <v>299</v>
      </c>
      <c r="AG74" s="23" t="s">
        <v>2818</v>
      </c>
    </row>
    <row r="75" spans="27:33" x14ac:dyDescent="0.35">
      <c r="AA75" s="23" t="s">
        <v>3175</v>
      </c>
      <c r="AC75" s="23" t="s">
        <v>2413</v>
      </c>
      <c r="AE75" s="23" t="s">
        <v>1937</v>
      </c>
      <c r="AG75" s="23" t="s">
        <v>6975</v>
      </c>
    </row>
    <row r="76" spans="27:33" x14ac:dyDescent="0.35">
      <c r="AA76" s="23" t="s">
        <v>734</v>
      </c>
      <c r="AC76" s="23" t="s">
        <v>6925</v>
      </c>
      <c r="AE76" s="23" t="s">
        <v>166</v>
      </c>
      <c r="AG76" s="23" t="s">
        <v>2602</v>
      </c>
    </row>
    <row r="77" spans="27:33" x14ac:dyDescent="0.35">
      <c r="AA77" s="23" t="s">
        <v>694</v>
      </c>
      <c r="AC77" s="23" t="s">
        <v>5536</v>
      </c>
      <c r="AE77" s="23" t="s">
        <v>2923</v>
      </c>
      <c r="AG77" s="23" t="s">
        <v>5496</v>
      </c>
    </row>
    <row r="78" spans="27:33" x14ac:dyDescent="0.35">
      <c r="AA78" s="23" t="s">
        <v>6332</v>
      </c>
      <c r="AC78" s="23" t="s">
        <v>5354</v>
      </c>
      <c r="AE78" s="23" t="s">
        <v>1907</v>
      </c>
      <c r="AG78" s="23" t="s">
        <v>5416</v>
      </c>
    </row>
    <row r="79" spans="27:33" x14ac:dyDescent="0.35">
      <c r="AA79" s="23" t="s">
        <v>5784</v>
      </c>
      <c r="AC79" s="23" t="s">
        <v>4327</v>
      </c>
      <c r="AE79" s="23" t="s">
        <v>5264</v>
      </c>
      <c r="AG79" s="23" t="s">
        <v>4219</v>
      </c>
    </row>
    <row r="80" spans="27:33" x14ac:dyDescent="0.35">
      <c r="AA80" s="23" t="s">
        <v>4113</v>
      </c>
      <c r="AC80" s="23" t="s">
        <v>5294</v>
      </c>
      <c r="AE80" s="23" t="s">
        <v>979</v>
      </c>
      <c r="AG80" s="23" t="s">
        <v>5595</v>
      </c>
    </row>
    <row r="81" spans="27:33" x14ac:dyDescent="0.35">
      <c r="AA81" s="23" t="s">
        <v>5613</v>
      </c>
      <c r="AC81" s="23" t="s">
        <v>5190</v>
      </c>
      <c r="AE81" s="23" t="s">
        <v>2632</v>
      </c>
      <c r="AG81" s="23" t="s">
        <v>5290</v>
      </c>
    </row>
    <row r="82" spans="27:33" x14ac:dyDescent="0.35">
      <c r="AA82" s="23" t="s">
        <v>4153</v>
      </c>
      <c r="AC82" s="23" t="s">
        <v>3921</v>
      </c>
      <c r="AE82" s="23" t="s">
        <v>4904</v>
      </c>
      <c r="AG82" s="23" t="s">
        <v>3819</v>
      </c>
    </row>
    <row r="83" spans="27:33" x14ac:dyDescent="0.35">
      <c r="AA83" s="23" t="s">
        <v>710</v>
      </c>
      <c r="AC83" s="23" t="s">
        <v>4235</v>
      </c>
      <c r="AE83" s="23" t="s">
        <v>6348</v>
      </c>
      <c r="AG83" s="23" t="s">
        <v>3013</v>
      </c>
    </row>
    <row r="84" spans="27:33" x14ac:dyDescent="0.35">
      <c r="AA84" s="23" t="s">
        <v>794</v>
      </c>
      <c r="AC84" s="23" t="s">
        <v>4221</v>
      </c>
      <c r="AE84" s="23" t="s">
        <v>183</v>
      </c>
      <c r="AG84" s="23" t="s">
        <v>3951</v>
      </c>
    </row>
    <row r="85" spans="27:33" x14ac:dyDescent="0.35">
      <c r="AA85" s="23" t="s">
        <v>4123</v>
      </c>
      <c r="AC85" s="23" t="s">
        <v>6969</v>
      </c>
      <c r="AE85" s="23" t="s">
        <v>3089</v>
      </c>
      <c r="AG85" s="23" t="s">
        <v>3422</v>
      </c>
    </row>
    <row r="86" spans="27:33" x14ac:dyDescent="0.35">
      <c r="AA86" s="23" t="s">
        <v>252</v>
      </c>
      <c r="AC86" s="23" t="s">
        <v>5978</v>
      </c>
      <c r="AE86" s="23" t="s">
        <v>1062</v>
      </c>
      <c r="AG86" s="23" t="s">
        <v>3524</v>
      </c>
    </row>
    <row r="87" spans="27:33" x14ac:dyDescent="0.35">
      <c r="AA87" s="23" t="s">
        <v>1883</v>
      </c>
      <c r="AC87" s="23" t="s">
        <v>1521</v>
      </c>
      <c r="AE87" s="23" t="s">
        <v>3850</v>
      </c>
      <c r="AG87" s="23" t="s">
        <v>1515</v>
      </c>
    </row>
    <row r="88" spans="27:33" x14ac:dyDescent="0.35">
      <c r="AA88" s="23" t="s">
        <v>2901</v>
      </c>
      <c r="AC88" s="23" t="s">
        <v>5626</v>
      </c>
      <c r="AE88" s="23" t="s">
        <v>2382</v>
      </c>
      <c r="AG88" s="23" t="s">
        <v>1743</v>
      </c>
    </row>
    <row r="89" spans="27:33" x14ac:dyDescent="0.35">
      <c r="AA89" s="23" t="s">
        <v>2899</v>
      </c>
      <c r="AC89" s="23" t="s">
        <v>5790</v>
      </c>
      <c r="AE89" s="23" t="s">
        <v>1887</v>
      </c>
      <c r="AG89" s="23" t="s">
        <v>1046</v>
      </c>
    </row>
    <row r="90" spans="27:33" x14ac:dyDescent="0.35">
      <c r="AA90" s="23" t="s">
        <v>2897</v>
      </c>
      <c r="AC90" s="23" t="s">
        <v>3265</v>
      </c>
      <c r="AE90" s="23" t="s">
        <v>4967</v>
      </c>
      <c r="AG90" s="23" t="s">
        <v>1048</v>
      </c>
    </row>
    <row r="91" spans="27:33" x14ac:dyDescent="0.35">
      <c r="AA91" s="23" t="s">
        <v>2911</v>
      </c>
      <c r="AC91" s="23" t="s">
        <v>5583</v>
      </c>
      <c r="AE91" s="23" t="s">
        <v>850</v>
      </c>
      <c r="AG91" s="23" t="s">
        <v>5550</v>
      </c>
    </row>
    <row r="92" spans="27:33" x14ac:dyDescent="0.35">
      <c r="AA92" s="23" t="s">
        <v>3937</v>
      </c>
      <c r="AC92" s="23" t="s">
        <v>3868</v>
      </c>
      <c r="AE92" s="23" t="s">
        <v>2798</v>
      </c>
      <c r="AG92" s="23" t="s">
        <v>2017</v>
      </c>
    </row>
    <row r="93" spans="27:33" x14ac:dyDescent="0.35">
      <c r="AA93" s="23" t="s">
        <v>6304</v>
      </c>
      <c r="AC93" s="23" t="s">
        <v>6424</v>
      </c>
      <c r="AE93" s="23" t="s">
        <v>2670</v>
      </c>
      <c r="AG93" s="23" t="s">
        <v>1849</v>
      </c>
    </row>
    <row r="94" spans="27:33" x14ac:dyDescent="0.35">
      <c r="AA94" s="23" t="s">
        <v>6290</v>
      </c>
      <c r="AC94" s="23" t="s">
        <v>5652</v>
      </c>
      <c r="AE94" s="23" t="s">
        <v>2519</v>
      </c>
      <c r="AG94" s="23" t="s">
        <v>3185</v>
      </c>
    </row>
    <row r="95" spans="27:33" x14ac:dyDescent="0.35">
      <c r="AA95" s="23" t="s">
        <v>3945</v>
      </c>
      <c r="AC95" s="23" t="s">
        <v>3474</v>
      </c>
      <c r="AE95" s="23" t="s">
        <v>4133</v>
      </c>
      <c r="AG95" s="23" t="s">
        <v>406</v>
      </c>
    </row>
    <row r="96" spans="27:33" x14ac:dyDescent="0.35">
      <c r="AA96" s="23" t="s">
        <v>3158</v>
      </c>
      <c r="AC96" s="23" t="s">
        <v>6119</v>
      </c>
      <c r="AE96" s="23" t="s">
        <v>3238</v>
      </c>
      <c r="AG96" s="23" t="s">
        <v>5640</v>
      </c>
    </row>
    <row r="97" spans="27:33" x14ac:dyDescent="0.35">
      <c r="AA97" s="23" t="s">
        <v>263</v>
      </c>
      <c r="AC97" s="23" t="s">
        <v>325</v>
      </c>
      <c r="AE97" s="23" t="s">
        <v>3352</v>
      </c>
      <c r="AG97" s="23" t="s">
        <v>1050</v>
      </c>
    </row>
    <row r="98" spans="27:33" x14ac:dyDescent="0.35">
      <c r="AA98" s="23" t="s">
        <v>5780</v>
      </c>
      <c r="AC98" s="23" t="s">
        <v>5102</v>
      </c>
      <c r="AE98" s="23" t="s">
        <v>728</v>
      </c>
      <c r="AG98" s="23" t="s">
        <v>2455</v>
      </c>
    </row>
    <row r="99" spans="27:33" x14ac:dyDescent="0.35">
      <c r="AA99" s="23" t="s">
        <v>4043</v>
      </c>
      <c r="AC99" s="23" t="s">
        <v>6127</v>
      </c>
      <c r="AE99" s="23" t="s">
        <v>2284</v>
      </c>
      <c r="AG99" s="23" t="s">
        <v>6829</v>
      </c>
    </row>
    <row r="100" spans="27:33" x14ac:dyDescent="0.35">
      <c r="AA100" s="23" t="s">
        <v>4047</v>
      </c>
      <c r="AC100" s="23" t="s">
        <v>4941</v>
      </c>
      <c r="AE100" s="23" t="s">
        <v>2700</v>
      </c>
      <c r="AG100" s="23" t="s">
        <v>2645</v>
      </c>
    </row>
    <row r="101" spans="27:33" x14ac:dyDescent="0.35">
      <c r="AA101" s="23" t="s">
        <v>2521</v>
      </c>
      <c r="AC101" s="23" t="s">
        <v>6444</v>
      </c>
      <c r="AE101" s="23" t="s">
        <v>5806</v>
      </c>
      <c r="AG101" s="23" t="s">
        <v>2726</v>
      </c>
    </row>
    <row r="102" spans="27:33" x14ac:dyDescent="0.35">
      <c r="AA102" s="23" t="s">
        <v>4119</v>
      </c>
      <c r="AC102" s="23" t="s">
        <v>6715</v>
      </c>
      <c r="AE102" s="23" t="s">
        <v>1831</v>
      </c>
      <c r="AG102" s="23" t="s">
        <v>3396</v>
      </c>
    </row>
    <row r="103" spans="27:33" x14ac:dyDescent="0.35">
      <c r="AA103" s="23" t="s">
        <v>2674</v>
      </c>
      <c r="AC103" s="23" t="s">
        <v>6634</v>
      </c>
      <c r="AE103" s="23" t="s">
        <v>2329</v>
      </c>
      <c r="AG103" s="23" t="s">
        <v>2596</v>
      </c>
    </row>
    <row r="104" spans="27:33" x14ac:dyDescent="0.35">
      <c r="AA104" s="23" t="s">
        <v>61</v>
      </c>
      <c r="AC104" s="23" t="s">
        <v>5011</v>
      </c>
      <c r="AE104" s="23" t="s">
        <v>2143</v>
      </c>
      <c r="AG104" s="23" t="s">
        <v>5424</v>
      </c>
    </row>
    <row r="105" spans="27:33" x14ac:dyDescent="0.35">
      <c r="AA105" s="23" t="s">
        <v>563</v>
      </c>
      <c r="AC105" s="23" t="s">
        <v>1915</v>
      </c>
      <c r="AE105" s="23" t="s">
        <v>5718</v>
      </c>
      <c r="AG105" s="23" t="s">
        <v>1819</v>
      </c>
    </row>
    <row r="106" spans="27:33" x14ac:dyDescent="0.35">
      <c r="AA106" s="23" t="s">
        <v>4037</v>
      </c>
      <c r="AC106" s="23" t="s">
        <v>2339</v>
      </c>
      <c r="AE106" s="23" t="s">
        <v>387</v>
      </c>
      <c r="AG106" s="23" t="s">
        <v>2425</v>
      </c>
    </row>
    <row r="107" spans="27:33" x14ac:dyDescent="0.35">
      <c r="AA107" s="23" t="s">
        <v>6438</v>
      </c>
      <c r="AC107" s="23" t="s">
        <v>705</v>
      </c>
      <c r="AE107" s="23" t="s">
        <v>533</v>
      </c>
      <c r="AG107" s="23" t="s">
        <v>824</v>
      </c>
    </row>
    <row r="108" spans="27:33" x14ac:dyDescent="0.35">
      <c r="AA108" s="23" t="s">
        <v>6370</v>
      </c>
      <c r="AC108" s="23" t="s">
        <v>2657</v>
      </c>
      <c r="AE108" s="23" t="s">
        <v>1084</v>
      </c>
      <c r="AG108" s="23" t="s">
        <v>3773</v>
      </c>
    </row>
    <row r="109" spans="27:33" x14ac:dyDescent="0.35">
      <c r="AA109" s="23" t="s">
        <v>6180</v>
      </c>
      <c r="AC109" s="23" t="s">
        <v>279</v>
      </c>
      <c r="AE109" s="23" t="s">
        <v>2742</v>
      </c>
      <c r="AG109" s="23" t="s">
        <v>408</v>
      </c>
    </row>
    <row r="110" spans="27:33" x14ac:dyDescent="0.35">
      <c r="AA110" s="23" t="s">
        <v>4927</v>
      </c>
      <c r="AC110" s="23" t="s">
        <v>2830</v>
      </c>
      <c r="AE110" s="23" t="s">
        <v>5156</v>
      </c>
      <c r="AG110" s="23" t="s">
        <v>6284</v>
      </c>
    </row>
    <row r="111" spans="27:33" x14ac:dyDescent="0.35">
      <c r="AA111" s="23" t="s">
        <v>6386</v>
      </c>
      <c r="AC111" s="23" t="s">
        <v>6139</v>
      </c>
      <c r="AE111" s="23" t="s">
        <v>6090</v>
      </c>
      <c r="AG111" s="23" t="s">
        <v>2435</v>
      </c>
    </row>
    <row r="112" spans="27:33" x14ac:dyDescent="0.35">
      <c r="AA112" s="23" t="s">
        <v>6374</v>
      </c>
      <c r="AC112" s="23" t="s">
        <v>5302</v>
      </c>
      <c r="AE112" s="23" t="s">
        <v>2572</v>
      </c>
      <c r="AG112" s="23" t="s">
        <v>232</v>
      </c>
    </row>
    <row r="113" spans="27:33" x14ac:dyDescent="0.35">
      <c r="AA113" s="23" t="s">
        <v>3795</v>
      </c>
      <c r="AC113" s="23" t="s">
        <v>6075</v>
      </c>
      <c r="AE113" s="23" t="s">
        <v>5662</v>
      </c>
      <c r="AG113" s="23" t="s">
        <v>1052</v>
      </c>
    </row>
    <row r="114" spans="27:33" x14ac:dyDescent="0.35">
      <c r="AA114" s="23" t="s">
        <v>4039</v>
      </c>
      <c r="AC114" s="23" t="s">
        <v>6038</v>
      </c>
      <c r="AE114" s="23" t="s">
        <v>1089</v>
      </c>
      <c r="AG114" s="23" t="s">
        <v>6488</v>
      </c>
    </row>
    <row r="115" spans="27:33" x14ac:dyDescent="0.35">
      <c r="AA115" s="23" t="s">
        <v>3657</v>
      </c>
      <c r="AC115" s="23" t="s">
        <v>2538</v>
      </c>
      <c r="AE115" s="23" t="s">
        <v>3621</v>
      </c>
      <c r="AG115" s="23" t="s">
        <v>6099</v>
      </c>
    </row>
    <row r="116" spans="27:33" x14ac:dyDescent="0.35">
      <c r="AA116" s="23" t="s">
        <v>3131</v>
      </c>
      <c r="AC116" s="23" t="s">
        <v>2951</v>
      </c>
      <c r="AE116" s="23" t="s">
        <v>2495</v>
      </c>
      <c r="AG116" s="23" t="s">
        <v>6368</v>
      </c>
    </row>
    <row r="117" spans="27:33" x14ac:dyDescent="0.35">
      <c r="AA117" s="23" t="s">
        <v>5057</v>
      </c>
      <c r="AC117" s="23" t="s">
        <v>230</v>
      </c>
      <c r="AE117" s="23" t="s">
        <v>3394</v>
      </c>
      <c r="AG117" s="23" t="s">
        <v>6831</v>
      </c>
    </row>
    <row r="118" spans="27:33" x14ac:dyDescent="0.35">
      <c r="AA118" s="23" t="s">
        <v>3849</v>
      </c>
      <c r="AC118" s="23" t="s">
        <v>3677</v>
      </c>
      <c r="AE118" s="23" t="s">
        <v>1535</v>
      </c>
      <c r="AG118" s="23" t="s">
        <v>6959</v>
      </c>
    </row>
    <row r="119" spans="27:33" x14ac:dyDescent="0.35">
      <c r="AA119" s="23" t="s">
        <v>2686</v>
      </c>
      <c r="AC119" s="23" t="s">
        <v>6034</v>
      </c>
      <c r="AE119" s="23" t="s">
        <v>4931</v>
      </c>
      <c r="AG119" s="23" t="s">
        <v>5464</v>
      </c>
    </row>
    <row r="120" spans="27:33" x14ac:dyDescent="0.35">
      <c r="AA120" s="23" t="s">
        <v>194</v>
      </c>
      <c r="AC120" s="23" t="s">
        <v>410</v>
      </c>
      <c r="AE120" s="23" t="s">
        <v>5140</v>
      </c>
      <c r="AG120" s="23" t="s">
        <v>1054</v>
      </c>
    </row>
    <row r="121" spans="27:33" x14ac:dyDescent="0.35">
      <c r="AA121" s="23" t="s">
        <v>5700</v>
      </c>
      <c r="AC121" s="23" t="s">
        <v>412</v>
      </c>
      <c r="AE121" s="23" t="s">
        <v>6208</v>
      </c>
      <c r="AG121" s="23" t="s">
        <v>1517</v>
      </c>
    </row>
    <row r="122" spans="27:33" x14ac:dyDescent="0.35">
      <c r="AA122" s="23" t="s">
        <v>3350</v>
      </c>
      <c r="AC122" s="23" t="s">
        <v>977</v>
      </c>
      <c r="AE122" s="23" t="s">
        <v>1091</v>
      </c>
      <c r="AG122" s="23" t="s">
        <v>6576</v>
      </c>
    </row>
    <row r="123" spans="27:33" x14ac:dyDescent="0.35">
      <c r="AA123" s="23" t="s">
        <v>5168</v>
      </c>
      <c r="AC123" s="23" t="s">
        <v>1873</v>
      </c>
      <c r="AE123" s="23" t="s">
        <v>6278</v>
      </c>
      <c r="AG123" s="23" t="s">
        <v>5858</v>
      </c>
    </row>
    <row r="124" spans="27:33" x14ac:dyDescent="0.35">
      <c r="AA124" s="23" t="s">
        <v>6071</v>
      </c>
      <c r="AC124" s="23" t="s">
        <v>5356</v>
      </c>
      <c r="AE124" s="23" t="s">
        <v>196</v>
      </c>
      <c r="AG124" s="23" t="s">
        <v>6392</v>
      </c>
    </row>
    <row r="125" spans="27:33" x14ac:dyDescent="0.35">
      <c r="AA125" s="23" t="s">
        <v>4155</v>
      </c>
      <c r="AC125" s="23" t="s">
        <v>1702</v>
      </c>
      <c r="AE125" s="23" t="s">
        <v>3370</v>
      </c>
      <c r="AG125" s="23" t="s">
        <v>6086</v>
      </c>
    </row>
    <row r="126" spans="27:33" x14ac:dyDescent="0.35">
      <c r="AA126" s="23" t="s">
        <v>5304</v>
      </c>
      <c r="AC126" s="23" t="s">
        <v>3065</v>
      </c>
      <c r="AE126" s="23" t="s">
        <v>6310</v>
      </c>
      <c r="AG126" s="23" t="s">
        <v>6125</v>
      </c>
    </row>
    <row r="127" spans="27:33" x14ac:dyDescent="0.35">
      <c r="AA127" s="23" t="s">
        <v>6316</v>
      </c>
      <c r="AC127" s="23" t="s">
        <v>668</v>
      </c>
      <c r="AE127" s="23" t="s">
        <v>3883</v>
      </c>
      <c r="AG127" s="23" t="s">
        <v>3127</v>
      </c>
    </row>
    <row r="128" spans="27:33" x14ac:dyDescent="0.35">
      <c r="AA128" s="23" t="s">
        <v>6534</v>
      </c>
      <c r="AC128" s="23" t="s">
        <v>3250</v>
      </c>
      <c r="AE128" s="23" t="s">
        <v>2563</v>
      </c>
      <c r="AG128" s="23" t="s">
        <v>3458</v>
      </c>
    </row>
    <row r="129" spans="27:33" x14ac:dyDescent="0.35">
      <c r="AA129" s="23" t="s">
        <v>1752</v>
      </c>
      <c r="AC129" s="23" t="s">
        <v>4087</v>
      </c>
      <c r="AE129" s="23" t="s">
        <v>2569</v>
      </c>
      <c r="AG129" s="23" t="s">
        <v>5654</v>
      </c>
    </row>
    <row r="130" spans="27:33" x14ac:dyDescent="0.35">
      <c r="AA130" s="23" t="s">
        <v>168</v>
      </c>
      <c r="AC130" s="23" t="s">
        <v>2306</v>
      </c>
      <c r="AE130" s="23" t="s">
        <v>1774</v>
      </c>
      <c r="AG130" s="23" t="s">
        <v>5202</v>
      </c>
    </row>
    <row r="131" spans="27:33" x14ac:dyDescent="0.35">
      <c r="AA131" s="23" t="s">
        <v>2084</v>
      </c>
      <c r="AC131" s="23" t="s">
        <v>5664</v>
      </c>
      <c r="AE131" s="23" t="s">
        <v>527</v>
      </c>
      <c r="AG131" s="23" t="s">
        <v>5836</v>
      </c>
    </row>
    <row r="132" spans="27:33" x14ac:dyDescent="0.35">
      <c r="AA132" s="23" t="s">
        <v>3647</v>
      </c>
      <c r="AC132" s="23" t="s">
        <v>5524</v>
      </c>
      <c r="AE132" s="23" t="s">
        <v>1770</v>
      </c>
      <c r="AG132" s="23" t="s">
        <v>6626</v>
      </c>
    </row>
    <row r="133" spans="27:33" x14ac:dyDescent="0.35">
      <c r="AA133" s="23" t="s">
        <v>1145</v>
      </c>
      <c r="AC133" s="23" t="s">
        <v>5314</v>
      </c>
      <c r="AE133" s="23" t="s">
        <v>6418</v>
      </c>
      <c r="AG133" s="23" t="s">
        <v>2413</v>
      </c>
    </row>
    <row r="134" spans="27:33" x14ac:dyDescent="0.35">
      <c r="AA134" s="23" t="s">
        <v>2684</v>
      </c>
      <c r="AC134" s="23" t="s">
        <v>6334</v>
      </c>
      <c r="AE134" s="23" t="s">
        <v>577</v>
      </c>
      <c r="AG134" s="23" t="s">
        <v>6925</v>
      </c>
    </row>
    <row r="135" spans="27:33" x14ac:dyDescent="0.35">
      <c r="AA135" s="23" t="s">
        <v>5676</v>
      </c>
      <c r="AC135" s="23" t="s">
        <v>3444</v>
      </c>
      <c r="AE135" s="23" t="s">
        <v>55</v>
      </c>
      <c r="AG135" s="23" t="s">
        <v>3554</v>
      </c>
    </row>
    <row r="136" spans="27:33" x14ac:dyDescent="0.35">
      <c r="AA136" s="23" t="s">
        <v>790</v>
      </c>
      <c r="AC136" s="23" t="s">
        <v>634</v>
      </c>
      <c r="AE136" s="23" t="s">
        <v>1543</v>
      </c>
      <c r="AG136" s="23" t="s">
        <v>5536</v>
      </c>
    </row>
    <row r="137" spans="27:33" x14ac:dyDescent="0.35">
      <c r="AA137" s="23" t="s">
        <v>778</v>
      </c>
      <c r="AC137" s="23" t="s">
        <v>5234</v>
      </c>
      <c r="AE137" s="23" t="s">
        <v>1694</v>
      </c>
      <c r="AG137" s="23" t="s">
        <v>5354</v>
      </c>
    </row>
    <row r="138" spans="27:33" x14ac:dyDescent="0.35">
      <c r="AA138" s="23" t="s">
        <v>4929</v>
      </c>
      <c r="AC138" s="23" t="s">
        <v>4243</v>
      </c>
      <c r="AE138" s="23" t="s">
        <v>3362</v>
      </c>
      <c r="AG138" s="23" t="s">
        <v>4327</v>
      </c>
    </row>
    <row r="139" spans="27:33" x14ac:dyDescent="0.35">
      <c r="AA139" s="23" t="s">
        <v>6286</v>
      </c>
      <c r="AC139" s="23" t="s">
        <v>3908</v>
      </c>
      <c r="AE139" s="23" t="s">
        <v>3372</v>
      </c>
      <c r="AG139" s="23" t="s">
        <v>5294</v>
      </c>
    </row>
    <row r="140" spans="27:33" x14ac:dyDescent="0.35">
      <c r="AA140" s="23" t="s">
        <v>2509</v>
      </c>
      <c r="AC140" s="23" t="s">
        <v>6825</v>
      </c>
      <c r="AE140" s="23" t="s">
        <v>2796</v>
      </c>
      <c r="AG140" s="23" t="s">
        <v>5190</v>
      </c>
    </row>
    <row r="141" spans="27:33" x14ac:dyDescent="0.35">
      <c r="AA141" s="23" t="s">
        <v>5572</v>
      </c>
      <c r="AC141" s="23" t="s">
        <v>6294</v>
      </c>
      <c r="AE141" s="23" t="s">
        <v>6364</v>
      </c>
      <c r="AG141" s="23" t="s">
        <v>3921</v>
      </c>
    </row>
    <row r="142" spans="27:33" x14ac:dyDescent="0.35">
      <c r="AA142" s="23" t="s">
        <v>3641</v>
      </c>
      <c r="AC142" s="23" t="s">
        <v>3119</v>
      </c>
      <c r="AE142" s="23" t="s">
        <v>5108</v>
      </c>
      <c r="AG142" s="23" t="s">
        <v>4235</v>
      </c>
    </row>
    <row r="143" spans="27:33" x14ac:dyDescent="0.35">
      <c r="AA143" s="23" t="s">
        <v>3663</v>
      </c>
      <c r="AC143" s="23" t="s">
        <v>3669</v>
      </c>
      <c r="AE143" s="23" t="s">
        <v>289</v>
      </c>
      <c r="AG143" s="23" t="s">
        <v>4221</v>
      </c>
    </row>
    <row r="144" spans="27:33" x14ac:dyDescent="0.35">
      <c r="AA144" s="23" t="s">
        <v>3661</v>
      </c>
      <c r="AC144" s="23" t="s">
        <v>6143</v>
      </c>
      <c r="AE144" s="23" t="s">
        <v>5164</v>
      </c>
      <c r="AG144" s="23" t="s">
        <v>4317</v>
      </c>
    </row>
    <row r="145" spans="27:33" x14ac:dyDescent="0.35">
      <c r="AA145" s="23" t="s">
        <v>3811</v>
      </c>
      <c r="AC145" s="23" t="s">
        <v>2368</v>
      </c>
      <c r="AE145" s="23" t="s">
        <v>3941</v>
      </c>
      <c r="AG145" s="23" t="s">
        <v>6969</v>
      </c>
    </row>
    <row r="146" spans="27:33" x14ac:dyDescent="0.35">
      <c r="AA146" s="23" t="s">
        <v>1921</v>
      </c>
      <c r="AC146" s="23" t="s">
        <v>2447</v>
      </c>
      <c r="AE146" s="23" t="s">
        <v>3175</v>
      </c>
      <c r="AG146" s="23" t="s">
        <v>1745</v>
      </c>
    </row>
    <row r="147" spans="27:33" x14ac:dyDescent="0.35">
      <c r="AA147" s="23" t="s">
        <v>49</v>
      </c>
      <c r="AC147" s="23" t="s">
        <v>2734</v>
      </c>
      <c r="AE147" s="23" t="s">
        <v>1869</v>
      </c>
      <c r="AG147" s="23" t="s">
        <v>5978</v>
      </c>
    </row>
    <row r="148" spans="27:33" x14ac:dyDescent="0.35">
      <c r="AA148" s="23" t="s">
        <v>57</v>
      </c>
      <c r="AC148" s="23" t="s">
        <v>6018</v>
      </c>
      <c r="AE148" s="23" t="s">
        <v>3342</v>
      </c>
      <c r="AG148" s="23" t="s">
        <v>1521</v>
      </c>
    </row>
    <row r="149" spans="27:33" x14ac:dyDescent="0.35">
      <c r="AA149" s="23" t="s">
        <v>59</v>
      </c>
      <c r="AC149" s="23" t="s">
        <v>6166</v>
      </c>
      <c r="AE149" s="23" t="s">
        <v>734</v>
      </c>
      <c r="AG149" s="23" t="s">
        <v>2764</v>
      </c>
    </row>
    <row r="150" spans="27:33" x14ac:dyDescent="0.35">
      <c r="AA150" s="23" t="s">
        <v>6482</v>
      </c>
      <c r="AC150" s="23" t="s">
        <v>6590</v>
      </c>
      <c r="AE150" s="23" t="s">
        <v>694</v>
      </c>
      <c r="AG150" s="23" t="s">
        <v>5626</v>
      </c>
    </row>
    <row r="151" spans="27:33" x14ac:dyDescent="0.35">
      <c r="AA151" s="23" t="s">
        <v>2263</v>
      </c>
      <c r="AC151" s="23" t="s">
        <v>4229</v>
      </c>
      <c r="AE151" s="23" t="s">
        <v>2374</v>
      </c>
      <c r="AG151" s="23" t="s">
        <v>5790</v>
      </c>
    </row>
    <row r="152" spans="27:33" x14ac:dyDescent="0.35">
      <c r="AA152" s="23" t="s">
        <v>2844</v>
      </c>
      <c r="AC152" s="23" t="s">
        <v>6811</v>
      </c>
      <c r="AE152" s="23" t="s">
        <v>565</v>
      </c>
      <c r="AG152" s="23" t="s">
        <v>3265</v>
      </c>
    </row>
    <row r="153" spans="27:33" x14ac:dyDescent="0.35">
      <c r="AA153" s="23" t="s">
        <v>5696</v>
      </c>
      <c r="AC153" s="23" t="s">
        <v>506</v>
      </c>
      <c r="AE153" s="23" t="s">
        <v>6332</v>
      </c>
      <c r="AG153" s="23" t="s">
        <v>5583</v>
      </c>
    </row>
    <row r="154" spans="27:33" x14ac:dyDescent="0.35">
      <c r="AA154" s="23" t="s">
        <v>1034</v>
      </c>
      <c r="AC154" s="23" t="s">
        <v>2832</v>
      </c>
      <c r="AE154" s="23" t="s">
        <v>5784</v>
      </c>
      <c r="AG154" s="23" t="s">
        <v>3868</v>
      </c>
    </row>
    <row r="155" spans="27:33" x14ac:dyDescent="0.35">
      <c r="AA155" s="23" t="s">
        <v>2529</v>
      </c>
      <c r="AC155" s="23" t="s">
        <v>3464</v>
      </c>
      <c r="AE155" s="23" t="s">
        <v>2431</v>
      </c>
      <c r="AG155" s="23" t="s">
        <v>6424</v>
      </c>
    </row>
    <row r="156" spans="27:33" x14ac:dyDescent="0.35">
      <c r="AA156" s="23" t="s">
        <v>7108</v>
      </c>
      <c r="AC156" s="23" t="s">
        <v>4961</v>
      </c>
      <c r="AE156" s="23" t="s">
        <v>4113</v>
      </c>
      <c r="AG156" s="23" t="s">
        <v>5652</v>
      </c>
    </row>
    <row r="157" spans="27:33" x14ac:dyDescent="0.35">
      <c r="AA157" s="23" t="s">
        <v>2524</v>
      </c>
      <c r="AC157" s="23" t="s">
        <v>3994</v>
      </c>
      <c r="AE157" s="23" t="s">
        <v>5613</v>
      </c>
      <c r="AG157" s="23" t="s">
        <v>2459</v>
      </c>
    </row>
    <row r="158" spans="27:33" x14ac:dyDescent="0.35">
      <c r="AA158" s="23" t="s">
        <v>6556</v>
      </c>
      <c r="AC158" s="23" t="s">
        <v>1782</v>
      </c>
      <c r="AE158" s="23" t="s">
        <v>746</v>
      </c>
      <c r="AG158" s="23" t="s">
        <v>1056</v>
      </c>
    </row>
    <row r="159" spans="27:33" x14ac:dyDescent="0.35">
      <c r="AA159" s="23" t="s">
        <v>1036</v>
      </c>
      <c r="AC159" s="23" t="s">
        <v>2344</v>
      </c>
      <c r="AE159" s="23" t="s">
        <v>4153</v>
      </c>
      <c r="AG159" s="23" t="s">
        <v>3474</v>
      </c>
    </row>
    <row r="160" spans="27:33" x14ac:dyDescent="0.35">
      <c r="AA160" s="23" t="s">
        <v>4137</v>
      </c>
      <c r="AC160" s="23" t="s">
        <v>3789</v>
      </c>
      <c r="AE160" s="23" t="s">
        <v>710</v>
      </c>
      <c r="AG160" s="23" t="s">
        <v>2235</v>
      </c>
    </row>
    <row r="161" spans="27:33" x14ac:dyDescent="0.35">
      <c r="AA161" s="23" t="s">
        <v>4902</v>
      </c>
      <c r="AC161" s="23" t="s">
        <v>4105</v>
      </c>
      <c r="AE161" s="23" t="s">
        <v>794</v>
      </c>
      <c r="AG161" s="23" t="s">
        <v>6119</v>
      </c>
    </row>
    <row r="162" spans="27:33" x14ac:dyDescent="0.35">
      <c r="AA162" s="23" t="s">
        <v>2092</v>
      </c>
      <c r="AC162" s="23" t="s">
        <v>3874</v>
      </c>
      <c r="AE162" s="23" t="s">
        <v>4123</v>
      </c>
      <c r="AG162" s="23" t="s">
        <v>325</v>
      </c>
    </row>
    <row r="163" spans="27:33" x14ac:dyDescent="0.35">
      <c r="AA163" s="23" t="s">
        <v>970</v>
      </c>
      <c r="AC163" s="23" t="s">
        <v>1728</v>
      </c>
      <c r="AE163" s="23" t="s">
        <v>782</v>
      </c>
      <c r="AG163" s="23" t="s">
        <v>5102</v>
      </c>
    </row>
    <row r="164" spans="27:33" x14ac:dyDescent="0.35">
      <c r="AA164" s="23" t="s">
        <v>3665</v>
      </c>
      <c r="AC164" s="23" t="s">
        <v>4069</v>
      </c>
      <c r="AE164" s="23" t="s">
        <v>200</v>
      </c>
      <c r="AG164" s="23" t="s">
        <v>1747</v>
      </c>
    </row>
    <row r="165" spans="27:33" x14ac:dyDescent="0.35">
      <c r="AA165" s="23" t="s">
        <v>41</v>
      </c>
      <c r="AC165" s="23" t="s">
        <v>4065</v>
      </c>
      <c r="AE165" s="23" t="s">
        <v>214</v>
      </c>
      <c r="AG165" s="23" t="s">
        <v>1058</v>
      </c>
    </row>
    <row r="166" spans="27:33" x14ac:dyDescent="0.35">
      <c r="AA166" s="23" t="s">
        <v>4898</v>
      </c>
      <c r="AC166" s="23" t="s">
        <v>5114</v>
      </c>
      <c r="AE166" s="23" t="s">
        <v>252</v>
      </c>
      <c r="AG166" s="23" t="s">
        <v>6127</v>
      </c>
    </row>
    <row r="167" spans="27:33" x14ac:dyDescent="0.35">
      <c r="AA167" s="23" t="s">
        <v>5658</v>
      </c>
      <c r="AC167" s="23" t="s">
        <v>6679</v>
      </c>
      <c r="AE167" s="23" t="s">
        <v>1883</v>
      </c>
      <c r="AG167" s="23" t="s">
        <v>4941</v>
      </c>
    </row>
    <row r="168" spans="27:33" x14ac:dyDescent="0.35">
      <c r="AA168" s="23" t="s">
        <v>1899</v>
      </c>
      <c r="AC168" s="23" t="s">
        <v>3667</v>
      </c>
      <c r="AE168" s="23" t="s">
        <v>2901</v>
      </c>
      <c r="AG168" s="23" t="s">
        <v>6444</v>
      </c>
    </row>
    <row r="169" spans="27:33" x14ac:dyDescent="0.35">
      <c r="AA169" s="23" t="s">
        <v>3659</v>
      </c>
      <c r="AC169" s="23" t="s">
        <v>5336</v>
      </c>
      <c r="AE169" s="23" t="s">
        <v>2899</v>
      </c>
      <c r="AG169" s="23" t="s">
        <v>6715</v>
      </c>
    </row>
    <row r="170" spans="27:33" x14ac:dyDescent="0.35">
      <c r="AA170" s="23" t="s">
        <v>6426</v>
      </c>
      <c r="AC170" s="23" t="s">
        <v>6094</v>
      </c>
      <c r="AE170" s="23" t="s">
        <v>2897</v>
      </c>
      <c r="AG170" s="23" t="s">
        <v>2598</v>
      </c>
    </row>
    <row r="171" spans="27:33" x14ac:dyDescent="0.35">
      <c r="AA171" s="23" t="s">
        <v>2131</v>
      </c>
      <c r="AC171" s="23" t="s">
        <v>6040</v>
      </c>
      <c r="AE171" s="23" t="s">
        <v>2911</v>
      </c>
      <c r="AG171" s="23" t="s">
        <v>6853</v>
      </c>
    </row>
    <row r="172" spans="27:33" x14ac:dyDescent="0.35">
      <c r="AA172" s="23" t="s">
        <v>2692</v>
      </c>
      <c r="AC172" s="23" t="s">
        <v>2310</v>
      </c>
      <c r="AE172" s="23" t="s">
        <v>987</v>
      </c>
      <c r="AG172" s="23" t="s">
        <v>6634</v>
      </c>
    </row>
    <row r="173" spans="27:33" x14ac:dyDescent="0.35">
      <c r="AA173" s="23" t="s">
        <v>701</v>
      </c>
      <c r="AC173" s="23" t="s">
        <v>6101</v>
      </c>
      <c r="AE173" s="23" t="s">
        <v>3937</v>
      </c>
      <c r="AG173" s="23" t="s">
        <v>5011</v>
      </c>
    </row>
    <row r="174" spans="27:33" x14ac:dyDescent="0.35">
      <c r="AA174" s="23" t="s">
        <v>454</v>
      </c>
      <c r="AC174" s="23" t="s">
        <v>5656</v>
      </c>
      <c r="AE174" s="23" t="s">
        <v>6304</v>
      </c>
      <c r="AG174" s="23" t="s">
        <v>5368</v>
      </c>
    </row>
    <row r="175" spans="27:33" x14ac:dyDescent="0.35">
      <c r="AA175" s="23" t="s">
        <v>2221</v>
      </c>
      <c r="AC175" s="23" t="s">
        <v>5609</v>
      </c>
      <c r="AE175" s="23" t="s">
        <v>6290</v>
      </c>
      <c r="AG175" s="23" t="s">
        <v>1915</v>
      </c>
    </row>
    <row r="176" spans="27:33" x14ac:dyDescent="0.35">
      <c r="AA176" s="23" t="s">
        <v>1925</v>
      </c>
      <c r="AC176" s="23" t="s">
        <v>1929</v>
      </c>
      <c r="AE176" s="23" t="s">
        <v>2113</v>
      </c>
      <c r="AG176" s="23" t="s">
        <v>2339</v>
      </c>
    </row>
    <row r="177" spans="27:33" x14ac:dyDescent="0.35">
      <c r="AA177" s="23" t="s">
        <v>6442</v>
      </c>
      <c r="AC177" s="23" t="s">
        <v>3739</v>
      </c>
      <c r="AE177" s="23" t="s">
        <v>3945</v>
      </c>
      <c r="AG177" s="23" t="s">
        <v>5906</v>
      </c>
    </row>
    <row r="178" spans="27:33" x14ac:dyDescent="0.35">
      <c r="AA178" s="23" t="s">
        <v>4973</v>
      </c>
      <c r="AC178" s="23" t="s">
        <v>1961</v>
      </c>
      <c r="AE178" s="23" t="s">
        <v>2147</v>
      </c>
      <c r="AG178" s="23" t="s">
        <v>2423</v>
      </c>
    </row>
    <row r="179" spans="27:33" x14ac:dyDescent="0.35">
      <c r="AA179" s="23" t="s">
        <v>5084</v>
      </c>
      <c r="AC179" s="23" t="s">
        <v>416</v>
      </c>
      <c r="AE179" s="23" t="s">
        <v>6548</v>
      </c>
      <c r="AG179" s="23" t="s">
        <v>3198</v>
      </c>
    </row>
    <row r="180" spans="27:33" x14ac:dyDescent="0.35">
      <c r="AA180" s="23" t="s">
        <v>1829</v>
      </c>
      <c r="AC180" s="23" t="s">
        <v>6404</v>
      </c>
      <c r="AE180" s="23" t="s">
        <v>1113</v>
      </c>
      <c r="AG180" s="23" t="s">
        <v>705</v>
      </c>
    </row>
    <row r="181" spans="27:33" x14ac:dyDescent="0.35">
      <c r="AA181" s="23" t="s">
        <v>87</v>
      </c>
      <c r="AC181" s="23" t="s">
        <v>5764</v>
      </c>
      <c r="AE181" s="23" t="s">
        <v>1959</v>
      </c>
      <c r="AG181" s="23" t="s">
        <v>2657</v>
      </c>
    </row>
    <row r="182" spans="27:33" x14ac:dyDescent="0.35">
      <c r="AA182" s="23" t="s">
        <v>5623</v>
      </c>
      <c r="AC182" s="23" t="s">
        <v>6665</v>
      </c>
      <c r="AE182" s="23" t="s">
        <v>2331</v>
      </c>
      <c r="AG182" s="23" t="s">
        <v>279</v>
      </c>
    </row>
    <row r="183" spans="27:33" x14ac:dyDescent="0.35">
      <c r="AA183" s="23" t="s">
        <v>6340</v>
      </c>
      <c r="AC183" s="23" t="s">
        <v>6775</v>
      </c>
      <c r="AE183" s="23" t="s">
        <v>3158</v>
      </c>
      <c r="AG183" s="23" t="s">
        <v>2830</v>
      </c>
    </row>
    <row r="184" spans="27:33" x14ac:dyDescent="0.35">
      <c r="AA184" s="23" t="s">
        <v>488</v>
      </c>
      <c r="AC184" s="23" t="s">
        <v>6362</v>
      </c>
      <c r="AE184" s="23" t="s">
        <v>263</v>
      </c>
      <c r="AG184" s="23" t="s">
        <v>6139</v>
      </c>
    </row>
    <row r="185" spans="27:33" x14ac:dyDescent="0.35">
      <c r="AA185" s="23" t="s">
        <v>6448</v>
      </c>
      <c r="AC185" s="23" t="s">
        <v>6466</v>
      </c>
      <c r="AE185" s="23" t="s">
        <v>1115</v>
      </c>
      <c r="AG185" s="23" t="s">
        <v>2540</v>
      </c>
    </row>
    <row r="186" spans="27:33" x14ac:dyDescent="0.35">
      <c r="AA186" s="23" t="s">
        <v>3322</v>
      </c>
      <c r="AC186" s="23" t="s">
        <v>535</v>
      </c>
      <c r="AE186" s="23" t="s">
        <v>3279</v>
      </c>
      <c r="AG186" s="23" t="s">
        <v>5302</v>
      </c>
    </row>
    <row r="187" spans="27:33" x14ac:dyDescent="0.35">
      <c r="AA187" s="23" t="s">
        <v>6272</v>
      </c>
      <c r="AC187" s="23" t="s">
        <v>4305</v>
      </c>
      <c r="AE187" s="23" t="s">
        <v>5780</v>
      </c>
      <c r="AG187" s="23" t="s">
        <v>1523</v>
      </c>
    </row>
    <row r="188" spans="27:33" x14ac:dyDescent="0.35">
      <c r="AA188" s="23" t="s">
        <v>4109</v>
      </c>
      <c r="AC188" s="23" t="s">
        <v>4159</v>
      </c>
      <c r="AE188" s="23" t="s">
        <v>523</v>
      </c>
      <c r="AG188" s="23" t="s">
        <v>1897</v>
      </c>
    </row>
    <row r="189" spans="27:33" x14ac:dyDescent="0.35">
      <c r="AA189" s="23" t="s">
        <v>502</v>
      </c>
      <c r="AC189" s="23" t="s">
        <v>6440</v>
      </c>
      <c r="AE189" s="23" t="s">
        <v>4043</v>
      </c>
      <c r="AG189" s="23" t="s">
        <v>6075</v>
      </c>
    </row>
    <row r="190" spans="27:33" x14ac:dyDescent="0.35">
      <c r="AA190" s="23" t="s">
        <v>6268</v>
      </c>
      <c r="AC190" s="23" t="s">
        <v>259</v>
      </c>
      <c r="AE190" s="23" t="s">
        <v>4047</v>
      </c>
      <c r="AG190" s="23" t="s">
        <v>6038</v>
      </c>
    </row>
    <row r="191" spans="27:33" x14ac:dyDescent="0.35">
      <c r="AA191" s="23" t="s">
        <v>2352</v>
      </c>
      <c r="AC191" s="23" t="s">
        <v>6737</v>
      </c>
      <c r="AE191" s="23" t="s">
        <v>471</v>
      </c>
      <c r="AG191" s="23" t="s">
        <v>2039</v>
      </c>
    </row>
    <row r="192" spans="27:33" x14ac:dyDescent="0.35">
      <c r="AA192" s="23" t="s">
        <v>6394</v>
      </c>
      <c r="AC192" s="23" t="s">
        <v>3424</v>
      </c>
      <c r="AE192" s="23" t="s">
        <v>2171</v>
      </c>
      <c r="AG192" s="23" t="s">
        <v>1951</v>
      </c>
    </row>
    <row r="193" spans="27:33" x14ac:dyDescent="0.35">
      <c r="AA193" s="23" t="s">
        <v>5061</v>
      </c>
      <c r="AC193" s="23" t="s">
        <v>3067</v>
      </c>
      <c r="AE193" s="23" t="s">
        <v>5284</v>
      </c>
      <c r="AG193" s="23" t="s">
        <v>374</v>
      </c>
    </row>
    <row r="194" spans="27:33" x14ac:dyDescent="0.35">
      <c r="AA194" s="23" t="s">
        <v>2198</v>
      </c>
      <c r="AC194" s="23" t="s">
        <v>3043</v>
      </c>
      <c r="AE194" s="23" t="s">
        <v>2521</v>
      </c>
      <c r="AG194" s="23" t="s">
        <v>3570</v>
      </c>
    </row>
    <row r="195" spans="27:33" x14ac:dyDescent="0.35">
      <c r="AA195" s="23" t="s">
        <v>5124</v>
      </c>
      <c r="AC195" s="23" t="s">
        <v>6713</v>
      </c>
      <c r="AE195" s="23" t="s">
        <v>4119</v>
      </c>
      <c r="AG195" s="23" t="s">
        <v>2538</v>
      </c>
    </row>
    <row r="196" spans="27:33" x14ac:dyDescent="0.35">
      <c r="AA196" s="23" t="s">
        <v>3135</v>
      </c>
      <c r="AC196" s="23" t="s">
        <v>2637</v>
      </c>
      <c r="AE196" s="23" t="s">
        <v>3332</v>
      </c>
      <c r="AG196" s="23" t="s">
        <v>171</v>
      </c>
    </row>
    <row r="197" spans="27:33" x14ac:dyDescent="0.35">
      <c r="AA197" s="23" t="s">
        <v>5320</v>
      </c>
      <c r="AC197" s="23" t="s">
        <v>6220</v>
      </c>
      <c r="AE197" s="23" t="s">
        <v>2674</v>
      </c>
      <c r="AG197" s="23" t="s">
        <v>2951</v>
      </c>
    </row>
    <row r="198" spans="27:33" x14ac:dyDescent="0.35">
      <c r="AA198" s="23" t="s">
        <v>2909</v>
      </c>
      <c r="AC198" s="23" t="s">
        <v>6761</v>
      </c>
      <c r="AE198" s="23" t="s">
        <v>858</v>
      </c>
      <c r="AG198" s="23" t="s">
        <v>230</v>
      </c>
    </row>
    <row r="199" spans="27:33" x14ac:dyDescent="0.35">
      <c r="AA199" s="23" t="s">
        <v>6356</v>
      </c>
      <c r="AC199" s="23" t="s">
        <v>4947</v>
      </c>
      <c r="AE199" s="23" t="s">
        <v>61</v>
      </c>
      <c r="AG199" s="23" t="s">
        <v>3677</v>
      </c>
    </row>
    <row r="200" spans="27:33" x14ac:dyDescent="0.35">
      <c r="AA200" s="23" t="s">
        <v>5034</v>
      </c>
      <c r="AC200" s="23" t="s">
        <v>2479</v>
      </c>
      <c r="AE200" s="23" t="s">
        <v>862</v>
      </c>
      <c r="AG200" s="23" t="s">
        <v>6034</v>
      </c>
    </row>
    <row r="201" spans="27:33" x14ac:dyDescent="0.35">
      <c r="AA201" s="23" t="s">
        <v>3925</v>
      </c>
      <c r="AC201" s="23" t="s">
        <v>6628</v>
      </c>
      <c r="AE201" s="23" t="s">
        <v>108</v>
      </c>
      <c r="AG201" s="23" t="s">
        <v>2730</v>
      </c>
    </row>
    <row r="202" spans="27:33" x14ac:dyDescent="0.35">
      <c r="AA202" s="23" t="s">
        <v>3129</v>
      </c>
      <c r="AC202" s="23" t="s">
        <v>236</v>
      </c>
      <c r="AE202" s="23" t="s">
        <v>93</v>
      </c>
      <c r="AG202" s="23" t="s">
        <v>410</v>
      </c>
    </row>
    <row r="203" spans="27:33" x14ac:dyDescent="0.35">
      <c r="AA203" s="23" t="s">
        <v>3324</v>
      </c>
      <c r="AC203" s="23" t="s">
        <v>2736</v>
      </c>
      <c r="AE203" s="23" t="s">
        <v>866</v>
      </c>
      <c r="AG203" s="23" t="s">
        <v>412</v>
      </c>
    </row>
    <row r="204" spans="27:33" x14ac:dyDescent="0.35">
      <c r="AA204" s="23" t="s">
        <v>5316</v>
      </c>
      <c r="AC204" s="23" t="s">
        <v>208</v>
      </c>
      <c r="AE204" s="23" t="s">
        <v>868</v>
      </c>
      <c r="AG204" s="23" t="s">
        <v>977</v>
      </c>
    </row>
    <row r="205" spans="27:33" x14ac:dyDescent="0.35">
      <c r="AA205" s="23" t="s">
        <v>3310</v>
      </c>
      <c r="AC205" s="23" t="s">
        <v>5748</v>
      </c>
      <c r="AE205" s="23" t="s">
        <v>870</v>
      </c>
      <c r="AG205" s="23" t="s">
        <v>1873</v>
      </c>
    </row>
    <row r="206" spans="27:33" x14ac:dyDescent="0.35">
      <c r="AA206" s="23" t="s">
        <v>6522</v>
      </c>
      <c r="AC206" s="23" t="s">
        <v>4005</v>
      </c>
      <c r="AE206" s="23" t="s">
        <v>563</v>
      </c>
      <c r="AG206" s="23" t="s">
        <v>1409</v>
      </c>
    </row>
    <row r="207" spans="27:33" x14ac:dyDescent="0.35">
      <c r="AA207" s="23" t="s">
        <v>964</v>
      </c>
      <c r="AC207" s="23" t="s">
        <v>70</v>
      </c>
      <c r="AE207" s="23" t="s">
        <v>4037</v>
      </c>
      <c r="AG207" s="23" t="s">
        <v>5356</v>
      </c>
    </row>
    <row r="208" spans="27:33" x14ac:dyDescent="0.35">
      <c r="AA208" s="23" t="s">
        <v>5788</v>
      </c>
      <c r="AC208" s="23" t="s">
        <v>6869</v>
      </c>
      <c r="AE208" s="23" t="s">
        <v>6438</v>
      </c>
      <c r="AG208" s="23" t="s">
        <v>5894</v>
      </c>
    </row>
    <row r="209" spans="27:33" x14ac:dyDescent="0.35">
      <c r="AA209" s="23" t="s">
        <v>2157</v>
      </c>
      <c r="AC209" s="23" t="s">
        <v>4983</v>
      </c>
      <c r="AE209" s="23" t="s">
        <v>6370</v>
      </c>
      <c r="AG209" s="23" t="s">
        <v>1702</v>
      </c>
    </row>
    <row r="210" spans="27:33" x14ac:dyDescent="0.35">
      <c r="AA210" s="23" t="s">
        <v>3947</v>
      </c>
      <c r="AC210" s="23" t="s">
        <v>2616</v>
      </c>
      <c r="AE210" s="23" t="s">
        <v>2137</v>
      </c>
      <c r="AG210" s="23" t="s">
        <v>3065</v>
      </c>
    </row>
    <row r="211" spans="27:33" x14ac:dyDescent="0.35">
      <c r="AA211" s="23" t="s">
        <v>1953</v>
      </c>
      <c r="AC211" s="23" t="s">
        <v>1717</v>
      </c>
      <c r="AE211" s="23" t="s">
        <v>1788</v>
      </c>
      <c r="AG211" s="23" t="s">
        <v>668</v>
      </c>
    </row>
    <row r="212" spans="27:33" x14ac:dyDescent="0.35">
      <c r="AA212" s="23" t="s">
        <v>5814</v>
      </c>
      <c r="AC212" s="23" t="s">
        <v>4277</v>
      </c>
      <c r="AE212" s="23" t="s">
        <v>6180</v>
      </c>
      <c r="AG212" s="23" t="s">
        <v>1786</v>
      </c>
    </row>
    <row r="213" spans="27:33" x14ac:dyDescent="0.35">
      <c r="AA213" s="23" t="s">
        <v>1871</v>
      </c>
      <c r="AC213" s="23" t="s">
        <v>100</v>
      </c>
      <c r="AE213" s="23" t="s">
        <v>1123</v>
      </c>
      <c r="AG213" s="23" t="s">
        <v>3250</v>
      </c>
    </row>
    <row r="214" spans="27:33" x14ac:dyDescent="0.35">
      <c r="AA214" s="23" t="s">
        <v>5617</v>
      </c>
      <c r="AC214" s="23" t="s">
        <v>152</v>
      </c>
      <c r="AE214" s="23" t="s">
        <v>4927</v>
      </c>
      <c r="AG214" s="23" t="s">
        <v>4087</v>
      </c>
    </row>
    <row r="215" spans="27:33" x14ac:dyDescent="0.35">
      <c r="AA215" s="23" t="s">
        <v>2931</v>
      </c>
      <c r="AC215" s="23" t="s">
        <v>177</v>
      </c>
      <c r="AE215" s="23" t="s">
        <v>6386</v>
      </c>
      <c r="AG215" s="23" t="s">
        <v>2306</v>
      </c>
    </row>
    <row r="216" spans="27:33" x14ac:dyDescent="0.35">
      <c r="AA216" s="23" t="s">
        <v>6474</v>
      </c>
      <c r="AC216" s="23" t="s">
        <v>5104</v>
      </c>
      <c r="AE216" s="23" t="s">
        <v>872</v>
      </c>
      <c r="AG216" s="23" t="s">
        <v>5664</v>
      </c>
    </row>
    <row r="217" spans="27:33" x14ac:dyDescent="0.35">
      <c r="AA217" s="23" t="s">
        <v>3320</v>
      </c>
      <c r="AC217" s="23" t="s">
        <v>3055</v>
      </c>
      <c r="AE217" s="23" t="s">
        <v>67</v>
      </c>
      <c r="AG217" s="23" t="s">
        <v>5524</v>
      </c>
    </row>
    <row r="218" spans="27:33" x14ac:dyDescent="0.35">
      <c r="AA218" s="23" t="s">
        <v>6502</v>
      </c>
      <c r="AC218" s="23" t="s">
        <v>4945</v>
      </c>
      <c r="AE218" s="23" t="s">
        <v>6282</v>
      </c>
      <c r="AG218" s="23" t="s">
        <v>5360</v>
      </c>
    </row>
    <row r="219" spans="27:33" x14ac:dyDescent="0.35">
      <c r="AA219" s="23" t="s">
        <v>2066</v>
      </c>
      <c r="AC219" s="23" t="s">
        <v>6651</v>
      </c>
      <c r="AE219" s="23" t="s">
        <v>6374</v>
      </c>
      <c r="AG219" s="23" t="s">
        <v>2202</v>
      </c>
    </row>
    <row r="220" spans="27:33" x14ac:dyDescent="0.35">
      <c r="AA220" s="23" t="s">
        <v>2065</v>
      </c>
      <c r="AC220" s="23" t="s">
        <v>1739</v>
      </c>
      <c r="AE220" s="23" t="s">
        <v>3795</v>
      </c>
      <c r="AG220" s="23" t="s">
        <v>1064</v>
      </c>
    </row>
    <row r="221" spans="27:33" x14ac:dyDescent="0.35">
      <c r="AA221" s="23" t="s">
        <v>4111</v>
      </c>
      <c r="AC221" s="23" t="s">
        <v>3430</v>
      </c>
      <c r="AE221" s="23" t="s">
        <v>5296</v>
      </c>
      <c r="AG221" s="23" t="s">
        <v>750</v>
      </c>
    </row>
    <row r="222" spans="27:33" x14ac:dyDescent="0.35">
      <c r="AA222" s="23" t="s">
        <v>5638</v>
      </c>
      <c r="AC222" s="23" t="s">
        <v>3986</v>
      </c>
      <c r="AE222" s="23" t="s">
        <v>98</v>
      </c>
      <c r="AG222" s="23" t="s">
        <v>5314</v>
      </c>
    </row>
    <row r="223" spans="27:33" x14ac:dyDescent="0.35">
      <c r="AA223" s="23" t="s">
        <v>3290</v>
      </c>
      <c r="AC223" s="23" t="s">
        <v>3205</v>
      </c>
      <c r="AE223" s="23" t="s">
        <v>4039</v>
      </c>
      <c r="AG223" s="23" t="s">
        <v>6334</v>
      </c>
    </row>
    <row r="224" spans="27:33" x14ac:dyDescent="0.35">
      <c r="AA224" s="23" t="s">
        <v>2935</v>
      </c>
      <c r="AC224" s="23" t="s">
        <v>4285</v>
      </c>
      <c r="AE224" s="23" t="s">
        <v>5208</v>
      </c>
      <c r="AG224" s="23" t="s">
        <v>5186</v>
      </c>
    </row>
    <row r="225" spans="27:33" x14ac:dyDescent="0.35">
      <c r="AA225" s="23" t="s">
        <v>5036</v>
      </c>
      <c r="AC225" s="23" t="s">
        <v>5672</v>
      </c>
      <c r="AE225" s="23" t="s">
        <v>5188</v>
      </c>
      <c r="AG225" s="23" t="s">
        <v>2533</v>
      </c>
    </row>
    <row r="226" spans="27:33" x14ac:dyDescent="0.35">
      <c r="AA226" s="23" t="s">
        <v>4129</v>
      </c>
      <c r="AC226" s="23" t="s">
        <v>2261</v>
      </c>
      <c r="AE226" s="23" t="s">
        <v>3657</v>
      </c>
      <c r="AG226" s="23" t="s">
        <v>974</v>
      </c>
    </row>
    <row r="227" spans="27:33" x14ac:dyDescent="0.35">
      <c r="AA227" s="23" t="s">
        <v>5026</v>
      </c>
      <c r="AC227" s="23" t="s">
        <v>2196</v>
      </c>
      <c r="AE227" s="23" t="s">
        <v>3131</v>
      </c>
      <c r="AG227" s="23" t="s">
        <v>3444</v>
      </c>
    </row>
    <row r="228" spans="27:33" x14ac:dyDescent="0.35">
      <c r="AA228" s="23" t="s">
        <v>3623</v>
      </c>
      <c r="AC228" s="23" t="s">
        <v>127</v>
      </c>
      <c r="AE228" s="23" t="s">
        <v>5057</v>
      </c>
      <c r="AG228" s="23" t="s">
        <v>1525</v>
      </c>
    </row>
    <row r="229" spans="27:33" x14ac:dyDescent="0.35">
      <c r="AA229" s="23" t="s">
        <v>5559</v>
      </c>
      <c r="AC229" s="23" t="s">
        <v>4319</v>
      </c>
      <c r="AE229" s="23" t="s">
        <v>620</v>
      </c>
      <c r="AG229" s="23" t="s">
        <v>1527</v>
      </c>
    </row>
    <row r="230" spans="27:33" x14ac:dyDescent="0.35">
      <c r="AA230" s="23" t="s">
        <v>3328</v>
      </c>
      <c r="AC230" s="23" t="s">
        <v>2762</v>
      </c>
      <c r="AE230" s="23" t="s">
        <v>614</v>
      </c>
      <c r="AG230" s="23" t="s">
        <v>5625</v>
      </c>
    </row>
    <row r="231" spans="27:33" x14ac:dyDescent="0.35">
      <c r="AA231" s="23" t="s">
        <v>3781</v>
      </c>
      <c r="AC231" s="23" t="s">
        <v>2314</v>
      </c>
      <c r="AE231" s="23" t="s">
        <v>3849</v>
      </c>
      <c r="AG231" s="23" t="s">
        <v>2583</v>
      </c>
    </row>
    <row r="232" spans="27:33" x14ac:dyDescent="0.35">
      <c r="AA232" s="23" t="s">
        <v>3093</v>
      </c>
      <c r="AC232" s="23" t="s">
        <v>3771</v>
      </c>
      <c r="AE232" s="23" t="s">
        <v>991</v>
      </c>
      <c r="AG232" s="23" t="s">
        <v>634</v>
      </c>
    </row>
    <row r="233" spans="27:33" x14ac:dyDescent="0.35">
      <c r="AA233" s="23" t="s">
        <v>3388</v>
      </c>
      <c r="AC233" s="23" t="s">
        <v>4271</v>
      </c>
      <c r="AE233" s="23" t="s">
        <v>993</v>
      </c>
      <c r="AG233" s="23" t="s">
        <v>1066</v>
      </c>
    </row>
    <row r="234" spans="27:33" x14ac:dyDescent="0.35">
      <c r="AA234" s="23" t="s">
        <v>490</v>
      </c>
      <c r="AC234" s="23" t="s">
        <v>2555</v>
      </c>
      <c r="AE234" s="23" t="s">
        <v>6406</v>
      </c>
      <c r="AG234" s="23" t="s">
        <v>5234</v>
      </c>
    </row>
    <row r="235" spans="27:33" x14ac:dyDescent="0.35">
      <c r="AA235" s="23" t="s">
        <v>5063</v>
      </c>
      <c r="AC235" s="23" t="s">
        <v>640</v>
      </c>
      <c r="AE235" s="23" t="s">
        <v>2686</v>
      </c>
      <c r="AG235" s="23" t="s">
        <v>4243</v>
      </c>
    </row>
    <row r="236" spans="27:33" x14ac:dyDescent="0.35">
      <c r="AA236" s="23" t="s">
        <v>3933</v>
      </c>
      <c r="AC236" s="23" t="s">
        <v>5056</v>
      </c>
      <c r="AE236" s="23" t="s">
        <v>194</v>
      </c>
      <c r="AG236" s="23" t="s">
        <v>3908</v>
      </c>
    </row>
    <row r="237" spans="27:33" x14ac:dyDescent="0.35">
      <c r="AA237" s="23" t="s">
        <v>3611</v>
      </c>
      <c r="AC237" s="23" t="s">
        <v>2963</v>
      </c>
      <c r="AE237" s="23" t="s">
        <v>2177</v>
      </c>
      <c r="AG237" s="23" t="s">
        <v>6825</v>
      </c>
    </row>
    <row r="238" spans="27:33" x14ac:dyDescent="0.35">
      <c r="AA238" s="23" t="s">
        <v>3649</v>
      </c>
      <c r="AC238" s="23" t="s">
        <v>4939</v>
      </c>
      <c r="AE238" s="23" t="s">
        <v>5700</v>
      </c>
      <c r="AG238" s="23" t="s">
        <v>6294</v>
      </c>
    </row>
    <row r="239" spans="27:33" x14ac:dyDescent="0.35">
      <c r="AA239" s="23" t="s">
        <v>6082</v>
      </c>
      <c r="AC239" s="23" t="s">
        <v>6123</v>
      </c>
      <c r="AE239" s="23" t="s">
        <v>2225</v>
      </c>
      <c r="AG239" s="23" t="s">
        <v>1356</v>
      </c>
    </row>
    <row r="240" spans="27:33" x14ac:dyDescent="0.35">
      <c r="AA240" s="23" t="s">
        <v>456</v>
      </c>
      <c r="AC240" s="23" t="s">
        <v>5786</v>
      </c>
      <c r="AE240" s="23" t="s">
        <v>3350</v>
      </c>
      <c r="AG240" s="23" t="s">
        <v>3119</v>
      </c>
    </row>
    <row r="241" spans="27:33" x14ac:dyDescent="0.35">
      <c r="AA241" s="23" t="s">
        <v>758</v>
      </c>
      <c r="AC241" s="23" t="s">
        <v>3476</v>
      </c>
      <c r="AE241" s="23" t="s">
        <v>995</v>
      </c>
      <c r="AG241" s="23" t="s">
        <v>3669</v>
      </c>
    </row>
    <row r="242" spans="27:33" x14ac:dyDescent="0.35">
      <c r="AA242" s="23" t="s">
        <v>662</v>
      </c>
      <c r="AC242" s="23" t="s">
        <v>3268</v>
      </c>
      <c r="AE242" s="23" t="s">
        <v>5168</v>
      </c>
      <c r="AG242" s="23" t="s">
        <v>6143</v>
      </c>
    </row>
    <row r="243" spans="27:33" x14ac:dyDescent="0.35">
      <c r="AA243" s="23" t="s">
        <v>5822</v>
      </c>
      <c r="AC243" s="23" t="s">
        <v>5619</v>
      </c>
      <c r="AE243" s="23" t="s">
        <v>6071</v>
      </c>
      <c r="AG243" s="23" t="s">
        <v>2368</v>
      </c>
    </row>
    <row r="244" spans="27:33" x14ac:dyDescent="0.35">
      <c r="AA244" s="23" t="s">
        <v>5019</v>
      </c>
      <c r="AC244" s="23" t="s">
        <v>3099</v>
      </c>
      <c r="AE244" s="23" t="s">
        <v>4155</v>
      </c>
      <c r="AG244" s="23" t="s">
        <v>2447</v>
      </c>
    </row>
    <row r="245" spans="27:33" x14ac:dyDescent="0.35">
      <c r="AA245" s="23" t="s">
        <v>4121</v>
      </c>
      <c r="AC245" s="23" t="s">
        <v>6022</v>
      </c>
      <c r="AE245" s="23" t="s">
        <v>5172</v>
      </c>
      <c r="AG245" s="23" t="s">
        <v>2734</v>
      </c>
    </row>
    <row r="246" spans="27:33" x14ac:dyDescent="0.35">
      <c r="AA246" s="23" t="s">
        <v>2939</v>
      </c>
      <c r="AC246" s="23" t="s">
        <v>3974</v>
      </c>
      <c r="AE246" s="23" t="s">
        <v>2471</v>
      </c>
      <c r="AG246" s="23" t="s">
        <v>6018</v>
      </c>
    </row>
    <row r="247" spans="27:33" x14ac:dyDescent="0.35">
      <c r="AA247" s="23" t="s">
        <v>3166</v>
      </c>
      <c r="AC247" s="23" t="s">
        <v>2080</v>
      </c>
      <c r="AE247" s="23" t="s">
        <v>5304</v>
      </c>
      <c r="AG247" s="23" t="s">
        <v>852</v>
      </c>
    </row>
    <row r="248" spans="27:33" x14ac:dyDescent="0.35">
      <c r="AA248" s="23" t="s">
        <v>5688</v>
      </c>
      <c r="AC248" s="23" t="s">
        <v>6709</v>
      </c>
      <c r="AE248" s="23" t="s">
        <v>2188</v>
      </c>
      <c r="AG248" s="23" t="s">
        <v>6166</v>
      </c>
    </row>
    <row r="249" spans="27:33" x14ac:dyDescent="0.35">
      <c r="AA249" s="23" t="s">
        <v>1835</v>
      </c>
      <c r="AC249" s="23" t="s">
        <v>6232</v>
      </c>
      <c r="AE249" s="23" t="s">
        <v>6316</v>
      </c>
      <c r="AG249" s="23" t="s">
        <v>2464</v>
      </c>
    </row>
    <row r="250" spans="27:33" x14ac:dyDescent="0.35">
      <c r="AA250" s="23" t="s">
        <v>1859</v>
      </c>
      <c r="AC250" s="23" t="s">
        <v>6941</v>
      </c>
      <c r="AE250" s="23" t="s">
        <v>5268</v>
      </c>
      <c r="AG250" s="23" t="s">
        <v>6590</v>
      </c>
    </row>
    <row r="251" spans="27:33" x14ac:dyDescent="0.35">
      <c r="AA251" s="23" t="s">
        <v>3177</v>
      </c>
      <c r="AC251" s="23" t="s">
        <v>3195</v>
      </c>
      <c r="AE251" s="23" t="s">
        <v>6534</v>
      </c>
      <c r="AG251" s="23" t="s">
        <v>6879</v>
      </c>
    </row>
    <row r="252" spans="27:33" x14ac:dyDescent="0.35">
      <c r="AA252" s="23" t="s">
        <v>3133</v>
      </c>
      <c r="AC252" s="23" t="s">
        <v>4989</v>
      </c>
      <c r="AE252" s="23" t="s">
        <v>1752</v>
      </c>
      <c r="AG252" s="23" t="s">
        <v>2415</v>
      </c>
    </row>
    <row r="253" spans="27:33" x14ac:dyDescent="0.35">
      <c r="AA253" s="23" t="s">
        <v>2304</v>
      </c>
      <c r="AC253" s="23" t="s">
        <v>5555</v>
      </c>
      <c r="AE253" s="23" t="s">
        <v>878</v>
      </c>
      <c r="AG253" s="23" t="s">
        <v>1068</v>
      </c>
    </row>
    <row r="254" spans="27:33" x14ac:dyDescent="0.35">
      <c r="AA254" s="23" t="s">
        <v>2676</v>
      </c>
      <c r="AC254" s="23" t="s">
        <v>4181</v>
      </c>
      <c r="AE254" s="23" t="s">
        <v>1137</v>
      </c>
      <c r="AG254" s="23" t="s">
        <v>1070</v>
      </c>
    </row>
    <row r="255" spans="27:33" x14ac:dyDescent="0.35">
      <c r="AA255" s="23" t="s">
        <v>6498</v>
      </c>
      <c r="AC255" s="23" t="s">
        <v>3140</v>
      </c>
      <c r="AE255" s="23" t="s">
        <v>168</v>
      </c>
      <c r="AG255" s="23" t="s">
        <v>1072</v>
      </c>
    </row>
    <row r="256" spans="27:33" x14ac:dyDescent="0.35">
      <c r="AA256" s="23" t="s">
        <v>5674</v>
      </c>
      <c r="AC256" s="23" t="s">
        <v>3783</v>
      </c>
      <c r="AE256" s="23" t="s">
        <v>3609</v>
      </c>
      <c r="AG256" s="23" t="s">
        <v>1074</v>
      </c>
    </row>
    <row r="257" spans="27:33" x14ac:dyDescent="0.35">
      <c r="AA257" s="23" t="s">
        <v>1441</v>
      </c>
      <c r="AC257" s="23" t="s">
        <v>6693</v>
      </c>
      <c r="AE257" s="23" t="s">
        <v>5726</v>
      </c>
      <c r="AG257" s="23" t="s">
        <v>4229</v>
      </c>
    </row>
    <row r="258" spans="27:33" x14ac:dyDescent="0.35">
      <c r="AA258" s="23" t="s">
        <v>2025</v>
      </c>
      <c r="AC258" s="23" t="s">
        <v>573</v>
      </c>
      <c r="AE258" s="23" t="s">
        <v>5730</v>
      </c>
      <c r="AG258" s="23" t="s">
        <v>6811</v>
      </c>
    </row>
    <row r="259" spans="27:33" x14ac:dyDescent="0.35">
      <c r="AA259" s="23" t="s">
        <v>2905</v>
      </c>
      <c r="AC259" s="23" t="s">
        <v>4055</v>
      </c>
      <c r="AE259" s="23" t="s">
        <v>1139</v>
      </c>
      <c r="AG259" s="23" t="s">
        <v>506</v>
      </c>
    </row>
    <row r="260" spans="27:33" x14ac:dyDescent="0.35">
      <c r="AA260" s="23" t="s">
        <v>2913</v>
      </c>
      <c r="AC260" s="23" t="s">
        <v>5976</v>
      </c>
      <c r="AE260" s="23" t="s">
        <v>2604</v>
      </c>
      <c r="AG260" s="23" t="s">
        <v>1076</v>
      </c>
    </row>
    <row r="261" spans="27:33" x14ac:dyDescent="0.35">
      <c r="AA261" s="23" t="s">
        <v>248</v>
      </c>
      <c r="AC261" s="23" t="s">
        <v>6763</v>
      </c>
      <c r="AE261" s="23" t="s">
        <v>2084</v>
      </c>
      <c r="AG261" s="23" t="s">
        <v>2832</v>
      </c>
    </row>
    <row r="262" spans="27:33" x14ac:dyDescent="0.35">
      <c r="AA262" s="23" t="s">
        <v>269</v>
      </c>
      <c r="AC262" s="23" t="s">
        <v>5581</v>
      </c>
      <c r="AE262" s="23" t="s">
        <v>5120</v>
      </c>
      <c r="AG262" s="23" t="s">
        <v>981</v>
      </c>
    </row>
    <row r="263" spans="27:33" x14ac:dyDescent="0.35">
      <c r="AA263" s="23" t="s">
        <v>257</v>
      </c>
      <c r="AC263" s="23" t="s">
        <v>3713</v>
      </c>
      <c r="AE263" s="23" t="s">
        <v>3613</v>
      </c>
      <c r="AG263" s="23" t="s">
        <v>414</v>
      </c>
    </row>
    <row r="264" spans="27:33" x14ac:dyDescent="0.35">
      <c r="AA264" s="23" t="s">
        <v>3095</v>
      </c>
      <c r="AC264" s="23" t="s">
        <v>6376</v>
      </c>
      <c r="AE264" s="23" t="s">
        <v>3647</v>
      </c>
      <c r="AG264" s="23" t="s">
        <v>1078</v>
      </c>
    </row>
    <row r="265" spans="27:33" x14ac:dyDescent="0.35">
      <c r="AA265" s="23" t="s">
        <v>6254</v>
      </c>
      <c r="AC265" s="23" t="s">
        <v>5552</v>
      </c>
      <c r="AE265" s="23" t="s">
        <v>5138</v>
      </c>
      <c r="AG265" s="23" t="s">
        <v>3464</v>
      </c>
    </row>
    <row r="266" spans="27:33" x14ac:dyDescent="0.35">
      <c r="AA266" s="23" t="s">
        <v>6298</v>
      </c>
      <c r="AC266" s="23" t="s">
        <v>3765</v>
      </c>
      <c r="AE266" s="23" t="s">
        <v>1145</v>
      </c>
      <c r="AG266" s="23" t="s">
        <v>4961</v>
      </c>
    </row>
    <row r="267" spans="27:33" x14ac:dyDescent="0.35">
      <c r="AA267" s="23" t="s">
        <v>3179</v>
      </c>
      <c r="AC267" s="23" t="s">
        <v>6945</v>
      </c>
      <c r="AE267" s="23" t="s">
        <v>2684</v>
      </c>
      <c r="AG267" s="23" t="s">
        <v>1080</v>
      </c>
    </row>
    <row r="268" spans="27:33" x14ac:dyDescent="0.35">
      <c r="AA268" s="23" t="s">
        <v>6402</v>
      </c>
      <c r="AC268" s="23" t="s">
        <v>5242</v>
      </c>
      <c r="AE268" s="23" t="s">
        <v>5080</v>
      </c>
      <c r="AG268" s="23" t="s">
        <v>3994</v>
      </c>
    </row>
    <row r="269" spans="27:33" x14ac:dyDescent="0.35">
      <c r="AA269" s="23" t="s">
        <v>2933</v>
      </c>
      <c r="AC269" s="23" t="s">
        <v>5650</v>
      </c>
      <c r="AE269" s="23" t="s">
        <v>5676</v>
      </c>
      <c r="AG269" s="23" t="s">
        <v>1782</v>
      </c>
    </row>
    <row r="270" spans="27:33" x14ac:dyDescent="0.35">
      <c r="AA270" s="23" t="s">
        <v>2483</v>
      </c>
      <c r="AC270" s="23" t="s">
        <v>6012</v>
      </c>
      <c r="AE270" s="23" t="s">
        <v>790</v>
      </c>
      <c r="AG270" s="23" t="s">
        <v>2344</v>
      </c>
    </row>
    <row r="271" spans="27:33" x14ac:dyDescent="0.35">
      <c r="AA271" s="23" t="s">
        <v>5792</v>
      </c>
      <c r="AC271" s="23" t="s">
        <v>3827</v>
      </c>
      <c r="AE271" s="23" t="s">
        <v>778</v>
      </c>
      <c r="AG271" s="23" t="s">
        <v>3789</v>
      </c>
    </row>
    <row r="272" spans="27:33" x14ac:dyDescent="0.35">
      <c r="AA272" s="23" t="s">
        <v>3943</v>
      </c>
      <c r="AC272" s="23" t="s">
        <v>6384</v>
      </c>
      <c r="AE272" s="23" t="s">
        <v>1567</v>
      </c>
      <c r="AG272" s="23" t="s">
        <v>6855</v>
      </c>
    </row>
    <row r="273" spans="27:33" x14ac:dyDescent="0.35">
      <c r="AA273" s="23" t="s">
        <v>2398</v>
      </c>
      <c r="AC273" s="23" t="s">
        <v>2949</v>
      </c>
      <c r="AE273" s="23" t="s">
        <v>1151</v>
      </c>
      <c r="AG273" s="23" t="s">
        <v>4105</v>
      </c>
    </row>
    <row r="274" spans="27:33" x14ac:dyDescent="0.35">
      <c r="AA274" s="23" t="s">
        <v>3807</v>
      </c>
      <c r="AC274" s="23" t="s">
        <v>1861</v>
      </c>
      <c r="AE274" s="23" t="s">
        <v>4929</v>
      </c>
      <c r="AG274" s="23" t="s">
        <v>1529</v>
      </c>
    </row>
    <row r="275" spans="27:33" x14ac:dyDescent="0.35">
      <c r="AA275" s="23" t="s">
        <v>2243</v>
      </c>
      <c r="AC275" s="23" t="s">
        <v>3051</v>
      </c>
      <c r="AE275" s="23" t="s">
        <v>6286</v>
      </c>
      <c r="AG275" s="23" t="s">
        <v>1082</v>
      </c>
    </row>
    <row r="276" spans="27:33" x14ac:dyDescent="0.35">
      <c r="AA276" s="23" t="s">
        <v>690</v>
      </c>
      <c r="AC276" s="23" t="s">
        <v>3041</v>
      </c>
      <c r="AE276" s="23" t="s">
        <v>880</v>
      </c>
      <c r="AG276" s="23" t="s">
        <v>3526</v>
      </c>
    </row>
    <row r="277" spans="27:33" x14ac:dyDescent="0.35">
      <c r="AA277" s="23" t="s">
        <v>2129</v>
      </c>
      <c r="AC277" s="23" t="s">
        <v>3314</v>
      </c>
      <c r="AE277" s="23" t="s">
        <v>2070</v>
      </c>
      <c r="AG277" s="23" t="s">
        <v>3874</v>
      </c>
    </row>
    <row r="278" spans="27:33" x14ac:dyDescent="0.35">
      <c r="AA278" s="23" t="s">
        <v>6258</v>
      </c>
      <c r="AC278" s="23" t="s">
        <v>65</v>
      </c>
      <c r="AE278" s="23" t="s">
        <v>1153</v>
      </c>
      <c r="AG278" s="23" t="s">
        <v>5912</v>
      </c>
    </row>
    <row r="279" spans="27:33" x14ac:dyDescent="0.35">
      <c r="AA279" s="23" t="s">
        <v>3881</v>
      </c>
      <c r="AC279" s="23" t="s">
        <v>115</v>
      </c>
      <c r="AE279" s="23" t="s">
        <v>2173</v>
      </c>
      <c r="AG279" s="23" t="s">
        <v>854</v>
      </c>
    </row>
    <row r="280" spans="27:33" x14ac:dyDescent="0.35">
      <c r="AA280" s="23" t="s">
        <v>3173</v>
      </c>
      <c r="AC280" s="23" t="s">
        <v>119</v>
      </c>
      <c r="AE280" s="23" t="s">
        <v>2509</v>
      </c>
      <c r="AG280" s="23" t="s">
        <v>5438</v>
      </c>
    </row>
    <row r="281" spans="27:33" x14ac:dyDescent="0.35">
      <c r="AA281" s="23" t="s">
        <v>6452</v>
      </c>
      <c r="AC281" s="23" t="s">
        <v>3498</v>
      </c>
      <c r="AE281" s="23" t="s">
        <v>5572</v>
      </c>
      <c r="AG281" s="23" t="s">
        <v>2651</v>
      </c>
    </row>
    <row r="282" spans="27:33" x14ac:dyDescent="0.35">
      <c r="AA282" s="23" t="s">
        <v>2919</v>
      </c>
      <c r="AC282" s="23" t="s">
        <v>2993</v>
      </c>
      <c r="AE282" s="23" t="s">
        <v>3641</v>
      </c>
      <c r="AG282" s="23" t="s">
        <v>1728</v>
      </c>
    </row>
    <row r="283" spans="27:33" x14ac:dyDescent="0.35">
      <c r="AA283" s="23" t="s">
        <v>5666</v>
      </c>
      <c r="AC283" s="23" t="s">
        <v>3053</v>
      </c>
      <c r="AE283" s="23" t="s">
        <v>3663</v>
      </c>
      <c r="AG283" s="23" t="s">
        <v>4069</v>
      </c>
    </row>
    <row r="284" spans="27:33" x14ac:dyDescent="0.35">
      <c r="AA284" s="23" t="s">
        <v>6560</v>
      </c>
      <c r="AC284" s="23" t="s">
        <v>740</v>
      </c>
      <c r="AE284" s="23" t="s">
        <v>3661</v>
      </c>
      <c r="AG284" s="23" t="s">
        <v>4065</v>
      </c>
    </row>
    <row r="285" spans="27:33" x14ac:dyDescent="0.35">
      <c r="AA285" s="23" t="s">
        <v>2061</v>
      </c>
      <c r="AC285" s="23" t="s">
        <v>6030</v>
      </c>
      <c r="AE285" s="23" t="s">
        <v>309</v>
      </c>
      <c r="AG285" s="23" t="s">
        <v>4985</v>
      </c>
    </row>
    <row r="286" spans="27:33" x14ac:dyDescent="0.35">
      <c r="AA286" s="23" t="s">
        <v>1935</v>
      </c>
      <c r="AC286" s="23" t="s">
        <v>2965</v>
      </c>
      <c r="AE286" s="23" t="s">
        <v>884</v>
      </c>
      <c r="AG286" s="23" t="s">
        <v>3532</v>
      </c>
    </row>
    <row r="287" spans="27:33" x14ac:dyDescent="0.35">
      <c r="AA287" s="23" t="s">
        <v>6530</v>
      </c>
      <c r="AC287" s="23" t="s">
        <v>5970</v>
      </c>
      <c r="AE287" s="23" t="s">
        <v>3811</v>
      </c>
      <c r="AG287" s="23" t="s">
        <v>5114</v>
      </c>
    </row>
    <row r="288" spans="27:33" x14ac:dyDescent="0.35">
      <c r="AA288" s="23" t="s">
        <v>3797</v>
      </c>
      <c r="AC288" s="23" t="s">
        <v>218</v>
      </c>
      <c r="AE288" s="23" t="s">
        <v>2449</v>
      </c>
      <c r="AG288" s="23" t="s">
        <v>6679</v>
      </c>
    </row>
    <row r="289" spans="27:33" x14ac:dyDescent="0.35">
      <c r="AA289" s="23" t="s">
        <v>6344</v>
      </c>
      <c r="AC289" s="23" t="s">
        <v>5358</v>
      </c>
      <c r="AE289" s="23" t="s">
        <v>1921</v>
      </c>
      <c r="AG289" s="23" t="s">
        <v>3667</v>
      </c>
    </row>
    <row r="290" spans="27:33" x14ac:dyDescent="0.35">
      <c r="AA290" s="23" t="s">
        <v>5802</v>
      </c>
      <c r="AC290" s="23" t="s">
        <v>5694</v>
      </c>
      <c r="AE290" s="23" t="s">
        <v>49</v>
      </c>
      <c r="AG290" s="23" t="s">
        <v>3673</v>
      </c>
    </row>
    <row r="291" spans="27:33" x14ac:dyDescent="0.35">
      <c r="AA291" s="23" t="s">
        <v>5994</v>
      </c>
      <c r="AC291" s="23" t="s">
        <v>6622</v>
      </c>
      <c r="AE291" s="23" t="s">
        <v>389</v>
      </c>
      <c r="AG291" s="23" t="s">
        <v>5336</v>
      </c>
    </row>
    <row r="292" spans="27:33" x14ac:dyDescent="0.35">
      <c r="AA292" s="23" t="s">
        <v>3854</v>
      </c>
      <c r="AC292" s="23" t="s">
        <v>5830</v>
      </c>
      <c r="AE292" s="23" t="s">
        <v>57</v>
      </c>
      <c r="AG292" s="23" t="s">
        <v>6094</v>
      </c>
    </row>
    <row r="293" spans="27:33" x14ac:dyDescent="0.35">
      <c r="AA293" s="23" t="s">
        <v>2680</v>
      </c>
      <c r="AC293" s="23" t="s">
        <v>6697</v>
      </c>
      <c r="AE293" s="23" t="s">
        <v>59</v>
      </c>
      <c r="AG293" s="23" t="s">
        <v>6040</v>
      </c>
    </row>
    <row r="294" spans="27:33" x14ac:dyDescent="0.35">
      <c r="AA294" s="23" t="s">
        <v>6159</v>
      </c>
      <c r="AC294" s="23" t="s">
        <v>3019</v>
      </c>
      <c r="AE294" s="23" t="s">
        <v>46</v>
      </c>
      <c r="AG294" s="23" t="s">
        <v>2072</v>
      </c>
    </row>
    <row r="295" spans="27:33" x14ac:dyDescent="0.35">
      <c r="AA295" s="23" t="s">
        <v>2445</v>
      </c>
      <c r="AC295" s="23" t="s">
        <v>2653</v>
      </c>
      <c r="AE295" s="23" t="s">
        <v>1704</v>
      </c>
      <c r="AG295" s="23" t="s">
        <v>1531</v>
      </c>
    </row>
    <row r="296" spans="27:33" x14ac:dyDescent="0.35">
      <c r="AA296" s="23" t="s">
        <v>3653</v>
      </c>
      <c r="AC296" s="23" t="s">
        <v>3138</v>
      </c>
      <c r="AE296" s="23" t="s">
        <v>6482</v>
      </c>
      <c r="AG296" s="23" t="s">
        <v>2310</v>
      </c>
    </row>
    <row r="297" spans="27:33" x14ac:dyDescent="0.35">
      <c r="AA297" s="23" t="s">
        <v>2840</v>
      </c>
      <c r="AC297" s="23" t="s">
        <v>2664</v>
      </c>
      <c r="AE297" s="23" t="s">
        <v>2802</v>
      </c>
      <c r="AG297" s="23" t="s">
        <v>6101</v>
      </c>
    </row>
    <row r="298" spans="27:33" x14ac:dyDescent="0.35">
      <c r="AA298" s="23" t="s">
        <v>2279</v>
      </c>
      <c r="AC298" s="23" t="s">
        <v>5023</v>
      </c>
      <c r="AE298" s="23" t="s">
        <v>2672</v>
      </c>
      <c r="AG298" s="23" t="s">
        <v>281</v>
      </c>
    </row>
    <row r="299" spans="27:33" x14ac:dyDescent="0.35">
      <c r="AA299" s="23" t="s">
        <v>2133</v>
      </c>
      <c r="AC299" s="23" t="s">
        <v>3637</v>
      </c>
      <c r="AE299" s="23" t="s">
        <v>5776</v>
      </c>
      <c r="AG299" s="23" t="s">
        <v>551</v>
      </c>
    </row>
    <row r="300" spans="27:33" x14ac:dyDescent="0.35">
      <c r="AA300" s="23" t="s">
        <v>5136</v>
      </c>
      <c r="AC300" s="23" t="s">
        <v>6572</v>
      </c>
      <c r="AE300" s="23" t="s">
        <v>2263</v>
      </c>
      <c r="AG300" s="23" t="s">
        <v>5656</v>
      </c>
    </row>
    <row r="301" spans="27:33" x14ac:dyDescent="0.35">
      <c r="AA301" s="23" t="s">
        <v>266</v>
      </c>
      <c r="AC301" s="23" t="s">
        <v>3594</v>
      </c>
      <c r="AE301" s="23" t="s">
        <v>1161</v>
      </c>
      <c r="AG301" s="23" t="s">
        <v>5609</v>
      </c>
    </row>
    <row r="302" spans="27:33" x14ac:dyDescent="0.35">
      <c r="AA302" s="23" t="s">
        <v>3809</v>
      </c>
      <c r="AC302" s="23" t="s">
        <v>6566</v>
      </c>
      <c r="AE302" s="23" t="s">
        <v>2844</v>
      </c>
      <c r="AG302" s="23" t="s">
        <v>1533</v>
      </c>
    </row>
    <row r="303" spans="27:33" x14ac:dyDescent="0.35">
      <c r="AA303" s="23" t="s">
        <v>4115</v>
      </c>
      <c r="AC303" s="23" t="s">
        <v>6823</v>
      </c>
      <c r="AE303" s="23" t="s">
        <v>1847</v>
      </c>
      <c r="AG303" s="23" t="s">
        <v>1086</v>
      </c>
    </row>
    <row r="304" spans="27:33" x14ac:dyDescent="0.35">
      <c r="AA304" s="23" t="s">
        <v>6360</v>
      </c>
      <c r="AC304" s="23" t="s">
        <v>4281</v>
      </c>
      <c r="AE304" s="23" t="s">
        <v>1793</v>
      </c>
      <c r="AG304" s="23" t="s">
        <v>1929</v>
      </c>
    </row>
    <row r="305" spans="27:33" x14ac:dyDescent="0.35">
      <c r="AA305" s="23" t="s">
        <v>6246</v>
      </c>
      <c r="AC305" s="23" t="s">
        <v>4011</v>
      </c>
      <c r="AE305" s="23" t="s">
        <v>5696</v>
      </c>
      <c r="AG305" s="23" t="s">
        <v>5404</v>
      </c>
    </row>
    <row r="306" spans="27:33" x14ac:dyDescent="0.35">
      <c r="AA306" s="23" t="s">
        <v>5714</v>
      </c>
      <c r="AC306" s="23" t="s">
        <v>646</v>
      </c>
      <c r="AE306" s="23" t="s">
        <v>1571</v>
      </c>
      <c r="AG306" s="23" t="s">
        <v>3739</v>
      </c>
    </row>
    <row r="307" spans="27:33" x14ac:dyDescent="0.35">
      <c r="AA307" s="23" t="s">
        <v>5998</v>
      </c>
      <c r="AC307" s="23" t="s">
        <v>4101</v>
      </c>
      <c r="AE307" s="23" t="s">
        <v>1573</v>
      </c>
      <c r="AG307" s="23" t="s">
        <v>1961</v>
      </c>
    </row>
    <row r="308" spans="27:33" x14ac:dyDescent="0.35">
      <c r="AA308" s="23" t="s">
        <v>2788</v>
      </c>
      <c r="AC308" s="23" t="s">
        <v>3763</v>
      </c>
      <c r="AE308" s="23" t="s">
        <v>1163</v>
      </c>
      <c r="AG308" s="23" t="s">
        <v>2702</v>
      </c>
    </row>
    <row r="309" spans="27:33" x14ac:dyDescent="0.35">
      <c r="AA309" s="23" t="s">
        <v>3162</v>
      </c>
      <c r="AC309" s="23" t="s">
        <v>4209</v>
      </c>
      <c r="AE309" s="23" t="s">
        <v>1034</v>
      </c>
      <c r="AG309" s="23" t="s">
        <v>418</v>
      </c>
    </row>
    <row r="310" spans="27:33" x14ac:dyDescent="0.35">
      <c r="AA310" s="23" t="s">
        <v>3156</v>
      </c>
      <c r="AC310" s="23" t="s">
        <v>5028</v>
      </c>
      <c r="AE310" s="23" t="s">
        <v>2529</v>
      </c>
      <c r="AG310" s="23" t="s">
        <v>416</v>
      </c>
    </row>
    <row r="311" spans="27:33" x14ac:dyDescent="0.35">
      <c r="AA311" s="23" t="s">
        <v>6264</v>
      </c>
      <c r="AC311" s="23" t="s">
        <v>5812</v>
      </c>
      <c r="AE311" s="23" t="s">
        <v>7108</v>
      </c>
      <c r="AG311" s="23" t="s">
        <v>6404</v>
      </c>
    </row>
    <row r="312" spans="27:33" x14ac:dyDescent="0.35">
      <c r="AA312" s="23" t="s">
        <v>6274</v>
      </c>
      <c r="AC312" s="23" t="s">
        <v>3213</v>
      </c>
      <c r="AE312" s="23" t="s">
        <v>5144</v>
      </c>
      <c r="AG312" s="23" t="s">
        <v>5764</v>
      </c>
    </row>
    <row r="313" spans="27:33" x14ac:dyDescent="0.35">
      <c r="AA313" s="23" t="s">
        <v>3154</v>
      </c>
      <c r="AC313" s="23" t="s">
        <v>6578</v>
      </c>
      <c r="AE313" s="23" t="s">
        <v>2524</v>
      </c>
      <c r="AG313" s="23" t="s">
        <v>6665</v>
      </c>
    </row>
    <row r="314" spans="27:33" x14ac:dyDescent="0.35">
      <c r="AA314" s="23" t="s">
        <v>3164</v>
      </c>
      <c r="AC314" s="23" t="s">
        <v>2858</v>
      </c>
      <c r="AE314" s="23" t="s">
        <v>6556</v>
      </c>
      <c r="AG314" s="23" t="s">
        <v>596</v>
      </c>
    </row>
    <row r="315" spans="27:33" x14ac:dyDescent="0.35">
      <c r="AA315" s="23" t="s">
        <v>6568</v>
      </c>
      <c r="AC315" s="23" t="s">
        <v>5003</v>
      </c>
      <c r="AE315" s="23" t="s">
        <v>1165</v>
      </c>
      <c r="AG315" s="23" t="s">
        <v>3402</v>
      </c>
    </row>
    <row r="316" spans="27:33" x14ac:dyDescent="0.35">
      <c r="AA316" s="23" t="s">
        <v>3282</v>
      </c>
      <c r="AC316" s="23" t="s">
        <v>3201</v>
      </c>
      <c r="AE316" s="23" t="s">
        <v>510</v>
      </c>
      <c r="AG316" s="23" t="s">
        <v>6775</v>
      </c>
    </row>
    <row r="317" spans="27:33" x14ac:dyDescent="0.35">
      <c r="AA317" s="23" t="s">
        <v>3286</v>
      </c>
      <c r="AC317" s="23" t="s">
        <v>3745</v>
      </c>
      <c r="AE317" s="23" t="s">
        <v>2937</v>
      </c>
      <c r="AG317" s="23" t="s">
        <v>5908</v>
      </c>
    </row>
    <row r="318" spans="27:33" x14ac:dyDescent="0.35">
      <c r="AA318" s="23" t="s">
        <v>2384</v>
      </c>
      <c r="AC318" s="23" t="s">
        <v>3211</v>
      </c>
      <c r="AE318" s="23" t="s">
        <v>1036</v>
      </c>
      <c r="AG318" s="23" t="s">
        <v>6362</v>
      </c>
    </row>
    <row r="319" spans="27:33" x14ac:dyDescent="0.35">
      <c r="AA319" s="23" t="s">
        <v>4125</v>
      </c>
      <c r="AC319" s="23" t="s">
        <v>2893</v>
      </c>
      <c r="AE319" s="23" t="s">
        <v>2848</v>
      </c>
      <c r="AG319" s="23" t="s">
        <v>6466</v>
      </c>
    </row>
    <row r="320" spans="27:33" x14ac:dyDescent="0.35">
      <c r="AA320" s="23" t="s">
        <v>6168</v>
      </c>
      <c r="AC320" s="23" t="s">
        <v>6588</v>
      </c>
      <c r="AE320" s="23" t="s">
        <v>4137</v>
      </c>
      <c r="AG320" s="23" t="s">
        <v>535</v>
      </c>
    </row>
    <row r="321" spans="27:33" x14ac:dyDescent="0.35">
      <c r="AA321" s="23" t="s">
        <v>496</v>
      </c>
      <c r="AC321" s="23" t="s">
        <v>972</v>
      </c>
      <c r="AE321" s="23" t="s">
        <v>892</v>
      </c>
      <c r="AG321" s="23" t="s">
        <v>4305</v>
      </c>
    </row>
    <row r="322" spans="27:33" x14ac:dyDescent="0.35">
      <c r="AA322" s="23" t="s">
        <v>6238</v>
      </c>
      <c r="AC322" s="23" t="s">
        <v>2167</v>
      </c>
      <c r="AE322" s="23" t="s">
        <v>4902</v>
      </c>
      <c r="AG322" s="23" t="s">
        <v>4159</v>
      </c>
    </row>
    <row r="323" spans="27:33" x14ac:dyDescent="0.35">
      <c r="AA323" s="23" t="s">
        <v>500</v>
      </c>
      <c r="AC323" s="23" t="s">
        <v>6516</v>
      </c>
      <c r="AE323" s="23" t="s">
        <v>6250</v>
      </c>
      <c r="AG323" s="23" t="s">
        <v>6440</v>
      </c>
    </row>
    <row r="324" spans="27:33" x14ac:dyDescent="0.35">
      <c r="AA324" s="23" t="s">
        <v>6212</v>
      </c>
      <c r="AC324" s="23" t="s">
        <v>2828</v>
      </c>
      <c r="AE324" s="23" t="s">
        <v>2092</v>
      </c>
      <c r="AG324" s="23" t="s">
        <v>1088</v>
      </c>
    </row>
    <row r="325" spans="27:33" x14ac:dyDescent="0.35">
      <c r="AA325" s="23" t="s">
        <v>3885</v>
      </c>
      <c r="AC325" s="23" t="s">
        <v>4223</v>
      </c>
      <c r="AE325" s="23" t="s">
        <v>970</v>
      </c>
      <c r="AG325" s="23" t="s">
        <v>259</v>
      </c>
    </row>
    <row r="326" spans="27:33" x14ac:dyDescent="0.35">
      <c r="AA326" s="23" t="s">
        <v>3847</v>
      </c>
      <c r="AC326" s="23" t="s">
        <v>173</v>
      </c>
      <c r="AE326" s="23" t="s">
        <v>3665</v>
      </c>
      <c r="AG326" s="23" t="s">
        <v>6737</v>
      </c>
    </row>
    <row r="327" spans="27:33" x14ac:dyDescent="0.35">
      <c r="AA327" s="23" t="s">
        <v>3779</v>
      </c>
      <c r="AC327" s="23" t="s">
        <v>204</v>
      </c>
      <c r="AE327" s="23" t="s">
        <v>41</v>
      </c>
      <c r="AG327" s="23" t="s">
        <v>5476</v>
      </c>
    </row>
    <row r="328" spans="27:33" x14ac:dyDescent="0.35">
      <c r="AA328" s="23" t="s">
        <v>575</v>
      </c>
      <c r="AC328" s="23" t="s">
        <v>3075</v>
      </c>
      <c r="AE328" s="23" t="s">
        <v>4898</v>
      </c>
      <c r="AG328" s="23" t="s">
        <v>3424</v>
      </c>
    </row>
    <row r="329" spans="27:33" x14ac:dyDescent="0.35">
      <c r="AA329" s="23" t="s">
        <v>3091</v>
      </c>
      <c r="AC329" s="23" t="s">
        <v>6947</v>
      </c>
      <c r="AE329" s="23" t="s">
        <v>216</v>
      </c>
      <c r="AG329" s="23" t="s">
        <v>5398</v>
      </c>
    </row>
    <row r="330" spans="27:33" x14ac:dyDescent="0.35">
      <c r="AA330" s="23" t="s">
        <v>2907</v>
      </c>
      <c r="AC330" s="23" t="s">
        <v>2969</v>
      </c>
      <c r="AE330" s="23" t="s">
        <v>5658</v>
      </c>
      <c r="AG330" s="23" t="s">
        <v>3067</v>
      </c>
    </row>
    <row r="331" spans="27:33" x14ac:dyDescent="0.35">
      <c r="AA331" s="23" t="s">
        <v>297</v>
      </c>
      <c r="AC331" s="23" t="s">
        <v>6815</v>
      </c>
      <c r="AE331" s="23" t="s">
        <v>52</v>
      </c>
      <c r="AG331" s="23" t="s">
        <v>3043</v>
      </c>
    </row>
    <row r="332" spans="27:33" x14ac:dyDescent="0.35">
      <c r="AA332" s="23" t="s">
        <v>492</v>
      </c>
      <c r="AC332" s="23" t="s">
        <v>206</v>
      </c>
      <c r="AE332" s="23" t="s">
        <v>898</v>
      </c>
      <c r="AG332" s="23" t="s">
        <v>6713</v>
      </c>
    </row>
    <row r="333" spans="27:33" x14ac:dyDescent="0.35">
      <c r="AA333" s="23" t="s">
        <v>6242</v>
      </c>
      <c r="AC333" s="23" t="s">
        <v>6793</v>
      </c>
      <c r="AE333" s="23" t="s">
        <v>2794</v>
      </c>
      <c r="AG333" s="23" t="s">
        <v>5563</v>
      </c>
    </row>
    <row r="334" spans="27:33" x14ac:dyDescent="0.35">
      <c r="AA334" s="23" t="s">
        <v>250</v>
      </c>
      <c r="AC334" s="23" t="s">
        <v>670</v>
      </c>
      <c r="AE334" s="23" t="s">
        <v>555</v>
      </c>
      <c r="AG334" s="23" t="s">
        <v>2770</v>
      </c>
    </row>
    <row r="335" spans="27:33" x14ac:dyDescent="0.35">
      <c r="AA335" s="23" t="s">
        <v>6510</v>
      </c>
      <c r="AC335" s="23" t="s">
        <v>5565</v>
      </c>
      <c r="AE335" s="23" t="s">
        <v>5272</v>
      </c>
      <c r="AG335" s="23" t="s">
        <v>2637</v>
      </c>
    </row>
    <row r="336" spans="27:33" x14ac:dyDescent="0.35">
      <c r="AA336" s="23" t="s">
        <v>4139</v>
      </c>
      <c r="AC336" s="23" t="s">
        <v>1557</v>
      </c>
      <c r="AE336" s="23" t="s">
        <v>1899</v>
      </c>
      <c r="AG336" s="23" t="s">
        <v>323</v>
      </c>
    </row>
    <row r="337" spans="27:33" x14ac:dyDescent="0.35">
      <c r="AA337" s="23" t="s">
        <v>5798</v>
      </c>
      <c r="AC337" s="23" t="s">
        <v>4211</v>
      </c>
      <c r="AE337" s="23" t="s">
        <v>3659</v>
      </c>
      <c r="AG337" s="23" t="s">
        <v>6220</v>
      </c>
    </row>
    <row r="338" spans="27:33" x14ac:dyDescent="0.35">
      <c r="AA338" s="23" t="s">
        <v>2115</v>
      </c>
      <c r="AC338" s="23" t="s">
        <v>5042</v>
      </c>
      <c r="AE338" s="23" t="s">
        <v>6426</v>
      </c>
      <c r="AG338" s="23" t="s">
        <v>6761</v>
      </c>
    </row>
    <row r="339" spans="27:33" x14ac:dyDescent="0.35">
      <c r="AA339" s="23" t="s">
        <v>2824</v>
      </c>
      <c r="AC339" s="23" t="s">
        <v>3990</v>
      </c>
      <c r="AE339" s="23" t="s">
        <v>2131</v>
      </c>
      <c r="AG339" s="23" t="s">
        <v>4947</v>
      </c>
    </row>
    <row r="340" spans="27:33" x14ac:dyDescent="0.35">
      <c r="AA340" s="23" t="s">
        <v>6564</v>
      </c>
      <c r="AC340" s="23" t="s">
        <v>2535</v>
      </c>
      <c r="AE340" s="23" t="s">
        <v>2692</v>
      </c>
      <c r="AG340" s="23" t="s">
        <v>2479</v>
      </c>
    </row>
    <row r="341" spans="27:33" x14ac:dyDescent="0.35">
      <c r="AA341" s="23" t="s">
        <v>3280</v>
      </c>
      <c r="AC341" s="23" t="s">
        <v>6131</v>
      </c>
      <c r="AE341" s="23" t="s">
        <v>1577</v>
      </c>
      <c r="AG341" s="23" t="s">
        <v>6628</v>
      </c>
    </row>
    <row r="342" spans="27:33" x14ac:dyDescent="0.35">
      <c r="AA342" s="23" t="s">
        <v>3793</v>
      </c>
      <c r="AC342" s="23" t="s">
        <v>6462</v>
      </c>
      <c r="AE342" s="23" t="s">
        <v>1579</v>
      </c>
      <c r="AG342" s="23" t="s">
        <v>236</v>
      </c>
    </row>
    <row r="343" spans="27:33" x14ac:dyDescent="0.35">
      <c r="AA343" s="23" t="s">
        <v>6446</v>
      </c>
      <c r="AC343" s="23" t="s">
        <v>6288</v>
      </c>
      <c r="AE343" s="23" t="s">
        <v>701</v>
      </c>
      <c r="AG343" s="23" t="s">
        <v>1537</v>
      </c>
    </row>
    <row r="344" spans="27:33" x14ac:dyDescent="0.35">
      <c r="AA344" s="23" t="s">
        <v>3602</v>
      </c>
      <c r="AC344" s="23" t="s">
        <v>2227</v>
      </c>
      <c r="AE344" s="23" t="s">
        <v>454</v>
      </c>
      <c r="AG344" s="23" t="s">
        <v>3240</v>
      </c>
    </row>
    <row r="345" spans="27:33" x14ac:dyDescent="0.35">
      <c r="AA345" s="23" t="s">
        <v>5300</v>
      </c>
      <c r="AC345" s="23" t="s">
        <v>6312</v>
      </c>
      <c r="AE345" s="23" t="s">
        <v>2221</v>
      </c>
      <c r="AG345" s="23" t="s">
        <v>2736</v>
      </c>
    </row>
    <row r="346" spans="27:33" x14ac:dyDescent="0.35">
      <c r="AA346" s="23" t="s">
        <v>6141</v>
      </c>
      <c r="AC346" s="23" t="s">
        <v>5059</v>
      </c>
      <c r="AE346" s="23" t="s">
        <v>1925</v>
      </c>
      <c r="AG346" s="23" t="s">
        <v>5512</v>
      </c>
    </row>
    <row r="347" spans="27:33" x14ac:dyDescent="0.35">
      <c r="AA347" s="23" t="s">
        <v>5636</v>
      </c>
      <c r="AC347" s="23" t="s">
        <v>6520</v>
      </c>
      <c r="AE347" s="23" t="s">
        <v>6442</v>
      </c>
      <c r="AG347" s="23" t="s">
        <v>968</v>
      </c>
    </row>
    <row r="348" spans="27:33" x14ac:dyDescent="0.35">
      <c r="AA348" s="23" t="s">
        <v>2790</v>
      </c>
      <c r="AC348" s="23" t="s">
        <v>6103</v>
      </c>
      <c r="AE348" s="23" t="s">
        <v>4973</v>
      </c>
      <c r="AG348" s="23" t="s">
        <v>4015</v>
      </c>
    </row>
    <row r="349" spans="27:33" x14ac:dyDescent="0.35">
      <c r="AA349" s="23" t="s">
        <v>2277</v>
      </c>
      <c r="AC349" s="23" t="s">
        <v>6592</v>
      </c>
      <c r="AE349" s="23" t="s">
        <v>5084</v>
      </c>
      <c r="AG349" s="23" t="s">
        <v>6791</v>
      </c>
    </row>
    <row r="350" spans="27:33" x14ac:dyDescent="0.35">
      <c r="AA350" s="23" t="s">
        <v>2825</v>
      </c>
      <c r="AC350" s="23" t="s">
        <v>6819</v>
      </c>
      <c r="AE350" s="23" t="s">
        <v>2850</v>
      </c>
      <c r="AG350" s="23" t="s">
        <v>208</v>
      </c>
    </row>
    <row r="351" spans="27:33" x14ac:dyDescent="0.35">
      <c r="AA351" s="23" t="s">
        <v>3326</v>
      </c>
      <c r="AC351" s="23" t="s">
        <v>5526</v>
      </c>
      <c r="AE351" s="23" t="s">
        <v>1829</v>
      </c>
      <c r="AG351" s="23" t="s">
        <v>5986</v>
      </c>
    </row>
    <row r="352" spans="27:33" x14ac:dyDescent="0.35">
      <c r="AA352" s="23" t="s">
        <v>2895</v>
      </c>
      <c r="AC352" s="23" t="s">
        <v>3486</v>
      </c>
      <c r="AE352" s="23" t="s">
        <v>999</v>
      </c>
      <c r="AG352" s="23" t="s">
        <v>5748</v>
      </c>
    </row>
    <row r="353" spans="27:33" x14ac:dyDescent="0.35">
      <c r="AA353" s="23" t="s">
        <v>4933</v>
      </c>
      <c r="AC353" s="23" t="s">
        <v>5774</v>
      </c>
      <c r="AE353" s="23" t="s">
        <v>87</v>
      </c>
      <c r="AG353" s="23" t="s">
        <v>4005</v>
      </c>
    </row>
    <row r="354" spans="27:33" x14ac:dyDescent="0.35">
      <c r="AA354" s="23" t="s">
        <v>2668</v>
      </c>
      <c r="AC354" s="23" t="s">
        <v>5706</v>
      </c>
      <c r="AE354" s="23" t="s">
        <v>2527</v>
      </c>
      <c r="AG354" s="23" t="s">
        <v>2647</v>
      </c>
    </row>
    <row r="355" spans="27:33" x14ac:dyDescent="0.35">
      <c r="AA355" s="23" t="s">
        <v>3805</v>
      </c>
      <c r="AC355" s="23" t="s">
        <v>5842</v>
      </c>
      <c r="AE355" s="23" t="s">
        <v>5623</v>
      </c>
      <c r="AG355" s="23" t="s">
        <v>91</v>
      </c>
    </row>
    <row r="356" spans="27:33" x14ac:dyDescent="0.35">
      <c r="AA356" s="23" t="s">
        <v>3931</v>
      </c>
      <c r="AC356" s="23" t="s">
        <v>6226</v>
      </c>
      <c r="AE356" s="23" t="s">
        <v>6340</v>
      </c>
      <c r="AG356" s="23" t="s">
        <v>70</v>
      </c>
    </row>
    <row r="357" spans="27:33" x14ac:dyDescent="0.35">
      <c r="AA357" s="23" t="s">
        <v>3334</v>
      </c>
      <c r="AC357" s="23" t="s">
        <v>3031</v>
      </c>
      <c r="AE357" s="23" t="s">
        <v>2915</v>
      </c>
      <c r="AG357" s="23" t="s">
        <v>6869</v>
      </c>
    </row>
    <row r="358" spans="27:33" x14ac:dyDescent="0.35">
      <c r="AA358" s="23" t="s">
        <v>5996</v>
      </c>
      <c r="AC358" s="23" t="s">
        <v>4293</v>
      </c>
      <c r="AE358" s="23" t="s">
        <v>1423</v>
      </c>
      <c r="AG358" s="23" t="s">
        <v>4983</v>
      </c>
    </row>
    <row r="359" spans="27:33" x14ac:dyDescent="0.35">
      <c r="AA359" s="23" t="s">
        <v>4959</v>
      </c>
      <c r="AC359" s="23" t="s">
        <v>486</v>
      </c>
      <c r="AE359" s="23" t="s">
        <v>488</v>
      </c>
      <c r="AG359" s="23" t="s">
        <v>2616</v>
      </c>
    </row>
    <row r="360" spans="27:33" x14ac:dyDescent="0.35">
      <c r="AA360" s="23" t="s">
        <v>6292</v>
      </c>
      <c r="AC360" s="23" t="s">
        <v>2055</v>
      </c>
      <c r="AE360" s="23" t="s">
        <v>5216</v>
      </c>
      <c r="AG360" s="23" t="s">
        <v>1717</v>
      </c>
    </row>
    <row r="361" spans="27:33" x14ac:dyDescent="0.35">
      <c r="AA361" s="23" t="s">
        <v>3927</v>
      </c>
      <c r="AC361" s="23" t="s">
        <v>3083</v>
      </c>
      <c r="AE361" s="23" t="s">
        <v>6414</v>
      </c>
      <c r="AG361" s="23" t="s">
        <v>4277</v>
      </c>
    </row>
    <row r="362" spans="27:33" x14ac:dyDescent="0.35">
      <c r="AA362" s="23" t="s">
        <v>2407</v>
      </c>
      <c r="AC362" s="23" t="s">
        <v>3815</v>
      </c>
      <c r="AE362" s="23" t="s">
        <v>6448</v>
      </c>
      <c r="AG362" s="23" t="s">
        <v>6887</v>
      </c>
    </row>
    <row r="363" spans="27:33" x14ac:dyDescent="0.35">
      <c r="AA363" s="23" t="s">
        <v>6084</v>
      </c>
      <c r="AC363" s="23" t="s">
        <v>2624</v>
      </c>
      <c r="AE363" s="23" t="s">
        <v>2145</v>
      </c>
      <c r="AG363" s="23" t="s">
        <v>100</v>
      </c>
    </row>
    <row r="364" spans="27:33" x14ac:dyDescent="0.35">
      <c r="AA364" s="23" t="s">
        <v>5704</v>
      </c>
      <c r="AC364" s="23" t="s">
        <v>372</v>
      </c>
      <c r="AE364" s="23" t="s">
        <v>3322</v>
      </c>
      <c r="AG364" s="23" t="s">
        <v>152</v>
      </c>
    </row>
    <row r="365" spans="27:33" x14ac:dyDescent="0.35">
      <c r="AA365" s="23" t="s">
        <v>3803</v>
      </c>
      <c r="AC365" s="23" t="s">
        <v>622</v>
      </c>
      <c r="AE365" s="23" t="s">
        <v>5148</v>
      </c>
      <c r="AG365" s="23" t="s">
        <v>177</v>
      </c>
    </row>
    <row r="366" spans="27:33" x14ac:dyDescent="0.35">
      <c r="AA366" s="23" t="s">
        <v>6494</v>
      </c>
      <c r="AC366" s="23" t="s">
        <v>616</v>
      </c>
      <c r="AE366" s="23" t="s">
        <v>6272</v>
      </c>
      <c r="AG366" s="23" t="s">
        <v>181</v>
      </c>
    </row>
    <row r="367" spans="27:33" x14ac:dyDescent="0.35">
      <c r="AA367" s="23" t="s">
        <v>2023</v>
      </c>
      <c r="AC367" s="23" t="s">
        <v>422</v>
      </c>
      <c r="AE367" s="23" t="s">
        <v>4109</v>
      </c>
      <c r="AG367" s="23" t="s">
        <v>2104</v>
      </c>
    </row>
    <row r="368" spans="27:33" x14ac:dyDescent="0.35">
      <c r="AA368" s="23" t="s">
        <v>6036</v>
      </c>
      <c r="AC368" s="23" t="s">
        <v>102</v>
      </c>
      <c r="AE368" s="23" t="s">
        <v>4149</v>
      </c>
      <c r="AG368" s="23" t="s">
        <v>1539</v>
      </c>
    </row>
    <row r="369" spans="27:33" x14ac:dyDescent="0.35">
      <c r="AA369" s="23" t="s">
        <v>2903</v>
      </c>
      <c r="AC369" s="23" t="s">
        <v>4949</v>
      </c>
      <c r="AE369" s="23" t="s">
        <v>6382</v>
      </c>
      <c r="AG369" s="23" t="s">
        <v>1901</v>
      </c>
    </row>
    <row r="370" spans="27:33" x14ac:dyDescent="0.35">
      <c r="AA370" s="23" t="s">
        <v>2917</v>
      </c>
      <c r="AC370" s="23" t="s">
        <v>6014</v>
      </c>
      <c r="AE370" s="23" t="s">
        <v>502</v>
      </c>
      <c r="AG370" s="23" t="s">
        <v>5104</v>
      </c>
    </row>
    <row r="371" spans="27:33" x14ac:dyDescent="0.35">
      <c r="AA371" s="23" t="s">
        <v>6214</v>
      </c>
      <c r="AC371" s="23" t="s">
        <v>6923</v>
      </c>
      <c r="AE371" s="23" t="s">
        <v>6268</v>
      </c>
      <c r="AG371" s="23" t="s">
        <v>384</v>
      </c>
    </row>
    <row r="372" spans="27:33" x14ac:dyDescent="0.35">
      <c r="AA372" s="23" t="s">
        <v>6088</v>
      </c>
      <c r="AC372" s="23" t="s">
        <v>4257</v>
      </c>
      <c r="AE372" s="23" t="s">
        <v>2352</v>
      </c>
      <c r="AG372" s="23" t="s">
        <v>3055</v>
      </c>
    </row>
    <row r="373" spans="27:33" x14ac:dyDescent="0.35">
      <c r="AA373" s="23" t="s">
        <v>3651</v>
      </c>
      <c r="AC373" s="23" t="s">
        <v>5846</v>
      </c>
      <c r="AE373" s="23" t="s">
        <v>6394</v>
      </c>
      <c r="AG373" s="23" t="s">
        <v>4945</v>
      </c>
    </row>
    <row r="374" spans="27:33" x14ac:dyDescent="0.35">
      <c r="AA374" s="23" t="s">
        <v>3360</v>
      </c>
      <c r="AC374" s="23" t="s">
        <v>5702</v>
      </c>
      <c r="AE374" s="23" t="s">
        <v>5061</v>
      </c>
      <c r="AG374" s="23" t="s">
        <v>3035</v>
      </c>
    </row>
    <row r="375" spans="27:33" x14ac:dyDescent="0.35">
      <c r="AA375" s="23" t="s">
        <v>5030</v>
      </c>
      <c r="AC375" s="23" t="s">
        <v>1891</v>
      </c>
      <c r="AE375" s="23" t="s">
        <v>1758</v>
      </c>
      <c r="AG375" s="23" t="s">
        <v>2752</v>
      </c>
    </row>
    <row r="376" spans="27:33" x14ac:dyDescent="0.35">
      <c r="AA376" s="23" t="s">
        <v>6145</v>
      </c>
      <c r="AC376" s="23" t="s">
        <v>3978</v>
      </c>
      <c r="AE376" s="23" t="s">
        <v>2198</v>
      </c>
      <c r="AG376" s="23" t="s">
        <v>6651</v>
      </c>
    </row>
    <row r="377" spans="27:33" x14ac:dyDescent="0.35">
      <c r="AA377" s="23" t="s">
        <v>3330</v>
      </c>
      <c r="AC377" s="23" t="s">
        <v>6789</v>
      </c>
      <c r="AE377" s="23" t="s">
        <v>1187</v>
      </c>
      <c r="AG377" s="23" t="s">
        <v>1093</v>
      </c>
    </row>
    <row r="378" spans="27:33" x14ac:dyDescent="0.35">
      <c r="AA378" s="23" t="s">
        <v>5092</v>
      </c>
      <c r="AC378" s="23" t="s">
        <v>3901</v>
      </c>
      <c r="AE378" s="23" t="s">
        <v>6456</v>
      </c>
      <c r="AG378" s="23" t="s">
        <v>5896</v>
      </c>
    </row>
    <row r="379" spans="27:33" x14ac:dyDescent="0.35">
      <c r="AA379" s="23" t="s">
        <v>3645</v>
      </c>
      <c r="AC379" s="23" t="s">
        <v>4103</v>
      </c>
      <c r="AE379" s="23" t="s">
        <v>5124</v>
      </c>
      <c r="AG379" s="23" t="s">
        <v>1739</v>
      </c>
    </row>
    <row r="380" spans="27:33" x14ac:dyDescent="0.35">
      <c r="AA380" s="23" t="s">
        <v>4117</v>
      </c>
      <c r="AC380" s="23" t="s">
        <v>4025</v>
      </c>
      <c r="AE380" s="23" t="s">
        <v>3135</v>
      </c>
      <c r="AG380" s="23" t="s">
        <v>3430</v>
      </c>
    </row>
    <row r="381" spans="27:33" x14ac:dyDescent="0.35">
      <c r="AA381" s="23" t="s">
        <v>4147</v>
      </c>
      <c r="AC381" s="23" t="s">
        <v>4095</v>
      </c>
      <c r="AE381" s="23" t="s">
        <v>515</v>
      </c>
      <c r="AG381" s="23" t="s">
        <v>1095</v>
      </c>
    </row>
    <row r="382" spans="27:33" x14ac:dyDescent="0.35">
      <c r="AA382" s="23" t="s">
        <v>2100</v>
      </c>
      <c r="AC382" s="23" t="s">
        <v>4061</v>
      </c>
      <c r="AE382" s="23" t="s">
        <v>5320</v>
      </c>
      <c r="AG382" s="23" t="s">
        <v>773</v>
      </c>
    </row>
    <row r="383" spans="27:33" x14ac:dyDescent="0.35">
      <c r="AA383" s="23" t="s">
        <v>1851</v>
      </c>
      <c r="AC383" s="23" t="s">
        <v>4275</v>
      </c>
      <c r="AE383" s="23" t="s">
        <v>5611</v>
      </c>
      <c r="AG383" s="23" t="s">
        <v>3986</v>
      </c>
    </row>
    <row r="384" spans="27:33" x14ac:dyDescent="0.35">
      <c r="AA384" s="23" t="s">
        <v>543</v>
      </c>
      <c r="AC384" s="23" t="s">
        <v>6955</v>
      </c>
      <c r="AE384" s="23" t="s">
        <v>2909</v>
      </c>
      <c r="AG384" s="23" t="s">
        <v>3205</v>
      </c>
    </row>
    <row r="385" spans="27:33" x14ac:dyDescent="0.35">
      <c r="AA385" s="23" t="s">
        <v>4935</v>
      </c>
      <c r="AC385" s="23" t="s">
        <v>4093</v>
      </c>
      <c r="AE385" s="23" t="s">
        <v>604</v>
      </c>
      <c r="AG385" s="23" t="s">
        <v>1541</v>
      </c>
    </row>
    <row r="386" spans="27:33" x14ac:dyDescent="0.35">
      <c r="AA386" s="23" t="s">
        <v>2744</v>
      </c>
      <c r="AC386" s="23" t="s">
        <v>4057</v>
      </c>
      <c r="AE386" s="23" t="s">
        <v>6356</v>
      </c>
      <c r="AG386" s="23" t="s">
        <v>5910</v>
      </c>
    </row>
    <row r="387" spans="27:33" x14ac:dyDescent="0.35">
      <c r="AA387" s="23" t="s">
        <v>6372</v>
      </c>
      <c r="AC387" s="23" t="s">
        <v>3733</v>
      </c>
      <c r="AE387" s="23" t="s">
        <v>277</v>
      </c>
      <c r="AG387" s="23" t="s">
        <v>4285</v>
      </c>
    </row>
    <row r="388" spans="27:33" x14ac:dyDescent="0.35">
      <c r="AA388" s="23" t="s">
        <v>6422</v>
      </c>
      <c r="AC388" s="23" t="s">
        <v>6971</v>
      </c>
      <c r="AE388" s="23" t="s">
        <v>3348</v>
      </c>
      <c r="AG388" s="23" t="s">
        <v>5672</v>
      </c>
    </row>
    <row r="389" spans="27:33" x14ac:dyDescent="0.35">
      <c r="AA389" s="23" t="s">
        <v>2929</v>
      </c>
      <c r="AC389" s="23" t="s">
        <v>3152</v>
      </c>
      <c r="AE389" s="23" t="s">
        <v>1955</v>
      </c>
      <c r="AG389" s="23" t="s">
        <v>803</v>
      </c>
    </row>
    <row r="390" spans="27:33" x14ac:dyDescent="0.35">
      <c r="AA390" s="23" t="s">
        <v>4135</v>
      </c>
      <c r="AC390" s="23" t="s">
        <v>4009</v>
      </c>
      <c r="AE390" s="23" t="s">
        <v>5034</v>
      </c>
      <c r="AG390" s="23" t="s">
        <v>2261</v>
      </c>
    </row>
    <row r="391" spans="27:33" x14ac:dyDescent="0.35">
      <c r="AA391" s="23" t="s">
        <v>3878</v>
      </c>
      <c r="AC391" s="23" t="s">
        <v>4001</v>
      </c>
      <c r="AE391" s="23" t="s">
        <v>3925</v>
      </c>
      <c r="AG391" s="23" t="s">
        <v>2196</v>
      </c>
    </row>
    <row r="392" spans="27:33" x14ac:dyDescent="0.35">
      <c r="AA392" s="23" t="s">
        <v>2273</v>
      </c>
      <c r="AC392" s="23" t="s">
        <v>3755</v>
      </c>
      <c r="AE392" s="23" t="s">
        <v>3129</v>
      </c>
      <c r="AG392" s="23" t="s">
        <v>127</v>
      </c>
    </row>
    <row r="393" spans="27:33" x14ac:dyDescent="0.35">
      <c r="AA393" s="23" t="s">
        <v>1947</v>
      </c>
      <c r="AC393" s="23" t="s">
        <v>2649</v>
      </c>
      <c r="AE393" s="23" t="s">
        <v>3324</v>
      </c>
      <c r="AG393" s="23" t="s">
        <v>6472</v>
      </c>
    </row>
    <row r="394" spans="27:33" x14ac:dyDescent="0.35">
      <c r="AA394" s="23" t="s">
        <v>2322</v>
      </c>
      <c r="AC394" s="23" t="s">
        <v>5992</v>
      </c>
      <c r="AE394" s="23" t="s">
        <v>5316</v>
      </c>
      <c r="AG394" s="23" t="s">
        <v>1097</v>
      </c>
    </row>
    <row r="395" spans="27:33" x14ac:dyDescent="0.35">
      <c r="AA395" s="23" t="s">
        <v>2125</v>
      </c>
      <c r="AC395" s="23" t="s">
        <v>6077</v>
      </c>
      <c r="AE395" s="23" t="s">
        <v>3310</v>
      </c>
      <c r="AG395" s="23" t="s">
        <v>1099</v>
      </c>
    </row>
    <row r="396" spans="27:33" x14ac:dyDescent="0.35">
      <c r="AA396" s="23" t="s">
        <v>5692</v>
      </c>
      <c r="AC396" s="23" t="s">
        <v>5013</v>
      </c>
      <c r="AE396" s="23" t="s">
        <v>475</v>
      </c>
      <c r="AG396" s="23" t="s">
        <v>6873</v>
      </c>
    </row>
    <row r="397" spans="27:33" x14ac:dyDescent="0.35">
      <c r="AA397" s="23" t="s">
        <v>6526</v>
      </c>
      <c r="AC397" s="23" t="s">
        <v>6073</v>
      </c>
      <c r="AE397" s="23" t="s">
        <v>6522</v>
      </c>
      <c r="AG397" s="23" t="s">
        <v>6871</v>
      </c>
    </row>
    <row r="398" spans="27:33" x14ac:dyDescent="0.35">
      <c r="AA398" s="23" t="s">
        <v>4979</v>
      </c>
      <c r="AC398" s="23" t="s">
        <v>461</v>
      </c>
      <c r="AE398" s="23" t="s">
        <v>964</v>
      </c>
      <c r="AG398" s="23" t="s">
        <v>4319</v>
      </c>
    </row>
    <row r="399" spans="27:33" x14ac:dyDescent="0.35">
      <c r="AA399" s="23" t="s">
        <v>2267</v>
      </c>
      <c r="AC399" s="23" t="s">
        <v>6050</v>
      </c>
      <c r="AE399" s="23" t="s">
        <v>912</v>
      </c>
      <c r="AG399" s="23" t="s">
        <v>2762</v>
      </c>
    </row>
    <row r="400" spans="27:33" x14ac:dyDescent="0.35">
      <c r="AA400" s="23" t="s">
        <v>2834</v>
      </c>
      <c r="AC400" s="23" t="s">
        <v>2661</v>
      </c>
      <c r="AE400" s="23" t="s">
        <v>6206</v>
      </c>
      <c r="AG400" s="23" t="s">
        <v>2314</v>
      </c>
    </row>
    <row r="401" spans="27:33" x14ac:dyDescent="0.35">
      <c r="AA401" s="23" t="s">
        <v>2119</v>
      </c>
      <c r="AC401" s="23" t="s">
        <v>4161</v>
      </c>
      <c r="AE401" s="23" t="s">
        <v>4045</v>
      </c>
      <c r="AG401" s="23" t="s">
        <v>3771</v>
      </c>
    </row>
    <row r="402" spans="27:33" x14ac:dyDescent="0.35">
      <c r="AA402" s="23" t="s">
        <v>4900</v>
      </c>
      <c r="AC402" s="23" t="s">
        <v>1413</v>
      </c>
      <c r="AE402" s="23" t="s">
        <v>2396</v>
      </c>
      <c r="AG402" s="23" t="s">
        <v>4271</v>
      </c>
    </row>
    <row r="403" spans="27:33" x14ac:dyDescent="0.35">
      <c r="AA403" s="23" t="s">
        <v>4969</v>
      </c>
      <c r="AC403" s="23" t="s">
        <v>3598</v>
      </c>
      <c r="AE403" s="23" t="s">
        <v>1197</v>
      </c>
      <c r="AG403" s="23" t="s">
        <v>6412</v>
      </c>
    </row>
    <row r="404" spans="27:33" x14ac:dyDescent="0.35">
      <c r="AA404" s="23" t="s">
        <v>3929</v>
      </c>
      <c r="AC404" s="23" t="s">
        <v>3600</v>
      </c>
      <c r="AE404" s="23" t="s">
        <v>5788</v>
      </c>
      <c r="AG404" s="23" t="s">
        <v>983</v>
      </c>
    </row>
    <row r="405" spans="27:33" x14ac:dyDescent="0.35">
      <c r="AA405" s="23" t="s">
        <v>2409</v>
      </c>
      <c r="AC405" s="23" t="s">
        <v>3105</v>
      </c>
      <c r="AE405" s="23" t="s">
        <v>2157</v>
      </c>
      <c r="AG405" s="23" t="s">
        <v>2019</v>
      </c>
    </row>
    <row r="406" spans="27:33" x14ac:dyDescent="0.35">
      <c r="AA406" s="23" t="s">
        <v>5708</v>
      </c>
      <c r="AC406" s="23" t="s">
        <v>2257</v>
      </c>
      <c r="AE406" s="23" t="s">
        <v>5200</v>
      </c>
      <c r="AG406" s="23" t="s">
        <v>1545</v>
      </c>
    </row>
    <row r="407" spans="27:33" x14ac:dyDescent="0.35">
      <c r="AA407" s="23" t="s">
        <v>2485</v>
      </c>
      <c r="AC407" s="23" t="s">
        <v>3741</v>
      </c>
      <c r="AE407" s="23" t="s">
        <v>2690</v>
      </c>
      <c r="AG407" s="23" t="s">
        <v>780</v>
      </c>
    </row>
    <row r="408" spans="27:33" x14ac:dyDescent="0.35">
      <c r="AA408" s="23" t="s">
        <v>3312</v>
      </c>
      <c r="AC408" s="23" t="s">
        <v>3757</v>
      </c>
      <c r="AE408" s="23" t="s">
        <v>3947</v>
      </c>
      <c r="AG408" s="23" t="s">
        <v>730</v>
      </c>
    </row>
    <row r="409" spans="27:33" x14ac:dyDescent="0.35">
      <c r="AA409" s="23" t="s">
        <v>6320</v>
      </c>
      <c r="AC409" s="23" t="s">
        <v>3304</v>
      </c>
      <c r="AE409" s="23" t="s">
        <v>1953</v>
      </c>
      <c r="AG409" s="23" t="s">
        <v>2555</v>
      </c>
    </row>
    <row r="410" spans="27:33" x14ac:dyDescent="0.35">
      <c r="AA410" s="23" t="s">
        <v>1809</v>
      </c>
      <c r="AC410" s="23" t="s">
        <v>4995</v>
      </c>
      <c r="AE410" s="23" t="s">
        <v>5814</v>
      </c>
      <c r="AG410" s="23" t="s">
        <v>640</v>
      </c>
    </row>
    <row r="411" spans="27:33" x14ac:dyDescent="0.35">
      <c r="AA411" s="23" t="s">
        <v>3655</v>
      </c>
      <c r="AC411" s="23" t="s">
        <v>3426</v>
      </c>
      <c r="AE411" s="23" t="s">
        <v>1871</v>
      </c>
      <c r="AG411" s="23" t="s">
        <v>5056</v>
      </c>
    </row>
    <row r="412" spans="27:33" x14ac:dyDescent="0.35">
      <c r="AA412" s="23" t="s">
        <v>5096</v>
      </c>
      <c r="AC412" s="23" t="s">
        <v>3984</v>
      </c>
      <c r="AE412" s="23" t="s">
        <v>1881</v>
      </c>
      <c r="AG412" s="23" t="s">
        <v>3568</v>
      </c>
    </row>
    <row r="413" spans="27:33" x14ac:dyDescent="0.35">
      <c r="AA413" s="23" t="s">
        <v>4127</v>
      </c>
      <c r="AC413" s="23" t="s">
        <v>2461</v>
      </c>
      <c r="AE413" s="23" t="s">
        <v>5746</v>
      </c>
      <c r="AG413" s="23" t="s">
        <v>2963</v>
      </c>
    </row>
    <row r="414" spans="27:33" x14ac:dyDescent="0.35">
      <c r="AA414" s="23" t="s">
        <v>3338</v>
      </c>
      <c r="AC414" s="23" t="s">
        <v>6028</v>
      </c>
      <c r="AE414" s="23" t="s">
        <v>649</v>
      </c>
      <c r="AG414" s="23" t="s">
        <v>4939</v>
      </c>
    </row>
    <row r="415" spans="27:33" x14ac:dyDescent="0.35">
      <c r="AA415" s="23" t="s">
        <v>2403</v>
      </c>
      <c r="AC415" s="23" t="s">
        <v>3189</v>
      </c>
      <c r="AE415" s="23" t="s">
        <v>5617</v>
      </c>
      <c r="AG415" s="23" t="s">
        <v>6123</v>
      </c>
    </row>
    <row r="416" spans="27:33" x14ac:dyDescent="0.35">
      <c r="AA416" s="23" t="s">
        <v>6202</v>
      </c>
      <c r="AC416" s="23" t="s">
        <v>5222</v>
      </c>
      <c r="AE416" s="23" t="s">
        <v>2931</v>
      </c>
      <c r="AG416" s="23" t="s">
        <v>2750</v>
      </c>
    </row>
    <row r="417" spans="27:33" x14ac:dyDescent="0.35">
      <c r="AA417" s="23" t="s">
        <v>3288</v>
      </c>
      <c r="AC417" s="23" t="s">
        <v>5548</v>
      </c>
      <c r="AE417" s="23" t="s">
        <v>1903</v>
      </c>
      <c r="AG417" s="23" t="s">
        <v>5786</v>
      </c>
    </row>
    <row r="418" spans="27:33" x14ac:dyDescent="0.35">
      <c r="AA418" s="23" t="s">
        <v>4975</v>
      </c>
      <c r="AC418" s="23" t="s">
        <v>2489</v>
      </c>
      <c r="AE418" s="23" t="s">
        <v>2378</v>
      </c>
      <c r="AG418" s="23" t="s">
        <v>5466</v>
      </c>
    </row>
    <row r="419" spans="27:33" x14ac:dyDescent="0.35">
      <c r="AA419" s="23" t="s">
        <v>5810</v>
      </c>
      <c r="AC419" s="23" t="s">
        <v>767</v>
      </c>
      <c r="AE419" s="23" t="s">
        <v>1776</v>
      </c>
      <c r="AG419" s="23" t="s">
        <v>5472</v>
      </c>
    </row>
    <row r="420" spans="27:33" x14ac:dyDescent="0.35">
      <c r="AA420" s="23" t="s">
        <v>2223</v>
      </c>
      <c r="AC420" s="23" t="s">
        <v>6765</v>
      </c>
      <c r="AE420" s="23" t="s">
        <v>6474</v>
      </c>
      <c r="AG420" s="23" t="s">
        <v>1547</v>
      </c>
    </row>
    <row r="421" spans="27:33" x14ac:dyDescent="0.35">
      <c r="AA421" s="23" t="s">
        <v>2842</v>
      </c>
      <c r="AC421" s="23" t="s">
        <v>6388</v>
      </c>
      <c r="AE421" s="23" t="s">
        <v>5260</v>
      </c>
      <c r="AG421" s="23" t="s">
        <v>771</v>
      </c>
    </row>
    <row r="422" spans="27:33" x14ac:dyDescent="0.35">
      <c r="AA422" s="23" t="s">
        <v>2921</v>
      </c>
      <c r="AC422" s="23" t="s">
        <v>6121</v>
      </c>
      <c r="AE422" s="23" t="s">
        <v>3320</v>
      </c>
      <c r="AG422" s="23" t="s">
        <v>3476</v>
      </c>
    </row>
    <row r="423" spans="27:33" x14ac:dyDescent="0.35">
      <c r="AA423" s="23" t="s">
        <v>5574</v>
      </c>
      <c r="AC423" s="23" t="s">
        <v>6987</v>
      </c>
      <c r="AE423" s="23" t="s">
        <v>6502</v>
      </c>
      <c r="AG423" s="23" t="s">
        <v>3268</v>
      </c>
    </row>
    <row r="424" spans="27:33" x14ac:dyDescent="0.35">
      <c r="AA424" s="23" t="s">
        <v>2698</v>
      </c>
      <c r="AC424" s="23" t="s">
        <v>6675</v>
      </c>
      <c r="AE424" s="23" t="s">
        <v>2678</v>
      </c>
      <c r="AG424" s="23" t="s">
        <v>6632</v>
      </c>
    </row>
    <row r="425" spans="27:33" x14ac:dyDescent="0.35">
      <c r="AA425" s="23" t="s">
        <v>190</v>
      </c>
      <c r="AC425" s="23" t="s">
        <v>283</v>
      </c>
      <c r="AE425" s="23" t="s">
        <v>3237</v>
      </c>
      <c r="AG425" s="23" t="s">
        <v>600</v>
      </c>
    </row>
    <row r="426" spans="27:33" x14ac:dyDescent="0.35">
      <c r="AA426" s="23" t="s">
        <v>2531</v>
      </c>
      <c r="AC426" s="23" t="s">
        <v>6669</v>
      </c>
      <c r="AE426" s="23" t="s">
        <v>2066</v>
      </c>
      <c r="AG426" s="23" t="s">
        <v>3522</v>
      </c>
    </row>
    <row r="427" spans="27:33" x14ac:dyDescent="0.35">
      <c r="AA427" s="23" t="s">
        <v>3087</v>
      </c>
      <c r="AC427" s="23" t="s">
        <v>708</v>
      </c>
      <c r="AE427" s="23" t="s">
        <v>2065</v>
      </c>
      <c r="AG427" s="23" t="s">
        <v>2947</v>
      </c>
    </row>
    <row r="428" spans="27:33" x14ac:dyDescent="0.35">
      <c r="AA428" s="23" t="s">
        <v>6460</v>
      </c>
      <c r="AC428" s="23" t="s">
        <v>5334</v>
      </c>
      <c r="AE428" s="23" t="s">
        <v>1971</v>
      </c>
      <c r="AG428" s="23" t="s">
        <v>985</v>
      </c>
    </row>
    <row r="429" spans="27:33" x14ac:dyDescent="0.35">
      <c r="AA429" s="23" t="s">
        <v>6147</v>
      </c>
      <c r="AC429" s="23" t="s">
        <v>1721</v>
      </c>
      <c r="AE429" s="23" t="s">
        <v>1945</v>
      </c>
      <c r="AG429" s="23" t="s">
        <v>5619</v>
      </c>
    </row>
    <row r="430" spans="27:33" x14ac:dyDescent="0.35">
      <c r="AA430" s="23" t="s">
        <v>5308</v>
      </c>
      <c r="AC430" s="23" t="s">
        <v>1797</v>
      </c>
      <c r="AE430" s="23" t="s">
        <v>2141</v>
      </c>
      <c r="AG430" s="23" t="s">
        <v>3099</v>
      </c>
    </row>
    <row r="431" spans="27:33" x14ac:dyDescent="0.35">
      <c r="AA431" s="23" t="s">
        <v>6352</v>
      </c>
      <c r="AC431" s="23" t="s">
        <v>6803</v>
      </c>
      <c r="AE431" s="23" t="s">
        <v>1999</v>
      </c>
      <c r="AG431" s="23" t="s">
        <v>5888</v>
      </c>
    </row>
    <row r="432" spans="27:33" x14ac:dyDescent="0.35">
      <c r="AA432" s="23" t="s">
        <v>1511</v>
      </c>
      <c r="AC432" s="23" t="s">
        <v>3731</v>
      </c>
      <c r="AE432" s="23" t="s">
        <v>6410</v>
      </c>
      <c r="AG432" s="23" t="s">
        <v>6022</v>
      </c>
    </row>
    <row r="433" spans="27:33" x14ac:dyDescent="0.35">
      <c r="AA433" s="23" t="s">
        <v>311</v>
      </c>
      <c r="AC433" s="23" t="s">
        <v>426</v>
      </c>
      <c r="AE433" s="23" t="s">
        <v>3386</v>
      </c>
      <c r="AG433" s="23" t="s">
        <v>3974</v>
      </c>
    </row>
    <row r="434" spans="27:33" x14ac:dyDescent="0.35">
      <c r="AA434" s="23" t="s">
        <v>1686</v>
      </c>
      <c r="AC434" s="23" t="s">
        <v>6594</v>
      </c>
      <c r="AE434" s="23" t="s">
        <v>4111</v>
      </c>
      <c r="AG434" s="23" t="s">
        <v>1989</v>
      </c>
    </row>
    <row r="435" spans="27:33" x14ac:dyDescent="0.35">
      <c r="AA435" s="23" t="s">
        <v>792</v>
      </c>
      <c r="AC435" s="23" t="s">
        <v>1827</v>
      </c>
      <c r="AE435" s="23" t="s">
        <v>5638</v>
      </c>
      <c r="AG435" s="23" t="s">
        <v>5868</v>
      </c>
    </row>
    <row r="436" spans="27:33" x14ac:dyDescent="0.35">
      <c r="AA436" s="23" t="s">
        <v>5312</v>
      </c>
      <c r="AC436" s="23" t="s">
        <v>714</v>
      </c>
      <c r="AE436" s="23" t="s">
        <v>3290</v>
      </c>
      <c r="AG436" s="23" t="s">
        <v>2047</v>
      </c>
    </row>
    <row r="437" spans="27:33" x14ac:dyDescent="0.35">
      <c r="AA437" s="23" t="s">
        <v>5796</v>
      </c>
      <c r="AC437" s="23" t="s">
        <v>2610</v>
      </c>
      <c r="AE437" s="23" t="s">
        <v>2935</v>
      </c>
      <c r="AG437" s="23" t="s">
        <v>2080</v>
      </c>
    </row>
    <row r="438" spans="27:33" x14ac:dyDescent="0.35">
      <c r="AA438" s="23" t="s">
        <v>2606</v>
      </c>
      <c r="AC438" s="23" t="s">
        <v>6048</v>
      </c>
      <c r="AE438" s="23" t="s">
        <v>5036</v>
      </c>
      <c r="AG438" s="23" t="s">
        <v>2812</v>
      </c>
    </row>
    <row r="439" spans="27:33" x14ac:dyDescent="0.35">
      <c r="AA439" s="23" t="s">
        <v>3813</v>
      </c>
      <c r="AC439" s="23" t="s">
        <v>4953</v>
      </c>
      <c r="AE439" s="23" t="s">
        <v>4129</v>
      </c>
      <c r="AG439" s="23" t="s">
        <v>5328</v>
      </c>
    </row>
    <row r="440" spans="27:33" x14ac:dyDescent="0.35">
      <c r="AA440" s="23" t="s">
        <v>5818</v>
      </c>
      <c r="AC440" s="23" t="s">
        <v>399</v>
      </c>
      <c r="AE440" s="23" t="s">
        <v>5026</v>
      </c>
      <c r="AG440" s="23" t="s">
        <v>6709</v>
      </c>
    </row>
    <row r="441" spans="27:33" x14ac:dyDescent="0.35">
      <c r="AA441" s="23" t="s">
        <v>5670</v>
      </c>
      <c r="AC441" s="23" t="s">
        <v>3150</v>
      </c>
      <c r="AE441" s="23" t="s">
        <v>3623</v>
      </c>
      <c r="AG441" s="23" t="s">
        <v>1101</v>
      </c>
    </row>
    <row r="442" spans="27:33" x14ac:dyDescent="0.35">
      <c r="AA442" s="23" t="s">
        <v>3939</v>
      </c>
      <c r="AC442" s="23" t="s">
        <v>2955</v>
      </c>
      <c r="AE442" s="23" t="s">
        <v>914</v>
      </c>
      <c r="AG442" s="23" t="s">
        <v>1549</v>
      </c>
    </row>
    <row r="443" spans="27:33" x14ac:dyDescent="0.35">
      <c r="AA443" s="23" t="s">
        <v>158</v>
      </c>
      <c r="AC443" s="23" t="s">
        <v>2318</v>
      </c>
      <c r="AE443" s="23" t="s">
        <v>5559</v>
      </c>
      <c r="AG443" s="23" t="s">
        <v>1735</v>
      </c>
    </row>
    <row r="444" spans="27:33" x14ac:dyDescent="0.35">
      <c r="AA444" s="23" t="s">
        <v>3643</v>
      </c>
      <c r="AC444" s="23" t="s">
        <v>1817</v>
      </c>
      <c r="AE444" s="23" t="s">
        <v>1593</v>
      </c>
      <c r="AG444" s="23" t="s">
        <v>6232</v>
      </c>
    </row>
    <row r="445" spans="27:33" x14ac:dyDescent="0.35">
      <c r="AA445" s="23" t="s">
        <v>3935</v>
      </c>
      <c r="AC445" s="23" t="s">
        <v>6963</v>
      </c>
      <c r="AE445" s="23" t="s">
        <v>3328</v>
      </c>
      <c r="AG445" s="23" t="s">
        <v>202</v>
      </c>
    </row>
    <row r="446" spans="27:33" x14ac:dyDescent="0.35">
      <c r="AA446" s="23"/>
      <c r="AC446" s="23" t="s">
        <v>6058</v>
      </c>
      <c r="AE446" s="23" t="s">
        <v>5288</v>
      </c>
      <c r="AG446" s="23" t="s">
        <v>6941</v>
      </c>
    </row>
    <row r="447" spans="27:33" x14ac:dyDescent="0.35">
      <c r="AA447" s="23"/>
      <c r="AC447" s="23" t="s">
        <v>6004</v>
      </c>
      <c r="AE447" s="23" t="s">
        <v>3781</v>
      </c>
      <c r="AG447" s="23" t="s">
        <v>3195</v>
      </c>
    </row>
    <row r="448" spans="27:33" x14ac:dyDescent="0.35">
      <c r="AA448" s="23"/>
      <c r="AC448" s="23" t="s">
        <v>3683</v>
      </c>
      <c r="AE448" s="23" t="s">
        <v>3093</v>
      </c>
      <c r="AG448" s="23" t="s">
        <v>4989</v>
      </c>
    </row>
    <row r="449" spans="27:33" x14ac:dyDescent="0.35">
      <c r="AA449" s="23"/>
      <c r="AC449" s="23" t="s">
        <v>3737</v>
      </c>
      <c r="AE449" s="23" t="s">
        <v>3388</v>
      </c>
      <c r="AG449" s="23" t="s">
        <v>736</v>
      </c>
    </row>
    <row r="450" spans="27:33" x14ac:dyDescent="0.35">
      <c r="AA450" s="23"/>
      <c r="AC450" s="23" t="s">
        <v>1845</v>
      </c>
      <c r="AE450" s="23" t="s">
        <v>490</v>
      </c>
      <c r="AG450" s="23" t="s">
        <v>5555</v>
      </c>
    </row>
    <row r="451" spans="27:33" x14ac:dyDescent="0.35">
      <c r="AA451" s="23"/>
      <c r="AC451" s="23" t="s">
        <v>3063</v>
      </c>
      <c r="AE451" s="23" t="s">
        <v>5100</v>
      </c>
      <c r="AG451" s="23" t="s">
        <v>4181</v>
      </c>
    </row>
    <row r="452" spans="27:33" x14ac:dyDescent="0.35">
      <c r="AA452" s="23"/>
      <c r="AC452" s="23" t="s">
        <v>6006</v>
      </c>
      <c r="AE452" s="23" t="s">
        <v>3382</v>
      </c>
      <c r="AG452" s="23" t="s">
        <v>1551</v>
      </c>
    </row>
    <row r="453" spans="27:33" x14ac:dyDescent="0.35">
      <c r="AA453" s="23"/>
      <c r="AC453" s="23" t="s">
        <v>117</v>
      </c>
      <c r="AE453" s="23" t="s">
        <v>5063</v>
      </c>
      <c r="AG453" s="23" t="s">
        <v>3140</v>
      </c>
    </row>
    <row r="454" spans="27:33" x14ac:dyDescent="0.35">
      <c r="AA454" s="23"/>
      <c r="AC454" s="23" t="s">
        <v>110</v>
      </c>
      <c r="AE454" s="23" t="s">
        <v>2507</v>
      </c>
      <c r="AG454" s="23" t="s">
        <v>3783</v>
      </c>
    </row>
    <row r="455" spans="27:33" x14ac:dyDescent="0.35">
      <c r="AA455" s="23"/>
      <c r="AC455" s="23" t="s">
        <v>5090</v>
      </c>
      <c r="AE455" s="23" t="s">
        <v>3358</v>
      </c>
      <c r="AG455" s="23" t="s">
        <v>1103</v>
      </c>
    </row>
    <row r="456" spans="27:33" x14ac:dyDescent="0.35">
      <c r="AA456" s="23"/>
      <c r="AC456" s="23" t="s">
        <v>6240</v>
      </c>
      <c r="AE456" s="23" t="s">
        <v>1201</v>
      </c>
      <c r="AG456" s="23" t="s">
        <v>6693</v>
      </c>
    </row>
    <row r="457" spans="27:33" x14ac:dyDescent="0.35">
      <c r="AA457" s="23"/>
      <c r="AC457" s="23" t="s">
        <v>3725</v>
      </c>
      <c r="AE457" s="23" t="s">
        <v>3933</v>
      </c>
      <c r="AG457" s="23" t="s">
        <v>1105</v>
      </c>
    </row>
    <row r="458" spans="27:33" x14ac:dyDescent="0.35">
      <c r="AA458" s="23"/>
      <c r="AC458" s="23" t="s">
        <v>6002</v>
      </c>
      <c r="AE458" s="23" t="s">
        <v>3611</v>
      </c>
      <c r="AG458" s="23" t="s">
        <v>573</v>
      </c>
    </row>
    <row r="459" spans="27:33" x14ac:dyDescent="0.35">
      <c r="AA459" s="23"/>
      <c r="AC459" s="23" t="s">
        <v>5067</v>
      </c>
      <c r="AE459" s="23" t="s">
        <v>3649</v>
      </c>
      <c r="AG459" s="23" t="s">
        <v>1107</v>
      </c>
    </row>
    <row r="460" spans="27:33" x14ac:dyDescent="0.35">
      <c r="AA460" s="23"/>
      <c r="AC460" s="23" t="s">
        <v>6667</v>
      </c>
      <c r="AE460" s="23" t="s">
        <v>5196</v>
      </c>
      <c r="AG460" s="23" t="s">
        <v>4055</v>
      </c>
    </row>
    <row r="461" spans="27:33" x14ac:dyDescent="0.35">
      <c r="AA461" s="23"/>
      <c r="AC461" s="23" t="s">
        <v>3578</v>
      </c>
      <c r="AE461" s="23" t="s">
        <v>6082</v>
      </c>
      <c r="AG461" s="23" t="s">
        <v>5976</v>
      </c>
    </row>
    <row r="462" spans="27:33" x14ac:dyDescent="0.35">
      <c r="AA462" s="23"/>
      <c r="AC462" s="23" t="s">
        <v>3953</v>
      </c>
      <c r="AE462" s="23" t="s">
        <v>456</v>
      </c>
      <c r="AG462" s="23" t="s">
        <v>6763</v>
      </c>
    </row>
    <row r="463" spans="27:33" x14ac:dyDescent="0.35">
      <c r="AA463" s="23"/>
      <c r="AC463" s="23" t="s">
        <v>5024</v>
      </c>
      <c r="AE463" s="23" t="s">
        <v>1431</v>
      </c>
      <c r="AG463" s="23" t="s">
        <v>1411</v>
      </c>
    </row>
    <row r="464" spans="27:33" x14ac:dyDescent="0.35">
      <c r="AA464" s="23"/>
      <c r="AC464" s="23" t="s">
        <v>3633</v>
      </c>
      <c r="AE464" s="23" t="s">
        <v>758</v>
      </c>
      <c r="AG464" s="23" t="s">
        <v>5581</v>
      </c>
    </row>
    <row r="465" spans="27:33" x14ac:dyDescent="0.35">
      <c r="AA465" s="23"/>
      <c r="AC465" s="23" t="s">
        <v>1569</v>
      </c>
      <c r="AE465" s="23" t="s">
        <v>662</v>
      </c>
      <c r="AG465" s="23" t="s">
        <v>1726</v>
      </c>
    </row>
    <row r="466" spans="27:33" x14ac:dyDescent="0.35">
      <c r="AA466" s="23"/>
      <c r="AC466" s="23" t="s">
        <v>3769</v>
      </c>
      <c r="AE466" s="23" t="s">
        <v>5822</v>
      </c>
      <c r="AG466" s="23" t="s">
        <v>3713</v>
      </c>
    </row>
    <row r="467" spans="27:33" x14ac:dyDescent="0.35">
      <c r="AC467" s="23" t="s">
        <v>5660</v>
      </c>
      <c r="AE467" s="23" t="s">
        <v>517</v>
      </c>
      <c r="AG467" s="23" t="s">
        <v>5450</v>
      </c>
    </row>
    <row r="468" spans="27:33" x14ac:dyDescent="0.35">
      <c r="AC468" s="23" t="s">
        <v>3506</v>
      </c>
      <c r="AE468" s="23" t="s">
        <v>5019</v>
      </c>
      <c r="AG468" s="23" t="s">
        <v>5446</v>
      </c>
    </row>
    <row r="469" spans="27:33" x14ac:dyDescent="0.35">
      <c r="AC469" s="23" t="s">
        <v>5684</v>
      </c>
      <c r="AE469" s="23" t="s">
        <v>4121</v>
      </c>
      <c r="AG469" s="23" t="s">
        <v>6807</v>
      </c>
    </row>
    <row r="470" spans="27:33" x14ac:dyDescent="0.35">
      <c r="AC470" s="23" t="s">
        <v>1732</v>
      </c>
      <c r="AE470" s="23" t="s">
        <v>5292</v>
      </c>
      <c r="AG470" s="23" t="s">
        <v>6751</v>
      </c>
    </row>
    <row r="471" spans="27:33" x14ac:dyDescent="0.35">
      <c r="AC471" s="23" t="s">
        <v>3500</v>
      </c>
      <c r="AE471" s="23" t="s">
        <v>2939</v>
      </c>
      <c r="AG471" s="23" t="s">
        <v>6376</v>
      </c>
    </row>
    <row r="472" spans="27:33" x14ac:dyDescent="0.35">
      <c r="AC472" s="23" t="s">
        <v>3408</v>
      </c>
      <c r="AE472" s="23" t="s">
        <v>3166</v>
      </c>
      <c r="AG472" s="23" t="s">
        <v>5552</v>
      </c>
    </row>
    <row r="473" spans="27:33" x14ac:dyDescent="0.35">
      <c r="AC473" s="23" t="s">
        <v>2163</v>
      </c>
      <c r="AE473" s="23" t="s">
        <v>5688</v>
      </c>
      <c r="AG473" s="23" t="s">
        <v>3765</v>
      </c>
    </row>
    <row r="474" spans="27:33" x14ac:dyDescent="0.35">
      <c r="AC474" s="23" t="s">
        <v>2860</v>
      </c>
      <c r="AE474" s="23" t="s">
        <v>784</v>
      </c>
      <c r="AG474" s="23" t="s">
        <v>6945</v>
      </c>
    </row>
    <row r="475" spans="27:33" x14ac:dyDescent="0.35">
      <c r="AC475" s="23" t="s">
        <v>6542</v>
      </c>
      <c r="AE475" s="23" t="s">
        <v>1835</v>
      </c>
      <c r="AG475" s="23" t="s">
        <v>5242</v>
      </c>
    </row>
    <row r="476" spans="27:33" x14ac:dyDescent="0.35">
      <c r="AC476" s="23" t="s">
        <v>4999</v>
      </c>
      <c r="AE476" s="23" t="s">
        <v>2565</v>
      </c>
      <c r="AG476" s="23" t="s">
        <v>5650</v>
      </c>
    </row>
    <row r="477" spans="27:33" x14ac:dyDescent="0.35">
      <c r="AC477" s="23" t="s">
        <v>400</v>
      </c>
      <c r="AE477" s="23" t="s">
        <v>1859</v>
      </c>
      <c r="AG477" s="23" t="s">
        <v>6012</v>
      </c>
    </row>
    <row r="478" spans="27:33" x14ac:dyDescent="0.35">
      <c r="AC478" s="23" t="s">
        <v>6749</v>
      </c>
      <c r="AE478" s="23" t="s">
        <v>1011</v>
      </c>
      <c r="AG478" s="23" t="s">
        <v>1837</v>
      </c>
    </row>
    <row r="479" spans="27:33" x14ac:dyDescent="0.35">
      <c r="AC479" s="23" t="s">
        <v>2308</v>
      </c>
      <c r="AE479" s="23" t="s">
        <v>6490</v>
      </c>
      <c r="AG479" s="23" t="s">
        <v>3215</v>
      </c>
    </row>
    <row r="480" spans="27:33" x14ac:dyDescent="0.35">
      <c r="AC480" s="23" t="s">
        <v>5154</v>
      </c>
      <c r="AE480" s="23" t="s">
        <v>3177</v>
      </c>
      <c r="AG480" s="23" t="s">
        <v>2973</v>
      </c>
    </row>
    <row r="481" spans="29:33" x14ac:dyDescent="0.35">
      <c r="AC481" s="23" t="s">
        <v>6769</v>
      </c>
      <c r="AE481" s="23" t="s">
        <v>3133</v>
      </c>
      <c r="AG481" s="23" t="s">
        <v>3827</v>
      </c>
    </row>
    <row r="482" spans="29:33" x14ac:dyDescent="0.35">
      <c r="AC482" s="23" t="s">
        <v>3121</v>
      </c>
      <c r="AE482" s="23" t="s">
        <v>1435</v>
      </c>
      <c r="AG482" s="23" t="s">
        <v>1109</v>
      </c>
    </row>
    <row r="483" spans="29:33" x14ac:dyDescent="0.35">
      <c r="AC483" s="23" t="s">
        <v>3123</v>
      </c>
      <c r="AE483" s="23" t="s">
        <v>1437</v>
      </c>
      <c r="AG483" s="23" t="s">
        <v>1358</v>
      </c>
    </row>
    <row r="484" spans="29:33" x14ac:dyDescent="0.35">
      <c r="AC484" s="23" t="s">
        <v>3225</v>
      </c>
      <c r="AE484" s="23" t="s">
        <v>2304</v>
      </c>
      <c r="AG484" s="23" t="s">
        <v>6384</v>
      </c>
    </row>
    <row r="485" spans="29:33" x14ac:dyDescent="0.35">
      <c r="AC485" s="23" t="s">
        <v>4241</v>
      </c>
      <c r="AE485" s="23" t="s">
        <v>1780</v>
      </c>
      <c r="AG485" s="23" t="s">
        <v>2949</v>
      </c>
    </row>
    <row r="486" spans="29:33" x14ac:dyDescent="0.35">
      <c r="AC486" s="23" t="s">
        <v>5824</v>
      </c>
      <c r="AE486" s="23" t="s">
        <v>1825</v>
      </c>
      <c r="AG486" s="23" t="s">
        <v>1933</v>
      </c>
    </row>
    <row r="487" spans="29:33" x14ac:dyDescent="0.35">
      <c r="AC487" s="23" t="s">
        <v>3699</v>
      </c>
      <c r="AE487" s="23" t="s">
        <v>2676</v>
      </c>
      <c r="AG487" s="23" t="s">
        <v>1861</v>
      </c>
    </row>
    <row r="488" spans="29:33" x14ac:dyDescent="0.35">
      <c r="AC488" s="23" t="s">
        <v>4231</v>
      </c>
      <c r="AE488" s="23" t="s">
        <v>6498</v>
      </c>
      <c r="AG488" s="23" t="s">
        <v>3051</v>
      </c>
    </row>
    <row r="489" spans="29:33" x14ac:dyDescent="0.35">
      <c r="AC489" s="23" t="s">
        <v>4329</v>
      </c>
      <c r="AE489" s="23" t="s">
        <v>6478</v>
      </c>
      <c r="AG489" s="23" t="s">
        <v>5864</v>
      </c>
    </row>
    <row r="490" spans="29:33" x14ac:dyDescent="0.35">
      <c r="AC490" s="23" t="s">
        <v>355</v>
      </c>
      <c r="AE490" s="23" t="s">
        <v>5674</v>
      </c>
      <c r="AG490" s="23" t="s">
        <v>3041</v>
      </c>
    </row>
    <row r="491" spans="29:33" x14ac:dyDescent="0.35">
      <c r="AC491" s="23" t="s">
        <v>2302</v>
      </c>
      <c r="AE491" s="23" t="s">
        <v>1439</v>
      </c>
      <c r="AG491" s="23" t="s">
        <v>3314</v>
      </c>
    </row>
    <row r="492" spans="29:33" x14ac:dyDescent="0.35">
      <c r="AC492" s="23" t="s">
        <v>238</v>
      </c>
      <c r="AE492" s="23" t="s">
        <v>1215</v>
      </c>
      <c r="AG492" s="23" t="s">
        <v>65</v>
      </c>
    </row>
    <row r="493" spans="29:33" x14ac:dyDescent="0.35">
      <c r="AC493" s="23" t="s">
        <v>5744</v>
      </c>
      <c r="AE493" s="23" t="s">
        <v>916</v>
      </c>
      <c r="AG493" s="23" t="s">
        <v>856</v>
      </c>
    </row>
    <row r="494" spans="29:33" x14ac:dyDescent="0.35">
      <c r="AC494" s="23" t="s">
        <v>6095</v>
      </c>
      <c r="AE494" s="23" t="s">
        <v>1441</v>
      </c>
      <c r="AG494" s="23" t="s">
        <v>115</v>
      </c>
    </row>
    <row r="495" spans="29:33" x14ac:dyDescent="0.35">
      <c r="AC495" s="23" t="s">
        <v>6135</v>
      </c>
      <c r="AE495" s="23" t="s">
        <v>2025</v>
      </c>
      <c r="AG495" s="23" t="s">
        <v>119</v>
      </c>
    </row>
    <row r="496" spans="29:33" x14ac:dyDescent="0.35">
      <c r="AC496" s="23" t="s">
        <v>4307</v>
      </c>
      <c r="AE496" s="23" t="s">
        <v>2905</v>
      </c>
      <c r="AG496" s="23" t="s">
        <v>2182</v>
      </c>
    </row>
    <row r="497" spans="29:33" x14ac:dyDescent="0.35">
      <c r="AC497" s="23" t="s">
        <v>6604</v>
      </c>
      <c r="AE497" s="23" t="s">
        <v>2913</v>
      </c>
      <c r="AG497" s="23" t="s">
        <v>811</v>
      </c>
    </row>
    <row r="498" spans="29:33" x14ac:dyDescent="0.35">
      <c r="AC498" s="23" t="s">
        <v>6961</v>
      </c>
      <c r="AE498" s="23" t="s">
        <v>248</v>
      </c>
      <c r="AG498" s="23" t="s">
        <v>3498</v>
      </c>
    </row>
    <row r="499" spans="29:33" x14ac:dyDescent="0.35">
      <c r="AC499" s="23" t="s">
        <v>6234</v>
      </c>
      <c r="AE499" s="23" t="s">
        <v>269</v>
      </c>
      <c r="AG499" s="23" t="s">
        <v>1111</v>
      </c>
    </row>
    <row r="500" spans="29:33" x14ac:dyDescent="0.35">
      <c r="AC500" s="23" t="s">
        <v>6358</v>
      </c>
      <c r="AE500" s="23" t="s">
        <v>5754</v>
      </c>
      <c r="AG500" s="23" t="s">
        <v>2993</v>
      </c>
    </row>
    <row r="501" spans="29:33" x14ac:dyDescent="0.35">
      <c r="AC501" s="23" t="s">
        <v>6865</v>
      </c>
      <c r="AE501" s="23" t="s">
        <v>257</v>
      </c>
      <c r="AG501" s="23" t="s">
        <v>3053</v>
      </c>
    </row>
    <row r="502" spans="29:33" x14ac:dyDescent="0.35">
      <c r="AC502" s="23" t="s">
        <v>4921</v>
      </c>
      <c r="AE502" s="23" t="s">
        <v>3095</v>
      </c>
      <c r="AG502" s="23" t="s">
        <v>376</v>
      </c>
    </row>
    <row r="503" spans="29:33" x14ac:dyDescent="0.35">
      <c r="AC503" s="23" t="s">
        <v>2312</v>
      </c>
      <c r="AE503" s="23" t="s">
        <v>1217</v>
      </c>
      <c r="AG503" s="23" t="s">
        <v>740</v>
      </c>
    </row>
    <row r="504" spans="29:33" x14ac:dyDescent="0.35">
      <c r="AC504" s="23" t="s">
        <v>2275</v>
      </c>
      <c r="AE504" s="23" t="s">
        <v>5766</v>
      </c>
      <c r="AG504" s="23" t="s">
        <v>6030</v>
      </c>
    </row>
    <row r="505" spans="29:33" x14ac:dyDescent="0.35">
      <c r="AC505" s="23" t="s">
        <v>1981</v>
      </c>
      <c r="AE505" s="23" t="s">
        <v>6254</v>
      </c>
      <c r="AG505" s="23" t="s">
        <v>2965</v>
      </c>
    </row>
    <row r="506" spans="29:33" x14ac:dyDescent="0.35">
      <c r="AC506" s="23" t="s">
        <v>692</v>
      </c>
      <c r="AE506" s="23" t="s">
        <v>553</v>
      </c>
      <c r="AG506" s="23" t="s">
        <v>5918</v>
      </c>
    </row>
    <row r="507" spans="29:33" x14ac:dyDescent="0.35">
      <c r="AC507" s="23" t="s">
        <v>4919</v>
      </c>
      <c r="AE507" s="23" t="s">
        <v>6298</v>
      </c>
      <c r="AG507" s="23" t="s">
        <v>5970</v>
      </c>
    </row>
    <row r="508" spans="29:33" x14ac:dyDescent="0.35">
      <c r="AC508" s="23" t="s">
        <v>2245</v>
      </c>
      <c r="AE508" s="23" t="s">
        <v>287</v>
      </c>
      <c r="AG508" s="23" t="s">
        <v>672</v>
      </c>
    </row>
    <row r="509" spans="29:33" x14ac:dyDescent="0.35">
      <c r="AC509" s="23" t="s">
        <v>6779</v>
      </c>
      <c r="AE509" s="23" t="s">
        <v>1449</v>
      </c>
      <c r="AG509" s="23" t="s">
        <v>218</v>
      </c>
    </row>
    <row r="510" spans="29:33" x14ac:dyDescent="0.35">
      <c r="AC510" s="23" t="s">
        <v>4955</v>
      </c>
      <c r="AE510" s="23" t="s">
        <v>3179</v>
      </c>
      <c r="AG510" s="23" t="s">
        <v>5358</v>
      </c>
    </row>
    <row r="511" spans="29:33" x14ac:dyDescent="0.35">
      <c r="AC511" s="23" t="s">
        <v>680</v>
      </c>
      <c r="AE511" s="23" t="s">
        <v>1451</v>
      </c>
      <c r="AG511" s="23" t="s">
        <v>469</v>
      </c>
    </row>
    <row r="512" spans="29:33" x14ac:dyDescent="0.35">
      <c r="AC512" s="23" t="s">
        <v>1995</v>
      </c>
      <c r="AE512" s="23" t="s">
        <v>1969</v>
      </c>
      <c r="AG512" s="23" t="s">
        <v>3492</v>
      </c>
    </row>
    <row r="513" spans="29:33" x14ac:dyDescent="0.35">
      <c r="AC513" s="23" t="s">
        <v>6210</v>
      </c>
      <c r="AE513" s="23" t="s">
        <v>1919</v>
      </c>
      <c r="AG513" s="23" t="s">
        <v>5694</v>
      </c>
    </row>
    <row r="514" spans="29:33" x14ac:dyDescent="0.35">
      <c r="AC514" s="23" t="s">
        <v>3027</v>
      </c>
      <c r="AE514" s="23" t="s">
        <v>6402</v>
      </c>
      <c r="AG514" s="23" t="s">
        <v>6622</v>
      </c>
    </row>
    <row r="515" spans="29:33" x14ac:dyDescent="0.35">
      <c r="AC515" s="23" t="s">
        <v>3420</v>
      </c>
      <c r="AE515" s="23" t="s">
        <v>6540</v>
      </c>
      <c r="AG515" s="23" t="s">
        <v>5830</v>
      </c>
    </row>
    <row r="516" spans="29:33" x14ac:dyDescent="0.35">
      <c r="AC516" s="23" t="s">
        <v>473</v>
      </c>
      <c r="AE516" s="23" t="s">
        <v>2933</v>
      </c>
      <c r="AG516" s="23" t="s">
        <v>6697</v>
      </c>
    </row>
    <row r="517" spans="29:33" x14ac:dyDescent="0.35">
      <c r="AC517" s="23" t="s">
        <v>1756</v>
      </c>
      <c r="AE517" s="23" t="s">
        <v>1223</v>
      </c>
      <c r="AG517" s="23" t="s">
        <v>4013</v>
      </c>
    </row>
    <row r="518" spans="29:33" x14ac:dyDescent="0.35">
      <c r="AC518" s="23" t="s">
        <v>6695</v>
      </c>
      <c r="AE518" s="23" t="s">
        <v>1225</v>
      </c>
      <c r="AG518" s="23" t="s">
        <v>1977</v>
      </c>
    </row>
    <row r="519" spans="29:33" x14ac:dyDescent="0.35">
      <c r="AC519" s="23" t="s">
        <v>6735</v>
      </c>
      <c r="AE519" s="23" t="s">
        <v>5762</v>
      </c>
      <c r="AG519" s="23" t="s">
        <v>3019</v>
      </c>
    </row>
    <row r="520" spans="29:33" x14ac:dyDescent="0.35">
      <c r="AC520" s="23" t="s">
        <v>3107</v>
      </c>
      <c r="AE520" s="23" t="s">
        <v>2483</v>
      </c>
      <c r="AG520" s="23" t="s">
        <v>2653</v>
      </c>
    </row>
    <row r="521" spans="29:33" x14ac:dyDescent="0.35">
      <c r="AC521" s="23" t="s">
        <v>1815</v>
      </c>
      <c r="AE521" s="23" t="s">
        <v>1795</v>
      </c>
      <c r="AG521" s="23" t="s">
        <v>1360</v>
      </c>
    </row>
    <row r="522" spans="29:33" x14ac:dyDescent="0.35">
      <c r="AC522" s="23" t="s">
        <v>6739</v>
      </c>
      <c r="AE522" s="23" t="s">
        <v>5792</v>
      </c>
      <c r="AG522" s="23" t="s">
        <v>2887</v>
      </c>
    </row>
    <row r="523" spans="29:33" x14ac:dyDescent="0.35">
      <c r="AC523" s="23" t="s">
        <v>6979</v>
      </c>
      <c r="AE523" s="23" t="s">
        <v>2063</v>
      </c>
      <c r="AG523" s="23" t="s">
        <v>3138</v>
      </c>
    </row>
    <row r="524" spans="29:33" x14ac:dyDescent="0.35">
      <c r="AC524" s="23" t="s">
        <v>6222</v>
      </c>
      <c r="AE524" s="23" t="s">
        <v>3943</v>
      </c>
      <c r="AG524" s="23" t="s">
        <v>2664</v>
      </c>
    </row>
    <row r="525" spans="29:33" x14ac:dyDescent="0.35">
      <c r="AC525" s="23" t="s">
        <v>6178</v>
      </c>
      <c r="AE525" s="23" t="s">
        <v>2398</v>
      </c>
      <c r="AG525" s="23" t="s">
        <v>2049</v>
      </c>
    </row>
    <row r="526" spans="29:33" x14ac:dyDescent="0.35">
      <c r="AC526" s="23" t="s">
        <v>6645</v>
      </c>
      <c r="AE526" s="23" t="s">
        <v>5088</v>
      </c>
      <c r="AG526" s="23" t="s">
        <v>5023</v>
      </c>
    </row>
    <row r="527" spans="29:33" x14ac:dyDescent="0.35">
      <c r="AC527" s="23" t="s">
        <v>6787</v>
      </c>
      <c r="AE527" s="23" t="s">
        <v>3807</v>
      </c>
      <c r="AG527" s="23" t="s">
        <v>3637</v>
      </c>
    </row>
    <row r="528" spans="29:33" x14ac:dyDescent="0.35">
      <c r="AC528" s="23" t="s">
        <v>3631</v>
      </c>
      <c r="AE528" s="23" t="s">
        <v>2243</v>
      </c>
      <c r="AG528" s="23" t="s">
        <v>5470</v>
      </c>
    </row>
    <row r="529" spans="29:33" x14ac:dyDescent="0.35">
      <c r="AC529" s="23" t="s">
        <v>6458</v>
      </c>
      <c r="AE529" s="23" t="s">
        <v>690</v>
      </c>
      <c r="AG529" s="23" t="s">
        <v>6572</v>
      </c>
    </row>
    <row r="530" spans="29:33" x14ac:dyDescent="0.35">
      <c r="AC530" s="23" t="s">
        <v>688</v>
      </c>
      <c r="AE530" s="23" t="s">
        <v>2129</v>
      </c>
      <c r="AG530" s="23" t="s">
        <v>5890</v>
      </c>
    </row>
    <row r="531" spans="29:33" x14ac:dyDescent="0.35">
      <c r="AC531" s="23" t="s">
        <v>5001</v>
      </c>
      <c r="AE531" s="23" t="s">
        <v>2027</v>
      </c>
      <c r="AG531" s="23" t="s">
        <v>1553</v>
      </c>
    </row>
    <row r="532" spans="29:33" x14ac:dyDescent="0.35">
      <c r="AC532" s="23" t="s">
        <v>3999</v>
      </c>
      <c r="AE532" s="23" t="s">
        <v>6258</v>
      </c>
      <c r="AG532" s="23" t="s">
        <v>1748</v>
      </c>
    </row>
    <row r="533" spans="29:33" x14ac:dyDescent="0.35">
      <c r="AC533" s="23" t="s">
        <v>2052</v>
      </c>
      <c r="AE533" s="23" t="s">
        <v>2439</v>
      </c>
      <c r="AG533" s="23" t="s">
        <v>3594</v>
      </c>
    </row>
    <row r="534" spans="29:33" x14ac:dyDescent="0.35">
      <c r="AC534" s="23" t="s">
        <v>3625</v>
      </c>
      <c r="AE534" s="23" t="s">
        <v>3168</v>
      </c>
      <c r="AG534" s="23" t="s">
        <v>5374</v>
      </c>
    </row>
    <row r="535" spans="29:33" x14ac:dyDescent="0.35">
      <c r="AC535" s="23" t="s">
        <v>2626</v>
      </c>
      <c r="AE535" s="23" t="s">
        <v>3881</v>
      </c>
      <c r="AG535" s="23" t="s">
        <v>6566</v>
      </c>
    </row>
    <row r="536" spans="29:33" x14ac:dyDescent="0.35">
      <c r="AC536" s="23" t="s">
        <v>3103</v>
      </c>
      <c r="AE536" s="23" t="s">
        <v>3173</v>
      </c>
      <c r="AG536" s="23" t="s">
        <v>1957</v>
      </c>
    </row>
    <row r="537" spans="29:33" x14ac:dyDescent="0.35">
      <c r="AC537" s="23" t="s">
        <v>6951</v>
      </c>
      <c r="AE537" s="23" t="s">
        <v>6452</v>
      </c>
      <c r="AG537" s="23" t="s">
        <v>6823</v>
      </c>
    </row>
    <row r="538" spans="29:33" x14ac:dyDescent="0.35">
      <c r="AC538" s="23" t="s">
        <v>2327</v>
      </c>
      <c r="AE538" s="23" t="s">
        <v>2919</v>
      </c>
      <c r="AG538" s="23" t="s">
        <v>4281</v>
      </c>
    </row>
    <row r="539" spans="29:33" x14ac:dyDescent="0.35">
      <c r="AC539" s="23" t="s">
        <v>4185</v>
      </c>
      <c r="AE539" s="23" t="s">
        <v>5666</v>
      </c>
      <c r="AG539" s="23" t="s">
        <v>4011</v>
      </c>
    </row>
    <row r="540" spans="29:33" x14ac:dyDescent="0.35">
      <c r="AC540" s="23" t="s">
        <v>4203</v>
      </c>
      <c r="AE540" s="23" t="s">
        <v>3604</v>
      </c>
      <c r="AG540" s="23" t="s">
        <v>646</v>
      </c>
    </row>
    <row r="541" spans="29:33" x14ac:dyDescent="0.35">
      <c r="AC541" s="23" t="s">
        <v>73</v>
      </c>
      <c r="AE541" s="23" t="s">
        <v>6560</v>
      </c>
      <c r="AG541" s="23" t="s">
        <v>4101</v>
      </c>
    </row>
    <row r="542" spans="29:33" x14ac:dyDescent="0.35">
      <c r="AC542" s="23" t="s">
        <v>5646</v>
      </c>
      <c r="AE542" s="23" t="s">
        <v>2061</v>
      </c>
      <c r="AG542" s="23" t="s">
        <v>3763</v>
      </c>
    </row>
    <row r="543" spans="29:33" x14ac:dyDescent="0.35">
      <c r="AC543" s="23" t="s">
        <v>5630</v>
      </c>
      <c r="AE543" s="23" t="s">
        <v>592</v>
      </c>
      <c r="AG543" s="23" t="s">
        <v>4209</v>
      </c>
    </row>
    <row r="544" spans="29:33" x14ac:dyDescent="0.35">
      <c r="AC544" s="23" t="s">
        <v>3097</v>
      </c>
      <c r="AE544" s="23" t="s">
        <v>1459</v>
      </c>
      <c r="AG544" s="23" t="s">
        <v>754</v>
      </c>
    </row>
    <row r="545" spans="29:33" x14ac:dyDescent="0.35">
      <c r="AC545" s="23" t="s">
        <v>4333</v>
      </c>
      <c r="AE545" s="23" t="s">
        <v>1935</v>
      </c>
      <c r="AG545" s="23" t="s">
        <v>6701</v>
      </c>
    </row>
    <row r="546" spans="29:33" x14ac:dyDescent="0.35">
      <c r="AC546" s="23" t="s">
        <v>4255</v>
      </c>
      <c r="AE546" s="23" t="s">
        <v>3378</v>
      </c>
      <c r="AG546" s="23" t="s">
        <v>5028</v>
      </c>
    </row>
    <row r="547" spans="29:33" x14ac:dyDescent="0.35">
      <c r="AC547" s="23" t="s">
        <v>6115</v>
      </c>
      <c r="AE547" s="23" t="s">
        <v>6530</v>
      </c>
      <c r="AG547" s="23" t="s">
        <v>5812</v>
      </c>
    </row>
    <row r="548" spans="29:33" x14ac:dyDescent="0.35">
      <c r="AC548" s="23" t="s">
        <v>6504</v>
      </c>
      <c r="AE548" s="23" t="s">
        <v>6430</v>
      </c>
      <c r="AG548" s="23" t="s">
        <v>3213</v>
      </c>
    </row>
    <row r="549" spans="29:33" x14ac:dyDescent="0.35">
      <c r="AC549" s="23" t="s">
        <v>3743</v>
      </c>
      <c r="AE549" s="23" t="s">
        <v>3797</v>
      </c>
      <c r="AG549" s="23" t="s">
        <v>1885</v>
      </c>
    </row>
    <row r="550" spans="29:33" x14ac:dyDescent="0.35">
      <c r="AC550" s="23" t="s">
        <v>3695</v>
      </c>
      <c r="AE550" s="23" t="s">
        <v>830</v>
      </c>
      <c r="AG550" s="23" t="s">
        <v>6578</v>
      </c>
    </row>
    <row r="551" spans="29:33" x14ac:dyDescent="0.35">
      <c r="AC551" s="23" t="s">
        <v>3003</v>
      </c>
      <c r="AE551" s="23" t="s">
        <v>6344</v>
      </c>
      <c r="AG551" s="23" t="s">
        <v>2858</v>
      </c>
    </row>
    <row r="552" spans="29:33" x14ac:dyDescent="0.35">
      <c r="AC552" s="23" t="s">
        <v>5174</v>
      </c>
      <c r="AE552" s="23" t="s">
        <v>458</v>
      </c>
      <c r="AG552" s="23" t="s">
        <v>5126</v>
      </c>
    </row>
    <row r="553" spans="29:33" x14ac:dyDescent="0.35">
      <c r="AC553" s="23" t="s">
        <v>3045</v>
      </c>
      <c r="AE553" s="23" t="s">
        <v>3336</v>
      </c>
      <c r="AG553" s="23" t="s">
        <v>5003</v>
      </c>
    </row>
    <row r="554" spans="29:33" x14ac:dyDescent="0.35">
      <c r="AC554" s="23" t="s">
        <v>2995</v>
      </c>
      <c r="AE554" s="23" t="s">
        <v>1463</v>
      </c>
      <c r="AG554" s="23" t="s">
        <v>3201</v>
      </c>
    </row>
    <row r="555" spans="29:33" x14ac:dyDescent="0.35">
      <c r="AC555" s="23" t="s">
        <v>5514</v>
      </c>
      <c r="AE555" s="23" t="s">
        <v>5802</v>
      </c>
      <c r="AG555" s="23" t="s">
        <v>3745</v>
      </c>
    </row>
    <row r="556" spans="29:33" x14ac:dyDescent="0.35">
      <c r="AC556" s="23" t="s">
        <v>5254</v>
      </c>
      <c r="AE556" s="23" t="s">
        <v>1246</v>
      </c>
      <c r="AG556" s="23" t="s">
        <v>3211</v>
      </c>
    </row>
    <row r="557" spans="29:33" x14ac:dyDescent="0.35">
      <c r="AC557" s="23" t="s">
        <v>244</v>
      </c>
      <c r="AE557" s="23" t="s">
        <v>80</v>
      </c>
      <c r="AG557" s="23" t="s">
        <v>2394</v>
      </c>
    </row>
    <row r="558" spans="29:33" x14ac:dyDescent="0.35">
      <c r="AC558" s="23" t="s">
        <v>1354</v>
      </c>
      <c r="AE558" s="23" t="s">
        <v>84</v>
      </c>
      <c r="AG558" s="23" t="s">
        <v>1790</v>
      </c>
    </row>
    <row r="559" spans="29:33" x14ac:dyDescent="0.35">
      <c r="AC559" s="23" t="s">
        <v>5980</v>
      </c>
      <c r="AE559" s="23" t="s">
        <v>2748</v>
      </c>
      <c r="AG559" s="23" t="s">
        <v>1117</v>
      </c>
    </row>
    <row r="560" spans="29:33" x14ac:dyDescent="0.35">
      <c r="AC560" s="23" t="s">
        <v>6129</v>
      </c>
      <c r="AE560" s="23" t="s">
        <v>3284</v>
      </c>
      <c r="AG560" s="23" t="s">
        <v>420</v>
      </c>
    </row>
    <row r="561" spans="29:33" x14ac:dyDescent="0.35">
      <c r="AC561" s="23" t="s">
        <v>3787</v>
      </c>
      <c r="AE561" s="23" t="s">
        <v>5994</v>
      </c>
      <c r="AG561" s="23" t="s">
        <v>4075</v>
      </c>
    </row>
    <row r="562" spans="29:33" x14ac:dyDescent="0.35">
      <c r="AC562" s="23" t="s">
        <v>4029</v>
      </c>
      <c r="AE562" s="23" t="s">
        <v>6151</v>
      </c>
      <c r="AG562" s="23" t="s">
        <v>2165</v>
      </c>
    </row>
    <row r="563" spans="29:33" x14ac:dyDescent="0.35">
      <c r="AC563" s="23" t="s">
        <v>3508</v>
      </c>
      <c r="AE563" s="23" t="s">
        <v>3854</v>
      </c>
      <c r="AG563" s="23" t="s">
        <v>989</v>
      </c>
    </row>
    <row r="564" spans="29:33" x14ac:dyDescent="0.35">
      <c r="AC564" s="23" t="s">
        <v>6687</v>
      </c>
      <c r="AE564" s="23" t="s">
        <v>1772</v>
      </c>
      <c r="AG564" s="23" t="s">
        <v>2893</v>
      </c>
    </row>
    <row r="565" spans="29:33" x14ac:dyDescent="0.35">
      <c r="AC565" s="23" t="s">
        <v>6655</v>
      </c>
      <c r="AE565" s="23" t="s">
        <v>2400</v>
      </c>
      <c r="AG565" s="23" t="s">
        <v>6588</v>
      </c>
    </row>
    <row r="566" spans="29:33" x14ac:dyDescent="0.35">
      <c r="AC566" s="23" t="s">
        <v>3671</v>
      </c>
      <c r="AE566" s="23" t="s">
        <v>2680</v>
      </c>
      <c r="AG566" s="23" t="s">
        <v>972</v>
      </c>
    </row>
    <row r="567" spans="29:33" x14ac:dyDescent="0.35">
      <c r="AC567" s="23" t="s">
        <v>6558</v>
      </c>
      <c r="AE567" s="23" t="s">
        <v>6159</v>
      </c>
      <c r="AG567" s="23" t="s">
        <v>2167</v>
      </c>
    </row>
    <row r="568" spans="29:33" x14ac:dyDescent="0.35">
      <c r="AC568" s="23" t="s">
        <v>3839</v>
      </c>
      <c r="AE568" s="23" t="s">
        <v>1973</v>
      </c>
      <c r="AG568" s="23" t="s">
        <v>1555</v>
      </c>
    </row>
    <row r="569" spans="29:33" x14ac:dyDescent="0.35">
      <c r="AC569" s="23" t="s">
        <v>3037</v>
      </c>
      <c r="AE569" s="23" t="s">
        <v>2433</v>
      </c>
      <c r="AG569" s="23" t="s">
        <v>6516</v>
      </c>
    </row>
    <row r="570" spans="29:33" x14ac:dyDescent="0.35">
      <c r="AC570" s="23" t="s">
        <v>3843</v>
      </c>
      <c r="AE570" s="23" t="s">
        <v>2445</v>
      </c>
      <c r="AG570" s="23" t="s">
        <v>1119</v>
      </c>
    </row>
    <row r="571" spans="29:33" x14ac:dyDescent="0.35">
      <c r="AC571" s="23" t="s">
        <v>2298</v>
      </c>
      <c r="AE571" s="23" t="s">
        <v>1909</v>
      </c>
      <c r="AG571" s="23" t="s">
        <v>5366</v>
      </c>
    </row>
    <row r="572" spans="29:33" x14ac:dyDescent="0.35">
      <c r="AC572" s="23" t="s">
        <v>2614</v>
      </c>
      <c r="AE572" s="23" t="s">
        <v>3801</v>
      </c>
      <c r="AG572" s="23" t="s">
        <v>6877</v>
      </c>
    </row>
    <row r="573" spans="29:33" x14ac:dyDescent="0.35">
      <c r="AC573" s="23" t="s">
        <v>6707</v>
      </c>
      <c r="AE573" s="23" t="s">
        <v>3653</v>
      </c>
      <c r="AG573" s="23" t="s">
        <v>6068</v>
      </c>
    </row>
    <row r="574" spans="29:33" x14ac:dyDescent="0.35">
      <c r="AC574" s="23" t="s">
        <v>5052</v>
      </c>
      <c r="AE574" s="23" t="s">
        <v>2840</v>
      </c>
      <c r="AG574" s="23" t="s">
        <v>2828</v>
      </c>
    </row>
    <row r="575" spans="29:33" x14ac:dyDescent="0.35">
      <c r="AC575" s="23" t="s">
        <v>3681</v>
      </c>
      <c r="AE575" s="23" t="s">
        <v>2121</v>
      </c>
      <c r="AG575" s="23" t="s">
        <v>133</v>
      </c>
    </row>
    <row r="576" spans="29:33" x14ac:dyDescent="0.35">
      <c r="AC576" s="23" t="s">
        <v>6080</v>
      </c>
      <c r="AE576" s="23" t="s">
        <v>1250</v>
      </c>
      <c r="AG576" s="23" t="s">
        <v>860</v>
      </c>
    </row>
    <row r="577" spans="29:33" x14ac:dyDescent="0.35">
      <c r="AC577" s="23" t="s">
        <v>2814</v>
      </c>
      <c r="AE577" s="23" t="s">
        <v>2279</v>
      </c>
      <c r="AG577" s="23" t="s">
        <v>864</v>
      </c>
    </row>
    <row r="578" spans="29:33" x14ac:dyDescent="0.35">
      <c r="AC578" s="23" t="s">
        <v>5071</v>
      </c>
      <c r="AE578" s="23" t="s">
        <v>5252</v>
      </c>
      <c r="AG578" s="23" t="s">
        <v>2544</v>
      </c>
    </row>
    <row r="579" spans="29:33" x14ac:dyDescent="0.35">
      <c r="AC579" s="23" t="s">
        <v>3017</v>
      </c>
      <c r="AE579" s="23" t="s">
        <v>5738</v>
      </c>
      <c r="AG579" s="23" t="s">
        <v>1121</v>
      </c>
    </row>
    <row r="580" spans="29:33" x14ac:dyDescent="0.35">
      <c r="AC580" s="23" t="s">
        <v>3693</v>
      </c>
      <c r="AE580" s="23" t="s">
        <v>1254</v>
      </c>
      <c r="AG580" s="23" t="s">
        <v>1362</v>
      </c>
    </row>
    <row r="581" spans="29:33" x14ac:dyDescent="0.35">
      <c r="AC581" s="23" t="s">
        <v>6833</v>
      </c>
      <c r="AE581" s="23" t="s">
        <v>2792</v>
      </c>
      <c r="AG581" s="23" t="s">
        <v>2249</v>
      </c>
    </row>
    <row r="582" spans="29:33" x14ac:dyDescent="0.35">
      <c r="AC582" s="23" t="s">
        <v>6532</v>
      </c>
      <c r="AE582" s="23" t="s">
        <v>2133</v>
      </c>
      <c r="AG582" s="23" t="s">
        <v>4223</v>
      </c>
    </row>
    <row r="583" spans="29:33" x14ac:dyDescent="0.35">
      <c r="AC583" s="23" t="s">
        <v>6562</v>
      </c>
      <c r="AE583" s="23" t="s">
        <v>2666</v>
      </c>
      <c r="AG583" s="23" t="s">
        <v>2997</v>
      </c>
    </row>
    <row r="584" spans="29:33" x14ac:dyDescent="0.35">
      <c r="AC584" s="23" t="s">
        <v>2316</v>
      </c>
      <c r="AE584" s="23" t="s">
        <v>5136</v>
      </c>
      <c r="AG584" s="23" t="s">
        <v>3749</v>
      </c>
    </row>
    <row r="585" spans="29:33" x14ac:dyDescent="0.35">
      <c r="AC585" s="23" t="s">
        <v>4177</v>
      </c>
      <c r="AE585" s="23" t="s">
        <v>6190</v>
      </c>
      <c r="AG585" s="23" t="s">
        <v>173</v>
      </c>
    </row>
    <row r="586" spans="29:33" x14ac:dyDescent="0.35">
      <c r="AC586" s="23" t="s">
        <v>3866</v>
      </c>
      <c r="AE586" s="23" t="s">
        <v>2417</v>
      </c>
      <c r="AG586" s="23" t="s">
        <v>204</v>
      </c>
    </row>
    <row r="587" spans="29:33" x14ac:dyDescent="0.35">
      <c r="AC587" s="23" t="s">
        <v>6420</v>
      </c>
      <c r="AE587" s="23" t="s">
        <v>266</v>
      </c>
      <c r="AG587" s="23" t="s">
        <v>1750</v>
      </c>
    </row>
    <row r="588" spans="29:33" x14ac:dyDescent="0.35">
      <c r="AC588" s="23" t="s">
        <v>678</v>
      </c>
      <c r="AE588" s="23" t="s">
        <v>934</v>
      </c>
      <c r="AG588" s="23" t="s">
        <v>3075</v>
      </c>
    </row>
    <row r="589" spans="29:33" x14ac:dyDescent="0.35">
      <c r="AC589" s="23" t="s">
        <v>6598</v>
      </c>
      <c r="AE589" s="23" t="s">
        <v>2206</v>
      </c>
      <c r="AG589" s="23" t="s">
        <v>6947</v>
      </c>
    </row>
    <row r="590" spans="29:33" x14ac:dyDescent="0.35">
      <c r="AC590" s="23" t="s">
        <v>2854</v>
      </c>
      <c r="AE590" s="23" t="s">
        <v>3809</v>
      </c>
      <c r="AG590" s="23" t="s">
        <v>2969</v>
      </c>
    </row>
    <row r="591" spans="29:33" x14ac:dyDescent="0.35">
      <c r="AC591" s="23" t="s">
        <v>5634</v>
      </c>
      <c r="AE591" s="23" t="s">
        <v>2341</v>
      </c>
      <c r="AG591" s="23" t="s">
        <v>6815</v>
      </c>
    </row>
    <row r="592" spans="29:33" x14ac:dyDescent="0.35">
      <c r="AC592" s="23" t="s">
        <v>307</v>
      </c>
      <c r="AE592" s="23" t="s">
        <v>4115</v>
      </c>
      <c r="AG592" s="23" t="s">
        <v>2816</v>
      </c>
    </row>
    <row r="593" spans="29:33" x14ac:dyDescent="0.35">
      <c r="AC593" s="23" t="s">
        <v>6024</v>
      </c>
      <c r="AE593" s="23" t="s">
        <v>6360</v>
      </c>
      <c r="AG593" s="23" t="s">
        <v>206</v>
      </c>
    </row>
    <row r="594" spans="29:33" x14ac:dyDescent="0.35">
      <c r="AC594" s="23" t="s">
        <v>6470</v>
      </c>
      <c r="AE594" s="23" t="s">
        <v>6246</v>
      </c>
      <c r="AG594" s="23" t="s">
        <v>1364</v>
      </c>
    </row>
    <row r="595" spans="29:33" x14ac:dyDescent="0.35">
      <c r="AC595" s="23" t="s">
        <v>3510</v>
      </c>
      <c r="AE595" s="23" t="s">
        <v>5240</v>
      </c>
      <c r="AG595" s="23" t="s">
        <v>6793</v>
      </c>
    </row>
    <row r="596" spans="29:33" x14ac:dyDescent="0.35">
      <c r="AC596" s="23" t="s">
        <v>5142</v>
      </c>
      <c r="AE596" s="23" t="s">
        <v>3799</v>
      </c>
      <c r="AG596" s="23" t="s">
        <v>1366</v>
      </c>
    </row>
    <row r="597" spans="29:33" x14ac:dyDescent="0.35">
      <c r="AC597" s="23" t="s">
        <v>5282</v>
      </c>
      <c r="AE597" s="23" t="s">
        <v>5714</v>
      </c>
      <c r="AG597" s="23" t="s">
        <v>343</v>
      </c>
    </row>
    <row r="598" spans="29:33" x14ac:dyDescent="0.35">
      <c r="AC598" s="23" t="s">
        <v>6993</v>
      </c>
      <c r="AE598" s="23" t="s">
        <v>5998</v>
      </c>
      <c r="AG598" s="23" t="s">
        <v>670</v>
      </c>
    </row>
    <row r="599" spans="29:33" x14ac:dyDescent="0.35">
      <c r="AC599" s="23" t="s">
        <v>6262</v>
      </c>
      <c r="AE599" s="23" t="s">
        <v>2788</v>
      </c>
      <c r="AG599" s="23" t="s">
        <v>5250</v>
      </c>
    </row>
    <row r="600" spans="29:33" x14ac:dyDescent="0.35">
      <c r="AC600" s="23" t="s">
        <v>4291</v>
      </c>
      <c r="AE600" s="23" t="s">
        <v>3162</v>
      </c>
      <c r="AG600" s="23" t="s">
        <v>6919</v>
      </c>
    </row>
    <row r="601" spans="29:33" x14ac:dyDescent="0.35">
      <c r="AC601" s="23" t="s">
        <v>246</v>
      </c>
      <c r="AE601" s="23" t="s">
        <v>89</v>
      </c>
      <c r="AG601" s="23" t="s">
        <v>5565</v>
      </c>
    </row>
    <row r="602" spans="29:33" x14ac:dyDescent="0.35">
      <c r="AC602" s="23" t="s">
        <v>2822</v>
      </c>
      <c r="AE602" s="23" t="s">
        <v>3156</v>
      </c>
      <c r="AG602" s="23" t="s">
        <v>1557</v>
      </c>
    </row>
    <row r="603" spans="29:33" x14ac:dyDescent="0.35">
      <c r="AC603" s="23" t="s">
        <v>6280</v>
      </c>
      <c r="AE603" s="23" t="s">
        <v>1256</v>
      </c>
      <c r="AG603" s="23" t="s">
        <v>3564</v>
      </c>
    </row>
    <row r="604" spans="29:33" x14ac:dyDescent="0.35">
      <c r="AC604" s="23" t="s">
        <v>6801</v>
      </c>
      <c r="AE604" s="23" t="s">
        <v>2029</v>
      </c>
      <c r="AG604" s="23" t="s">
        <v>6408</v>
      </c>
    </row>
    <row r="605" spans="29:33" x14ac:dyDescent="0.35">
      <c r="AC605" s="23" t="s">
        <v>6550</v>
      </c>
      <c r="AE605" s="23" t="s">
        <v>6264</v>
      </c>
      <c r="AG605" s="23" t="s">
        <v>608</v>
      </c>
    </row>
    <row r="606" spans="29:33" x14ac:dyDescent="0.35">
      <c r="AC606" s="23" t="s">
        <v>4896</v>
      </c>
      <c r="AE606" s="23" t="s">
        <v>6274</v>
      </c>
      <c r="AG606" s="23" t="s">
        <v>4211</v>
      </c>
    </row>
    <row r="607" spans="29:33" x14ac:dyDescent="0.35">
      <c r="AC607" s="23" t="s">
        <v>6821</v>
      </c>
      <c r="AE607" s="23" t="s">
        <v>1258</v>
      </c>
      <c r="AG607" s="23" t="s">
        <v>5042</v>
      </c>
    </row>
    <row r="608" spans="29:33" x14ac:dyDescent="0.35">
      <c r="AC608" s="23" t="s">
        <v>295</v>
      </c>
      <c r="AE608" s="23" t="s">
        <v>655</v>
      </c>
      <c r="AG608" s="23" t="s">
        <v>1125</v>
      </c>
    </row>
    <row r="609" spans="29:33" x14ac:dyDescent="0.35">
      <c r="AC609" s="23" t="s">
        <v>3410</v>
      </c>
      <c r="AE609" s="23" t="s">
        <v>3154</v>
      </c>
      <c r="AG609" s="23" t="s">
        <v>3990</v>
      </c>
    </row>
    <row r="610" spans="29:33" x14ac:dyDescent="0.35">
      <c r="AC610" s="23" t="s">
        <v>3705</v>
      </c>
      <c r="AE610" s="23" t="s">
        <v>3164</v>
      </c>
      <c r="AG610" s="23" t="s">
        <v>2535</v>
      </c>
    </row>
    <row r="611" spans="29:33" x14ac:dyDescent="0.35">
      <c r="AC611" s="23" t="s">
        <v>4007</v>
      </c>
      <c r="AE611" s="23" t="s">
        <v>6568</v>
      </c>
      <c r="AG611" s="23" t="s">
        <v>6131</v>
      </c>
    </row>
    <row r="612" spans="29:33" x14ac:dyDescent="0.35">
      <c r="AC612" s="23" t="s">
        <v>4021</v>
      </c>
      <c r="AE612" s="23" t="s">
        <v>3282</v>
      </c>
      <c r="AG612" s="23" t="s">
        <v>6931</v>
      </c>
    </row>
    <row r="613" spans="29:33" x14ac:dyDescent="0.35">
      <c r="AC613" s="23" t="s">
        <v>6186</v>
      </c>
      <c r="AE613" s="23" t="s">
        <v>3286</v>
      </c>
      <c r="AG613" s="23" t="s">
        <v>6462</v>
      </c>
    </row>
    <row r="614" spans="29:33" x14ac:dyDescent="0.35">
      <c r="AC614" s="23" t="s">
        <v>3446</v>
      </c>
      <c r="AE614" s="23" t="s">
        <v>738</v>
      </c>
      <c r="AG614" s="23" t="s">
        <v>1127</v>
      </c>
    </row>
    <row r="615" spans="29:33" x14ac:dyDescent="0.35">
      <c r="AC615" s="23" t="s">
        <v>6977</v>
      </c>
      <c r="AE615" s="23" t="s">
        <v>2384</v>
      </c>
      <c r="AG615" s="23" t="s">
        <v>6288</v>
      </c>
    </row>
    <row r="616" spans="29:33" x14ac:dyDescent="0.35">
      <c r="AC616" s="23" t="s">
        <v>5974</v>
      </c>
      <c r="AE616" s="23" t="s">
        <v>4125</v>
      </c>
      <c r="AG616" s="23" t="s">
        <v>1559</v>
      </c>
    </row>
    <row r="617" spans="29:33" x14ac:dyDescent="0.35">
      <c r="AC617" s="23" t="s">
        <v>5332</v>
      </c>
      <c r="AE617" s="23" t="s">
        <v>2577</v>
      </c>
      <c r="AG617" s="23" t="s">
        <v>2219</v>
      </c>
    </row>
    <row r="618" spans="29:33" x14ac:dyDescent="0.35">
      <c r="AC618" s="23" t="s">
        <v>4237</v>
      </c>
      <c r="AE618" s="23" t="s">
        <v>6168</v>
      </c>
      <c r="AG618" s="23" t="s">
        <v>2227</v>
      </c>
    </row>
    <row r="619" spans="29:33" x14ac:dyDescent="0.35">
      <c r="AC619" s="23" t="s">
        <v>3039</v>
      </c>
      <c r="AE619" s="23" t="s">
        <v>1967</v>
      </c>
      <c r="AG619" s="23" t="s">
        <v>2457</v>
      </c>
    </row>
    <row r="620" spans="29:33" x14ac:dyDescent="0.35">
      <c r="AC620" s="23" t="s">
        <v>6743</v>
      </c>
      <c r="AE620" s="23" t="s">
        <v>496</v>
      </c>
      <c r="AG620" s="23" t="s">
        <v>6312</v>
      </c>
    </row>
    <row r="621" spans="29:33" x14ac:dyDescent="0.35">
      <c r="AC621" s="23" t="s">
        <v>4915</v>
      </c>
      <c r="AE621" s="23" t="s">
        <v>6238</v>
      </c>
      <c r="AG621" s="23" t="s">
        <v>3530</v>
      </c>
    </row>
    <row r="622" spans="29:33" x14ac:dyDescent="0.35">
      <c r="AC622" s="23" t="s">
        <v>2959</v>
      </c>
      <c r="AE622" s="23" t="s">
        <v>500</v>
      </c>
      <c r="AG622" s="23" t="s">
        <v>220</v>
      </c>
    </row>
    <row r="623" spans="29:33" x14ac:dyDescent="0.35">
      <c r="AC623" s="23" t="s">
        <v>2708</v>
      </c>
      <c r="AE623" s="23" t="s">
        <v>3160</v>
      </c>
      <c r="AG623" s="23" t="s">
        <v>2110</v>
      </c>
    </row>
    <row r="624" spans="29:33" x14ac:dyDescent="0.35">
      <c r="AC624" s="23" t="s">
        <v>4997</v>
      </c>
      <c r="AE624" s="23" t="s">
        <v>6212</v>
      </c>
      <c r="AG624" s="23" t="s">
        <v>5914</v>
      </c>
    </row>
    <row r="625" spans="29:33" x14ac:dyDescent="0.35">
      <c r="AC625" s="23" t="s">
        <v>5756</v>
      </c>
      <c r="AE625" s="23" t="s">
        <v>254</v>
      </c>
      <c r="AG625" s="23" t="s">
        <v>2663</v>
      </c>
    </row>
    <row r="626" spans="29:33" x14ac:dyDescent="0.35">
      <c r="AC626" s="23" t="s">
        <v>5854</v>
      </c>
      <c r="AE626" s="23" t="s">
        <v>3885</v>
      </c>
      <c r="AG626" s="23" t="s">
        <v>5059</v>
      </c>
    </row>
    <row r="627" spans="29:33" x14ac:dyDescent="0.35">
      <c r="AC627" s="23" t="s">
        <v>3751</v>
      </c>
      <c r="AE627" s="23" t="s">
        <v>5758</v>
      </c>
      <c r="AG627" s="23" t="s">
        <v>6520</v>
      </c>
    </row>
    <row r="628" spans="29:33" x14ac:dyDescent="0.35">
      <c r="AC628" s="23" t="s">
        <v>6683</v>
      </c>
      <c r="AE628" s="23" t="s">
        <v>3847</v>
      </c>
      <c r="AG628" s="23" t="s">
        <v>224</v>
      </c>
    </row>
    <row r="629" spans="29:33" x14ac:dyDescent="0.35">
      <c r="AC629" s="23" t="s">
        <v>1927</v>
      </c>
      <c r="AE629" s="23" t="s">
        <v>1266</v>
      </c>
      <c r="AG629" s="23" t="s">
        <v>6103</v>
      </c>
    </row>
    <row r="630" spans="29:33" x14ac:dyDescent="0.35">
      <c r="AC630" s="23" t="s">
        <v>6939</v>
      </c>
      <c r="AE630" s="23" t="s">
        <v>3779</v>
      </c>
      <c r="AG630" s="23" t="s">
        <v>1368</v>
      </c>
    </row>
    <row r="631" spans="29:33" x14ac:dyDescent="0.35">
      <c r="AC631" s="23" t="s">
        <v>3454</v>
      </c>
      <c r="AE631" s="23" t="s">
        <v>6514</v>
      </c>
      <c r="AG631" s="23" t="s">
        <v>6592</v>
      </c>
    </row>
    <row r="632" spans="29:33" x14ac:dyDescent="0.35">
      <c r="AC632" s="23" t="s">
        <v>3964</v>
      </c>
      <c r="AE632" s="23" t="s">
        <v>575</v>
      </c>
      <c r="AG632" s="23" t="s">
        <v>6819</v>
      </c>
    </row>
    <row r="633" spans="29:33" x14ac:dyDescent="0.35">
      <c r="AC633" s="23" t="s">
        <v>6528</v>
      </c>
      <c r="AE633" s="23" t="s">
        <v>3091</v>
      </c>
      <c r="AG633" s="23" t="s">
        <v>636</v>
      </c>
    </row>
    <row r="634" spans="29:33" x14ac:dyDescent="0.35">
      <c r="AC634" s="23" t="s">
        <v>6198</v>
      </c>
      <c r="AE634" s="23" t="s">
        <v>2419</v>
      </c>
      <c r="AG634" s="23" t="s">
        <v>5526</v>
      </c>
    </row>
    <row r="635" spans="29:33" x14ac:dyDescent="0.35">
      <c r="AC635" s="23" t="s">
        <v>4267</v>
      </c>
      <c r="AE635" s="23" t="s">
        <v>2907</v>
      </c>
      <c r="AG635" s="23" t="s">
        <v>3486</v>
      </c>
    </row>
    <row r="636" spans="29:33" x14ac:dyDescent="0.35">
      <c r="AC636" s="23" t="s">
        <v>5146</v>
      </c>
      <c r="AE636" s="23" t="s">
        <v>2106</v>
      </c>
      <c r="AG636" s="23" t="s">
        <v>1129</v>
      </c>
    </row>
    <row r="637" spans="29:33" x14ac:dyDescent="0.35">
      <c r="AC637" s="23" t="s">
        <v>6759</v>
      </c>
      <c r="AE637" s="23" t="s">
        <v>297</v>
      </c>
      <c r="AG637" s="23" t="s">
        <v>5774</v>
      </c>
    </row>
    <row r="638" spans="29:33" x14ac:dyDescent="0.35">
      <c r="AC638" s="23" t="s">
        <v>3675</v>
      </c>
      <c r="AE638" s="23" t="s">
        <v>492</v>
      </c>
      <c r="AG638" s="23" t="s">
        <v>2342</v>
      </c>
    </row>
    <row r="639" spans="29:33" x14ac:dyDescent="0.35">
      <c r="AC639" s="23" t="s">
        <v>4309</v>
      </c>
      <c r="AE639" s="23" t="s">
        <v>6242</v>
      </c>
      <c r="AG639" s="23" t="s">
        <v>154</v>
      </c>
    </row>
    <row r="640" spans="29:33" x14ac:dyDescent="0.35">
      <c r="AC640" s="23" t="s">
        <v>6064</v>
      </c>
      <c r="AE640" s="23" t="s">
        <v>1272</v>
      </c>
      <c r="AG640" s="23" t="s">
        <v>5706</v>
      </c>
    </row>
    <row r="641" spans="29:33" x14ac:dyDescent="0.35">
      <c r="AC641" s="23" t="s">
        <v>5972</v>
      </c>
      <c r="AE641" s="23" t="s">
        <v>250</v>
      </c>
      <c r="AG641" s="23" t="s">
        <v>5842</v>
      </c>
    </row>
    <row r="642" spans="29:33" x14ac:dyDescent="0.35">
      <c r="AC642" s="23" t="s">
        <v>2885</v>
      </c>
      <c r="AE642" s="23" t="s">
        <v>6510</v>
      </c>
      <c r="AG642" s="23" t="s">
        <v>6226</v>
      </c>
    </row>
    <row r="643" spans="29:33" x14ac:dyDescent="0.35">
      <c r="AC643" s="23" t="s">
        <v>3438</v>
      </c>
      <c r="AE643" s="23" t="s">
        <v>4139</v>
      </c>
      <c r="AG643" s="23" t="s">
        <v>2333</v>
      </c>
    </row>
    <row r="644" spans="29:33" x14ac:dyDescent="0.35">
      <c r="AC644" s="23" t="s">
        <v>3450</v>
      </c>
      <c r="AE644" s="23" t="s">
        <v>5798</v>
      </c>
      <c r="AG644" s="23" t="s">
        <v>3031</v>
      </c>
    </row>
    <row r="645" spans="29:33" x14ac:dyDescent="0.35">
      <c r="AC645" s="23" t="s">
        <v>4259</v>
      </c>
      <c r="AE645" s="23" t="s">
        <v>1280</v>
      </c>
      <c r="AG645" s="23" t="s">
        <v>4293</v>
      </c>
    </row>
    <row r="646" spans="29:33" x14ac:dyDescent="0.35">
      <c r="AC646" s="23" t="s">
        <v>4239</v>
      </c>
      <c r="AE646" s="23" t="s">
        <v>2115</v>
      </c>
      <c r="AG646" s="23" t="s">
        <v>486</v>
      </c>
    </row>
    <row r="647" spans="29:33" x14ac:dyDescent="0.35">
      <c r="AC647" s="23" t="s">
        <v>2728</v>
      </c>
      <c r="AE647" s="23" t="s">
        <v>5228</v>
      </c>
      <c r="AG647" s="23" t="s">
        <v>2055</v>
      </c>
    </row>
    <row r="648" spans="29:33" x14ac:dyDescent="0.35">
      <c r="AC648" s="23" t="s">
        <v>3456</v>
      </c>
      <c r="AE648" s="23" t="s">
        <v>2473</v>
      </c>
      <c r="AG648" s="23" t="s">
        <v>2045</v>
      </c>
    </row>
    <row r="649" spans="29:33" x14ac:dyDescent="0.35">
      <c r="AC649" s="23" t="s">
        <v>5266</v>
      </c>
      <c r="AE649" s="23" t="s">
        <v>2824</v>
      </c>
      <c r="AG649" s="23" t="s">
        <v>1131</v>
      </c>
    </row>
    <row r="650" spans="29:33" x14ac:dyDescent="0.35">
      <c r="AC650" s="23" t="s">
        <v>5850</v>
      </c>
      <c r="AE650" s="23" t="s">
        <v>5256</v>
      </c>
      <c r="AG650" s="23" t="s">
        <v>3083</v>
      </c>
    </row>
    <row r="651" spans="29:33" x14ac:dyDescent="0.35">
      <c r="AC651" s="23" t="s">
        <v>612</v>
      </c>
      <c r="AE651" s="23" t="s">
        <v>5232</v>
      </c>
      <c r="AG651" s="23" t="s">
        <v>3815</v>
      </c>
    </row>
    <row r="652" spans="29:33" x14ac:dyDescent="0.35">
      <c r="AC652" s="23" t="s">
        <v>1975</v>
      </c>
      <c r="AE652" s="23" t="s">
        <v>6564</v>
      </c>
      <c r="AG652" s="23" t="s">
        <v>5310</v>
      </c>
    </row>
    <row r="653" spans="29:33" x14ac:dyDescent="0.35">
      <c r="AC653" s="23" t="s">
        <v>6580</v>
      </c>
      <c r="AE653" s="23" t="s">
        <v>3280</v>
      </c>
      <c r="AG653" s="23" t="s">
        <v>5362</v>
      </c>
    </row>
    <row r="654" spans="29:33" x14ac:dyDescent="0.35">
      <c r="AC654" s="23" t="s">
        <v>5118</v>
      </c>
      <c r="AE654" s="23" t="s">
        <v>3793</v>
      </c>
      <c r="AG654" s="23" t="s">
        <v>2624</v>
      </c>
    </row>
    <row r="655" spans="29:33" x14ac:dyDescent="0.35">
      <c r="AC655" s="23" t="s">
        <v>6200</v>
      </c>
      <c r="AE655" s="23" t="s">
        <v>6446</v>
      </c>
      <c r="AG655" s="23" t="s">
        <v>3145</v>
      </c>
    </row>
    <row r="656" spans="29:33" x14ac:dyDescent="0.35">
      <c r="AC656" s="23" t="s">
        <v>6216</v>
      </c>
      <c r="AE656" s="23" t="s">
        <v>3602</v>
      </c>
      <c r="AG656" s="23" t="s">
        <v>372</v>
      </c>
    </row>
    <row r="657" spans="29:33" x14ac:dyDescent="0.35">
      <c r="AC657" s="23" t="s">
        <v>4991</v>
      </c>
      <c r="AE657" s="23" t="s">
        <v>4041</v>
      </c>
      <c r="AG657" s="23" t="s">
        <v>622</v>
      </c>
    </row>
    <row r="658" spans="29:33" x14ac:dyDescent="0.35">
      <c r="AC658" s="23" t="s">
        <v>6230</v>
      </c>
      <c r="AE658" s="23" t="s">
        <v>1481</v>
      </c>
      <c r="AG658" s="23" t="s">
        <v>616</v>
      </c>
    </row>
    <row r="659" spans="29:33" x14ac:dyDescent="0.35">
      <c r="AC659" s="23" t="s">
        <v>2971</v>
      </c>
      <c r="AE659" s="23" t="s">
        <v>442</v>
      </c>
      <c r="AG659" s="23" t="s">
        <v>561</v>
      </c>
    </row>
    <row r="660" spans="29:33" x14ac:dyDescent="0.35">
      <c r="AC660" s="23" t="s">
        <v>6276</v>
      </c>
      <c r="AE660" s="23" t="s">
        <v>3318</v>
      </c>
      <c r="AG660" s="23" t="s">
        <v>422</v>
      </c>
    </row>
    <row r="661" spans="29:33" x14ac:dyDescent="0.35">
      <c r="AC661" s="23" t="s">
        <v>4263</v>
      </c>
      <c r="AE661" s="23" t="s">
        <v>5248</v>
      </c>
      <c r="AG661" s="23" t="s">
        <v>102</v>
      </c>
    </row>
    <row r="662" spans="29:33" x14ac:dyDescent="0.35">
      <c r="AC662" s="23" t="s">
        <v>3992</v>
      </c>
      <c r="AE662" s="23" t="s">
        <v>5300</v>
      </c>
      <c r="AG662" s="23" t="s">
        <v>4949</v>
      </c>
    </row>
    <row r="663" spans="29:33" x14ac:dyDescent="0.35">
      <c r="AC663" s="23" t="s">
        <v>6570</v>
      </c>
      <c r="AE663" s="23" t="s">
        <v>6141</v>
      </c>
      <c r="AG663" s="23" t="s">
        <v>6014</v>
      </c>
    </row>
    <row r="664" spans="29:33" x14ac:dyDescent="0.35">
      <c r="AC664" s="23" t="s">
        <v>5262</v>
      </c>
      <c r="AE664" s="23" t="s">
        <v>2411</v>
      </c>
      <c r="AG664" s="23" t="s">
        <v>632</v>
      </c>
    </row>
    <row r="665" spans="29:33" x14ac:dyDescent="0.35">
      <c r="AC665" s="23" t="s">
        <v>6270</v>
      </c>
      <c r="AE665" s="23" t="s">
        <v>2571</v>
      </c>
      <c r="AG665" s="23" t="s">
        <v>6923</v>
      </c>
    </row>
    <row r="666" spans="29:33" x14ac:dyDescent="0.35">
      <c r="AC666" s="23" t="s">
        <v>5098</v>
      </c>
      <c r="AE666" s="23" t="s">
        <v>4145</v>
      </c>
      <c r="AG666" s="23" t="s">
        <v>4257</v>
      </c>
    </row>
    <row r="667" spans="29:33" x14ac:dyDescent="0.35">
      <c r="AC667" s="23" t="s">
        <v>3148</v>
      </c>
      <c r="AE667" s="23" t="s">
        <v>5636</v>
      </c>
      <c r="AG667" s="23" t="s">
        <v>5956</v>
      </c>
    </row>
    <row r="668" spans="29:33" x14ac:dyDescent="0.35">
      <c r="AC668" s="23" t="s">
        <v>6733</v>
      </c>
      <c r="AE668" s="23" t="s">
        <v>2790</v>
      </c>
      <c r="AG668" s="23" t="s">
        <v>5938</v>
      </c>
    </row>
    <row r="669" spans="29:33" x14ac:dyDescent="0.35">
      <c r="AC669" s="23" t="s">
        <v>3482</v>
      </c>
      <c r="AE669" s="23" t="s">
        <v>2033</v>
      </c>
      <c r="AG669" s="23" t="s">
        <v>2208</v>
      </c>
    </row>
    <row r="670" spans="29:33" x14ac:dyDescent="0.35">
      <c r="AC670" s="23" t="s">
        <v>3988</v>
      </c>
      <c r="AE670" s="23" t="s">
        <v>2277</v>
      </c>
      <c r="AG670" s="23" t="s">
        <v>4198</v>
      </c>
    </row>
    <row r="671" spans="29:33" x14ac:dyDescent="0.35">
      <c r="AC671" s="23" t="s">
        <v>3691</v>
      </c>
      <c r="AE671" s="23" t="s">
        <v>6544</v>
      </c>
      <c r="AG671" s="23" t="s">
        <v>5846</v>
      </c>
    </row>
    <row r="672" spans="29:33" x14ac:dyDescent="0.35">
      <c r="AC672" s="23" t="s">
        <v>3703</v>
      </c>
      <c r="AE672" s="23" t="s">
        <v>2825</v>
      </c>
      <c r="AG672" s="23" t="s">
        <v>3117</v>
      </c>
    </row>
    <row r="673" spans="29:33" x14ac:dyDescent="0.35">
      <c r="AC673" s="23" t="s">
        <v>3272</v>
      </c>
      <c r="AE673" s="23" t="s">
        <v>3617</v>
      </c>
      <c r="AG673" s="23" t="s">
        <v>5484</v>
      </c>
    </row>
    <row r="674" spans="29:33" x14ac:dyDescent="0.35">
      <c r="AC674" s="23" t="s">
        <v>5585</v>
      </c>
      <c r="AE674" s="23" t="s">
        <v>3326</v>
      </c>
      <c r="AG674" s="23" t="s">
        <v>5702</v>
      </c>
    </row>
    <row r="675" spans="29:33" x14ac:dyDescent="0.35">
      <c r="AC675" s="23" t="s">
        <v>6153</v>
      </c>
      <c r="AE675" s="23" t="s">
        <v>5280</v>
      </c>
      <c r="AG675" s="23" t="s">
        <v>1891</v>
      </c>
    </row>
    <row r="676" spans="29:33" x14ac:dyDescent="0.35">
      <c r="AC676" s="23" t="s">
        <v>2809</v>
      </c>
      <c r="AE676" s="23" t="s">
        <v>2694</v>
      </c>
      <c r="AG676" s="23" t="s">
        <v>3978</v>
      </c>
    </row>
    <row r="677" spans="29:33" x14ac:dyDescent="0.35">
      <c r="AC677" s="23" t="s">
        <v>5040</v>
      </c>
      <c r="AE677" s="23" t="s">
        <v>2895</v>
      </c>
      <c r="AG677" s="23" t="s">
        <v>6789</v>
      </c>
    </row>
    <row r="678" spans="29:33" x14ac:dyDescent="0.35">
      <c r="AC678" s="23" t="s">
        <v>4217</v>
      </c>
      <c r="AE678" s="23" t="s">
        <v>4933</v>
      </c>
      <c r="AG678" s="23" t="s">
        <v>3901</v>
      </c>
    </row>
    <row r="679" spans="29:33" x14ac:dyDescent="0.35">
      <c r="AC679" s="23" t="s">
        <v>5532</v>
      </c>
      <c r="AE679" s="23" t="s">
        <v>2688</v>
      </c>
      <c r="AG679" s="23" t="s">
        <v>3243</v>
      </c>
    </row>
    <row r="680" spans="29:33" x14ac:dyDescent="0.35">
      <c r="AC680" s="23" t="s">
        <v>4303</v>
      </c>
      <c r="AE680" s="23" t="s">
        <v>1813</v>
      </c>
      <c r="AG680" s="23" t="s">
        <v>5350</v>
      </c>
    </row>
    <row r="681" spans="29:33" x14ac:dyDescent="0.35">
      <c r="AC681" s="23" t="s">
        <v>1724</v>
      </c>
      <c r="AE681" s="23" t="s">
        <v>2668</v>
      </c>
      <c r="AG681" s="23" t="s">
        <v>4103</v>
      </c>
    </row>
    <row r="682" spans="29:33" x14ac:dyDescent="0.35">
      <c r="AC682" s="23" t="s">
        <v>6097</v>
      </c>
      <c r="AE682" s="23" t="s">
        <v>2782</v>
      </c>
      <c r="AG682" s="23" t="s">
        <v>4025</v>
      </c>
    </row>
    <row r="683" spans="29:33" x14ac:dyDescent="0.35">
      <c r="AC683" s="23" t="s">
        <v>4099</v>
      </c>
      <c r="AE683" s="23" t="s">
        <v>2294</v>
      </c>
      <c r="AG683" s="23" t="s">
        <v>4095</v>
      </c>
    </row>
    <row r="684" spans="29:33" x14ac:dyDescent="0.35">
      <c r="AC684" s="23" t="s">
        <v>5073</v>
      </c>
      <c r="AE684" s="23" t="s">
        <v>3805</v>
      </c>
      <c r="AG684" s="23" t="s">
        <v>4061</v>
      </c>
    </row>
    <row r="685" spans="29:33" x14ac:dyDescent="0.35">
      <c r="AC685" s="23" t="s">
        <v>4906</v>
      </c>
      <c r="AE685" s="23" t="s">
        <v>3931</v>
      </c>
      <c r="AG685" s="23" t="s">
        <v>5386</v>
      </c>
    </row>
    <row r="686" spans="29:33" x14ac:dyDescent="0.35">
      <c r="AC686" s="23" t="s">
        <v>4908</v>
      </c>
      <c r="AE686" s="23" t="s">
        <v>3334</v>
      </c>
      <c r="AG686" s="23" t="s">
        <v>4067</v>
      </c>
    </row>
    <row r="687" spans="29:33" x14ac:dyDescent="0.35">
      <c r="AC687" s="23" t="s">
        <v>3081</v>
      </c>
      <c r="AE687" s="23" t="s">
        <v>5996</v>
      </c>
      <c r="AG687" s="23" t="s">
        <v>4275</v>
      </c>
    </row>
    <row r="688" spans="29:33" x14ac:dyDescent="0.35">
      <c r="AC688" s="23" t="s">
        <v>6137</v>
      </c>
      <c r="AE688" s="23" t="s">
        <v>1643</v>
      </c>
      <c r="AG688" s="23" t="s">
        <v>1710</v>
      </c>
    </row>
    <row r="689" spans="29:33" x14ac:dyDescent="0.35">
      <c r="AC689" s="23" t="s">
        <v>5628</v>
      </c>
      <c r="AE689" s="23" t="s">
        <v>1300</v>
      </c>
      <c r="AG689" s="23" t="s">
        <v>6955</v>
      </c>
    </row>
    <row r="690" spans="29:33" x14ac:dyDescent="0.35">
      <c r="AC690" s="23" t="s">
        <v>6010</v>
      </c>
      <c r="AE690" s="23" t="s">
        <v>2634</v>
      </c>
      <c r="AG690" s="23" t="s">
        <v>4093</v>
      </c>
    </row>
    <row r="691" spans="29:33" x14ac:dyDescent="0.35">
      <c r="AC691" s="23" t="s">
        <v>3872</v>
      </c>
      <c r="AE691" s="23" t="s">
        <v>4959</v>
      </c>
      <c r="AG691" s="23" t="s">
        <v>4057</v>
      </c>
    </row>
    <row r="692" spans="29:33" x14ac:dyDescent="0.35">
      <c r="AC692" s="23" t="s">
        <v>5516</v>
      </c>
      <c r="AE692" s="23" t="s">
        <v>6292</v>
      </c>
      <c r="AG692" s="23" t="s">
        <v>3462</v>
      </c>
    </row>
    <row r="693" spans="29:33" x14ac:dyDescent="0.35">
      <c r="AC693" s="23" t="s">
        <v>3785</v>
      </c>
      <c r="AE693" s="23" t="s">
        <v>3927</v>
      </c>
      <c r="AG693" s="23" t="s">
        <v>3733</v>
      </c>
    </row>
    <row r="694" spans="29:33" x14ac:dyDescent="0.35">
      <c r="AC694" s="23" t="s">
        <v>589</v>
      </c>
      <c r="AE694" s="23" t="s">
        <v>4143</v>
      </c>
      <c r="AG694" s="23" t="s">
        <v>6971</v>
      </c>
    </row>
    <row r="695" spans="29:33" x14ac:dyDescent="0.35">
      <c r="AC695" s="23" t="s">
        <v>6174</v>
      </c>
      <c r="AE695" s="23" t="s">
        <v>5204</v>
      </c>
      <c r="AG695" s="23" t="s">
        <v>3152</v>
      </c>
    </row>
    <row r="696" spans="29:33" x14ac:dyDescent="0.35">
      <c r="AC696" s="23" t="s">
        <v>3142</v>
      </c>
      <c r="AE696" s="23" t="s">
        <v>1304</v>
      </c>
      <c r="AG696" s="23" t="s">
        <v>4009</v>
      </c>
    </row>
    <row r="697" spans="29:33" x14ac:dyDescent="0.35">
      <c r="AC697" s="23" t="s">
        <v>4315</v>
      </c>
      <c r="AE697" s="23" t="s">
        <v>2407</v>
      </c>
      <c r="AG697" s="23" t="s">
        <v>4001</v>
      </c>
    </row>
    <row r="698" spans="29:33" x14ac:dyDescent="0.35">
      <c r="AC698" s="23" t="s">
        <v>5110</v>
      </c>
      <c r="AE698" s="23" t="s">
        <v>6084</v>
      </c>
      <c r="AG698" s="23" t="s">
        <v>424</v>
      </c>
    </row>
    <row r="699" spans="29:33" x14ac:dyDescent="0.35">
      <c r="AC699" s="23" t="s">
        <v>5768</v>
      </c>
      <c r="AE699" s="23" t="s">
        <v>5704</v>
      </c>
      <c r="AG699" s="23" t="s">
        <v>3755</v>
      </c>
    </row>
    <row r="700" spans="29:33" x14ac:dyDescent="0.35">
      <c r="AC700" s="23" t="s">
        <v>3949</v>
      </c>
      <c r="AE700" s="23" t="s">
        <v>5106</v>
      </c>
      <c r="AG700" s="23" t="s">
        <v>3488</v>
      </c>
    </row>
    <row r="701" spans="29:33" x14ac:dyDescent="0.35">
      <c r="AC701" s="23" t="s">
        <v>3233</v>
      </c>
      <c r="AE701" s="23" t="s">
        <v>5184</v>
      </c>
      <c r="AG701" s="23" t="s">
        <v>2720</v>
      </c>
    </row>
    <row r="702" spans="29:33" x14ac:dyDescent="0.35">
      <c r="AC702" s="23" t="s">
        <v>1985</v>
      </c>
      <c r="AE702" s="23" t="s">
        <v>1306</v>
      </c>
      <c r="AG702" s="23" t="s">
        <v>624</v>
      </c>
    </row>
    <row r="703" spans="29:33" x14ac:dyDescent="0.35">
      <c r="AC703" s="23" t="s">
        <v>1979</v>
      </c>
      <c r="AE703" s="23" t="s">
        <v>1489</v>
      </c>
      <c r="AG703" s="23" t="s">
        <v>2649</v>
      </c>
    </row>
    <row r="704" spans="29:33" x14ac:dyDescent="0.35">
      <c r="AC704" s="23" t="s">
        <v>6901</v>
      </c>
      <c r="AE704" s="23" t="s">
        <v>3803</v>
      </c>
      <c r="AG704" s="23" t="s">
        <v>5992</v>
      </c>
    </row>
    <row r="705" spans="29:33" x14ac:dyDescent="0.35">
      <c r="AC705" s="23" t="s">
        <v>5538</v>
      </c>
      <c r="AE705" s="23" t="s">
        <v>1017</v>
      </c>
      <c r="AG705" s="23" t="s">
        <v>5448</v>
      </c>
    </row>
    <row r="706" spans="29:33" x14ac:dyDescent="0.35">
      <c r="AC706" s="23" t="s">
        <v>430</v>
      </c>
      <c r="AE706" s="23" t="s">
        <v>6494</v>
      </c>
      <c r="AG706" s="23" t="s">
        <v>6077</v>
      </c>
    </row>
    <row r="707" spans="29:33" x14ac:dyDescent="0.35">
      <c r="AC707" s="23" t="s">
        <v>432</v>
      </c>
      <c r="AE707" s="23" t="s">
        <v>2023</v>
      </c>
      <c r="AG707" s="23" t="s">
        <v>1561</v>
      </c>
    </row>
    <row r="708" spans="29:33" x14ac:dyDescent="0.35">
      <c r="AC708" s="23" t="s">
        <v>5587</v>
      </c>
      <c r="AE708" s="23" t="s">
        <v>788</v>
      </c>
      <c r="AG708" s="23" t="s">
        <v>5013</v>
      </c>
    </row>
    <row r="709" spans="29:33" x14ac:dyDescent="0.35">
      <c r="AC709" s="23" t="s">
        <v>6893</v>
      </c>
      <c r="AE709" s="23" t="s">
        <v>6036</v>
      </c>
      <c r="AG709" s="23" t="s">
        <v>2239</v>
      </c>
    </row>
    <row r="710" spans="29:33" x14ac:dyDescent="0.35">
      <c r="AC710" s="23" t="s">
        <v>2655</v>
      </c>
      <c r="AE710" s="23" t="s">
        <v>2903</v>
      </c>
      <c r="AG710" s="23" t="s">
        <v>2214</v>
      </c>
    </row>
    <row r="711" spans="29:33" x14ac:dyDescent="0.35">
      <c r="AC711" s="23" t="s">
        <v>4251</v>
      </c>
      <c r="AE711" s="23" t="s">
        <v>2917</v>
      </c>
      <c r="AG711" s="23" t="s">
        <v>6073</v>
      </c>
    </row>
    <row r="712" spans="29:33" x14ac:dyDescent="0.35">
      <c r="AC712" s="23" t="s">
        <v>2123</v>
      </c>
      <c r="AE712" s="23" t="s">
        <v>1650</v>
      </c>
      <c r="AG712" s="23" t="s">
        <v>3432</v>
      </c>
    </row>
    <row r="713" spans="29:33" x14ac:dyDescent="0.35">
      <c r="AC713" s="23" t="s">
        <v>2879</v>
      </c>
      <c r="AE713" s="23" t="s">
        <v>1652</v>
      </c>
      <c r="AG713" s="23" t="s">
        <v>874</v>
      </c>
    </row>
    <row r="714" spans="29:33" x14ac:dyDescent="0.35">
      <c r="AC714" s="23" t="s">
        <v>6620</v>
      </c>
      <c r="AE714" s="23" t="s">
        <v>4157</v>
      </c>
      <c r="AG714" s="23" t="s">
        <v>826</v>
      </c>
    </row>
    <row r="715" spans="29:33" x14ac:dyDescent="0.35">
      <c r="AC715" s="23" t="s">
        <v>3023</v>
      </c>
      <c r="AE715" s="23" t="s">
        <v>6214</v>
      </c>
      <c r="AG715" s="23" t="s">
        <v>461</v>
      </c>
    </row>
    <row r="716" spans="29:33" x14ac:dyDescent="0.35">
      <c r="AC716" s="23" t="s">
        <v>2057</v>
      </c>
      <c r="AE716" s="23" t="s">
        <v>6088</v>
      </c>
      <c r="AG716" s="23" t="s">
        <v>876</v>
      </c>
    </row>
    <row r="717" spans="29:33" x14ac:dyDescent="0.35">
      <c r="AC717" s="23" t="s">
        <v>756</v>
      </c>
      <c r="AE717" s="23" t="s">
        <v>5128</v>
      </c>
      <c r="AG717" s="23" t="s">
        <v>6050</v>
      </c>
    </row>
    <row r="718" spans="29:33" x14ac:dyDescent="0.35">
      <c r="AC718" s="23" t="s">
        <v>4192</v>
      </c>
      <c r="AE718" s="23" t="s">
        <v>3651</v>
      </c>
      <c r="AG718" s="23" t="s">
        <v>3252</v>
      </c>
    </row>
    <row r="719" spans="29:33" x14ac:dyDescent="0.35">
      <c r="AC719" s="23" t="s">
        <v>5834</v>
      </c>
      <c r="AE719" s="23" t="s">
        <v>3360</v>
      </c>
      <c r="AG719" s="23" t="s">
        <v>2661</v>
      </c>
    </row>
    <row r="720" spans="29:33" x14ac:dyDescent="0.35">
      <c r="AC720" s="23" t="s">
        <v>6949</v>
      </c>
      <c r="AE720" s="23" t="s">
        <v>5030</v>
      </c>
      <c r="AG720" s="23" t="s">
        <v>4161</v>
      </c>
    </row>
    <row r="721" spans="29:33" x14ac:dyDescent="0.35">
      <c r="AC721" s="23" t="s">
        <v>6717</v>
      </c>
      <c r="AE721" s="23" t="s">
        <v>3171</v>
      </c>
      <c r="AG721" s="23" t="s">
        <v>1413</v>
      </c>
    </row>
    <row r="722" spans="29:33" x14ac:dyDescent="0.35">
      <c r="AC722" s="23" t="s">
        <v>1865</v>
      </c>
      <c r="AE722" s="23" t="s">
        <v>6145</v>
      </c>
      <c r="AG722" s="23" t="s">
        <v>3598</v>
      </c>
    </row>
    <row r="723" spans="29:33" x14ac:dyDescent="0.35">
      <c r="AC723" s="23" t="s">
        <v>3400</v>
      </c>
      <c r="AE723" s="23" t="s">
        <v>744</v>
      </c>
      <c r="AG723" s="23" t="s">
        <v>3600</v>
      </c>
    </row>
    <row r="724" spans="29:33" x14ac:dyDescent="0.35">
      <c r="AC724" s="23" t="s">
        <v>2251</v>
      </c>
      <c r="AE724" s="23" t="s">
        <v>1688</v>
      </c>
      <c r="AG724" s="23" t="s">
        <v>3105</v>
      </c>
    </row>
    <row r="725" spans="29:33" x14ac:dyDescent="0.35">
      <c r="AC725" s="23" t="s">
        <v>6797</v>
      </c>
      <c r="AE725" s="23" t="s">
        <v>3380</v>
      </c>
      <c r="AG725" s="23" t="s">
        <v>2257</v>
      </c>
    </row>
    <row r="726" spans="29:33" x14ac:dyDescent="0.35">
      <c r="AC726" s="23" t="s">
        <v>6160</v>
      </c>
      <c r="AE726" s="23" t="s">
        <v>3330</v>
      </c>
      <c r="AG726" s="23" t="s">
        <v>1133</v>
      </c>
    </row>
    <row r="727" spans="29:33" x14ac:dyDescent="0.35">
      <c r="AC727" s="23" t="s">
        <v>2810</v>
      </c>
      <c r="AE727" s="23" t="s">
        <v>2682</v>
      </c>
      <c r="AG727" s="23" t="s">
        <v>261</v>
      </c>
    </row>
    <row r="728" spans="29:33" x14ac:dyDescent="0.35">
      <c r="AC728" s="23" t="s">
        <v>5122</v>
      </c>
      <c r="AE728" s="23" t="s">
        <v>5092</v>
      </c>
      <c r="AG728" s="23" t="s">
        <v>3741</v>
      </c>
    </row>
    <row r="729" spans="29:33" x14ac:dyDescent="0.35">
      <c r="AC729" s="23" t="s">
        <v>6991</v>
      </c>
      <c r="AE729" s="23" t="s">
        <v>3645</v>
      </c>
      <c r="AG729" s="23" t="s">
        <v>3757</v>
      </c>
    </row>
    <row r="730" spans="29:33" x14ac:dyDescent="0.35">
      <c r="AC730" s="23" t="s">
        <v>3021</v>
      </c>
      <c r="AE730" s="23" t="s">
        <v>2696</v>
      </c>
      <c r="AG730" s="23" t="s">
        <v>6380</v>
      </c>
    </row>
    <row r="731" spans="29:33" x14ac:dyDescent="0.35">
      <c r="AC731" s="23" t="s">
        <v>3049</v>
      </c>
      <c r="AE731" s="23" t="s">
        <v>4117</v>
      </c>
      <c r="AG731" s="23" t="s">
        <v>3304</v>
      </c>
    </row>
    <row r="732" spans="29:33" x14ac:dyDescent="0.35">
      <c r="AC732" s="23" t="s">
        <v>2247</v>
      </c>
      <c r="AE732" s="23" t="s">
        <v>4147</v>
      </c>
      <c r="AG732" s="23" t="s">
        <v>1135</v>
      </c>
    </row>
    <row r="733" spans="29:33" x14ac:dyDescent="0.35">
      <c r="AC733" s="23" t="s">
        <v>610</v>
      </c>
      <c r="AE733" s="23" t="s">
        <v>2100</v>
      </c>
      <c r="AG733" s="23" t="s">
        <v>4995</v>
      </c>
    </row>
    <row r="734" spans="29:33" x14ac:dyDescent="0.35">
      <c r="AC734" s="23" t="s">
        <v>5078</v>
      </c>
      <c r="AE734" s="23" t="s">
        <v>3619</v>
      </c>
      <c r="AG734" s="23" t="s">
        <v>2706</v>
      </c>
    </row>
    <row r="735" spans="29:33" x14ac:dyDescent="0.35">
      <c r="AC735" s="23" t="s">
        <v>44</v>
      </c>
      <c r="AE735" s="23" t="s">
        <v>1851</v>
      </c>
      <c r="AG735" s="23" t="s">
        <v>3426</v>
      </c>
    </row>
    <row r="736" spans="29:33" x14ac:dyDescent="0.35">
      <c r="AC736" s="23" t="s">
        <v>3007</v>
      </c>
      <c r="AE736" s="23" t="s">
        <v>2925</v>
      </c>
      <c r="AG736" s="23" t="s">
        <v>3984</v>
      </c>
    </row>
    <row r="737" spans="29:33" x14ac:dyDescent="0.35">
      <c r="AC737" s="23" t="s">
        <v>6117</v>
      </c>
      <c r="AE737" s="23" t="s">
        <v>543</v>
      </c>
      <c r="AG737" s="23" t="s">
        <v>2461</v>
      </c>
    </row>
    <row r="738" spans="29:33" x14ac:dyDescent="0.35">
      <c r="AC738" s="23" t="s">
        <v>4283</v>
      </c>
      <c r="AE738" s="23" t="s">
        <v>4935</v>
      </c>
      <c r="AG738" s="23" t="s">
        <v>1563</v>
      </c>
    </row>
    <row r="739" spans="29:33" x14ac:dyDescent="0.35">
      <c r="AC739" s="23" t="s">
        <v>3592</v>
      </c>
      <c r="AE739" s="23" t="s">
        <v>2744</v>
      </c>
      <c r="AG739" s="23" t="s">
        <v>6028</v>
      </c>
    </row>
    <row r="740" spans="29:33" x14ac:dyDescent="0.35">
      <c r="AC740" s="23" t="s">
        <v>4301</v>
      </c>
      <c r="AE740" s="23" t="s">
        <v>6372</v>
      </c>
      <c r="AG740" s="23" t="s">
        <v>1415</v>
      </c>
    </row>
    <row r="741" spans="29:33" x14ac:dyDescent="0.35">
      <c r="AC741" s="23" t="s">
        <v>6052</v>
      </c>
      <c r="AE741" s="23" t="s">
        <v>2194</v>
      </c>
      <c r="AG741" s="23" t="s">
        <v>3189</v>
      </c>
    </row>
    <row r="742" spans="29:33" x14ac:dyDescent="0.35">
      <c r="AC742" s="23" t="s">
        <v>6981</v>
      </c>
      <c r="AE742" s="23" t="s">
        <v>3356</v>
      </c>
      <c r="AG742" s="23" t="s">
        <v>5222</v>
      </c>
    </row>
    <row r="743" spans="29:33" x14ac:dyDescent="0.35">
      <c r="AC743" s="23" t="s">
        <v>3418</v>
      </c>
      <c r="AE743" s="23" t="s">
        <v>4141</v>
      </c>
      <c r="AG743" s="23" t="s">
        <v>5548</v>
      </c>
    </row>
    <row r="744" spans="29:33" x14ac:dyDescent="0.35">
      <c r="AC744" s="23" t="s">
        <v>6785</v>
      </c>
      <c r="AE744" s="23" t="s">
        <v>5180</v>
      </c>
      <c r="AG744" s="23" t="s">
        <v>2489</v>
      </c>
    </row>
    <row r="745" spans="29:33" x14ac:dyDescent="0.35">
      <c r="AC745" s="23" t="s">
        <v>3917</v>
      </c>
      <c r="AE745" s="23" t="s">
        <v>6422</v>
      </c>
      <c r="AG745" s="23" t="s">
        <v>651</v>
      </c>
    </row>
    <row r="746" spans="29:33" x14ac:dyDescent="0.35">
      <c r="AC746" s="23" t="s">
        <v>3919</v>
      </c>
      <c r="AE746" s="23" t="s">
        <v>5236</v>
      </c>
      <c r="AG746" s="23" t="s">
        <v>1141</v>
      </c>
    </row>
    <row r="747" spans="29:33" x14ac:dyDescent="0.35">
      <c r="AC747" s="23" t="s">
        <v>479</v>
      </c>
      <c r="AE747" s="23" t="s">
        <v>5132</v>
      </c>
      <c r="AG747" s="23" t="s">
        <v>767</v>
      </c>
    </row>
    <row r="748" spans="29:33" x14ac:dyDescent="0.35">
      <c r="AC748" s="23" t="s">
        <v>3833</v>
      </c>
      <c r="AE748" s="23" t="s">
        <v>2929</v>
      </c>
      <c r="AG748" s="23" t="s">
        <v>6765</v>
      </c>
    </row>
    <row r="749" spans="29:33" x14ac:dyDescent="0.35">
      <c r="AC749" s="23" t="s">
        <v>6500</v>
      </c>
      <c r="AE749" s="23" t="s">
        <v>4135</v>
      </c>
      <c r="AG749" s="23" t="s">
        <v>6388</v>
      </c>
    </row>
    <row r="750" spans="29:33" x14ac:dyDescent="0.35">
      <c r="AC750" s="23" t="s">
        <v>6851</v>
      </c>
      <c r="AE750" s="23" t="s">
        <v>2204</v>
      </c>
      <c r="AG750" s="23" t="s">
        <v>6121</v>
      </c>
    </row>
    <row r="751" spans="29:33" x14ac:dyDescent="0.35">
      <c r="AC751" s="23" t="s">
        <v>2076</v>
      </c>
      <c r="AE751" s="23" t="s">
        <v>3878</v>
      </c>
      <c r="AG751" s="23" t="s">
        <v>6987</v>
      </c>
    </row>
    <row r="752" spans="29:33" x14ac:dyDescent="0.35">
      <c r="AC752" s="23" t="s">
        <v>5591</v>
      </c>
      <c r="AE752" s="23" t="s">
        <v>2273</v>
      </c>
      <c r="AG752" s="23" t="s">
        <v>6675</v>
      </c>
    </row>
    <row r="753" spans="29:33" x14ac:dyDescent="0.35">
      <c r="AC753" s="23" t="s">
        <v>3729</v>
      </c>
      <c r="AE753" s="23" t="s">
        <v>1947</v>
      </c>
      <c r="AG753" s="23" t="s">
        <v>1143</v>
      </c>
    </row>
    <row r="754" spans="29:33" x14ac:dyDescent="0.35">
      <c r="AC754" s="23" t="s">
        <v>537</v>
      </c>
      <c r="AE754" s="23" t="s">
        <v>1658</v>
      </c>
      <c r="AG754" s="23" t="s">
        <v>283</v>
      </c>
    </row>
    <row r="755" spans="29:33" x14ac:dyDescent="0.35">
      <c r="AC755" s="23" t="s">
        <v>6899</v>
      </c>
      <c r="AE755" s="23" t="s">
        <v>2322</v>
      </c>
      <c r="AG755" s="23" t="s">
        <v>6669</v>
      </c>
    </row>
    <row r="756" spans="29:33" x14ac:dyDescent="0.35">
      <c r="AC756" s="23" t="s">
        <v>5605</v>
      </c>
      <c r="AE756" s="23" t="s">
        <v>2125</v>
      </c>
      <c r="AG756" s="23" t="s">
        <v>708</v>
      </c>
    </row>
    <row r="757" spans="29:33" x14ac:dyDescent="0.35">
      <c r="AC757" s="23" t="s">
        <v>5518</v>
      </c>
      <c r="AE757" s="23" t="s">
        <v>2184</v>
      </c>
      <c r="AG757" s="23" t="s">
        <v>5334</v>
      </c>
    </row>
    <row r="758" spans="29:33" x14ac:dyDescent="0.35">
      <c r="AC758" s="23" t="s">
        <v>481</v>
      </c>
      <c r="AE758" s="23" t="s">
        <v>5692</v>
      </c>
      <c r="AG758" s="23" t="s">
        <v>1721</v>
      </c>
    </row>
    <row r="759" spans="29:33" x14ac:dyDescent="0.35">
      <c r="AC759" s="23" t="s">
        <v>5964</v>
      </c>
      <c r="AE759" s="23" t="s">
        <v>6526</v>
      </c>
      <c r="AG759" s="23" t="s">
        <v>5428</v>
      </c>
    </row>
    <row r="760" spans="29:33" x14ac:dyDescent="0.35">
      <c r="AC760" s="23" t="s">
        <v>319</v>
      </c>
      <c r="AE760" s="23" t="s">
        <v>4979</v>
      </c>
      <c r="AG760" s="23" t="s">
        <v>1797</v>
      </c>
    </row>
    <row r="761" spans="29:33" x14ac:dyDescent="0.35">
      <c r="AC761" s="23" t="s">
        <v>337</v>
      </c>
      <c r="AE761" s="23" t="s">
        <v>2267</v>
      </c>
      <c r="AG761" s="23" t="s">
        <v>397</v>
      </c>
    </row>
    <row r="762" spans="29:33" x14ac:dyDescent="0.35">
      <c r="AC762" s="23" t="s">
        <v>285</v>
      </c>
      <c r="AE762" s="23" t="s">
        <v>2834</v>
      </c>
      <c r="AG762" s="23" t="s">
        <v>1147</v>
      </c>
    </row>
    <row r="763" spans="29:33" x14ac:dyDescent="0.35">
      <c r="AC763" s="23" t="s">
        <v>5828</v>
      </c>
      <c r="AE763" s="23" t="s">
        <v>3340</v>
      </c>
      <c r="AG763" s="23" t="s">
        <v>6803</v>
      </c>
    </row>
    <row r="764" spans="29:33" x14ac:dyDescent="0.35">
      <c r="AC764" s="23" t="s">
        <v>3727</v>
      </c>
      <c r="AE764" s="23" t="s">
        <v>2119</v>
      </c>
      <c r="AG764" s="23" t="s">
        <v>1565</v>
      </c>
    </row>
    <row r="765" spans="29:33" x14ac:dyDescent="0.35">
      <c r="AC765" s="23" t="s">
        <v>3711</v>
      </c>
      <c r="AE765" s="23" t="s">
        <v>4900</v>
      </c>
      <c r="AG765" s="23" t="s">
        <v>3731</v>
      </c>
    </row>
    <row r="766" spans="29:33" x14ac:dyDescent="0.35">
      <c r="AC766" s="23" t="s">
        <v>4321</v>
      </c>
      <c r="AE766" s="23" t="s">
        <v>5160</v>
      </c>
      <c r="AG766" s="23" t="s">
        <v>426</v>
      </c>
    </row>
    <row r="767" spans="29:33" x14ac:dyDescent="0.35">
      <c r="AC767" s="23" t="s">
        <v>3845</v>
      </c>
      <c r="AE767" s="23" t="s">
        <v>4969</v>
      </c>
      <c r="AG767" s="23" t="s">
        <v>1149</v>
      </c>
    </row>
    <row r="768" spans="29:33" x14ac:dyDescent="0.35">
      <c r="AC768" s="23" t="s">
        <v>3440</v>
      </c>
      <c r="AE768" s="23" t="s">
        <v>5176</v>
      </c>
      <c r="AG768" s="23" t="s">
        <v>6861</v>
      </c>
    </row>
    <row r="769" spans="29:33" x14ac:dyDescent="0.35">
      <c r="AC769" s="23" t="s">
        <v>682</v>
      </c>
      <c r="AE769" s="23" t="s">
        <v>1330</v>
      </c>
      <c r="AG769" s="23" t="s">
        <v>6594</v>
      </c>
    </row>
    <row r="770" spans="29:33" x14ac:dyDescent="0.35">
      <c r="AC770" s="23" t="s">
        <v>5579</v>
      </c>
      <c r="AE770" s="23" t="s">
        <v>656</v>
      </c>
      <c r="AG770" s="23" t="s">
        <v>392</v>
      </c>
    </row>
    <row r="771" spans="29:33" x14ac:dyDescent="0.35">
      <c r="AC771" s="23" t="s">
        <v>6685</v>
      </c>
      <c r="AE771" s="23" t="s">
        <v>3929</v>
      </c>
      <c r="AG771" s="23" t="s">
        <v>341</v>
      </c>
    </row>
    <row r="772" spans="29:33" x14ac:dyDescent="0.35">
      <c r="AC772" s="23" t="s">
        <v>4987</v>
      </c>
      <c r="AE772" s="23" t="s">
        <v>2409</v>
      </c>
      <c r="AG772" s="23" t="s">
        <v>1827</v>
      </c>
    </row>
    <row r="773" spans="29:33" x14ac:dyDescent="0.35">
      <c r="AC773" s="23" t="s">
        <v>6196</v>
      </c>
      <c r="AE773" s="23" t="s">
        <v>1332</v>
      </c>
      <c r="AG773" s="23" t="s">
        <v>714</v>
      </c>
    </row>
    <row r="774" spans="29:33" x14ac:dyDescent="0.35">
      <c r="AC774" s="23" t="s">
        <v>2587</v>
      </c>
      <c r="AE774" s="23" t="s">
        <v>1662</v>
      </c>
      <c r="AG774" s="23" t="s">
        <v>5394</v>
      </c>
    </row>
    <row r="775" spans="29:33" x14ac:dyDescent="0.35">
      <c r="AC775" s="23" t="s">
        <v>2086</v>
      </c>
      <c r="AE775" s="23" t="s">
        <v>5224</v>
      </c>
      <c r="AG775" s="23" t="s">
        <v>718</v>
      </c>
    </row>
    <row r="776" spans="29:33" x14ac:dyDescent="0.35">
      <c r="AC776" s="23" t="s">
        <v>3817</v>
      </c>
      <c r="AE776" s="23" t="s">
        <v>5152</v>
      </c>
      <c r="AG776" s="23" t="s">
        <v>2610</v>
      </c>
    </row>
    <row r="777" spans="29:33" x14ac:dyDescent="0.35">
      <c r="AC777" s="23" t="s">
        <v>5038</v>
      </c>
      <c r="AE777" s="23" t="s">
        <v>5244</v>
      </c>
      <c r="AG777" s="23" t="s">
        <v>6048</v>
      </c>
    </row>
    <row r="778" spans="29:33" x14ac:dyDescent="0.35">
      <c r="AC778" s="23" t="s">
        <v>3825</v>
      </c>
      <c r="AE778" s="23" t="s">
        <v>5708</v>
      </c>
      <c r="AG778" s="23" t="s">
        <v>4953</v>
      </c>
    </row>
    <row r="779" spans="29:33" x14ac:dyDescent="0.35">
      <c r="AC779" s="23" t="s">
        <v>6346</v>
      </c>
      <c r="AE779" s="23" t="s">
        <v>541</v>
      </c>
      <c r="AG779" s="23" t="s">
        <v>760</v>
      </c>
    </row>
    <row r="780" spans="29:33" x14ac:dyDescent="0.35">
      <c r="AC780" s="23" t="s">
        <v>6817</v>
      </c>
      <c r="AE780" s="23" t="s">
        <v>5116</v>
      </c>
      <c r="AG780" s="23" t="s">
        <v>699</v>
      </c>
    </row>
    <row r="781" spans="29:33" x14ac:dyDescent="0.35">
      <c r="AC781" s="23" t="s">
        <v>2756</v>
      </c>
      <c r="AE781" s="23" t="s">
        <v>1722</v>
      </c>
      <c r="AG781" s="23" t="s">
        <v>2772</v>
      </c>
    </row>
    <row r="782" spans="29:33" x14ac:dyDescent="0.35">
      <c r="AC782" s="23" t="s">
        <v>1853</v>
      </c>
      <c r="AE782" s="23" t="s">
        <v>5192</v>
      </c>
      <c r="AG782" s="23" t="s">
        <v>2362</v>
      </c>
    </row>
    <row r="783" spans="29:33" x14ac:dyDescent="0.35">
      <c r="AC783" s="23" t="s">
        <v>112</v>
      </c>
      <c r="AE783" s="23" t="s">
        <v>2485</v>
      </c>
      <c r="AG783" s="23" t="s">
        <v>399</v>
      </c>
    </row>
    <row r="784" spans="29:33" x14ac:dyDescent="0.35">
      <c r="AC784" s="23" t="s">
        <v>5599</v>
      </c>
      <c r="AE784" s="23" t="s">
        <v>3312</v>
      </c>
      <c r="AG784" s="23" t="s">
        <v>1754</v>
      </c>
    </row>
    <row r="785" spans="29:33" x14ac:dyDescent="0.35">
      <c r="AC785" s="23" t="s">
        <v>3085</v>
      </c>
      <c r="AE785" s="23" t="s">
        <v>6320</v>
      </c>
      <c r="AG785" s="23" t="s">
        <v>3150</v>
      </c>
    </row>
    <row r="786" spans="29:33" x14ac:dyDescent="0.35">
      <c r="AC786" s="23" t="s">
        <v>2941</v>
      </c>
      <c r="AE786" s="23" t="s">
        <v>3346</v>
      </c>
      <c r="AG786" s="23" t="s">
        <v>676</v>
      </c>
    </row>
    <row r="787" spans="29:33" x14ac:dyDescent="0.35">
      <c r="AC787" s="23" t="s">
        <v>5848</v>
      </c>
      <c r="AE787" s="23" t="s">
        <v>4131</v>
      </c>
      <c r="AG787" s="23" t="s">
        <v>2553</v>
      </c>
    </row>
    <row r="788" spans="29:33" x14ac:dyDescent="0.35">
      <c r="AC788" s="23" t="s">
        <v>2975</v>
      </c>
      <c r="AE788" s="23" t="s">
        <v>3384</v>
      </c>
      <c r="AG788" s="23" t="s">
        <v>5382</v>
      </c>
    </row>
    <row r="789" spans="29:33" x14ac:dyDescent="0.35">
      <c r="AC789" s="23" t="s">
        <v>1238</v>
      </c>
      <c r="AE789" s="23" t="s">
        <v>960</v>
      </c>
      <c r="AG789" s="23" t="s">
        <v>2955</v>
      </c>
    </row>
    <row r="790" spans="29:33" x14ac:dyDescent="0.35">
      <c r="AC790" s="23" t="s">
        <v>6725</v>
      </c>
      <c r="AE790" s="23" t="s">
        <v>3366</v>
      </c>
      <c r="AG790" s="23" t="s">
        <v>2318</v>
      </c>
    </row>
    <row r="791" spans="29:33" x14ac:dyDescent="0.35">
      <c r="AC791" s="23" t="s">
        <v>703</v>
      </c>
      <c r="AE791" s="23" t="s">
        <v>1809</v>
      </c>
      <c r="AG791" s="23" t="s">
        <v>1155</v>
      </c>
    </row>
    <row r="792" spans="29:33" x14ac:dyDescent="0.35">
      <c r="AC792" s="23" t="s">
        <v>5826</v>
      </c>
      <c r="AE792" s="23" t="s">
        <v>3655</v>
      </c>
      <c r="AG792" s="23" t="s">
        <v>1157</v>
      </c>
    </row>
    <row r="793" spans="29:33" x14ac:dyDescent="0.35">
      <c r="AC793" s="23" t="s">
        <v>5046</v>
      </c>
      <c r="AE793" s="23" t="s">
        <v>1668</v>
      </c>
      <c r="AG793" s="23" t="s">
        <v>3841</v>
      </c>
    </row>
    <row r="794" spans="29:33" x14ac:dyDescent="0.35">
      <c r="AC794" s="23" t="s">
        <v>6614</v>
      </c>
      <c r="AE794" s="23" t="s">
        <v>402</v>
      </c>
      <c r="AG794" s="23" t="s">
        <v>1817</v>
      </c>
    </row>
    <row r="795" spans="29:33" x14ac:dyDescent="0.35">
      <c r="AC795" s="23" t="s">
        <v>2862</v>
      </c>
      <c r="AE795" s="23" t="s">
        <v>1670</v>
      </c>
      <c r="AG795" s="23" t="s">
        <v>6963</v>
      </c>
    </row>
    <row r="796" spans="29:33" x14ac:dyDescent="0.35">
      <c r="AC796" s="23" t="s">
        <v>6480</v>
      </c>
      <c r="AE796" s="23" t="s">
        <v>3923</v>
      </c>
      <c r="AG796" s="23" t="s">
        <v>1963</v>
      </c>
    </row>
    <row r="797" spans="29:33" x14ac:dyDescent="0.35">
      <c r="AC797" s="23" t="s">
        <v>3895</v>
      </c>
      <c r="AE797" s="23" t="s">
        <v>450</v>
      </c>
      <c r="AG797" s="23" t="s">
        <v>6058</v>
      </c>
    </row>
    <row r="798" spans="29:33" x14ac:dyDescent="0.35">
      <c r="AC798" s="23" t="s">
        <v>6638</v>
      </c>
      <c r="AE798" s="23" t="s">
        <v>5096</v>
      </c>
      <c r="AG798" s="23" t="s">
        <v>6004</v>
      </c>
    </row>
    <row r="799" spans="29:33" x14ac:dyDescent="0.35">
      <c r="AC799" s="23" t="s">
        <v>4925</v>
      </c>
      <c r="AE799" s="23" t="s">
        <v>4127</v>
      </c>
      <c r="AG799" s="23" t="s">
        <v>3683</v>
      </c>
    </row>
    <row r="800" spans="29:33" x14ac:dyDescent="0.35">
      <c r="AC800" s="23" t="s">
        <v>6649</v>
      </c>
      <c r="AE800" s="23" t="s">
        <v>2927</v>
      </c>
      <c r="AG800" s="23" t="s">
        <v>882</v>
      </c>
    </row>
    <row r="801" spans="29:33" x14ac:dyDescent="0.35">
      <c r="AC801" s="23" t="s">
        <v>2891</v>
      </c>
      <c r="AE801" s="23" t="s">
        <v>3338</v>
      </c>
      <c r="AG801" s="23" t="s">
        <v>162</v>
      </c>
    </row>
    <row r="802" spans="29:33" x14ac:dyDescent="0.35">
      <c r="AC802" s="23" t="s">
        <v>2836</v>
      </c>
      <c r="AE802" s="23" t="s">
        <v>1730</v>
      </c>
      <c r="AG802" s="23" t="s">
        <v>2437</v>
      </c>
    </row>
    <row r="803" spans="29:33" x14ac:dyDescent="0.35">
      <c r="AC803" s="23" t="s">
        <v>3735</v>
      </c>
      <c r="AE803" s="23" t="s">
        <v>1507</v>
      </c>
      <c r="AG803" s="23" t="s">
        <v>1159</v>
      </c>
    </row>
    <row r="804" spans="29:33" x14ac:dyDescent="0.35">
      <c r="AC804" s="23" t="s">
        <v>2889</v>
      </c>
      <c r="AE804" s="23" t="s">
        <v>2403</v>
      </c>
      <c r="AG804" s="23" t="s">
        <v>674</v>
      </c>
    </row>
    <row r="805" spans="29:33" x14ac:dyDescent="0.35">
      <c r="AC805" s="23" t="s">
        <v>6600</v>
      </c>
      <c r="AE805" s="23" t="s">
        <v>547</v>
      </c>
      <c r="AG805" s="23" t="s">
        <v>724</v>
      </c>
    </row>
    <row r="806" spans="29:33" x14ac:dyDescent="0.35">
      <c r="AC806" s="23" t="s">
        <v>4279</v>
      </c>
      <c r="AE806" s="23" t="s">
        <v>6202</v>
      </c>
      <c r="AG806" s="23" t="s">
        <v>75</v>
      </c>
    </row>
    <row r="807" spans="29:33" x14ac:dyDescent="0.35">
      <c r="AC807" s="23" t="s">
        <v>5546</v>
      </c>
      <c r="AE807" s="23" t="s">
        <v>3288</v>
      </c>
      <c r="AG807" s="23" t="s">
        <v>3737</v>
      </c>
    </row>
    <row r="808" spans="29:33" x14ac:dyDescent="0.35">
      <c r="AC808" s="23" t="s">
        <v>3899</v>
      </c>
      <c r="AE808" s="23" t="s">
        <v>1674</v>
      </c>
      <c r="AG808" s="23" t="s">
        <v>886</v>
      </c>
    </row>
    <row r="809" spans="29:33" x14ac:dyDescent="0.35">
      <c r="AC809" s="23" t="s">
        <v>5804</v>
      </c>
      <c r="AE809" s="23" t="s">
        <v>4975</v>
      </c>
      <c r="AG809" s="23" t="s">
        <v>129</v>
      </c>
    </row>
    <row r="810" spans="29:33" x14ac:dyDescent="0.35">
      <c r="AC810" s="23" t="s">
        <v>3709</v>
      </c>
      <c r="AE810" s="23" t="s">
        <v>6538</v>
      </c>
      <c r="AG810" s="23" t="s">
        <v>888</v>
      </c>
    </row>
    <row r="811" spans="29:33" x14ac:dyDescent="0.35">
      <c r="AC811" s="23" t="s">
        <v>3436</v>
      </c>
      <c r="AE811" s="23" t="s">
        <v>5810</v>
      </c>
      <c r="AG811" s="23" t="s">
        <v>5884</v>
      </c>
    </row>
    <row r="812" spans="29:33" x14ac:dyDescent="0.35">
      <c r="AC812" s="23" t="s">
        <v>3514</v>
      </c>
      <c r="AE812" s="23" t="s">
        <v>2223</v>
      </c>
      <c r="AG812" s="23" t="s">
        <v>1845</v>
      </c>
    </row>
    <row r="813" spans="29:33" x14ac:dyDescent="0.35">
      <c r="AC813" s="23" t="s">
        <v>2001</v>
      </c>
      <c r="AE813" s="23" t="s">
        <v>2842</v>
      </c>
      <c r="AG813" s="23" t="s">
        <v>3063</v>
      </c>
    </row>
    <row r="814" spans="29:33" x14ac:dyDescent="0.35">
      <c r="AC814" s="23" t="s">
        <v>3906</v>
      </c>
      <c r="AE814" s="23" t="s">
        <v>1030</v>
      </c>
      <c r="AG814" s="23" t="s">
        <v>890</v>
      </c>
    </row>
    <row r="815" spans="29:33" x14ac:dyDescent="0.35">
      <c r="AC815" s="23" t="s">
        <v>4981</v>
      </c>
      <c r="AE815" s="23" t="s">
        <v>2161</v>
      </c>
      <c r="AG815" s="23" t="s">
        <v>6006</v>
      </c>
    </row>
    <row r="816" spans="29:33" x14ac:dyDescent="0.35">
      <c r="AC816" s="23" t="s">
        <v>2078</v>
      </c>
      <c r="AE816" s="23" t="s">
        <v>1676</v>
      </c>
      <c r="AG816" s="23" t="s">
        <v>117</v>
      </c>
    </row>
    <row r="817" spans="29:33" x14ac:dyDescent="0.35">
      <c r="AC817" s="23" t="s">
        <v>5968</v>
      </c>
      <c r="AE817" s="23" t="s">
        <v>2921</v>
      </c>
      <c r="AG817" s="23" t="s">
        <v>110</v>
      </c>
    </row>
    <row r="818" spans="29:33" x14ac:dyDescent="0.35">
      <c r="AC818" s="23" t="s">
        <v>6653</v>
      </c>
      <c r="AE818" s="23" t="s">
        <v>6506</v>
      </c>
      <c r="AG818" s="23" t="s">
        <v>5090</v>
      </c>
    </row>
    <row r="819" spans="29:33" x14ac:dyDescent="0.35">
      <c r="AC819" s="23" t="s">
        <v>3721</v>
      </c>
      <c r="AE819" s="23" t="s">
        <v>5574</v>
      </c>
      <c r="AG819" s="23" t="s">
        <v>6240</v>
      </c>
    </row>
    <row r="820" spans="29:33" x14ac:dyDescent="0.35">
      <c r="AC820" s="23" t="s">
        <v>6044</v>
      </c>
      <c r="AE820" s="23" t="s">
        <v>1768</v>
      </c>
      <c r="AG820" s="23" t="s">
        <v>3582</v>
      </c>
    </row>
    <row r="821" spans="29:33" x14ac:dyDescent="0.35">
      <c r="AC821" s="23" t="s">
        <v>3862</v>
      </c>
      <c r="AE821" s="23" t="s">
        <v>5212</v>
      </c>
      <c r="AG821" s="23" t="s">
        <v>2807</v>
      </c>
    </row>
    <row r="822" spans="29:33" x14ac:dyDescent="0.35">
      <c r="AC822" s="23" t="s">
        <v>2051</v>
      </c>
      <c r="AE822" s="23" t="s">
        <v>2698</v>
      </c>
      <c r="AG822" s="23" t="s">
        <v>3725</v>
      </c>
    </row>
    <row r="823" spans="29:33" x14ac:dyDescent="0.35">
      <c r="AC823" s="23" t="s">
        <v>1855</v>
      </c>
      <c r="AE823" s="23" t="s">
        <v>190</v>
      </c>
      <c r="AG823" s="23" t="s">
        <v>5342</v>
      </c>
    </row>
    <row r="824" spans="29:33" x14ac:dyDescent="0.35">
      <c r="AC824" s="23" t="s">
        <v>6636</v>
      </c>
      <c r="AE824" s="23" t="s">
        <v>5734</v>
      </c>
      <c r="AG824" s="23" t="s">
        <v>1417</v>
      </c>
    </row>
    <row r="825" spans="29:33" x14ac:dyDescent="0.35">
      <c r="AC825" s="23" t="s">
        <v>1905</v>
      </c>
      <c r="AE825" s="23" t="s">
        <v>5742</v>
      </c>
      <c r="AG825" s="23" t="s">
        <v>638</v>
      </c>
    </row>
    <row r="826" spans="29:33" x14ac:dyDescent="0.35">
      <c r="AC826" s="23" t="s">
        <v>2740</v>
      </c>
      <c r="AE826" s="23" t="s">
        <v>2531</v>
      </c>
      <c r="AG826" s="23" t="s">
        <v>742</v>
      </c>
    </row>
    <row r="827" spans="29:33" x14ac:dyDescent="0.35">
      <c r="AC827" s="23" t="s">
        <v>6957</v>
      </c>
      <c r="AE827" s="23" t="s">
        <v>1342</v>
      </c>
      <c r="AG827" s="23" t="s">
        <v>6002</v>
      </c>
    </row>
    <row r="828" spans="29:33" x14ac:dyDescent="0.35">
      <c r="AC828" s="23" t="s">
        <v>6105</v>
      </c>
      <c r="AE828" s="23" t="s">
        <v>5680</v>
      </c>
      <c r="AG828" s="23" t="s">
        <v>6905</v>
      </c>
    </row>
    <row r="829" spans="29:33" x14ac:dyDescent="0.35">
      <c r="AC829" s="23" t="s">
        <v>3005</v>
      </c>
      <c r="AE829" s="23" t="s">
        <v>1678</v>
      </c>
      <c r="AG829" s="23" t="s">
        <v>5067</v>
      </c>
    </row>
    <row r="830" spans="29:33" x14ac:dyDescent="0.35">
      <c r="AC830" s="23" t="s">
        <v>5794</v>
      </c>
      <c r="AE830" s="23" t="s">
        <v>2574</v>
      </c>
      <c r="AG830" s="23" t="s">
        <v>6162</v>
      </c>
    </row>
    <row r="831" spans="29:33" x14ac:dyDescent="0.35">
      <c r="AC831" s="23" t="s">
        <v>275</v>
      </c>
      <c r="AE831" s="23" t="s">
        <v>3087</v>
      </c>
      <c r="AG831" s="23" t="s">
        <v>6667</v>
      </c>
    </row>
    <row r="832" spans="29:33" x14ac:dyDescent="0.35">
      <c r="AC832" s="23" t="s">
        <v>832</v>
      </c>
      <c r="AE832" s="23" t="s">
        <v>6460</v>
      </c>
      <c r="AG832" s="23" t="s">
        <v>5440</v>
      </c>
    </row>
    <row r="833" spans="29:33" x14ac:dyDescent="0.35">
      <c r="AC833" s="23" t="s">
        <v>6681</v>
      </c>
      <c r="AE833" s="23" t="s">
        <v>1823</v>
      </c>
      <c r="AG833" s="23" t="s">
        <v>3578</v>
      </c>
    </row>
    <row r="834" spans="29:33" x14ac:dyDescent="0.35">
      <c r="AC834" s="23" t="s">
        <v>5800</v>
      </c>
      <c r="AE834" s="23" t="s">
        <v>1877</v>
      </c>
      <c r="AG834" s="23" t="s">
        <v>3953</v>
      </c>
    </row>
    <row r="835" spans="29:33" x14ac:dyDescent="0.35">
      <c r="AC835" s="23" t="s">
        <v>6657</v>
      </c>
      <c r="AE835" s="23" t="s">
        <v>2567</v>
      </c>
      <c r="AG835" s="23" t="s">
        <v>5024</v>
      </c>
    </row>
    <row r="836" spans="29:33" x14ac:dyDescent="0.35">
      <c r="AC836" s="23" t="s">
        <v>6705</v>
      </c>
      <c r="AE836" s="23" t="s">
        <v>6147</v>
      </c>
      <c r="AG836" s="23" t="s">
        <v>3633</v>
      </c>
    </row>
    <row r="837" spans="29:33" x14ac:dyDescent="0.35">
      <c r="AC837" s="23" t="s">
        <v>240</v>
      </c>
      <c r="AE837" s="23" t="s">
        <v>3368</v>
      </c>
      <c r="AG837" s="23" t="s">
        <v>3460</v>
      </c>
    </row>
    <row r="838" spans="29:33" x14ac:dyDescent="0.35">
      <c r="AC838" s="23" t="s">
        <v>3221</v>
      </c>
      <c r="AE838" s="23" t="s">
        <v>5308</v>
      </c>
      <c r="AG838" s="23" t="s">
        <v>1569</v>
      </c>
    </row>
    <row r="839" spans="29:33" x14ac:dyDescent="0.35">
      <c r="AC839" s="23" t="s">
        <v>2155</v>
      </c>
      <c r="AE839" s="23" t="s">
        <v>6352</v>
      </c>
      <c r="AG839" s="23" t="s">
        <v>3769</v>
      </c>
    </row>
    <row r="840" spans="29:33" x14ac:dyDescent="0.35">
      <c r="AC840" s="23" t="s">
        <v>1252</v>
      </c>
      <c r="AE840" s="23" t="s">
        <v>2135</v>
      </c>
      <c r="AG840" s="23" t="s">
        <v>3169</v>
      </c>
    </row>
    <row r="841" spans="29:33" x14ac:dyDescent="0.35">
      <c r="AC841" s="23" t="s">
        <v>5009</v>
      </c>
      <c r="AE841" s="23" t="s">
        <v>1511</v>
      </c>
      <c r="AG841" s="23" t="s">
        <v>6747</v>
      </c>
    </row>
    <row r="842" spans="29:33" x14ac:dyDescent="0.35">
      <c r="AC842" s="23" t="s">
        <v>3472</v>
      </c>
      <c r="AE842" s="23" t="s">
        <v>311</v>
      </c>
      <c r="AG842" s="23" t="s">
        <v>5660</v>
      </c>
    </row>
    <row r="843" spans="29:33" x14ac:dyDescent="0.35">
      <c r="AC843" s="23" t="s">
        <v>5050</v>
      </c>
      <c r="AE843" s="23" t="s">
        <v>6314</v>
      </c>
      <c r="AG843" s="23" t="s">
        <v>5948</v>
      </c>
    </row>
    <row r="844" spans="29:33" x14ac:dyDescent="0.35">
      <c r="AC844" s="23" t="s">
        <v>3860</v>
      </c>
      <c r="AE844" s="23" t="s">
        <v>6328</v>
      </c>
      <c r="AG844" s="23" t="s">
        <v>653</v>
      </c>
    </row>
    <row r="845" spans="29:33" x14ac:dyDescent="0.35">
      <c r="AC845" s="23" t="s">
        <v>5642</v>
      </c>
      <c r="AE845" s="23" t="s">
        <v>1686</v>
      </c>
      <c r="AG845" s="23" t="s">
        <v>2300</v>
      </c>
    </row>
    <row r="846" spans="29:33" x14ac:dyDescent="0.35">
      <c r="AC846" s="23" t="s">
        <v>5856</v>
      </c>
      <c r="AE846" s="23" t="s">
        <v>2043</v>
      </c>
      <c r="AG846" s="23" t="s">
        <v>3061</v>
      </c>
    </row>
    <row r="847" spans="29:33" x14ac:dyDescent="0.35">
      <c r="AC847" s="23" t="s">
        <v>6260</v>
      </c>
      <c r="AE847" s="23" t="s">
        <v>6204</v>
      </c>
      <c r="AG847" s="23" t="s">
        <v>3506</v>
      </c>
    </row>
    <row r="848" spans="29:33" x14ac:dyDescent="0.35">
      <c r="AC848" s="23" t="s">
        <v>5597</v>
      </c>
      <c r="AE848" s="23" t="s">
        <v>792</v>
      </c>
      <c r="AG848" s="23" t="s">
        <v>5684</v>
      </c>
    </row>
    <row r="849" spans="29:33" x14ac:dyDescent="0.35">
      <c r="AC849" s="23" t="s">
        <v>6318</v>
      </c>
      <c r="AE849" s="23" t="s">
        <v>2127</v>
      </c>
      <c r="AG849" s="23" t="s">
        <v>358</v>
      </c>
    </row>
    <row r="850" spans="29:33" x14ac:dyDescent="0.35">
      <c r="AC850" s="23" t="s">
        <v>6354</v>
      </c>
      <c r="AE850" s="23" t="s">
        <v>3235</v>
      </c>
      <c r="AG850" s="23" t="s">
        <v>1732</v>
      </c>
    </row>
    <row r="851" spans="29:33" x14ac:dyDescent="0.35">
      <c r="AC851" s="23" t="s">
        <v>6476</v>
      </c>
      <c r="AE851" s="23" t="s">
        <v>797</v>
      </c>
      <c r="AG851" s="23" t="s">
        <v>5238</v>
      </c>
    </row>
    <row r="852" spans="29:33" x14ac:dyDescent="0.35">
      <c r="AC852" s="23" t="s">
        <v>6596</v>
      </c>
      <c r="AE852" s="23" t="s">
        <v>5312</v>
      </c>
      <c r="AG852" s="23" t="s">
        <v>3500</v>
      </c>
    </row>
    <row r="853" spans="29:33" x14ac:dyDescent="0.35">
      <c r="AC853" s="23" t="s">
        <v>4247</v>
      </c>
      <c r="AE853" s="23" t="s">
        <v>5796</v>
      </c>
      <c r="AG853" s="23" t="s">
        <v>2212</v>
      </c>
    </row>
    <row r="854" spans="29:33" x14ac:dyDescent="0.35">
      <c r="AC854" s="23" t="s">
        <v>3057</v>
      </c>
      <c r="AE854" s="23" t="s">
        <v>2606</v>
      </c>
      <c r="AG854" s="23" t="s">
        <v>4311</v>
      </c>
    </row>
    <row r="855" spans="29:33" x14ac:dyDescent="0.35">
      <c r="AC855" s="23" t="s">
        <v>684</v>
      </c>
      <c r="AE855" s="23" t="s">
        <v>2427</v>
      </c>
      <c r="AG855" s="23" t="s">
        <v>3408</v>
      </c>
    </row>
    <row r="856" spans="29:33" x14ac:dyDescent="0.35">
      <c r="AC856" s="23" t="s">
        <v>4163</v>
      </c>
      <c r="AE856" s="23" t="s">
        <v>2370</v>
      </c>
      <c r="AG856" s="23" t="s">
        <v>2163</v>
      </c>
    </row>
    <row r="857" spans="29:33" x14ac:dyDescent="0.35">
      <c r="AC857" s="23" t="s">
        <v>2581</v>
      </c>
      <c r="AE857" s="23" t="s">
        <v>3813</v>
      </c>
      <c r="AG857" s="23" t="s">
        <v>2860</v>
      </c>
    </row>
    <row r="858" spans="29:33" x14ac:dyDescent="0.35">
      <c r="AC858" s="23" t="s">
        <v>3015</v>
      </c>
      <c r="AE858" s="23" t="s">
        <v>5818</v>
      </c>
      <c r="AG858" s="23" t="s">
        <v>1167</v>
      </c>
    </row>
    <row r="859" spans="29:33" x14ac:dyDescent="0.35">
      <c r="AC859" s="23" t="s">
        <v>3470</v>
      </c>
      <c r="AE859" s="23" t="s">
        <v>5670</v>
      </c>
      <c r="AG859" s="23" t="s">
        <v>6542</v>
      </c>
    </row>
    <row r="860" spans="29:33" x14ac:dyDescent="0.35">
      <c r="AC860" s="23" t="s">
        <v>242</v>
      </c>
      <c r="AE860" s="23" t="s">
        <v>3939</v>
      </c>
      <c r="AG860" s="23" t="s">
        <v>4999</v>
      </c>
    </row>
    <row r="861" spans="29:33" x14ac:dyDescent="0.35">
      <c r="AC861" s="23" t="s">
        <v>5728</v>
      </c>
      <c r="AE861" s="23" t="s">
        <v>158</v>
      </c>
      <c r="AG861" s="23" t="s">
        <v>2151</v>
      </c>
    </row>
    <row r="862" spans="29:33" x14ac:dyDescent="0.35">
      <c r="AC862" s="23" t="s">
        <v>436</v>
      </c>
      <c r="AE862" s="23" t="s">
        <v>3643</v>
      </c>
      <c r="AG862" s="23" t="s">
        <v>519</v>
      </c>
    </row>
    <row r="863" spans="29:33" x14ac:dyDescent="0.35">
      <c r="AC863" s="23" t="s">
        <v>3791</v>
      </c>
      <c r="AE863" s="23" t="s">
        <v>3935</v>
      </c>
      <c r="AG863" s="23" t="s">
        <v>400</v>
      </c>
    </row>
    <row r="864" spans="29:33" x14ac:dyDescent="0.35">
      <c r="AC864" s="23" t="s">
        <v>5593</v>
      </c>
      <c r="AG864" s="23" t="s">
        <v>6755</v>
      </c>
    </row>
    <row r="865" spans="29:33" x14ac:dyDescent="0.35">
      <c r="AC865" s="23" t="s">
        <v>6640</v>
      </c>
      <c r="AG865" s="23" t="s">
        <v>6749</v>
      </c>
    </row>
    <row r="866" spans="29:33" x14ac:dyDescent="0.35">
      <c r="AC866" s="23" t="s">
        <v>6396</v>
      </c>
      <c r="AG866" s="23" t="s">
        <v>2308</v>
      </c>
    </row>
    <row r="867" spans="29:33" x14ac:dyDescent="0.35">
      <c r="AC867" s="23" t="s">
        <v>3876</v>
      </c>
      <c r="AG867" s="23" t="s">
        <v>5154</v>
      </c>
    </row>
    <row r="868" spans="29:33" x14ac:dyDescent="0.35">
      <c r="AC868" s="23" t="s">
        <v>4331</v>
      </c>
      <c r="AG868" s="23" t="s">
        <v>5760</v>
      </c>
    </row>
    <row r="869" spans="29:33" x14ac:dyDescent="0.35">
      <c r="AC869" s="23" t="s">
        <v>4253</v>
      </c>
      <c r="AG869" s="23" t="s">
        <v>6769</v>
      </c>
    </row>
    <row r="870" spans="29:33" x14ac:dyDescent="0.35">
      <c r="AC870" s="23" t="s">
        <v>6244</v>
      </c>
      <c r="AG870" s="23" t="s">
        <v>1169</v>
      </c>
    </row>
    <row r="871" spans="29:33" x14ac:dyDescent="0.35">
      <c r="AC871" s="23" t="s">
        <v>1811</v>
      </c>
      <c r="AG871" s="23" t="s">
        <v>1419</v>
      </c>
    </row>
    <row r="872" spans="29:33" x14ac:dyDescent="0.35">
      <c r="AC872" s="23" t="s">
        <v>4913</v>
      </c>
      <c r="AG872" s="23" t="s">
        <v>3121</v>
      </c>
    </row>
    <row r="873" spans="29:33" x14ac:dyDescent="0.35">
      <c r="AC873" s="23" t="s">
        <v>273</v>
      </c>
      <c r="AG873" s="23" t="s">
        <v>3123</v>
      </c>
    </row>
    <row r="874" spans="29:33" x14ac:dyDescent="0.35">
      <c r="AC874" s="23" t="s">
        <v>4207</v>
      </c>
      <c r="AG874" s="23" t="s">
        <v>3225</v>
      </c>
    </row>
    <row r="875" spans="29:33" x14ac:dyDescent="0.35">
      <c r="AC875" s="23" t="s">
        <v>6109</v>
      </c>
      <c r="AG875" s="23" t="s">
        <v>1370</v>
      </c>
    </row>
    <row r="876" spans="29:33" x14ac:dyDescent="0.35">
      <c r="AC876" s="23" t="s">
        <v>4269</v>
      </c>
      <c r="AG876" s="23" t="s">
        <v>4241</v>
      </c>
    </row>
    <row r="877" spans="29:33" x14ac:dyDescent="0.35">
      <c r="AC877" s="23" t="s">
        <v>438</v>
      </c>
      <c r="AG877" s="23" t="s">
        <v>894</v>
      </c>
    </row>
    <row r="878" spans="29:33" x14ac:dyDescent="0.35">
      <c r="AC878" s="23" t="s">
        <v>2873</v>
      </c>
      <c r="AG878" s="23" t="s">
        <v>896</v>
      </c>
    </row>
    <row r="879" spans="29:33" x14ac:dyDescent="0.35">
      <c r="AC879" s="23" t="s">
        <v>6092</v>
      </c>
      <c r="AG879" s="23" t="s">
        <v>5824</v>
      </c>
    </row>
    <row r="880" spans="29:33" x14ac:dyDescent="0.35">
      <c r="AC880" s="23" t="s">
        <v>4190</v>
      </c>
      <c r="AG880" s="23" t="s">
        <v>4107</v>
      </c>
    </row>
    <row r="881" spans="29:33" x14ac:dyDescent="0.35">
      <c r="AC881" s="23" t="s">
        <v>5576</v>
      </c>
      <c r="AG881" s="23" t="s">
        <v>4071</v>
      </c>
    </row>
    <row r="882" spans="29:33" x14ac:dyDescent="0.35">
      <c r="AC882" s="23" t="s">
        <v>5840</v>
      </c>
      <c r="AG882" s="23" t="s">
        <v>3699</v>
      </c>
    </row>
    <row r="883" spans="29:33" x14ac:dyDescent="0.35">
      <c r="AC883" s="23" t="s">
        <v>2487</v>
      </c>
      <c r="AG883" s="23" t="s">
        <v>6228</v>
      </c>
    </row>
    <row r="884" spans="29:33" x14ac:dyDescent="0.35">
      <c r="AC884" s="23" t="s">
        <v>3590</v>
      </c>
      <c r="AG884" s="23" t="s">
        <v>5324</v>
      </c>
    </row>
    <row r="885" spans="29:33" x14ac:dyDescent="0.35">
      <c r="AC885" s="23" t="s">
        <v>6546</v>
      </c>
      <c r="AG885" s="23" t="s">
        <v>4231</v>
      </c>
    </row>
    <row r="886" spans="29:33" x14ac:dyDescent="0.35">
      <c r="AC886" s="23" t="s">
        <v>6042</v>
      </c>
      <c r="AG886" s="23" t="s">
        <v>4329</v>
      </c>
    </row>
    <row r="887" spans="29:33" x14ac:dyDescent="0.35">
      <c r="AC887" s="23" t="s">
        <v>5182</v>
      </c>
      <c r="AG887" s="23" t="s">
        <v>228</v>
      </c>
    </row>
    <row r="888" spans="29:33" x14ac:dyDescent="0.35">
      <c r="AC888" s="23" t="s">
        <v>3245</v>
      </c>
      <c r="AG888" s="23" t="s">
        <v>1575</v>
      </c>
    </row>
    <row r="889" spans="29:33" x14ac:dyDescent="0.35">
      <c r="AC889" s="23" t="s">
        <v>6711</v>
      </c>
      <c r="AG889" s="23" t="s">
        <v>355</v>
      </c>
    </row>
    <row r="890" spans="29:33" x14ac:dyDescent="0.35">
      <c r="AC890" s="23" t="s">
        <v>2364</v>
      </c>
      <c r="AG890" s="23" t="s">
        <v>3298</v>
      </c>
    </row>
    <row r="891" spans="29:33" x14ac:dyDescent="0.35">
      <c r="AC891" s="23" t="s">
        <v>6113</v>
      </c>
      <c r="AG891" s="23" t="s">
        <v>2255</v>
      </c>
    </row>
    <row r="892" spans="29:33" x14ac:dyDescent="0.35">
      <c r="AC892" s="23" t="s">
        <v>6610</v>
      </c>
      <c r="AG892" s="23" t="s">
        <v>359</v>
      </c>
    </row>
    <row r="893" spans="29:33" x14ac:dyDescent="0.35">
      <c r="AC893" s="23" t="s">
        <v>2716</v>
      </c>
      <c r="AG893" s="23" t="s">
        <v>5916</v>
      </c>
    </row>
    <row r="894" spans="29:33" x14ac:dyDescent="0.35">
      <c r="AC894" s="23" t="s">
        <v>6184</v>
      </c>
      <c r="AG894" s="23" t="s">
        <v>2302</v>
      </c>
    </row>
    <row r="895" spans="29:33" x14ac:dyDescent="0.35">
      <c r="AC895" s="23" t="s">
        <v>3231</v>
      </c>
      <c r="AG895" s="23" t="s">
        <v>238</v>
      </c>
    </row>
    <row r="896" spans="29:33" x14ac:dyDescent="0.35">
      <c r="AC896" s="23" t="s">
        <v>4273</v>
      </c>
      <c r="AG896" s="23" t="s">
        <v>1172</v>
      </c>
    </row>
    <row r="897" spans="29:33" x14ac:dyDescent="0.35">
      <c r="AC897" s="23" t="s">
        <v>4200</v>
      </c>
      <c r="AG897" s="23" t="s">
        <v>5744</v>
      </c>
    </row>
    <row r="898" spans="29:33" x14ac:dyDescent="0.35">
      <c r="AC898" s="23" t="s">
        <v>192</v>
      </c>
      <c r="AG898" s="23" t="s">
        <v>4169</v>
      </c>
    </row>
    <row r="899" spans="29:33" x14ac:dyDescent="0.35">
      <c r="AC899" s="23" t="s">
        <v>5603</v>
      </c>
      <c r="AG899" s="23" t="s">
        <v>3025</v>
      </c>
    </row>
    <row r="900" spans="29:33" x14ac:dyDescent="0.35">
      <c r="AC900" s="23" t="s">
        <v>4265</v>
      </c>
      <c r="AG900" s="23" t="s">
        <v>6095</v>
      </c>
    </row>
    <row r="901" spans="29:33" x14ac:dyDescent="0.35">
      <c r="AC901" s="23" t="s">
        <v>6164</v>
      </c>
      <c r="AG901" s="23" t="s">
        <v>6135</v>
      </c>
    </row>
    <row r="902" spans="29:33" x14ac:dyDescent="0.35">
      <c r="AC902" s="23" t="s">
        <v>5330</v>
      </c>
      <c r="AG902" s="23" t="s">
        <v>4307</v>
      </c>
    </row>
    <row r="903" spans="29:33" x14ac:dyDescent="0.35">
      <c r="AC903" s="23" t="s">
        <v>5162</v>
      </c>
      <c r="AG903" s="23" t="s">
        <v>6604</v>
      </c>
    </row>
    <row r="904" spans="29:33" x14ac:dyDescent="0.35">
      <c r="AC904" s="23" t="s">
        <v>1917</v>
      </c>
      <c r="AG904" s="23" t="s">
        <v>6961</v>
      </c>
    </row>
    <row r="905" spans="29:33" x14ac:dyDescent="0.35">
      <c r="AC905" s="23" t="s">
        <v>2350</v>
      </c>
      <c r="AG905" s="23" t="s">
        <v>6234</v>
      </c>
    </row>
    <row r="906" spans="29:33" x14ac:dyDescent="0.35">
      <c r="AC906" s="23" t="s">
        <v>349</v>
      </c>
      <c r="AG906" s="23" t="s">
        <v>6358</v>
      </c>
    </row>
    <row r="907" spans="29:33" x14ac:dyDescent="0.35">
      <c r="AC907" s="23" t="s">
        <v>6608</v>
      </c>
      <c r="AG907" s="23" t="s">
        <v>6865</v>
      </c>
    </row>
    <row r="908" spans="29:33" x14ac:dyDescent="0.35">
      <c r="AC908" s="23" t="s">
        <v>3635</v>
      </c>
      <c r="AG908" s="23" t="s">
        <v>4921</v>
      </c>
    </row>
    <row r="909" spans="29:33" x14ac:dyDescent="0.35">
      <c r="AC909" s="23" t="s">
        <v>2869</v>
      </c>
      <c r="AG909" s="23" t="s">
        <v>2312</v>
      </c>
    </row>
    <row r="910" spans="29:33" x14ac:dyDescent="0.35">
      <c r="AC910" s="23" t="s">
        <v>2082</v>
      </c>
      <c r="AG910" s="23" t="s">
        <v>2275</v>
      </c>
    </row>
    <row r="911" spans="29:33" x14ac:dyDescent="0.35">
      <c r="AC911" s="23" t="s">
        <v>2967</v>
      </c>
      <c r="AG911" s="23" t="s">
        <v>1981</v>
      </c>
    </row>
    <row r="912" spans="29:33" x14ac:dyDescent="0.35">
      <c r="AC912" s="23" t="s">
        <v>6020</v>
      </c>
      <c r="AG912" s="23" t="s">
        <v>581</v>
      </c>
    </row>
    <row r="913" spans="29:33" x14ac:dyDescent="0.35">
      <c r="AC913" s="23" t="s">
        <v>3494</v>
      </c>
      <c r="AG913" s="23" t="s">
        <v>1911</v>
      </c>
    </row>
    <row r="914" spans="29:33" x14ac:dyDescent="0.35">
      <c r="AC914" s="23" t="s">
        <v>2820</v>
      </c>
      <c r="AG914" s="23" t="s">
        <v>2190</v>
      </c>
    </row>
    <row r="915" spans="29:33" x14ac:dyDescent="0.35">
      <c r="AC915" s="23" t="s">
        <v>6046</v>
      </c>
      <c r="AG915" s="23" t="s">
        <v>692</v>
      </c>
    </row>
    <row r="916" spans="29:33" x14ac:dyDescent="0.35">
      <c r="AC916" s="23" t="s">
        <v>5044</v>
      </c>
      <c r="AG916" s="23" t="s">
        <v>4919</v>
      </c>
    </row>
    <row r="917" spans="29:33" x14ac:dyDescent="0.35">
      <c r="AC917" s="23" t="s">
        <v>3960</v>
      </c>
      <c r="AG917" s="23" t="s">
        <v>2768</v>
      </c>
    </row>
    <row r="918" spans="29:33" x14ac:dyDescent="0.35">
      <c r="AC918" s="23" t="s">
        <v>3972</v>
      </c>
      <c r="AG918" s="23" t="s">
        <v>5392</v>
      </c>
    </row>
    <row r="919" spans="29:33" x14ac:dyDescent="0.35">
      <c r="AC919" s="23" t="s">
        <v>2856</v>
      </c>
      <c r="AG919" s="23" t="s">
        <v>1372</v>
      </c>
    </row>
    <row r="920" spans="29:33" x14ac:dyDescent="0.35">
      <c r="AC920" s="23" t="s">
        <v>1821</v>
      </c>
      <c r="AG920" s="23" t="s">
        <v>2245</v>
      </c>
    </row>
    <row r="921" spans="29:33" x14ac:dyDescent="0.35">
      <c r="AC921" s="23" t="s">
        <v>5210</v>
      </c>
      <c r="AG921" s="23" t="s">
        <v>6779</v>
      </c>
    </row>
    <row r="922" spans="29:33" x14ac:dyDescent="0.35">
      <c r="AC922" s="23" t="s">
        <v>2864</v>
      </c>
      <c r="AG922" s="23" t="s">
        <v>1807</v>
      </c>
    </row>
    <row r="923" spans="29:33" x14ac:dyDescent="0.35">
      <c r="AC923" s="23" t="s">
        <v>4183</v>
      </c>
      <c r="AG923" s="23" t="s">
        <v>1949</v>
      </c>
    </row>
    <row r="924" spans="29:33" x14ac:dyDescent="0.35">
      <c r="AC924" s="23" t="s">
        <v>3059</v>
      </c>
      <c r="AG924" s="23" t="s">
        <v>4955</v>
      </c>
    </row>
    <row r="925" spans="29:33" x14ac:dyDescent="0.35">
      <c r="AC925" s="23" t="s">
        <v>5077</v>
      </c>
      <c r="AG925" s="23" t="s">
        <v>680</v>
      </c>
    </row>
    <row r="926" spans="29:33" x14ac:dyDescent="0.35">
      <c r="AC926" s="23" t="s">
        <v>5005</v>
      </c>
      <c r="AG926" s="23" t="s">
        <v>2491</v>
      </c>
    </row>
    <row r="927" spans="29:33" x14ac:dyDescent="0.35">
      <c r="AC927" s="23" t="s">
        <v>3113</v>
      </c>
      <c r="AG927" s="23" t="s">
        <v>1995</v>
      </c>
    </row>
    <row r="928" spans="29:33" x14ac:dyDescent="0.35">
      <c r="AC928" s="23" t="s">
        <v>3856</v>
      </c>
      <c r="AG928" s="23" t="s">
        <v>6210</v>
      </c>
    </row>
    <row r="929" spans="29:33" x14ac:dyDescent="0.35">
      <c r="AC929" s="23" t="s">
        <v>5732</v>
      </c>
      <c r="AG929" s="23" t="s">
        <v>3027</v>
      </c>
    </row>
    <row r="930" spans="29:33" x14ac:dyDescent="0.35">
      <c r="AC930" s="23" t="s">
        <v>1404</v>
      </c>
      <c r="AG930" s="23" t="s">
        <v>3490</v>
      </c>
    </row>
    <row r="931" spans="29:33" x14ac:dyDescent="0.35">
      <c r="AC931" s="23" t="s">
        <v>2620</v>
      </c>
      <c r="AG931" s="23" t="s">
        <v>4073</v>
      </c>
    </row>
    <row r="932" spans="29:33" x14ac:dyDescent="0.35">
      <c r="AC932" s="23" t="s">
        <v>3125</v>
      </c>
      <c r="AG932" s="23" t="s">
        <v>6843</v>
      </c>
    </row>
    <row r="933" spans="29:33" x14ac:dyDescent="0.35">
      <c r="AC933" s="23" t="s">
        <v>2271</v>
      </c>
      <c r="AG933" s="23" t="s">
        <v>2594</v>
      </c>
    </row>
    <row r="934" spans="29:33" x14ac:dyDescent="0.35">
      <c r="AC934" s="23" t="s">
        <v>5075</v>
      </c>
      <c r="AG934" s="23" t="s">
        <v>3420</v>
      </c>
    </row>
    <row r="935" spans="29:33" x14ac:dyDescent="0.35">
      <c r="AC935" s="23" t="s">
        <v>3887</v>
      </c>
      <c r="AG935" s="23" t="s">
        <v>473</v>
      </c>
    </row>
    <row r="936" spans="29:33" x14ac:dyDescent="0.35">
      <c r="AC936" s="23" t="s">
        <v>4059</v>
      </c>
      <c r="AG936" s="23" t="s">
        <v>6026</v>
      </c>
    </row>
    <row r="937" spans="29:33" x14ac:dyDescent="0.35">
      <c r="AC937" s="23" t="s">
        <v>5820</v>
      </c>
      <c r="AG937" s="23" t="s">
        <v>1833</v>
      </c>
    </row>
    <row r="938" spans="29:33" x14ac:dyDescent="0.35">
      <c r="AC938" s="23" t="s">
        <v>2630</v>
      </c>
      <c r="AG938" s="23" t="s">
        <v>1756</v>
      </c>
    </row>
    <row r="939" spans="29:33" x14ac:dyDescent="0.35">
      <c r="AC939" s="23" t="s">
        <v>6454</v>
      </c>
      <c r="AG939" s="23" t="s">
        <v>5898</v>
      </c>
    </row>
    <row r="940" spans="29:33" x14ac:dyDescent="0.35">
      <c r="AC940" s="23" t="s">
        <v>6921</v>
      </c>
      <c r="AG940" s="23" t="s">
        <v>463</v>
      </c>
    </row>
    <row r="941" spans="29:33" x14ac:dyDescent="0.35">
      <c r="AC941" s="23" t="s">
        <v>836</v>
      </c>
      <c r="AG941" s="23" t="s">
        <v>465</v>
      </c>
    </row>
    <row r="942" spans="29:33" x14ac:dyDescent="0.35">
      <c r="AC942" s="23" t="s">
        <v>3829</v>
      </c>
      <c r="AG942" s="23" t="s">
        <v>6695</v>
      </c>
    </row>
    <row r="943" spans="29:33" x14ac:dyDescent="0.35">
      <c r="AC943" s="23" t="s">
        <v>5736</v>
      </c>
      <c r="AG943" s="23" t="s">
        <v>6735</v>
      </c>
    </row>
    <row r="944" spans="29:33" x14ac:dyDescent="0.35">
      <c r="AC944" s="23" t="s">
        <v>5710</v>
      </c>
      <c r="AG944" s="23" t="s">
        <v>3107</v>
      </c>
    </row>
    <row r="945" spans="29:33" x14ac:dyDescent="0.35">
      <c r="AC945" s="23" t="s">
        <v>3897</v>
      </c>
      <c r="AG945" s="23" t="s">
        <v>1815</v>
      </c>
    </row>
    <row r="946" spans="29:33" x14ac:dyDescent="0.35">
      <c r="AC946" s="23" t="s">
        <v>3957</v>
      </c>
      <c r="AG946" s="23" t="s">
        <v>6739</v>
      </c>
    </row>
    <row r="947" spans="29:33" x14ac:dyDescent="0.35">
      <c r="AC947" s="23" t="s">
        <v>6111</v>
      </c>
      <c r="AG947" s="23" t="s">
        <v>6979</v>
      </c>
    </row>
    <row r="948" spans="29:33" x14ac:dyDescent="0.35">
      <c r="AC948" s="23" t="s">
        <v>5298</v>
      </c>
      <c r="AG948" s="23" t="s">
        <v>6222</v>
      </c>
    </row>
    <row r="949" spans="29:33" x14ac:dyDescent="0.35">
      <c r="AC949" s="23" t="s">
        <v>2180</v>
      </c>
      <c r="AG949" s="23" t="s">
        <v>6178</v>
      </c>
    </row>
    <row r="950" spans="29:33" x14ac:dyDescent="0.35">
      <c r="AC950" s="23" t="s">
        <v>5712</v>
      </c>
      <c r="AG950" s="23" t="s">
        <v>900</v>
      </c>
    </row>
    <row r="951" spans="29:33" x14ac:dyDescent="0.35">
      <c r="AC951" s="23" t="s">
        <v>6248</v>
      </c>
      <c r="AG951" s="23" t="s">
        <v>902</v>
      </c>
    </row>
    <row r="952" spans="29:33" x14ac:dyDescent="0.35">
      <c r="AC952" s="23" t="s">
        <v>4937</v>
      </c>
      <c r="AG952" s="23" t="s">
        <v>5958</v>
      </c>
    </row>
    <row r="953" spans="29:33" x14ac:dyDescent="0.35">
      <c r="AC953" s="23" t="s">
        <v>3753</v>
      </c>
      <c r="AG953" s="23" t="s">
        <v>6645</v>
      </c>
    </row>
    <row r="954" spans="29:33" x14ac:dyDescent="0.35">
      <c r="AC954" s="23" t="s">
        <v>5716</v>
      </c>
      <c r="AG954" s="23" t="s">
        <v>1374</v>
      </c>
    </row>
    <row r="955" spans="29:33" x14ac:dyDescent="0.35">
      <c r="AC955" s="23" t="s">
        <v>2551</v>
      </c>
      <c r="AG955" s="23" t="s">
        <v>6484</v>
      </c>
    </row>
    <row r="956" spans="29:33" x14ac:dyDescent="0.35">
      <c r="AC956" s="23" t="s">
        <v>2871</v>
      </c>
      <c r="AG956" s="23" t="s">
        <v>6787</v>
      </c>
    </row>
    <row r="957" spans="29:33" x14ac:dyDescent="0.35">
      <c r="AC957" s="23" t="s">
        <v>3747</v>
      </c>
      <c r="AG957" s="23" t="s">
        <v>3631</v>
      </c>
    </row>
    <row r="958" spans="29:33" x14ac:dyDescent="0.35">
      <c r="AC958" s="23" t="s">
        <v>5150</v>
      </c>
      <c r="AG958" s="23" t="s">
        <v>6458</v>
      </c>
    </row>
    <row r="959" spans="29:33" x14ac:dyDescent="0.35">
      <c r="AC959" s="23" t="s">
        <v>6983</v>
      </c>
      <c r="AG959" s="23" t="s">
        <v>688</v>
      </c>
    </row>
    <row r="960" spans="29:33" x14ac:dyDescent="0.35">
      <c r="AC960" s="23" t="s">
        <v>5522</v>
      </c>
      <c r="AG960" s="23" t="s">
        <v>5001</v>
      </c>
    </row>
    <row r="961" spans="29:33" x14ac:dyDescent="0.35">
      <c r="AC961" s="23" t="s">
        <v>5542</v>
      </c>
      <c r="AG961" s="23" t="s">
        <v>1421</v>
      </c>
    </row>
    <row r="962" spans="29:33" x14ac:dyDescent="0.35">
      <c r="AC962" s="23" t="s">
        <v>6602</v>
      </c>
      <c r="AG962" s="23" t="s">
        <v>3999</v>
      </c>
    </row>
    <row r="963" spans="29:33" x14ac:dyDescent="0.35">
      <c r="AC963" s="23" t="s">
        <v>6659</v>
      </c>
      <c r="AG963" s="23" t="s">
        <v>2052</v>
      </c>
    </row>
    <row r="964" spans="29:33" x14ac:dyDescent="0.35">
      <c r="AC964" s="23" t="s">
        <v>2881</v>
      </c>
      <c r="AG964" s="23" t="s">
        <v>3625</v>
      </c>
    </row>
    <row r="965" spans="29:33" x14ac:dyDescent="0.35">
      <c r="AC965" s="23" t="s">
        <v>2608</v>
      </c>
      <c r="AG965" s="23" t="s">
        <v>2626</v>
      </c>
    </row>
    <row r="966" spans="29:33" x14ac:dyDescent="0.35">
      <c r="AC966" s="23" t="s">
        <v>2641</v>
      </c>
      <c r="AG966" s="23" t="s">
        <v>3103</v>
      </c>
    </row>
    <row r="967" spans="29:33" x14ac:dyDescent="0.35">
      <c r="AC967" s="23" t="s">
        <v>6218</v>
      </c>
      <c r="AG967" s="23" t="s">
        <v>5832</v>
      </c>
    </row>
    <row r="968" spans="29:33" x14ac:dyDescent="0.35">
      <c r="AC968" s="23" t="s">
        <v>3316</v>
      </c>
      <c r="AG968" s="23" t="s">
        <v>6951</v>
      </c>
    </row>
    <row r="969" spans="29:33" x14ac:dyDescent="0.35">
      <c r="AC969" s="23" t="s">
        <v>2999</v>
      </c>
      <c r="AG969" s="23" t="s">
        <v>2327</v>
      </c>
    </row>
    <row r="970" spans="29:33" x14ac:dyDescent="0.35">
      <c r="AC970" s="23" t="s">
        <v>6753</v>
      </c>
      <c r="AG970" s="23" t="s">
        <v>1799</v>
      </c>
    </row>
    <row r="971" spans="29:33" x14ac:dyDescent="0.35">
      <c r="AC971" s="23" t="s">
        <v>5544</v>
      </c>
      <c r="AG971" s="23" t="s">
        <v>5924</v>
      </c>
    </row>
    <row r="972" spans="29:33" x14ac:dyDescent="0.35">
      <c r="AC972" s="23" t="s">
        <v>1015</v>
      </c>
      <c r="AG972" s="23" t="s">
        <v>3223</v>
      </c>
    </row>
    <row r="973" spans="29:33" x14ac:dyDescent="0.35">
      <c r="AC973" s="23" t="s">
        <v>6194</v>
      </c>
      <c r="AG973" s="23" t="s">
        <v>5922</v>
      </c>
    </row>
    <row r="974" spans="29:33" x14ac:dyDescent="0.35">
      <c r="AC974" s="23" t="s">
        <v>2325</v>
      </c>
      <c r="AG974" s="23" t="s">
        <v>4185</v>
      </c>
    </row>
    <row r="975" spans="29:33" x14ac:dyDescent="0.35">
      <c r="AC975" s="23" t="s">
        <v>2217</v>
      </c>
      <c r="AG975" s="23" t="s">
        <v>4203</v>
      </c>
    </row>
    <row r="976" spans="29:33" x14ac:dyDescent="0.35">
      <c r="AC976" s="23" t="s">
        <v>3071</v>
      </c>
      <c r="AG976" s="23" t="s">
        <v>2499</v>
      </c>
    </row>
    <row r="977" spans="29:33" x14ac:dyDescent="0.35">
      <c r="AC977" s="23" t="s">
        <v>366</v>
      </c>
      <c r="AG977" s="23" t="s">
        <v>2778</v>
      </c>
    </row>
    <row r="978" spans="29:33" x14ac:dyDescent="0.35">
      <c r="AC978" s="23" t="s">
        <v>380</v>
      </c>
      <c r="AG978" s="23" t="s">
        <v>997</v>
      </c>
    </row>
    <row r="979" spans="29:33" x14ac:dyDescent="0.35">
      <c r="AC979" s="23" t="s">
        <v>5601</v>
      </c>
      <c r="AG979" s="23" t="s">
        <v>1941</v>
      </c>
    </row>
    <row r="980" spans="29:33" x14ac:dyDescent="0.35">
      <c r="AC980" s="23" t="s">
        <v>4249</v>
      </c>
      <c r="AG980" s="23" t="s">
        <v>904</v>
      </c>
    </row>
    <row r="981" spans="29:33" x14ac:dyDescent="0.35">
      <c r="AC981" s="23" t="s">
        <v>6536</v>
      </c>
      <c r="AG981" s="23" t="s">
        <v>63</v>
      </c>
    </row>
    <row r="982" spans="29:33" x14ac:dyDescent="0.35">
      <c r="AC982" s="23" t="s">
        <v>1719</v>
      </c>
      <c r="AG982" s="23" t="s">
        <v>73</v>
      </c>
    </row>
    <row r="983" spans="29:33" x14ac:dyDescent="0.35">
      <c r="AC983" s="23" t="s">
        <v>6492</v>
      </c>
      <c r="AG983" s="23" t="s">
        <v>5646</v>
      </c>
    </row>
    <row r="984" spans="29:33" x14ac:dyDescent="0.35">
      <c r="AC984" s="23" t="s">
        <v>6719</v>
      </c>
      <c r="AG984" s="23" t="s">
        <v>5630</v>
      </c>
    </row>
    <row r="985" spans="29:33" x14ac:dyDescent="0.35">
      <c r="AC985" s="23" t="s">
        <v>6436</v>
      </c>
      <c r="AG985" s="23" t="s">
        <v>664</v>
      </c>
    </row>
    <row r="986" spans="29:33" x14ac:dyDescent="0.35">
      <c r="AC986" s="23" t="s">
        <v>6256</v>
      </c>
      <c r="AG986" s="23" t="s">
        <v>732</v>
      </c>
    </row>
    <row r="987" spans="29:33" x14ac:dyDescent="0.35">
      <c r="AC987" s="23" t="s">
        <v>6252</v>
      </c>
      <c r="AG987" s="23" t="s">
        <v>3097</v>
      </c>
    </row>
    <row r="988" spans="29:33" x14ac:dyDescent="0.35">
      <c r="AC988" s="23" t="s">
        <v>6070</v>
      </c>
      <c r="AG988" s="23" t="s">
        <v>4333</v>
      </c>
    </row>
    <row r="989" spans="29:33" x14ac:dyDescent="0.35">
      <c r="AC989" s="23" t="s">
        <v>104</v>
      </c>
      <c r="AG989" s="23" t="s">
        <v>4255</v>
      </c>
    </row>
    <row r="990" spans="29:33" x14ac:dyDescent="0.35">
      <c r="AC990" s="23" t="s">
        <v>141</v>
      </c>
      <c r="AG990" s="23" t="s">
        <v>6115</v>
      </c>
    </row>
    <row r="991" spans="29:33" x14ac:dyDescent="0.35">
      <c r="AC991" s="23" t="s">
        <v>3011</v>
      </c>
      <c r="AG991" s="23" t="s">
        <v>1376</v>
      </c>
    </row>
    <row r="992" spans="29:33" x14ac:dyDescent="0.35">
      <c r="AC992" s="23" t="s">
        <v>5648</v>
      </c>
      <c r="AG992" s="23" t="s">
        <v>6504</v>
      </c>
    </row>
    <row r="993" spans="29:33" x14ac:dyDescent="0.35">
      <c r="AC993" s="23" t="s">
        <v>4951</v>
      </c>
      <c r="AG993" s="23" t="s">
        <v>569</v>
      </c>
    </row>
    <row r="994" spans="29:33" x14ac:dyDescent="0.35">
      <c r="AC994" s="23" t="s">
        <v>3029</v>
      </c>
      <c r="AG994" s="23" t="s">
        <v>579</v>
      </c>
    </row>
    <row r="995" spans="29:33" x14ac:dyDescent="0.35">
      <c r="AC995" s="23" t="s">
        <v>2041</v>
      </c>
      <c r="AG995" s="23" t="s">
        <v>3743</v>
      </c>
    </row>
    <row r="996" spans="29:33" x14ac:dyDescent="0.35">
      <c r="AC996" s="23" t="s">
        <v>5017</v>
      </c>
      <c r="AG996" s="23" t="s">
        <v>3695</v>
      </c>
    </row>
    <row r="997" spans="29:33" x14ac:dyDescent="0.35">
      <c r="AC997" s="23" t="s">
        <v>3701</v>
      </c>
      <c r="AG997" s="23" t="s">
        <v>5952</v>
      </c>
    </row>
    <row r="998" spans="29:33" x14ac:dyDescent="0.35">
      <c r="AC998" s="23" t="s">
        <v>2210</v>
      </c>
      <c r="AG998" s="23" t="s">
        <v>3003</v>
      </c>
    </row>
    <row r="999" spans="29:33" x14ac:dyDescent="0.35">
      <c r="AC999" s="23" t="s">
        <v>2989</v>
      </c>
      <c r="AG999" s="23" t="s">
        <v>1174</v>
      </c>
    </row>
    <row r="1000" spans="29:33" x14ac:dyDescent="0.35">
      <c r="AC1000" s="23" t="s">
        <v>5007</v>
      </c>
      <c r="AG1000" s="23" t="s">
        <v>362</v>
      </c>
    </row>
    <row r="1001" spans="29:33" x14ac:dyDescent="0.35">
      <c r="AC1001" s="23" t="s">
        <v>2991</v>
      </c>
      <c r="AG1001" s="23" t="s">
        <v>5174</v>
      </c>
    </row>
    <row r="1002" spans="29:33" x14ac:dyDescent="0.35">
      <c r="AC1002" s="23" t="s">
        <v>585</v>
      </c>
      <c r="AG1002" s="23" t="s">
        <v>3045</v>
      </c>
    </row>
    <row r="1003" spans="29:33" x14ac:dyDescent="0.35">
      <c r="AC1003" s="23" t="s">
        <v>6729</v>
      </c>
      <c r="AG1003" s="23" t="s">
        <v>2995</v>
      </c>
    </row>
    <row r="1004" spans="29:33" x14ac:dyDescent="0.35">
      <c r="AC1004" s="23" t="s">
        <v>6266</v>
      </c>
      <c r="AG1004" s="23" t="s">
        <v>906</v>
      </c>
    </row>
    <row r="1005" spans="29:33" x14ac:dyDescent="0.35">
      <c r="AC1005" s="23" t="s">
        <v>404</v>
      </c>
      <c r="AG1005" s="23" t="s">
        <v>908</v>
      </c>
    </row>
    <row r="1006" spans="29:33" x14ac:dyDescent="0.35">
      <c r="AC1006" s="23" t="s">
        <v>6624</v>
      </c>
      <c r="AG1006" s="23" t="s">
        <v>3544</v>
      </c>
    </row>
    <row r="1007" spans="29:33" x14ac:dyDescent="0.35">
      <c r="AC1007" s="23" t="s">
        <v>4196</v>
      </c>
      <c r="AG1007" s="23" t="s">
        <v>5514</v>
      </c>
    </row>
    <row r="1008" spans="29:33" x14ac:dyDescent="0.35">
      <c r="AC1008" s="23" t="s">
        <v>6953</v>
      </c>
      <c r="AG1008" s="23" t="s">
        <v>1177</v>
      </c>
    </row>
    <row r="1009" spans="29:33" x14ac:dyDescent="0.35">
      <c r="AC1009" s="23" t="s">
        <v>2622</v>
      </c>
      <c r="AG1009" s="23" t="s">
        <v>1179</v>
      </c>
    </row>
    <row r="1010" spans="29:33" x14ac:dyDescent="0.35">
      <c r="AC1010" s="23" t="s">
        <v>6054</v>
      </c>
      <c r="AG1010" s="23" t="s">
        <v>1181</v>
      </c>
    </row>
    <row r="1011" spans="29:33" x14ac:dyDescent="0.35">
      <c r="AC1011" s="23" t="s">
        <v>6054</v>
      </c>
      <c r="AG1011" s="23" t="s">
        <v>5254</v>
      </c>
    </row>
    <row r="1012" spans="29:33" x14ac:dyDescent="0.35">
      <c r="AC1012" s="23" t="s">
        <v>6326</v>
      </c>
      <c r="AG1012" s="23" t="s">
        <v>244</v>
      </c>
    </row>
    <row r="1013" spans="29:33" x14ac:dyDescent="0.35">
      <c r="AC1013" s="23" t="s">
        <v>6554</v>
      </c>
      <c r="AG1013" s="23" t="s">
        <v>5082</v>
      </c>
    </row>
    <row r="1014" spans="29:33" x14ac:dyDescent="0.35">
      <c r="AC1014" s="23" t="s">
        <v>2877</v>
      </c>
      <c r="AG1014" s="23" t="s">
        <v>1354</v>
      </c>
    </row>
    <row r="1015" spans="29:33" x14ac:dyDescent="0.35">
      <c r="AC1015" s="23" t="s">
        <v>4035</v>
      </c>
      <c r="AG1015" s="23" t="s">
        <v>5980</v>
      </c>
    </row>
    <row r="1016" spans="29:33" x14ac:dyDescent="0.35">
      <c r="AC1016" s="23" t="s">
        <v>3980</v>
      </c>
      <c r="AG1016" s="23" t="s">
        <v>6129</v>
      </c>
    </row>
    <row r="1017" spans="29:33" x14ac:dyDescent="0.35">
      <c r="AC1017" s="23" t="s">
        <v>4175</v>
      </c>
      <c r="AG1017" s="23" t="s">
        <v>3787</v>
      </c>
    </row>
    <row r="1018" spans="29:33" x14ac:dyDescent="0.35">
      <c r="AC1018" s="23" t="s">
        <v>2372</v>
      </c>
      <c r="AG1018" s="23" t="s">
        <v>4029</v>
      </c>
    </row>
    <row r="1019" spans="29:33" x14ac:dyDescent="0.35">
      <c r="AC1019" s="23" t="s">
        <v>3761</v>
      </c>
      <c r="AG1019" s="23" t="s">
        <v>3300</v>
      </c>
    </row>
    <row r="1020" spans="29:33" x14ac:dyDescent="0.35">
      <c r="AC1020" s="23" t="s">
        <v>5094</v>
      </c>
      <c r="AG1020" s="23" t="s">
        <v>1931</v>
      </c>
    </row>
    <row r="1021" spans="29:33" x14ac:dyDescent="0.35">
      <c r="AC1021" s="23" t="s">
        <v>2979</v>
      </c>
      <c r="AG1021" s="23" t="s">
        <v>5322</v>
      </c>
    </row>
    <row r="1022" spans="29:33" x14ac:dyDescent="0.35">
      <c r="AC1022" s="23" t="s">
        <v>6496</v>
      </c>
      <c r="AG1022" s="23" t="s">
        <v>6915</v>
      </c>
    </row>
    <row r="1023" spans="29:33" x14ac:dyDescent="0.35">
      <c r="AC1023" s="23" t="s">
        <v>6933</v>
      </c>
      <c r="AG1023" s="23" t="s">
        <v>1378</v>
      </c>
    </row>
    <row r="1024" spans="29:33" x14ac:dyDescent="0.35">
      <c r="AC1024" s="23" t="s">
        <v>4003</v>
      </c>
      <c r="AG1024" s="23" t="s">
        <v>3508</v>
      </c>
    </row>
    <row r="1025" spans="29:33" x14ac:dyDescent="0.35">
      <c r="AC1025" s="23" t="s">
        <v>3246</v>
      </c>
      <c r="AG1025" s="23" t="s">
        <v>6687</v>
      </c>
    </row>
    <row r="1026" spans="29:33" x14ac:dyDescent="0.35">
      <c r="AC1026" s="23" t="s">
        <v>1784</v>
      </c>
      <c r="AG1026" s="23" t="s">
        <v>6655</v>
      </c>
    </row>
    <row r="1027" spans="29:33" x14ac:dyDescent="0.35">
      <c r="AC1027" s="23" t="s">
        <v>1487</v>
      </c>
      <c r="AG1027" s="23" t="s">
        <v>3671</v>
      </c>
    </row>
    <row r="1028" spans="29:33" x14ac:dyDescent="0.35">
      <c r="AC1028" s="23" t="s">
        <v>2288</v>
      </c>
      <c r="AG1028" s="23" t="s">
        <v>910</v>
      </c>
    </row>
    <row r="1029" spans="29:33" x14ac:dyDescent="0.35">
      <c r="AC1029" s="23" t="s">
        <v>6366</v>
      </c>
      <c r="AG1029" s="23" t="s">
        <v>6558</v>
      </c>
    </row>
    <row r="1030" spans="29:33" x14ac:dyDescent="0.35">
      <c r="AC1030" s="23" t="s">
        <v>5206</v>
      </c>
      <c r="AG1030" s="23" t="s">
        <v>1183</v>
      </c>
    </row>
    <row r="1031" spans="29:33" x14ac:dyDescent="0.35">
      <c r="AC1031" s="23" t="s">
        <v>5724</v>
      </c>
      <c r="AG1031" s="23" t="s">
        <v>5460</v>
      </c>
    </row>
    <row r="1032" spans="29:33" x14ac:dyDescent="0.35">
      <c r="AC1032" s="23" t="s">
        <v>2589</v>
      </c>
      <c r="AG1032" s="23" t="s">
        <v>6895</v>
      </c>
    </row>
    <row r="1033" spans="29:33" x14ac:dyDescent="0.35">
      <c r="AC1033" s="23" t="s">
        <v>2943</v>
      </c>
      <c r="AG1033" s="23" t="s">
        <v>1425</v>
      </c>
    </row>
    <row r="1034" spans="29:33" x14ac:dyDescent="0.35">
      <c r="AC1034" s="23" t="s">
        <v>7101</v>
      </c>
      <c r="AG1034" s="23" t="s">
        <v>3839</v>
      </c>
    </row>
    <row r="1035" spans="29:33" x14ac:dyDescent="0.35">
      <c r="AC1035" s="23" t="s">
        <v>1700</v>
      </c>
      <c r="AG1035" s="23" t="s">
        <v>1185</v>
      </c>
    </row>
    <row r="1036" spans="29:33" x14ac:dyDescent="0.35">
      <c r="AC1036" s="23" t="s">
        <v>3719</v>
      </c>
      <c r="AG1036" s="23" t="s">
        <v>3037</v>
      </c>
    </row>
    <row r="1037" spans="29:33" x14ac:dyDescent="0.35">
      <c r="AC1037" s="23" t="s">
        <v>6300</v>
      </c>
      <c r="AG1037" s="23" t="s">
        <v>3843</v>
      </c>
    </row>
    <row r="1038" spans="29:33" x14ac:dyDescent="0.35">
      <c r="AC1038" s="23" t="s">
        <v>4083</v>
      </c>
      <c r="AG1038" s="23" t="s">
        <v>2298</v>
      </c>
    </row>
    <row r="1039" spans="29:33" x14ac:dyDescent="0.35">
      <c r="AC1039" s="23" t="s">
        <v>3767</v>
      </c>
      <c r="AG1039" s="23" t="s">
        <v>2614</v>
      </c>
    </row>
    <row r="1040" spans="29:33" x14ac:dyDescent="0.35">
      <c r="AC1040" s="23" t="s">
        <v>966</v>
      </c>
      <c r="AG1040" s="23" t="s">
        <v>6707</v>
      </c>
    </row>
    <row r="1041" spans="29:33" x14ac:dyDescent="0.35">
      <c r="AC1041" s="23" t="s">
        <v>6342</v>
      </c>
      <c r="AG1041" s="23" t="s">
        <v>3292</v>
      </c>
    </row>
    <row r="1042" spans="29:33" x14ac:dyDescent="0.35">
      <c r="AC1042" s="23" t="s">
        <v>1839</v>
      </c>
      <c r="AG1042" s="23" t="s">
        <v>5052</v>
      </c>
    </row>
    <row r="1043" spans="29:33" x14ac:dyDescent="0.35">
      <c r="AC1043" s="23" t="s">
        <v>6416</v>
      </c>
      <c r="AG1043" s="23" t="s">
        <v>3681</v>
      </c>
    </row>
    <row r="1044" spans="29:33" x14ac:dyDescent="0.35">
      <c r="AC1044" s="23" t="s">
        <v>6338</v>
      </c>
      <c r="AG1044" s="23" t="s">
        <v>3584</v>
      </c>
    </row>
    <row r="1045" spans="29:33" x14ac:dyDescent="0.35">
      <c r="AC1045" s="23" t="s">
        <v>5534</v>
      </c>
      <c r="AG1045" s="23" t="s">
        <v>6080</v>
      </c>
    </row>
    <row r="1046" spans="29:33" x14ac:dyDescent="0.35">
      <c r="AC1046" s="23" t="s">
        <v>198</v>
      </c>
      <c r="AG1046" s="23" t="s">
        <v>805</v>
      </c>
    </row>
    <row r="1047" spans="29:33" x14ac:dyDescent="0.35">
      <c r="AC1047" s="23" t="s">
        <v>5032</v>
      </c>
      <c r="AG1047" s="23" t="s">
        <v>2814</v>
      </c>
    </row>
    <row r="1048" spans="29:33" x14ac:dyDescent="0.35">
      <c r="AC1048" s="23" t="s">
        <v>6799</v>
      </c>
      <c r="AG1048" s="23" t="s">
        <v>5071</v>
      </c>
    </row>
    <row r="1049" spans="29:33" x14ac:dyDescent="0.35">
      <c r="AC1049" s="23" t="s">
        <v>2639</v>
      </c>
      <c r="AG1049" s="23" t="s">
        <v>3017</v>
      </c>
    </row>
    <row r="1050" spans="29:33" x14ac:dyDescent="0.35">
      <c r="AC1050" s="23" t="s">
        <v>5632</v>
      </c>
      <c r="AG1050" s="23" t="s">
        <v>3693</v>
      </c>
    </row>
    <row r="1051" spans="29:33" x14ac:dyDescent="0.35">
      <c r="AC1051" s="23" t="s">
        <v>2643</v>
      </c>
      <c r="AG1051" s="23" t="s">
        <v>137</v>
      </c>
    </row>
    <row r="1052" spans="29:33" x14ac:dyDescent="0.35">
      <c r="AC1052" s="23" t="s">
        <v>164</v>
      </c>
      <c r="AG1052" s="23" t="s">
        <v>6833</v>
      </c>
    </row>
    <row r="1053" spans="29:33" x14ac:dyDescent="0.35">
      <c r="AC1053" s="23" t="s">
        <v>6616</v>
      </c>
      <c r="AG1053" s="23" t="s">
        <v>6532</v>
      </c>
    </row>
    <row r="1054" spans="29:33" x14ac:dyDescent="0.35">
      <c r="AC1054" s="23" t="s">
        <v>6699</v>
      </c>
      <c r="AG1054" s="23" t="s">
        <v>6562</v>
      </c>
    </row>
    <row r="1055" spans="29:33" x14ac:dyDescent="0.35">
      <c r="AC1055" s="23" t="s">
        <v>712</v>
      </c>
      <c r="AG1055" s="23" t="s">
        <v>2316</v>
      </c>
    </row>
    <row r="1056" spans="29:33" x14ac:dyDescent="0.35">
      <c r="AC1056" s="23" t="s">
        <v>5520</v>
      </c>
      <c r="AG1056" s="23" t="s">
        <v>4177</v>
      </c>
    </row>
    <row r="1057" spans="29:33" x14ac:dyDescent="0.35">
      <c r="AC1057" s="23" t="s">
        <v>5198</v>
      </c>
      <c r="AG1057" s="23" t="s">
        <v>3866</v>
      </c>
    </row>
    <row r="1058" spans="29:33" x14ac:dyDescent="0.35">
      <c r="AC1058" s="23" t="s">
        <v>3687</v>
      </c>
      <c r="AG1058" s="23" t="s">
        <v>6420</v>
      </c>
    </row>
    <row r="1059" spans="29:33" x14ac:dyDescent="0.35">
      <c r="AC1059" s="23" t="s">
        <v>3717</v>
      </c>
      <c r="AG1059" s="23" t="s">
        <v>5808</v>
      </c>
    </row>
    <row r="1060" spans="29:33" x14ac:dyDescent="0.35">
      <c r="AC1060" s="23" t="s">
        <v>6741</v>
      </c>
      <c r="AG1060" s="23" t="s">
        <v>678</v>
      </c>
    </row>
    <row r="1061" spans="29:33" x14ac:dyDescent="0.35">
      <c r="AC1061" s="23" t="s">
        <v>293</v>
      </c>
      <c r="AG1061" s="23" t="s">
        <v>6598</v>
      </c>
    </row>
    <row r="1062" spans="29:33" x14ac:dyDescent="0.35">
      <c r="AC1062" s="23" t="s">
        <v>2838</v>
      </c>
      <c r="AG1062" s="23" t="s">
        <v>2854</v>
      </c>
    </row>
    <row r="1063" spans="29:33" x14ac:dyDescent="0.35">
      <c r="AC1063" s="23" t="s">
        <v>3193</v>
      </c>
      <c r="AG1063" s="23" t="s">
        <v>5866</v>
      </c>
    </row>
    <row r="1064" spans="29:33" x14ac:dyDescent="0.35">
      <c r="AC1064" s="23" t="s">
        <v>305</v>
      </c>
      <c r="AG1064" s="23" t="s">
        <v>5982</v>
      </c>
    </row>
    <row r="1065" spans="29:33" x14ac:dyDescent="0.35">
      <c r="AC1065" s="23" t="s">
        <v>5740</v>
      </c>
      <c r="AG1065" s="23" t="s">
        <v>5364</v>
      </c>
    </row>
    <row r="1066" spans="29:33" x14ac:dyDescent="0.35">
      <c r="AC1066" s="23" t="s">
        <v>3870</v>
      </c>
      <c r="AG1066" s="23" t="s">
        <v>2983</v>
      </c>
    </row>
    <row r="1067" spans="29:33" x14ac:dyDescent="0.35">
      <c r="AC1067" s="23" t="s">
        <v>2945</v>
      </c>
      <c r="AG1067" s="23" t="s">
        <v>5634</v>
      </c>
    </row>
    <row r="1068" spans="29:33" x14ac:dyDescent="0.35">
      <c r="AC1068" s="23" t="s">
        <v>3398</v>
      </c>
      <c r="AG1068" s="23" t="s">
        <v>291</v>
      </c>
    </row>
    <row r="1069" spans="29:33" x14ac:dyDescent="0.35">
      <c r="AC1069" s="23" t="s">
        <v>3404</v>
      </c>
      <c r="AG1069" s="23" t="s">
        <v>602</v>
      </c>
    </row>
    <row r="1070" spans="29:33" x14ac:dyDescent="0.35">
      <c r="AC1070" s="23" t="s">
        <v>6302</v>
      </c>
      <c r="AG1070" s="23" t="s">
        <v>307</v>
      </c>
    </row>
    <row r="1071" spans="29:33" x14ac:dyDescent="0.35">
      <c r="AC1071" s="23" t="s">
        <v>6673</v>
      </c>
      <c r="AG1071" s="23" t="s">
        <v>1189</v>
      </c>
    </row>
    <row r="1072" spans="29:33" x14ac:dyDescent="0.35">
      <c r="AC1072" s="23" t="s">
        <v>5852</v>
      </c>
      <c r="AG1072" s="23" t="s">
        <v>6024</v>
      </c>
    </row>
    <row r="1073" spans="29:33" x14ac:dyDescent="0.35">
      <c r="AC1073" s="23" t="s">
        <v>5720</v>
      </c>
      <c r="AG1073" s="23" t="s">
        <v>315</v>
      </c>
    </row>
    <row r="1074" spans="29:33" x14ac:dyDescent="0.35">
      <c r="AC1074" s="23" t="s">
        <v>5589</v>
      </c>
      <c r="AG1074" s="23" t="s">
        <v>317</v>
      </c>
    </row>
    <row r="1075" spans="29:33" x14ac:dyDescent="0.35">
      <c r="AC1075" s="23" t="s">
        <v>3209</v>
      </c>
      <c r="AG1075" s="23" t="s">
        <v>1427</v>
      </c>
    </row>
    <row r="1076" spans="29:33" x14ac:dyDescent="0.35">
      <c r="AC1076" s="23" t="s">
        <v>6809</v>
      </c>
      <c r="AG1076" s="23" t="s">
        <v>6470</v>
      </c>
    </row>
    <row r="1077" spans="29:33" x14ac:dyDescent="0.35">
      <c r="AC1077" s="23" t="s">
        <v>4053</v>
      </c>
      <c r="AG1077" s="23" t="s">
        <v>1001</v>
      </c>
    </row>
    <row r="1078" spans="29:33" x14ac:dyDescent="0.35">
      <c r="AC1078" s="23" t="s">
        <v>5069</v>
      </c>
      <c r="AG1078" s="23" t="s">
        <v>5936</v>
      </c>
    </row>
    <row r="1079" spans="29:33" x14ac:dyDescent="0.35">
      <c r="AC1079" s="23" t="s">
        <v>4081</v>
      </c>
      <c r="AG1079" s="23" t="s">
        <v>3510</v>
      </c>
    </row>
    <row r="1080" spans="29:33" x14ac:dyDescent="0.35">
      <c r="AC1080" s="23" t="s">
        <v>3181</v>
      </c>
      <c r="AG1080" s="23" t="s">
        <v>5142</v>
      </c>
    </row>
    <row r="1081" spans="29:33" x14ac:dyDescent="0.35">
      <c r="AC1081" s="23" t="s">
        <v>5607</v>
      </c>
      <c r="AG1081" s="23" t="s">
        <v>5282</v>
      </c>
    </row>
    <row r="1082" spans="29:33" x14ac:dyDescent="0.35">
      <c r="AC1082" s="23" t="s">
        <v>2241</v>
      </c>
      <c r="AG1082" s="23" t="s">
        <v>6993</v>
      </c>
    </row>
    <row r="1083" spans="29:33" x14ac:dyDescent="0.35">
      <c r="AC1083" s="23" t="s">
        <v>4167</v>
      </c>
      <c r="AG1083" s="23" t="s">
        <v>5944</v>
      </c>
    </row>
    <row r="1084" spans="29:33" x14ac:dyDescent="0.35">
      <c r="AC1084" s="23" t="s">
        <v>2175</v>
      </c>
      <c r="AG1084" s="23" t="s">
        <v>6262</v>
      </c>
    </row>
    <row r="1085" spans="29:33" x14ac:dyDescent="0.35">
      <c r="AC1085" s="23" t="s">
        <v>5226</v>
      </c>
      <c r="AG1085" s="23" t="s">
        <v>212</v>
      </c>
    </row>
    <row r="1086" spans="29:33" x14ac:dyDescent="0.35">
      <c r="AC1086" s="23" t="s">
        <v>1495</v>
      </c>
      <c r="AG1086" s="23" t="s">
        <v>4291</v>
      </c>
    </row>
    <row r="1087" spans="29:33" x14ac:dyDescent="0.35">
      <c r="AC1087" s="23" t="s">
        <v>5644</v>
      </c>
      <c r="AG1087" s="23" t="s">
        <v>246</v>
      </c>
    </row>
    <row r="1088" spans="29:33" x14ac:dyDescent="0.35">
      <c r="AC1088" s="23" t="s">
        <v>6224</v>
      </c>
      <c r="AG1088" s="23" t="s">
        <v>2822</v>
      </c>
    </row>
    <row r="1089" spans="29:33" x14ac:dyDescent="0.35">
      <c r="AC1089" s="23" t="s">
        <v>2296</v>
      </c>
      <c r="AG1089" s="23" t="s">
        <v>6280</v>
      </c>
    </row>
    <row r="1090" spans="29:33" x14ac:dyDescent="0.35">
      <c r="AC1090" s="23" t="s">
        <v>3217</v>
      </c>
      <c r="AG1090" s="23" t="s">
        <v>1581</v>
      </c>
    </row>
    <row r="1091" spans="29:33" x14ac:dyDescent="0.35">
      <c r="AC1091" s="23" t="s">
        <v>2714</v>
      </c>
      <c r="AG1091" s="23" t="s">
        <v>1583</v>
      </c>
    </row>
    <row r="1092" spans="29:33" x14ac:dyDescent="0.35">
      <c r="AC1092" s="23" t="s">
        <v>4187</v>
      </c>
      <c r="AG1092" s="23" t="s">
        <v>6801</v>
      </c>
    </row>
    <row r="1093" spans="29:33" x14ac:dyDescent="0.35">
      <c r="AC1093" s="23" t="s">
        <v>6016</v>
      </c>
      <c r="AG1093" s="23" t="s">
        <v>6550</v>
      </c>
    </row>
    <row r="1094" spans="29:33" x14ac:dyDescent="0.35">
      <c r="AC1094" s="23" t="s">
        <v>1841</v>
      </c>
      <c r="AG1094" s="23" t="s">
        <v>4896</v>
      </c>
    </row>
    <row r="1095" spans="29:33" x14ac:dyDescent="0.35">
      <c r="AC1095" s="23" t="s">
        <v>6773</v>
      </c>
      <c r="AG1095" s="23" t="s">
        <v>6821</v>
      </c>
    </row>
    <row r="1096" spans="29:33" x14ac:dyDescent="0.35">
      <c r="AC1096" s="23" t="s">
        <v>6813</v>
      </c>
      <c r="AG1096" s="23" t="s">
        <v>295</v>
      </c>
    </row>
    <row r="1097" spans="29:33" x14ac:dyDescent="0.35">
      <c r="AC1097" s="23" t="s">
        <v>1497</v>
      </c>
      <c r="AG1097" s="23" t="s">
        <v>3410</v>
      </c>
    </row>
    <row r="1098" spans="29:33" x14ac:dyDescent="0.35">
      <c r="AC1098" s="23" t="s">
        <v>222</v>
      </c>
      <c r="AG1098" s="23" t="s">
        <v>3705</v>
      </c>
    </row>
    <row r="1099" spans="29:33" x14ac:dyDescent="0.35">
      <c r="AC1099" s="23" t="s">
        <v>5021</v>
      </c>
      <c r="AG1099" s="23" t="s">
        <v>4007</v>
      </c>
    </row>
    <row r="1100" spans="29:33" x14ac:dyDescent="0.35">
      <c r="AC1100" s="23" t="s">
        <v>6428</v>
      </c>
      <c r="AG1100" s="23" t="s">
        <v>5406</v>
      </c>
    </row>
    <row r="1101" spans="29:33" x14ac:dyDescent="0.35">
      <c r="AC1101" s="23" t="s">
        <v>6400</v>
      </c>
      <c r="AG1101" s="23" t="s">
        <v>2557</v>
      </c>
    </row>
    <row r="1102" spans="29:33" x14ac:dyDescent="0.35">
      <c r="AC1102" s="23" t="s">
        <v>4313</v>
      </c>
      <c r="AG1102" s="23" t="s">
        <v>644</v>
      </c>
    </row>
    <row r="1103" spans="29:33" x14ac:dyDescent="0.35">
      <c r="AC1103" s="23" t="s">
        <v>5528</v>
      </c>
      <c r="AG1103" s="23" t="s">
        <v>4021</v>
      </c>
    </row>
    <row r="1104" spans="29:33" x14ac:dyDescent="0.35">
      <c r="AC1104" s="23" t="s">
        <v>3227</v>
      </c>
      <c r="AG1104" s="23" t="s">
        <v>6186</v>
      </c>
    </row>
    <row r="1105" spans="29:33" x14ac:dyDescent="0.35">
      <c r="AC1105" s="23" t="s">
        <v>5086</v>
      </c>
      <c r="AG1105" s="23" t="s">
        <v>3446</v>
      </c>
    </row>
    <row r="1106" spans="29:33" x14ac:dyDescent="0.35">
      <c r="AC1106" s="23" t="s">
        <v>4173</v>
      </c>
      <c r="AG1106" s="23" t="s">
        <v>6977</v>
      </c>
    </row>
    <row r="1107" spans="29:33" x14ac:dyDescent="0.35">
      <c r="AC1107" s="23" t="s">
        <v>6450</v>
      </c>
      <c r="AG1107" s="23" t="s">
        <v>1191</v>
      </c>
    </row>
    <row r="1108" spans="29:33" x14ac:dyDescent="0.35">
      <c r="AC1108" s="23" t="s">
        <v>3982</v>
      </c>
      <c r="AG1108" s="23" t="s">
        <v>975</v>
      </c>
    </row>
    <row r="1109" spans="29:33" x14ac:dyDescent="0.35">
      <c r="AC1109" s="23" t="s">
        <v>6350</v>
      </c>
      <c r="AG1109" s="23" t="s">
        <v>5974</v>
      </c>
    </row>
    <row r="1110" spans="29:33" x14ac:dyDescent="0.35">
      <c r="AC1110" s="23" t="s">
        <v>3306</v>
      </c>
      <c r="AG1110" s="23" t="s">
        <v>5332</v>
      </c>
    </row>
    <row r="1111" spans="29:33" x14ac:dyDescent="0.35">
      <c r="AC1111" s="23" t="s">
        <v>6965</v>
      </c>
      <c r="AG1111" s="23" t="s">
        <v>4237</v>
      </c>
    </row>
    <row r="1112" spans="29:33" x14ac:dyDescent="0.35">
      <c r="AC1112" s="23" t="s">
        <v>3406</v>
      </c>
      <c r="AG1112" s="23" t="s">
        <v>3039</v>
      </c>
    </row>
    <row r="1113" spans="29:33" x14ac:dyDescent="0.35">
      <c r="AC1113" s="23" t="s">
        <v>3468</v>
      </c>
      <c r="AG1113" s="23" t="s">
        <v>6743</v>
      </c>
    </row>
    <row r="1114" spans="29:33" x14ac:dyDescent="0.35">
      <c r="AC1114" s="23" t="s">
        <v>2785</v>
      </c>
      <c r="AG1114" s="23" t="s">
        <v>4915</v>
      </c>
    </row>
    <row r="1115" spans="29:33" x14ac:dyDescent="0.35">
      <c r="AC1115" s="23" t="s">
        <v>5015</v>
      </c>
      <c r="AG1115" s="23" t="s">
        <v>2959</v>
      </c>
    </row>
    <row r="1116" spans="29:33" x14ac:dyDescent="0.35">
      <c r="AC1116" s="23" t="s">
        <v>2561</v>
      </c>
      <c r="AG1116" s="23" t="s">
        <v>1193</v>
      </c>
    </row>
    <row r="1117" spans="29:33" x14ac:dyDescent="0.35">
      <c r="AC1117" s="23" t="s">
        <v>3697</v>
      </c>
      <c r="AG1117" s="23" t="s">
        <v>2708</v>
      </c>
    </row>
    <row r="1118" spans="29:33" x14ac:dyDescent="0.35">
      <c r="AC1118" s="23" t="s">
        <v>2259</v>
      </c>
      <c r="AG1118" s="23" t="s">
        <v>4997</v>
      </c>
    </row>
    <row r="1119" spans="29:33" x14ac:dyDescent="0.35">
      <c r="AC1119" s="23" t="s">
        <v>2585</v>
      </c>
      <c r="AG1119" s="23" t="s">
        <v>5878</v>
      </c>
    </row>
    <row r="1120" spans="29:33" x14ac:dyDescent="0.35">
      <c r="AC1120" s="23" t="s">
        <v>6107</v>
      </c>
      <c r="AG1120" s="23" t="s">
        <v>5756</v>
      </c>
    </row>
    <row r="1121" spans="29:33" x14ac:dyDescent="0.35">
      <c r="AC1121" s="23" t="s">
        <v>448</v>
      </c>
      <c r="AG1121" s="23" t="s">
        <v>5854</v>
      </c>
    </row>
    <row r="1122" spans="29:33" x14ac:dyDescent="0.35">
      <c r="AC1122" s="23" t="s">
        <v>3835</v>
      </c>
      <c r="AG1122" s="23" t="s">
        <v>135</v>
      </c>
    </row>
    <row r="1123" spans="29:33" x14ac:dyDescent="0.35">
      <c r="AC1123" s="23" t="s">
        <v>1027</v>
      </c>
      <c r="AG1123" s="23" t="s">
        <v>148</v>
      </c>
    </row>
    <row r="1124" spans="29:33" x14ac:dyDescent="0.35">
      <c r="AC1124" s="23" t="s">
        <v>4213</v>
      </c>
      <c r="AG1124" s="23" t="s">
        <v>3751</v>
      </c>
    </row>
    <row r="1125" spans="29:33" x14ac:dyDescent="0.35">
      <c r="AC1125" s="23" t="s">
        <v>3775</v>
      </c>
      <c r="AG1125" s="23" t="s">
        <v>2542</v>
      </c>
    </row>
    <row r="1126" spans="29:33" x14ac:dyDescent="0.35">
      <c r="AC1126" s="23" t="s">
        <v>5668</v>
      </c>
      <c r="AG1126" s="23" t="s">
        <v>3183</v>
      </c>
    </row>
    <row r="1127" spans="29:33" x14ac:dyDescent="0.35">
      <c r="AC1127" s="23" t="s">
        <v>3033</v>
      </c>
      <c r="AG1127" s="23" t="s">
        <v>3077</v>
      </c>
    </row>
    <row r="1128" spans="29:33" x14ac:dyDescent="0.35">
      <c r="AC1128" s="23" t="s">
        <v>6661</v>
      </c>
      <c r="AG1128" s="23" t="s">
        <v>6683</v>
      </c>
    </row>
    <row r="1129" spans="29:33" x14ac:dyDescent="0.35">
      <c r="AC1129" s="23" t="s">
        <v>6172</v>
      </c>
      <c r="AG1129" s="23" t="s">
        <v>1927</v>
      </c>
    </row>
    <row r="1130" spans="29:33" x14ac:dyDescent="0.35">
      <c r="AC1130" s="23" t="s">
        <v>5966</v>
      </c>
      <c r="AG1130" s="23" t="s">
        <v>660</v>
      </c>
    </row>
    <row r="1131" spans="29:33" x14ac:dyDescent="0.35">
      <c r="AC1131" s="23" t="s">
        <v>3685</v>
      </c>
      <c r="AG1131" s="23" t="s">
        <v>2229</v>
      </c>
    </row>
    <row r="1132" spans="29:33" x14ac:dyDescent="0.35">
      <c r="AC1132" s="23" t="s">
        <v>3679</v>
      </c>
      <c r="AG1132" s="23" t="s">
        <v>6939</v>
      </c>
    </row>
    <row r="1133" spans="29:33" x14ac:dyDescent="0.35">
      <c r="AC1133" s="23" t="s">
        <v>3715</v>
      </c>
      <c r="AG1133" s="23" t="s">
        <v>467</v>
      </c>
    </row>
    <row r="1134" spans="29:33" x14ac:dyDescent="0.35">
      <c r="AC1134" s="23" t="s">
        <v>722</v>
      </c>
      <c r="AG1134" s="23" t="s">
        <v>3454</v>
      </c>
    </row>
    <row r="1135" spans="29:33" x14ac:dyDescent="0.35">
      <c r="AC1135" s="23" t="s">
        <v>4049</v>
      </c>
      <c r="AG1135" s="23" t="s">
        <v>3964</v>
      </c>
    </row>
    <row r="1136" spans="29:33" x14ac:dyDescent="0.35">
      <c r="AC1136" s="23" t="s">
        <v>2466</v>
      </c>
      <c r="AG1136" s="23" t="s">
        <v>6528</v>
      </c>
    </row>
    <row r="1137" spans="29:33" x14ac:dyDescent="0.35">
      <c r="AC1137" s="23" t="s">
        <v>6574</v>
      </c>
      <c r="AG1137" s="23" t="s">
        <v>6198</v>
      </c>
    </row>
    <row r="1138" spans="29:33" x14ac:dyDescent="0.35">
      <c r="AC1138" s="23" t="s">
        <v>6985</v>
      </c>
      <c r="AG1138" s="23" t="s">
        <v>4267</v>
      </c>
    </row>
    <row r="1139" spans="29:33" x14ac:dyDescent="0.35">
      <c r="AC1139" s="23" t="s">
        <v>4943</v>
      </c>
      <c r="AG1139" s="23" t="s">
        <v>5838</v>
      </c>
    </row>
    <row r="1140" spans="29:33" x14ac:dyDescent="0.35">
      <c r="AC1140" s="23" t="s">
        <v>5577</v>
      </c>
      <c r="AG1140" s="23" t="s">
        <v>3821</v>
      </c>
    </row>
    <row r="1141" spans="29:33" x14ac:dyDescent="0.35">
      <c r="AC1141" s="23" t="s">
        <v>6767</v>
      </c>
      <c r="AG1141" s="23" t="s">
        <v>5990</v>
      </c>
    </row>
    <row r="1142" spans="29:33" x14ac:dyDescent="0.35">
      <c r="AC1142" s="23" t="s">
        <v>1857</v>
      </c>
      <c r="AG1142" s="23" t="s">
        <v>5146</v>
      </c>
    </row>
    <row r="1143" spans="29:33" x14ac:dyDescent="0.35">
      <c r="AC1143" s="23" t="s">
        <v>1867</v>
      </c>
      <c r="AG1143" s="23" t="s">
        <v>1195</v>
      </c>
    </row>
    <row r="1144" spans="29:33" x14ac:dyDescent="0.35">
      <c r="AC1144" s="23" t="s">
        <v>3891</v>
      </c>
      <c r="AG1144" s="23" t="s">
        <v>1585</v>
      </c>
    </row>
    <row r="1145" spans="29:33" x14ac:dyDescent="0.35">
      <c r="AC1145" s="23" t="s">
        <v>1666</v>
      </c>
      <c r="AG1145" s="23" t="s">
        <v>6759</v>
      </c>
    </row>
    <row r="1146" spans="29:33" x14ac:dyDescent="0.35">
      <c r="AC1146" s="23" t="s">
        <v>2659</v>
      </c>
      <c r="AG1146" s="23" t="s">
        <v>1587</v>
      </c>
    </row>
    <row r="1147" spans="29:33" x14ac:dyDescent="0.35">
      <c r="AC1147" s="23" t="s">
        <v>6943</v>
      </c>
      <c r="AG1147" s="23" t="s">
        <v>3675</v>
      </c>
    </row>
    <row r="1148" spans="29:33" x14ac:dyDescent="0.35">
      <c r="AC1148" s="23" t="s">
        <v>5530</v>
      </c>
      <c r="AG1148" s="23" t="s">
        <v>4309</v>
      </c>
    </row>
    <row r="1149" spans="29:33" x14ac:dyDescent="0.35">
      <c r="AC1149" s="23" t="s">
        <v>6032</v>
      </c>
      <c r="AG1149" s="23" t="s">
        <v>6064</v>
      </c>
    </row>
    <row r="1150" spans="29:33" x14ac:dyDescent="0.35">
      <c r="AC1150" s="23" t="s">
        <v>5557</v>
      </c>
      <c r="AG1150" s="23" t="s">
        <v>428</v>
      </c>
    </row>
    <row r="1151" spans="29:33" x14ac:dyDescent="0.35">
      <c r="AC1151" s="23" t="s">
        <v>5570</v>
      </c>
      <c r="AG1151" s="23" t="s">
        <v>2443</v>
      </c>
    </row>
    <row r="1152" spans="29:33" x14ac:dyDescent="0.35">
      <c r="AC1152" s="23" t="s">
        <v>2320</v>
      </c>
      <c r="AG1152" s="23" t="s">
        <v>5778</v>
      </c>
    </row>
    <row r="1153" spans="29:33" x14ac:dyDescent="0.35">
      <c r="AC1153" s="23" t="s">
        <v>6056</v>
      </c>
      <c r="AG1153" s="23" t="s">
        <v>3574</v>
      </c>
    </row>
    <row r="1154" spans="29:33" x14ac:dyDescent="0.35">
      <c r="AC1154" s="23" t="s">
        <v>3448</v>
      </c>
      <c r="AG1154" s="23" t="s">
        <v>3576</v>
      </c>
    </row>
    <row r="1155" spans="29:33" x14ac:dyDescent="0.35">
      <c r="AC1155" s="23" t="s">
        <v>1715</v>
      </c>
      <c r="AG1155" s="23" t="s">
        <v>3442</v>
      </c>
    </row>
    <row r="1156" spans="29:33" x14ac:dyDescent="0.35">
      <c r="AC1156" s="23" t="s">
        <v>1336</v>
      </c>
      <c r="AG1156" s="23" t="s">
        <v>4227</v>
      </c>
    </row>
    <row r="1157" spans="29:33" x14ac:dyDescent="0.35">
      <c r="AC1157" s="23" t="s">
        <v>3955</v>
      </c>
      <c r="AG1157" s="23" t="s">
        <v>5972</v>
      </c>
    </row>
    <row r="1158" spans="29:33" x14ac:dyDescent="0.35">
      <c r="AC1158" s="23" t="s">
        <v>3242</v>
      </c>
      <c r="AG1158" s="23" t="s">
        <v>2885</v>
      </c>
    </row>
    <row r="1159" spans="29:33" x14ac:dyDescent="0.35">
      <c r="AC1159" s="23" t="s">
        <v>2953</v>
      </c>
      <c r="AG1159" s="23" t="s">
        <v>3438</v>
      </c>
    </row>
    <row r="1160" spans="29:33" x14ac:dyDescent="0.35">
      <c r="AC1160" s="23" t="s">
        <v>3864</v>
      </c>
      <c r="AG1160" s="23" t="s">
        <v>3450</v>
      </c>
    </row>
    <row r="1161" spans="29:33" x14ac:dyDescent="0.35">
      <c r="AC1161" s="23" t="s">
        <v>4245</v>
      </c>
      <c r="AG1161" s="23" t="s">
        <v>4259</v>
      </c>
    </row>
    <row r="1162" spans="29:33" x14ac:dyDescent="0.35">
      <c r="AC1162" s="23" t="s">
        <v>799</v>
      </c>
      <c r="AG1162" s="23" t="s">
        <v>4239</v>
      </c>
    </row>
    <row r="1163" spans="29:33" x14ac:dyDescent="0.35">
      <c r="AC1163" s="23" t="s">
        <v>5862</v>
      </c>
      <c r="AG1163" s="23" t="s">
        <v>2728</v>
      </c>
    </row>
    <row r="1164" spans="29:33" x14ac:dyDescent="0.35">
      <c r="AC1164" s="23" t="s">
        <v>5682</v>
      </c>
      <c r="AG1164" s="23" t="s">
        <v>3556</v>
      </c>
    </row>
    <row r="1165" spans="29:33" x14ac:dyDescent="0.35">
      <c r="AC1165" s="23" t="s">
        <v>5940</v>
      </c>
      <c r="AG1165" s="23" t="s">
        <v>3466</v>
      </c>
    </row>
    <row r="1166" spans="29:33" x14ac:dyDescent="0.35">
      <c r="AC1166" s="23" t="s">
        <v>3723</v>
      </c>
      <c r="AG1166" s="23" t="s">
        <v>2390</v>
      </c>
    </row>
    <row r="1167" spans="29:33" x14ac:dyDescent="0.35">
      <c r="AC1167" s="23" t="s">
        <v>2981</v>
      </c>
      <c r="AG1167" s="23" t="s">
        <v>5130</v>
      </c>
    </row>
    <row r="1168" spans="29:33" x14ac:dyDescent="0.35">
      <c r="AC1168" s="23" t="s">
        <v>7104</v>
      </c>
      <c r="AG1168" s="23" t="s">
        <v>4031</v>
      </c>
    </row>
    <row r="1169" spans="29:33" x14ac:dyDescent="0.35">
      <c r="AC1169" s="23" t="s">
        <v>3689</v>
      </c>
      <c r="AG1169" s="23" t="s">
        <v>1199</v>
      </c>
    </row>
    <row r="1170" spans="29:33" x14ac:dyDescent="0.35">
      <c r="AC1170" s="23" t="s">
        <v>4179</v>
      </c>
      <c r="AG1170" s="23" t="s">
        <v>3456</v>
      </c>
    </row>
    <row r="1171" spans="29:33" x14ac:dyDescent="0.35">
      <c r="AC1171" s="23" t="s">
        <v>801</v>
      </c>
      <c r="AG1171" s="23" t="s">
        <v>5266</v>
      </c>
    </row>
    <row r="1172" spans="29:33" x14ac:dyDescent="0.35">
      <c r="AC1172" s="23" t="s">
        <v>6723</v>
      </c>
      <c r="AG1172" s="23" t="s">
        <v>5850</v>
      </c>
    </row>
    <row r="1173" spans="29:33" x14ac:dyDescent="0.35">
      <c r="AC1173" s="23" t="s">
        <v>5540</v>
      </c>
      <c r="AG1173" s="23" t="s">
        <v>612</v>
      </c>
    </row>
    <row r="1174" spans="29:33" x14ac:dyDescent="0.35">
      <c r="AC1174" s="23" t="s">
        <v>5194</v>
      </c>
      <c r="AG1174" s="23" t="s">
        <v>6841</v>
      </c>
    </row>
    <row r="1175" spans="29:33" x14ac:dyDescent="0.35">
      <c r="AC1175" s="23" t="s">
        <v>6008</v>
      </c>
      <c r="AG1175" s="23" t="s">
        <v>1589</v>
      </c>
    </row>
    <row r="1176" spans="29:33" x14ac:dyDescent="0.35">
      <c r="AC1176" s="23" t="s">
        <v>3910</v>
      </c>
      <c r="AG1176" s="23" t="s">
        <v>1975</v>
      </c>
    </row>
    <row r="1177" spans="29:33" x14ac:dyDescent="0.35">
      <c r="AC1177" s="23" t="s">
        <v>6781</v>
      </c>
      <c r="AG1177" s="23" t="s">
        <v>6580</v>
      </c>
    </row>
    <row r="1178" spans="29:33" x14ac:dyDescent="0.35">
      <c r="AC1178" s="23" t="s">
        <v>525</v>
      </c>
      <c r="AG1178" s="23" t="s">
        <v>1591</v>
      </c>
    </row>
    <row r="1179" spans="29:33" x14ac:dyDescent="0.35">
      <c r="AC1179" s="23" t="s">
        <v>2867</v>
      </c>
      <c r="AG1179" s="23" t="s">
        <v>5844</v>
      </c>
    </row>
    <row r="1180" spans="29:33" x14ac:dyDescent="0.35">
      <c r="AC1180" s="23" t="s">
        <v>6133</v>
      </c>
      <c r="AG1180" s="23" t="s">
        <v>5118</v>
      </c>
    </row>
    <row r="1181" spans="29:33" x14ac:dyDescent="0.35">
      <c r="AC1181" s="23" t="s">
        <v>2718</v>
      </c>
      <c r="AG1181" s="23" t="s">
        <v>6200</v>
      </c>
    </row>
    <row r="1182" spans="29:33" x14ac:dyDescent="0.35">
      <c r="AC1182" s="23" t="s">
        <v>3197</v>
      </c>
      <c r="AG1182" s="23" t="s">
        <v>6216</v>
      </c>
    </row>
    <row r="1183" spans="29:33" x14ac:dyDescent="0.35">
      <c r="AC1183" s="23" t="s">
        <v>78</v>
      </c>
      <c r="AG1183" s="23" t="s">
        <v>4991</v>
      </c>
    </row>
    <row r="1184" spans="29:33" x14ac:dyDescent="0.35">
      <c r="AC1184" s="23" t="s">
        <v>6322</v>
      </c>
      <c r="AG1184" s="23" t="s">
        <v>2591</v>
      </c>
    </row>
    <row r="1185" spans="29:33" x14ac:dyDescent="0.35">
      <c r="AC1185" s="23" t="s">
        <v>1766</v>
      </c>
      <c r="AG1185" s="23" t="s">
        <v>1983</v>
      </c>
    </row>
    <row r="1186" spans="29:33" x14ac:dyDescent="0.35">
      <c r="AC1186" s="23" t="s">
        <v>3452</v>
      </c>
      <c r="AG1186" s="23" t="s">
        <v>1429</v>
      </c>
    </row>
    <row r="1187" spans="29:33" x14ac:dyDescent="0.35">
      <c r="AC1187" s="23" t="s">
        <v>3893</v>
      </c>
      <c r="AG1187" s="23" t="s">
        <v>6230</v>
      </c>
    </row>
    <row r="1188" spans="29:33" x14ac:dyDescent="0.35">
      <c r="AC1188" s="23" t="s">
        <v>3914</v>
      </c>
      <c r="AG1188" s="23" t="s">
        <v>2875</v>
      </c>
    </row>
    <row r="1189" spans="29:33" x14ac:dyDescent="0.35">
      <c r="AC1189" s="23" t="s">
        <v>1509</v>
      </c>
      <c r="AG1189" s="23" t="s">
        <v>2376</v>
      </c>
    </row>
    <row r="1190" spans="29:33" x14ac:dyDescent="0.35">
      <c r="AC1190" s="23" t="s">
        <v>4957</v>
      </c>
      <c r="AG1190" s="23" t="s">
        <v>3962</v>
      </c>
    </row>
    <row r="1191" spans="29:33" x14ac:dyDescent="0.35">
      <c r="AC1191" s="23" t="s">
        <v>2233</v>
      </c>
      <c r="AG1191" s="23" t="s">
        <v>2971</v>
      </c>
    </row>
    <row r="1192" spans="29:33" x14ac:dyDescent="0.35">
      <c r="AC1192" s="23" t="s">
        <v>6586</v>
      </c>
      <c r="AG1192" s="23" t="s">
        <v>6276</v>
      </c>
    </row>
    <row r="1193" spans="29:33" x14ac:dyDescent="0.35">
      <c r="AC1193" s="23" t="s">
        <v>2852</v>
      </c>
      <c r="AG1193" s="23" t="s">
        <v>4263</v>
      </c>
    </row>
    <row r="1194" spans="29:33" x14ac:dyDescent="0.35">
      <c r="AC1194" s="23" t="s">
        <v>531</v>
      </c>
      <c r="AG1194" s="23" t="s">
        <v>3992</v>
      </c>
    </row>
    <row r="1195" spans="29:33" x14ac:dyDescent="0.35">
      <c r="AC1195" s="23" t="s">
        <v>2388</v>
      </c>
      <c r="AG1195" s="23" t="s">
        <v>6570</v>
      </c>
    </row>
    <row r="1196" spans="29:33" x14ac:dyDescent="0.35">
      <c r="AC1196" s="23" t="s">
        <v>271</v>
      </c>
      <c r="AG1196" s="23" t="s">
        <v>5262</v>
      </c>
    </row>
    <row r="1197" spans="29:33" x14ac:dyDescent="0.35">
      <c r="AC1197" s="23" t="s">
        <v>6703</v>
      </c>
      <c r="AG1197" s="23" t="s">
        <v>5752</v>
      </c>
    </row>
    <row r="1198" spans="29:33" x14ac:dyDescent="0.35">
      <c r="AC1198" s="23" t="s">
        <v>521</v>
      </c>
      <c r="AG1198" s="23" t="s">
        <v>6270</v>
      </c>
    </row>
    <row r="1199" spans="29:33" x14ac:dyDescent="0.35">
      <c r="AC1199" s="23" t="s">
        <v>5054</v>
      </c>
      <c r="AG1199" s="23" t="s">
        <v>4051</v>
      </c>
    </row>
    <row r="1200" spans="29:33" x14ac:dyDescent="0.35">
      <c r="AC1200" s="23" t="s">
        <v>5770</v>
      </c>
      <c r="AG1200" s="23" t="s">
        <v>335</v>
      </c>
    </row>
    <row r="1201" spans="29:33" x14ac:dyDescent="0.35">
      <c r="AC1201" s="23" t="s">
        <v>6677</v>
      </c>
      <c r="AG1201" s="23" t="s">
        <v>5098</v>
      </c>
    </row>
    <row r="1202" spans="29:33" x14ac:dyDescent="0.35">
      <c r="AC1202" s="23" t="s">
        <v>2290</v>
      </c>
      <c r="AG1202" s="23" t="s">
        <v>3148</v>
      </c>
    </row>
    <row r="1203" spans="29:33" x14ac:dyDescent="0.35">
      <c r="AC1203" s="23" t="s">
        <v>6432</v>
      </c>
      <c r="AG1203" s="23" t="s">
        <v>6733</v>
      </c>
    </row>
    <row r="1204" spans="29:33" x14ac:dyDescent="0.35">
      <c r="AC1204" s="23" t="s">
        <v>1803</v>
      </c>
      <c r="AG1204" s="23" t="s">
        <v>5510</v>
      </c>
    </row>
    <row r="1205" spans="29:33" x14ac:dyDescent="0.35">
      <c r="AC1205" s="23" t="s">
        <v>3294</v>
      </c>
      <c r="AG1205" s="23" t="s">
        <v>3482</v>
      </c>
    </row>
    <row r="1206" spans="29:33" x14ac:dyDescent="0.35">
      <c r="AC1206" s="23" t="s">
        <v>5568</v>
      </c>
      <c r="AG1206" s="23" t="s">
        <v>3988</v>
      </c>
    </row>
    <row r="1207" spans="29:33" x14ac:dyDescent="0.35">
      <c r="AC1207" s="23" t="s">
        <v>4027</v>
      </c>
      <c r="AG1207" s="23" t="s">
        <v>3001</v>
      </c>
    </row>
    <row r="1208" spans="29:33" x14ac:dyDescent="0.35">
      <c r="AC1208" s="23" t="s">
        <v>6606</v>
      </c>
      <c r="AG1208" s="23" t="s">
        <v>3691</v>
      </c>
    </row>
    <row r="1209" spans="29:33" x14ac:dyDescent="0.35">
      <c r="AC1209" s="23" t="s">
        <v>6989</v>
      </c>
      <c r="AG1209" s="23" t="s">
        <v>5348</v>
      </c>
    </row>
    <row r="1210" spans="29:33" x14ac:dyDescent="0.35">
      <c r="AC1210" s="23" t="s">
        <v>4963</v>
      </c>
      <c r="AG1210" s="23" t="s">
        <v>3703</v>
      </c>
    </row>
    <row r="1211" spans="29:33" x14ac:dyDescent="0.35">
      <c r="AC1211" s="23" t="s">
        <v>3109</v>
      </c>
      <c r="AG1211" s="23" t="s">
        <v>828</v>
      </c>
    </row>
    <row r="1212" spans="29:33" x14ac:dyDescent="0.35">
      <c r="AC1212" s="23" t="s">
        <v>2780</v>
      </c>
      <c r="AG1212" s="23" t="s">
        <v>3272</v>
      </c>
    </row>
    <row r="1213" spans="29:33" x14ac:dyDescent="0.35">
      <c r="AC1213" s="23" t="s">
        <v>5166</v>
      </c>
      <c r="AG1213" s="23" t="s">
        <v>5585</v>
      </c>
    </row>
    <row r="1214" spans="29:33" x14ac:dyDescent="0.35">
      <c r="AC1214" s="23" t="s">
        <v>1680</v>
      </c>
      <c r="AG1214" s="23" t="s">
        <v>6153</v>
      </c>
    </row>
    <row r="1215" spans="29:33" x14ac:dyDescent="0.35">
      <c r="AC1215" s="23" t="s">
        <v>4299</v>
      </c>
      <c r="AG1215" s="23" t="s">
        <v>4017</v>
      </c>
    </row>
    <row r="1216" spans="29:33" x14ac:dyDescent="0.35">
      <c r="AC1216" s="23" t="s">
        <v>6524</v>
      </c>
      <c r="AG1216" s="23" t="s">
        <v>2809</v>
      </c>
    </row>
    <row r="1217" spans="29:33" x14ac:dyDescent="0.35">
      <c r="AC1217" s="23" t="s">
        <v>6306</v>
      </c>
      <c r="AG1217" s="23" t="s">
        <v>5040</v>
      </c>
    </row>
    <row r="1218" spans="29:33" x14ac:dyDescent="0.35">
      <c r="AC1218" s="23" t="s">
        <v>815</v>
      </c>
      <c r="AG1218" s="23" t="s">
        <v>4217</v>
      </c>
    </row>
    <row r="1219" spans="29:33" x14ac:dyDescent="0.35">
      <c r="AC1219" s="23" t="s">
        <v>4097</v>
      </c>
      <c r="AG1219" s="23" t="s">
        <v>5532</v>
      </c>
    </row>
    <row r="1220" spans="29:33" x14ac:dyDescent="0.35">
      <c r="AC1220" s="23" t="s">
        <v>4091</v>
      </c>
      <c r="AG1220" s="23" t="s">
        <v>4303</v>
      </c>
    </row>
    <row r="1221" spans="29:33" x14ac:dyDescent="0.35">
      <c r="AC1221" s="23" t="s">
        <v>329</v>
      </c>
      <c r="AG1221" s="23" t="s">
        <v>1203</v>
      </c>
    </row>
    <row r="1222" spans="29:33" x14ac:dyDescent="0.35">
      <c r="AC1222" s="23" t="s">
        <v>2635</v>
      </c>
      <c r="AG1222" s="23" t="s">
        <v>2559</v>
      </c>
    </row>
    <row r="1223" spans="29:33" x14ac:dyDescent="0.35">
      <c r="AC1223" s="23" t="s">
        <v>762</v>
      </c>
      <c r="AG1223" s="23" t="s">
        <v>1724</v>
      </c>
    </row>
    <row r="1224" spans="29:33" x14ac:dyDescent="0.35">
      <c r="AC1224" s="23" t="s">
        <v>3414</v>
      </c>
      <c r="AG1224" s="23" t="s">
        <v>6097</v>
      </c>
    </row>
    <row r="1225" spans="29:33" x14ac:dyDescent="0.35">
      <c r="AC1225" s="23" t="s">
        <v>2237</v>
      </c>
      <c r="AG1225" s="23" t="s">
        <v>4099</v>
      </c>
    </row>
    <row r="1226" spans="29:33" x14ac:dyDescent="0.35">
      <c r="AC1226" s="23" t="s">
        <v>764</v>
      </c>
      <c r="AG1226" s="23" t="s">
        <v>5073</v>
      </c>
    </row>
    <row r="1227" spans="29:33" x14ac:dyDescent="0.35">
      <c r="AC1227" s="23" t="s">
        <v>6512</v>
      </c>
      <c r="AG1227" s="23" t="s">
        <v>4906</v>
      </c>
    </row>
    <row r="1228" spans="29:33" x14ac:dyDescent="0.35">
      <c r="AC1228" s="23" t="s">
        <v>4965</v>
      </c>
      <c r="AG1228" s="23" t="s">
        <v>4908</v>
      </c>
    </row>
    <row r="1229" spans="29:33" x14ac:dyDescent="0.35">
      <c r="AC1229" s="23" t="s">
        <v>840</v>
      </c>
      <c r="AG1229" s="23" t="s">
        <v>3081</v>
      </c>
    </row>
    <row r="1230" spans="29:33" x14ac:dyDescent="0.35">
      <c r="AC1230" s="23" t="s">
        <v>3759</v>
      </c>
      <c r="AG1230" s="23" t="s">
        <v>1205</v>
      </c>
    </row>
    <row r="1231" spans="29:33" x14ac:dyDescent="0.35">
      <c r="AC1231" s="23" t="s">
        <v>5286</v>
      </c>
      <c r="AG1231" s="23" t="s">
        <v>477</v>
      </c>
    </row>
    <row r="1232" spans="29:33" x14ac:dyDescent="0.35">
      <c r="AC1232" s="23" t="s">
        <v>3047</v>
      </c>
      <c r="AG1232" s="23" t="s">
        <v>4297</v>
      </c>
    </row>
    <row r="1233" spans="29:33" x14ac:dyDescent="0.35">
      <c r="AC1233" s="23" t="s">
        <v>4325</v>
      </c>
      <c r="AG1233" s="23" t="s">
        <v>6137</v>
      </c>
    </row>
    <row r="1234" spans="29:33" x14ac:dyDescent="0.35">
      <c r="AC1234" s="23" t="s">
        <v>3837</v>
      </c>
      <c r="AG1234" s="23" t="s">
        <v>1207</v>
      </c>
    </row>
    <row r="1235" spans="29:33" x14ac:dyDescent="0.35">
      <c r="AC1235" s="23" t="s">
        <v>3101</v>
      </c>
      <c r="AG1235" s="23" t="s">
        <v>5628</v>
      </c>
    </row>
    <row r="1236" spans="29:33" x14ac:dyDescent="0.35">
      <c r="AC1236" s="23" t="s">
        <v>2011</v>
      </c>
      <c r="AG1236" s="23" t="s">
        <v>6010</v>
      </c>
    </row>
    <row r="1237" spans="29:33" x14ac:dyDescent="0.35">
      <c r="AC1237" s="23" t="s">
        <v>6060</v>
      </c>
      <c r="AG1237" s="23" t="s">
        <v>1595</v>
      </c>
    </row>
    <row r="1238" spans="29:33" x14ac:dyDescent="0.35">
      <c r="AC1238" s="23" t="s">
        <v>6330</v>
      </c>
      <c r="AG1238" s="23" t="s">
        <v>2159</v>
      </c>
    </row>
    <row r="1239" spans="29:33" x14ac:dyDescent="0.35">
      <c r="AG1239" s="23" t="s">
        <v>1737</v>
      </c>
    </row>
    <row r="1240" spans="29:33" x14ac:dyDescent="0.35">
      <c r="AG1240" s="23" t="s">
        <v>3872</v>
      </c>
    </row>
    <row r="1241" spans="29:33" x14ac:dyDescent="0.35">
      <c r="AG1241" s="23" t="s">
        <v>3548</v>
      </c>
    </row>
    <row r="1242" spans="29:33" x14ac:dyDescent="0.35">
      <c r="AG1242" s="23" t="s">
        <v>5516</v>
      </c>
    </row>
    <row r="1243" spans="29:33" x14ac:dyDescent="0.35">
      <c r="AG1243" s="23" t="s">
        <v>3785</v>
      </c>
    </row>
    <row r="1244" spans="29:33" x14ac:dyDescent="0.35">
      <c r="AG1244" s="23" t="s">
        <v>589</v>
      </c>
    </row>
    <row r="1245" spans="29:33" x14ac:dyDescent="0.35">
      <c r="AG1245" s="23" t="s">
        <v>6174</v>
      </c>
    </row>
    <row r="1246" spans="29:33" x14ac:dyDescent="0.35">
      <c r="AG1246" s="23" t="s">
        <v>3142</v>
      </c>
    </row>
    <row r="1247" spans="29:33" x14ac:dyDescent="0.35">
      <c r="AG1247" s="23" t="s">
        <v>5478</v>
      </c>
    </row>
    <row r="1248" spans="29:33" x14ac:dyDescent="0.35">
      <c r="AG1248" s="23" t="s">
        <v>1003</v>
      </c>
    </row>
    <row r="1249" spans="33:33" x14ac:dyDescent="0.35">
      <c r="AG1249" s="23" t="s">
        <v>1005</v>
      </c>
    </row>
    <row r="1250" spans="33:33" x14ac:dyDescent="0.35">
      <c r="AG1250" s="23" t="s">
        <v>2005</v>
      </c>
    </row>
    <row r="1251" spans="33:33" x14ac:dyDescent="0.35">
      <c r="AG1251" s="23" t="s">
        <v>4315</v>
      </c>
    </row>
    <row r="1252" spans="33:33" x14ac:dyDescent="0.35">
      <c r="AG1252" s="23" t="s">
        <v>2292</v>
      </c>
    </row>
    <row r="1253" spans="33:33" x14ac:dyDescent="0.35">
      <c r="AG1253" s="23" t="s">
        <v>1597</v>
      </c>
    </row>
    <row r="1254" spans="33:33" x14ac:dyDescent="0.35">
      <c r="AG1254" s="23" t="s">
        <v>5110</v>
      </c>
    </row>
    <row r="1255" spans="33:33" x14ac:dyDescent="0.35">
      <c r="AG1255" s="23" t="s">
        <v>1209</v>
      </c>
    </row>
    <row r="1256" spans="33:33" x14ac:dyDescent="0.35">
      <c r="AG1256" s="23" t="s">
        <v>1923</v>
      </c>
    </row>
    <row r="1257" spans="33:33" x14ac:dyDescent="0.35">
      <c r="AG1257" s="23" t="s">
        <v>5768</v>
      </c>
    </row>
    <row r="1258" spans="33:33" x14ac:dyDescent="0.35">
      <c r="AG1258" s="23" t="s">
        <v>3949</v>
      </c>
    </row>
    <row r="1259" spans="33:33" x14ac:dyDescent="0.35">
      <c r="AG1259" s="23" t="s">
        <v>1211</v>
      </c>
    </row>
    <row r="1260" spans="33:33" x14ac:dyDescent="0.35">
      <c r="AG1260" s="23" t="s">
        <v>3233</v>
      </c>
    </row>
    <row r="1261" spans="33:33" x14ac:dyDescent="0.35">
      <c r="AG1261" s="23" t="s">
        <v>1985</v>
      </c>
    </row>
    <row r="1262" spans="33:33" x14ac:dyDescent="0.35">
      <c r="AG1262" s="23" t="s">
        <v>1979</v>
      </c>
    </row>
    <row r="1263" spans="33:33" x14ac:dyDescent="0.35">
      <c r="AG1263" s="23" t="s">
        <v>2021</v>
      </c>
    </row>
    <row r="1264" spans="33:33" x14ac:dyDescent="0.35">
      <c r="AG1264" s="23" t="s">
        <v>1760</v>
      </c>
    </row>
    <row r="1265" spans="33:33" x14ac:dyDescent="0.35">
      <c r="AG1265" s="23" t="s">
        <v>6901</v>
      </c>
    </row>
    <row r="1266" spans="33:33" x14ac:dyDescent="0.35">
      <c r="AG1266" s="23" t="s">
        <v>5538</v>
      </c>
    </row>
    <row r="1267" spans="33:33" x14ac:dyDescent="0.35">
      <c r="AG1267" s="23" t="s">
        <v>6911</v>
      </c>
    </row>
    <row r="1268" spans="33:33" x14ac:dyDescent="0.35">
      <c r="AG1268" s="23" t="s">
        <v>4323</v>
      </c>
    </row>
    <row r="1269" spans="33:33" x14ac:dyDescent="0.35">
      <c r="AG1269" s="23" t="s">
        <v>1007</v>
      </c>
    </row>
    <row r="1270" spans="33:33" x14ac:dyDescent="0.35">
      <c r="AG1270" s="23" t="s">
        <v>5414</v>
      </c>
    </row>
    <row r="1271" spans="33:33" x14ac:dyDescent="0.35">
      <c r="AG1271" s="23" t="s">
        <v>2031</v>
      </c>
    </row>
    <row r="1272" spans="33:33" x14ac:dyDescent="0.35">
      <c r="AG1272" s="23" t="s">
        <v>5426</v>
      </c>
    </row>
    <row r="1273" spans="33:33" x14ac:dyDescent="0.35">
      <c r="AG1273" s="23" t="s">
        <v>3976</v>
      </c>
    </row>
    <row r="1274" spans="33:33" x14ac:dyDescent="0.35">
      <c r="AG1274" s="23" t="s">
        <v>430</v>
      </c>
    </row>
    <row r="1275" spans="33:33" x14ac:dyDescent="0.35">
      <c r="AG1275" s="23" t="s">
        <v>1009</v>
      </c>
    </row>
    <row r="1276" spans="33:33" x14ac:dyDescent="0.35">
      <c r="AG1276" s="23" t="s">
        <v>432</v>
      </c>
    </row>
    <row r="1277" spans="33:33" x14ac:dyDescent="0.35">
      <c r="AG1277" s="23" t="s">
        <v>5587</v>
      </c>
    </row>
    <row r="1278" spans="33:33" x14ac:dyDescent="0.35">
      <c r="AG1278" s="23" t="s">
        <v>6893</v>
      </c>
    </row>
    <row r="1279" spans="33:33" x14ac:dyDescent="0.35">
      <c r="AG1279" s="23" t="s">
        <v>2655</v>
      </c>
    </row>
    <row r="1280" spans="33:33" x14ac:dyDescent="0.35">
      <c r="AG1280" s="23" t="s">
        <v>6630</v>
      </c>
    </row>
    <row r="1281" spans="33:33" x14ac:dyDescent="0.35">
      <c r="AG1281" s="23" t="s">
        <v>4251</v>
      </c>
    </row>
    <row r="1282" spans="33:33" x14ac:dyDescent="0.35">
      <c r="AG1282" s="23" t="s">
        <v>2123</v>
      </c>
    </row>
    <row r="1283" spans="33:33" x14ac:dyDescent="0.35">
      <c r="AG1283" s="23" t="s">
        <v>2879</v>
      </c>
    </row>
    <row r="1284" spans="33:33" x14ac:dyDescent="0.35">
      <c r="AG1284" s="23" t="s">
        <v>1599</v>
      </c>
    </row>
    <row r="1285" spans="33:33" x14ac:dyDescent="0.35">
      <c r="AG1285" s="23" t="s">
        <v>6620</v>
      </c>
    </row>
    <row r="1286" spans="33:33" x14ac:dyDescent="0.35">
      <c r="AG1286" s="23" t="s">
        <v>1433</v>
      </c>
    </row>
    <row r="1287" spans="33:33" x14ac:dyDescent="0.35">
      <c r="AG1287" s="23" t="s">
        <v>5904</v>
      </c>
    </row>
    <row r="1288" spans="33:33" x14ac:dyDescent="0.35">
      <c r="AG1288" s="23" t="s">
        <v>1895</v>
      </c>
    </row>
    <row r="1289" spans="33:33" x14ac:dyDescent="0.35">
      <c r="AG1289" s="23" t="s">
        <v>5372</v>
      </c>
    </row>
    <row r="1290" spans="33:33" x14ac:dyDescent="0.35">
      <c r="AG1290" s="23" t="s">
        <v>2392</v>
      </c>
    </row>
    <row r="1291" spans="33:33" x14ac:dyDescent="0.35">
      <c r="AG1291" s="23" t="s">
        <v>3023</v>
      </c>
    </row>
    <row r="1292" spans="33:33" x14ac:dyDescent="0.35">
      <c r="AG1292" s="23" t="s">
        <v>2179</v>
      </c>
    </row>
    <row r="1293" spans="33:33" x14ac:dyDescent="0.35">
      <c r="AG1293" s="23" t="s">
        <v>2057</v>
      </c>
    </row>
    <row r="1294" spans="33:33" x14ac:dyDescent="0.35">
      <c r="AG1294" s="23" t="s">
        <v>756</v>
      </c>
    </row>
    <row r="1295" spans="33:33" x14ac:dyDescent="0.35">
      <c r="AG1295" s="23" t="s">
        <v>4192</v>
      </c>
    </row>
    <row r="1296" spans="33:33" x14ac:dyDescent="0.35">
      <c r="AG1296" s="23" t="s">
        <v>3187</v>
      </c>
    </row>
    <row r="1297" spans="33:33" x14ac:dyDescent="0.35">
      <c r="AG1297" s="23" t="s">
        <v>5834</v>
      </c>
    </row>
    <row r="1298" spans="33:33" x14ac:dyDescent="0.35">
      <c r="AG1298" s="23" t="s">
        <v>2253</v>
      </c>
    </row>
    <row r="1299" spans="33:33" x14ac:dyDescent="0.35">
      <c r="AG1299" s="23" t="s">
        <v>3137</v>
      </c>
    </row>
    <row r="1300" spans="33:33" x14ac:dyDescent="0.35">
      <c r="AG1300" s="23" t="s">
        <v>6949</v>
      </c>
    </row>
    <row r="1301" spans="33:33" x14ac:dyDescent="0.35">
      <c r="AG1301" s="23" t="s">
        <v>1213</v>
      </c>
    </row>
    <row r="1302" spans="33:33" x14ac:dyDescent="0.35">
      <c r="AG1302" s="23" t="s">
        <v>6717</v>
      </c>
    </row>
    <row r="1303" spans="33:33" x14ac:dyDescent="0.35">
      <c r="AG1303" s="23" t="s">
        <v>1865</v>
      </c>
    </row>
    <row r="1304" spans="33:33" x14ac:dyDescent="0.35">
      <c r="AG1304" s="23" t="s">
        <v>3400</v>
      </c>
    </row>
    <row r="1305" spans="33:33" x14ac:dyDescent="0.35">
      <c r="AG1305" s="23" t="s">
        <v>2251</v>
      </c>
    </row>
    <row r="1306" spans="33:33" x14ac:dyDescent="0.35">
      <c r="AG1306" s="23" t="s">
        <v>1380</v>
      </c>
    </row>
    <row r="1307" spans="33:33" x14ac:dyDescent="0.35">
      <c r="AG1307" s="23" t="s">
        <v>6797</v>
      </c>
    </row>
    <row r="1308" spans="33:33" x14ac:dyDescent="0.35">
      <c r="AG1308" s="23" t="s">
        <v>6160</v>
      </c>
    </row>
    <row r="1309" spans="33:33" x14ac:dyDescent="0.35">
      <c r="AG1309" s="23" t="s">
        <v>1601</v>
      </c>
    </row>
    <row r="1310" spans="33:33" x14ac:dyDescent="0.35">
      <c r="AG1310" s="23" t="s">
        <v>2810</v>
      </c>
    </row>
    <row r="1311" spans="33:33" x14ac:dyDescent="0.35">
      <c r="AG1311" s="23" t="s">
        <v>5122</v>
      </c>
    </row>
    <row r="1312" spans="33:33" x14ac:dyDescent="0.35">
      <c r="AG1312" s="23" t="s">
        <v>1382</v>
      </c>
    </row>
    <row r="1313" spans="33:33" x14ac:dyDescent="0.35">
      <c r="AG1313" s="23" t="s">
        <v>6991</v>
      </c>
    </row>
    <row r="1314" spans="33:33" x14ac:dyDescent="0.35">
      <c r="AG1314" s="23" t="s">
        <v>3021</v>
      </c>
    </row>
    <row r="1315" spans="33:33" x14ac:dyDescent="0.35">
      <c r="AG1315" s="23" t="s">
        <v>3049</v>
      </c>
    </row>
    <row r="1316" spans="33:33" x14ac:dyDescent="0.35">
      <c r="AG1316" s="23" t="s">
        <v>123</v>
      </c>
    </row>
    <row r="1317" spans="33:33" x14ac:dyDescent="0.35">
      <c r="AG1317" s="23" t="s">
        <v>2247</v>
      </c>
    </row>
    <row r="1318" spans="33:33" x14ac:dyDescent="0.35">
      <c r="AG1318" s="23" t="s">
        <v>610</v>
      </c>
    </row>
    <row r="1319" spans="33:33" x14ac:dyDescent="0.35">
      <c r="AG1319" s="23" t="s">
        <v>1997</v>
      </c>
    </row>
    <row r="1320" spans="33:33" x14ac:dyDescent="0.35">
      <c r="AG1320" s="23" t="s">
        <v>5078</v>
      </c>
    </row>
    <row r="1321" spans="33:33" x14ac:dyDescent="0.35">
      <c r="AG1321" s="23" t="s">
        <v>44</v>
      </c>
    </row>
    <row r="1322" spans="33:33" x14ac:dyDescent="0.35">
      <c r="AG1322" s="23" t="s">
        <v>3968</v>
      </c>
    </row>
    <row r="1323" spans="33:33" x14ac:dyDescent="0.35">
      <c r="AG1323" s="23" t="s">
        <v>3007</v>
      </c>
    </row>
    <row r="1324" spans="33:33" x14ac:dyDescent="0.35">
      <c r="AG1324" s="23" t="s">
        <v>1443</v>
      </c>
    </row>
    <row r="1325" spans="33:33" x14ac:dyDescent="0.35">
      <c r="AG1325" s="23" t="s">
        <v>1762</v>
      </c>
    </row>
    <row r="1326" spans="33:33" x14ac:dyDescent="0.35">
      <c r="AG1326" s="23" t="s">
        <v>5458</v>
      </c>
    </row>
    <row r="1327" spans="33:33" x14ac:dyDescent="0.35">
      <c r="AG1327" s="23" t="s">
        <v>6117</v>
      </c>
    </row>
    <row r="1328" spans="33:33" x14ac:dyDescent="0.35">
      <c r="AG1328" s="23" t="s">
        <v>4283</v>
      </c>
    </row>
    <row r="1329" spans="33:33" x14ac:dyDescent="0.35">
      <c r="AG1329" s="23" t="s">
        <v>2096</v>
      </c>
    </row>
    <row r="1330" spans="33:33" x14ac:dyDescent="0.35">
      <c r="AG1330" s="23" t="s">
        <v>3592</v>
      </c>
    </row>
    <row r="1331" spans="33:33" x14ac:dyDescent="0.35">
      <c r="AG1331" s="23" t="s">
        <v>1445</v>
      </c>
    </row>
    <row r="1332" spans="33:33" x14ac:dyDescent="0.35">
      <c r="AG1332" s="23" t="s">
        <v>382</v>
      </c>
    </row>
    <row r="1333" spans="33:33" x14ac:dyDescent="0.35">
      <c r="AG1333" s="23" t="s">
        <v>4301</v>
      </c>
    </row>
    <row r="1334" spans="33:33" x14ac:dyDescent="0.35">
      <c r="AG1334" s="23" t="s">
        <v>6052</v>
      </c>
    </row>
    <row r="1335" spans="33:33" x14ac:dyDescent="0.35">
      <c r="AG1335" s="23" t="s">
        <v>606</v>
      </c>
    </row>
    <row r="1336" spans="33:33" x14ac:dyDescent="0.35">
      <c r="AG1336" s="23" t="s">
        <v>918</v>
      </c>
    </row>
    <row r="1337" spans="33:33" x14ac:dyDescent="0.35">
      <c r="AG1337" s="23" t="s">
        <v>6981</v>
      </c>
    </row>
    <row r="1338" spans="33:33" x14ac:dyDescent="0.35">
      <c r="AG1338" s="23" t="s">
        <v>5378</v>
      </c>
    </row>
    <row r="1339" spans="33:33" x14ac:dyDescent="0.35">
      <c r="AG1339" s="23" t="s">
        <v>3418</v>
      </c>
    </row>
    <row r="1340" spans="33:33" x14ac:dyDescent="0.35">
      <c r="AG1340" s="23" t="s">
        <v>5920</v>
      </c>
    </row>
    <row r="1341" spans="33:33" x14ac:dyDescent="0.35">
      <c r="AG1341" s="23" t="s">
        <v>6785</v>
      </c>
    </row>
    <row r="1342" spans="33:33" x14ac:dyDescent="0.35">
      <c r="AG1342" s="23" t="s">
        <v>1219</v>
      </c>
    </row>
    <row r="1343" spans="33:33" x14ac:dyDescent="0.35">
      <c r="AG1343" s="23" t="s">
        <v>3917</v>
      </c>
    </row>
    <row r="1344" spans="33:33" x14ac:dyDescent="0.35">
      <c r="AG1344" s="23" t="s">
        <v>3919</v>
      </c>
    </row>
    <row r="1345" spans="33:33" x14ac:dyDescent="0.35">
      <c r="AG1345" s="23" t="s">
        <v>479</v>
      </c>
    </row>
    <row r="1346" spans="33:33" x14ac:dyDescent="0.35">
      <c r="AG1346" s="23" t="s">
        <v>1447</v>
      </c>
    </row>
    <row r="1347" spans="33:33" x14ac:dyDescent="0.35">
      <c r="AG1347" s="23" t="s">
        <v>2013</v>
      </c>
    </row>
    <row r="1348" spans="33:33" x14ac:dyDescent="0.35">
      <c r="AG1348" s="23" t="s">
        <v>2015</v>
      </c>
    </row>
    <row r="1349" spans="33:33" x14ac:dyDescent="0.35">
      <c r="AG1349" s="23" t="s">
        <v>3833</v>
      </c>
    </row>
    <row r="1350" spans="33:33" x14ac:dyDescent="0.35">
      <c r="AG1350" s="23" t="s">
        <v>2215</v>
      </c>
    </row>
    <row r="1351" spans="33:33" x14ac:dyDescent="0.35">
      <c r="AG1351" s="23" t="s">
        <v>3831</v>
      </c>
    </row>
    <row r="1352" spans="33:33" x14ac:dyDescent="0.35">
      <c r="AG1352" s="23" t="s">
        <v>769</v>
      </c>
    </row>
    <row r="1353" spans="33:33" x14ac:dyDescent="0.35">
      <c r="AG1353" s="23" t="s">
        <v>3596</v>
      </c>
    </row>
    <row r="1354" spans="33:33" x14ac:dyDescent="0.35">
      <c r="AG1354" s="23" t="s">
        <v>5370</v>
      </c>
    </row>
    <row r="1355" spans="33:33" x14ac:dyDescent="0.35">
      <c r="AG1355" s="23" t="s">
        <v>6500</v>
      </c>
    </row>
    <row r="1356" spans="33:33" x14ac:dyDescent="0.35">
      <c r="AG1356" s="23" t="s">
        <v>1697</v>
      </c>
    </row>
    <row r="1357" spans="33:33" x14ac:dyDescent="0.35">
      <c r="AG1357" s="23" t="s">
        <v>4165</v>
      </c>
    </row>
    <row r="1358" spans="33:33" x14ac:dyDescent="0.35">
      <c r="AG1358" s="23" t="s">
        <v>6851</v>
      </c>
    </row>
    <row r="1359" spans="33:33" x14ac:dyDescent="0.35">
      <c r="AG1359" s="23" t="s">
        <v>1453</v>
      </c>
    </row>
    <row r="1360" spans="33:33" x14ac:dyDescent="0.35">
      <c r="AG1360" s="23" t="s">
        <v>1455</v>
      </c>
    </row>
    <row r="1361" spans="33:33" x14ac:dyDescent="0.35">
      <c r="AG1361" s="23" t="s">
        <v>347</v>
      </c>
    </row>
    <row r="1362" spans="33:33" x14ac:dyDescent="0.35">
      <c r="AG1362" s="23" t="s">
        <v>2076</v>
      </c>
    </row>
    <row r="1363" spans="33:33" x14ac:dyDescent="0.35">
      <c r="AG1363" s="23" t="s">
        <v>3512</v>
      </c>
    </row>
    <row r="1364" spans="33:33" x14ac:dyDescent="0.35">
      <c r="AG1364" s="23" t="s">
        <v>5591</v>
      </c>
    </row>
    <row r="1365" spans="33:33" x14ac:dyDescent="0.35">
      <c r="AG1365" s="23" t="s">
        <v>3729</v>
      </c>
    </row>
    <row r="1366" spans="33:33" x14ac:dyDescent="0.35">
      <c r="AG1366" s="23" t="s">
        <v>537</v>
      </c>
    </row>
    <row r="1367" spans="33:33" x14ac:dyDescent="0.35">
      <c r="AG1367" s="23" t="s">
        <v>6899</v>
      </c>
    </row>
    <row r="1368" spans="33:33" x14ac:dyDescent="0.35">
      <c r="AG1368" s="23" t="s">
        <v>5605</v>
      </c>
    </row>
    <row r="1369" spans="33:33" x14ac:dyDescent="0.35">
      <c r="AG1369" s="23" t="s">
        <v>5518</v>
      </c>
    </row>
    <row r="1370" spans="33:33" x14ac:dyDescent="0.35">
      <c r="AG1370" s="23" t="s">
        <v>3580</v>
      </c>
    </row>
    <row r="1371" spans="33:33" x14ac:dyDescent="0.35">
      <c r="AG1371" s="23" t="s">
        <v>1221</v>
      </c>
    </row>
    <row r="1372" spans="33:33" x14ac:dyDescent="0.35">
      <c r="AG1372" s="23" t="s">
        <v>339</v>
      </c>
    </row>
    <row r="1373" spans="33:33" x14ac:dyDescent="0.35">
      <c r="AG1373" s="23" t="s">
        <v>481</v>
      </c>
    </row>
    <row r="1374" spans="33:33" x14ac:dyDescent="0.35">
      <c r="AG1374" s="23" t="s">
        <v>5964</v>
      </c>
    </row>
    <row r="1375" spans="33:33" x14ac:dyDescent="0.35">
      <c r="AG1375" s="23" t="s">
        <v>319</v>
      </c>
    </row>
    <row r="1376" spans="33:33" x14ac:dyDescent="0.35">
      <c r="AG1376" s="23" t="s">
        <v>337</v>
      </c>
    </row>
    <row r="1377" spans="33:33" x14ac:dyDescent="0.35">
      <c r="AG1377" s="23" t="s">
        <v>285</v>
      </c>
    </row>
    <row r="1378" spans="33:33" x14ac:dyDescent="0.35">
      <c r="AG1378" s="23" t="s">
        <v>1227</v>
      </c>
    </row>
    <row r="1379" spans="33:33" x14ac:dyDescent="0.35">
      <c r="AG1379" s="23" t="s">
        <v>5828</v>
      </c>
    </row>
    <row r="1380" spans="33:33" x14ac:dyDescent="0.35">
      <c r="AG1380" s="23" t="s">
        <v>3727</v>
      </c>
    </row>
    <row r="1381" spans="33:33" x14ac:dyDescent="0.35">
      <c r="AG1381" s="23" t="s">
        <v>188</v>
      </c>
    </row>
    <row r="1382" spans="33:33" x14ac:dyDescent="0.35">
      <c r="AG1382" s="23" t="s">
        <v>3711</v>
      </c>
    </row>
    <row r="1383" spans="33:33" x14ac:dyDescent="0.35">
      <c r="AG1383" s="23" t="s">
        <v>1604</v>
      </c>
    </row>
    <row r="1384" spans="33:33" x14ac:dyDescent="0.35">
      <c r="AG1384" s="23" t="s">
        <v>4321</v>
      </c>
    </row>
    <row r="1385" spans="33:33" x14ac:dyDescent="0.35">
      <c r="AG1385" s="23" t="s">
        <v>5430</v>
      </c>
    </row>
    <row r="1386" spans="33:33" x14ac:dyDescent="0.35">
      <c r="AG1386" s="23" t="s">
        <v>2774</v>
      </c>
    </row>
    <row r="1387" spans="33:33" x14ac:dyDescent="0.35">
      <c r="AG1387" s="23" t="s">
        <v>390</v>
      </c>
    </row>
    <row r="1388" spans="33:33" x14ac:dyDescent="0.35">
      <c r="AG1388" s="23" t="s">
        <v>3845</v>
      </c>
    </row>
    <row r="1389" spans="33:33" x14ac:dyDescent="0.35">
      <c r="AG1389" s="23" t="s">
        <v>3440</v>
      </c>
    </row>
    <row r="1390" spans="33:33" x14ac:dyDescent="0.35">
      <c r="AG1390" s="23" t="s">
        <v>682</v>
      </c>
    </row>
    <row r="1391" spans="33:33" x14ac:dyDescent="0.35">
      <c r="AG1391" s="23" t="s">
        <v>1457</v>
      </c>
    </row>
    <row r="1392" spans="33:33" x14ac:dyDescent="0.35">
      <c r="AG1392" s="23" t="s">
        <v>5962</v>
      </c>
    </row>
    <row r="1393" spans="33:33" x14ac:dyDescent="0.35">
      <c r="AG1393" s="23" t="s">
        <v>5579</v>
      </c>
    </row>
    <row r="1394" spans="33:33" x14ac:dyDescent="0.35">
      <c r="AG1394" s="23" t="s">
        <v>6685</v>
      </c>
    </row>
    <row r="1395" spans="33:33" x14ac:dyDescent="0.35">
      <c r="AG1395" s="23" t="s">
        <v>6903</v>
      </c>
    </row>
    <row r="1396" spans="33:33" x14ac:dyDescent="0.35">
      <c r="AG1396" s="23" t="s">
        <v>4987</v>
      </c>
    </row>
    <row r="1397" spans="33:33" x14ac:dyDescent="0.35">
      <c r="AG1397" s="23" t="s">
        <v>6196</v>
      </c>
    </row>
    <row r="1398" spans="33:33" x14ac:dyDescent="0.35">
      <c r="AG1398" s="23" t="s">
        <v>1384</v>
      </c>
    </row>
    <row r="1399" spans="33:33" x14ac:dyDescent="0.35">
      <c r="AG1399" s="23" t="s">
        <v>3542</v>
      </c>
    </row>
    <row r="1400" spans="33:33" x14ac:dyDescent="0.35">
      <c r="AG1400" s="23" t="s">
        <v>2587</v>
      </c>
    </row>
    <row r="1401" spans="33:33" x14ac:dyDescent="0.35">
      <c r="AG1401" s="23" t="s">
        <v>5502</v>
      </c>
    </row>
    <row r="1402" spans="33:33" x14ac:dyDescent="0.35">
      <c r="AG1402" s="23" t="s">
        <v>1606</v>
      </c>
    </row>
    <row r="1403" spans="33:33" x14ac:dyDescent="0.35">
      <c r="AG1403" s="23" t="s">
        <v>434</v>
      </c>
    </row>
    <row r="1404" spans="33:33" x14ac:dyDescent="0.35">
      <c r="AG1404" s="23" t="s">
        <v>2337</v>
      </c>
    </row>
    <row r="1405" spans="33:33" x14ac:dyDescent="0.35">
      <c r="AG1405" s="23" t="s">
        <v>2086</v>
      </c>
    </row>
    <row r="1406" spans="33:33" x14ac:dyDescent="0.35">
      <c r="AG1406" s="23" t="s">
        <v>3817</v>
      </c>
    </row>
    <row r="1407" spans="33:33" x14ac:dyDescent="0.35">
      <c r="AG1407" s="23" t="s">
        <v>1608</v>
      </c>
    </row>
    <row r="1408" spans="33:33" x14ac:dyDescent="0.35">
      <c r="AG1408" s="23" t="s">
        <v>5038</v>
      </c>
    </row>
    <row r="1409" spans="33:33" x14ac:dyDescent="0.35">
      <c r="AG1409" s="23" t="s">
        <v>6795</v>
      </c>
    </row>
    <row r="1410" spans="33:33" x14ac:dyDescent="0.35">
      <c r="AG1410" s="23" t="s">
        <v>3639</v>
      </c>
    </row>
    <row r="1411" spans="33:33" x14ac:dyDescent="0.35">
      <c r="AG1411" s="23" t="s">
        <v>3825</v>
      </c>
    </row>
    <row r="1412" spans="33:33" x14ac:dyDescent="0.35">
      <c r="AG1412" s="23" t="s">
        <v>1229</v>
      </c>
    </row>
    <row r="1413" spans="33:33" x14ac:dyDescent="0.35">
      <c r="AG1413" s="23" t="s">
        <v>6346</v>
      </c>
    </row>
    <row r="1414" spans="33:33" x14ac:dyDescent="0.35">
      <c r="AG1414" s="23" t="s">
        <v>3566</v>
      </c>
    </row>
    <row r="1415" spans="33:33" x14ac:dyDescent="0.35">
      <c r="AG1415" s="23" t="s">
        <v>1610</v>
      </c>
    </row>
    <row r="1416" spans="33:33" x14ac:dyDescent="0.35">
      <c r="AG1416" s="23" t="s">
        <v>6817</v>
      </c>
    </row>
    <row r="1417" spans="33:33" x14ac:dyDescent="0.35">
      <c r="AG1417" s="23" t="s">
        <v>3889</v>
      </c>
    </row>
    <row r="1418" spans="33:33" x14ac:dyDescent="0.35">
      <c r="AG1418" s="23" t="s">
        <v>1386</v>
      </c>
    </row>
    <row r="1419" spans="33:33" x14ac:dyDescent="0.35">
      <c r="AG1419" s="23" t="s">
        <v>160</v>
      </c>
    </row>
    <row r="1420" spans="33:33" x14ac:dyDescent="0.35">
      <c r="AG1420" s="23" t="s">
        <v>179</v>
      </c>
    </row>
    <row r="1421" spans="33:33" x14ac:dyDescent="0.35">
      <c r="AG1421" s="23" t="s">
        <v>1991</v>
      </c>
    </row>
    <row r="1422" spans="33:33" x14ac:dyDescent="0.35">
      <c r="AG1422" s="23" t="s">
        <v>1388</v>
      </c>
    </row>
    <row r="1423" spans="33:33" x14ac:dyDescent="0.35">
      <c r="AG1423" s="23" t="s">
        <v>2756</v>
      </c>
    </row>
    <row r="1424" spans="33:33" x14ac:dyDescent="0.35">
      <c r="AG1424" s="23" t="s">
        <v>1231</v>
      </c>
    </row>
    <row r="1425" spans="33:33" x14ac:dyDescent="0.35">
      <c r="AG1425" s="23" t="s">
        <v>1233</v>
      </c>
    </row>
    <row r="1426" spans="33:33" x14ac:dyDescent="0.35">
      <c r="AG1426" s="23" t="s">
        <v>6777</v>
      </c>
    </row>
    <row r="1427" spans="33:33" x14ac:dyDescent="0.35">
      <c r="AG1427" s="23" t="s">
        <v>6937</v>
      </c>
    </row>
    <row r="1428" spans="33:33" x14ac:dyDescent="0.35">
      <c r="AG1428" s="23" t="s">
        <v>2760</v>
      </c>
    </row>
    <row r="1429" spans="33:33" x14ac:dyDescent="0.35">
      <c r="AG1429" s="23" t="s">
        <v>1853</v>
      </c>
    </row>
    <row r="1430" spans="33:33" x14ac:dyDescent="0.35">
      <c r="AG1430" s="23" t="s">
        <v>2592</v>
      </c>
    </row>
    <row r="1431" spans="33:33" x14ac:dyDescent="0.35">
      <c r="AG1431" s="23" t="s">
        <v>112</v>
      </c>
    </row>
    <row r="1432" spans="33:33" x14ac:dyDescent="0.35">
      <c r="AG1432" s="23" t="s">
        <v>920</v>
      </c>
    </row>
    <row r="1433" spans="33:33" x14ac:dyDescent="0.35">
      <c r="AG1433" s="23" t="s">
        <v>1236</v>
      </c>
    </row>
    <row r="1434" spans="33:33" x14ac:dyDescent="0.35">
      <c r="AG1434" s="23" t="s">
        <v>5599</v>
      </c>
    </row>
    <row r="1435" spans="33:33" x14ac:dyDescent="0.35">
      <c r="AG1435" s="23" t="s">
        <v>3085</v>
      </c>
    </row>
    <row r="1436" spans="33:33" x14ac:dyDescent="0.35">
      <c r="AG1436" s="23" t="s">
        <v>2941</v>
      </c>
    </row>
    <row r="1437" spans="33:33" x14ac:dyDescent="0.35">
      <c r="AG1437" s="23" t="s">
        <v>5848</v>
      </c>
    </row>
    <row r="1438" spans="33:33" x14ac:dyDescent="0.35">
      <c r="AG1438" s="23" t="s">
        <v>2975</v>
      </c>
    </row>
    <row r="1439" spans="33:33" x14ac:dyDescent="0.35">
      <c r="AG1439" s="23" t="s">
        <v>5384</v>
      </c>
    </row>
    <row r="1440" spans="33:33" x14ac:dyDescent="0.35">
      <c r="AG1440" s="23" t="s">
        <v>6176</v>
      </c>
    </row>
    <row r="1441" spans="33:33" x14ac:dyDescent="0.35">
      <c r="AG1441" s="23" t="s">
        <v>1238</v>
      </c>
    </row>
    <row r="1442" spans="33:33" x14ac:dyDescent="0.35">
      <c r="AG1442" s="23" t="s">
        <v>6725</v>
      </c>
    </row>
    <row r="1443" spans="33:33" x14ac:dyDescent="0.35">
      <c r="AG1443" s="23" t="s">
        <v>703</v>
      </c>
    </row>
    <row r="1444" spans="33:33" x14ac:dyDescent="0.35">
      <c r="AG1444" s="23" t="s">
        <v>5960</v>
      </c>
    </row>
    <row r="1445" spans="33:33" x14ac:dyDescent="0.35">
      <c r="AG1445" s="23" t="s">
        <v>5826</v>
      </c>
    </row>
    <row r="1446" spans="33:33" x14ac:dyDescent="0.35">
      <c r="AG1446" s="23" t="s">
        <v>5046</v>
      </c>
    </row>
    <row r="1447" spans="33:33" x14ac:dyDescent="0.35">
      <c r="AG1447" s="23" t="s">
        <v>6614</v>
      </c>
    </row>
    <row r="1448" spans="33:33" x14ac:dyDescent="0.35">
      <c r="AG1448" s="23" t="s">
        <v>1240</v>
      </c>
    </row>
    <row r="1449" spans="33:33" x14ac:dyDescent="0.35">
      <c r="AG1449" s="23" t="s">
        <v>1613</v>
      </c>
    </row>
    <row r="1450" spans="33:33" x14ac:dyDescent="0.35">
      <c r="AG1450" s="23" t="s">
        <v>2862</v>
      </c>
    </row>
    <row r="1451" spans="33:33" x14ac:dyDescent="0.35">
      <c r="AG1451" s="23" t="s">
        <v>3996</v>
      </c>
    </row>
    <row r="1452" spans="33:33" x14ac:dyDescent="0.35">
      <c r="AG1452" s="23" t="s">
        <v>4033</v>
      </c>
    </row>
    <row r="1453" spans="33:33" x14ac:dyDescent="0.35">
      <c r="AG1453" s="23" t="s">
        <v>6480</v>
      </c>
    </row>
    <row r="1454" spans="33:33" x14ac:dyDescent="0.35">
      <c r="AG1454" s="23" t="s">
        <v>3895</v>
      </c>
    </row>
    <row r="1455" spans="33:33" x14ac:dyDescent="0.35">
      <c r="AG1455" s="23" t="s">
        <v>6638</v>
      </c>
    </row>
    <row r="1456" spans="33:33" x14ac:dyDescent="0.35">
      <c r="AG1456" s="23" t="s">
        <v>4925</v>
      </c>
    </row>
    <row r="1457" spans="33:33" x14ac:dyDescent="0.35">
      <c r="AG1457" s="23" t="s">
        <v>6612</v>
      </c>
    </row>
    <row r="1458" spans="33:33" x14ac:dyDescent="0.35">
      <c r="AG1458" s="23" t="s">
        <v>2003</v>
      </c>
    </row>
    <row r="1459" spans="33:33" x14ac:dyDescent="0.35">
      <c r="AG1459" s="23" t="s">
        <v>6891</v>
      </c>
    </row>
    <row r="1460" spans="33:33" x14ac:dyDescent="0.35">
      <c r="AG1460" s="23" t="s">
        <v>6691</v>
      </c>
    </row>
    <row r="1461" spans="33:33" x14ac:dyDescent="0.35">
      <c r="AG1461" s="23" t="s">
        <v>6649</v>
      </c>
    </row>
    <row r="1462" spans="33:33" x14ac:dyDescent="0.35">
      <c r="AG1462" s="23" t="s">
        <v>5882</v>
      </c>
    </row>
    <row r="1463" spans="33:33" x14ac:dyDescent="0.35">
      <c r="AG1463" s="23" t="s">
        <v>5874</v>
      </c>
    </row>
    <row r="1464" spans="33:33" x14ac:dyDescent="0.35">
      <c r="AG1464" s="23" t="s">
        <v>3115</v>
      </c>
    </row>
    <row r="1465" spans="33:33" x14ac:dyDescent="0.35">
      <c r="AG1465" s="23" t="s">
        <v>2891</v>
      </c>
    </row>
    <row r="1466" spans="33:33" x14ac:dyDescent="0.35">
      <c r="AG1466" s="23" t="s">
        <v>2481</v>
      </c>
    </row>
    <row r="1467" spans="33:33" x14ac:dyDescent="0.35">
      <c r="AG1467" s="23" t="s">
        <v>4287</v>
      </c>
    </row>
    <row r="1468" spans="33:33" x14ac:dyDescent="0.35">
      <c r="AG1468" s="23" t="s">
        <v>2836</v>
      </c>
    </row>
    <row r="1469" spans="33:33" x14ac:dyDescent="0.35">
      <c r="AG1469" s="23" t="s">
        <v>1242</v>
      </c>
    </row>
    <row r="1470" spans="33:33" x14ac:dyDescent="0.35">
      <c r="AG1470" s="23" t="s">
        <v>3735</v>
      </c>
    </row>
    <row r="1471" spans="33:33" x14ac:dyDescent="0.35">
      <c r="AG1471" s="23" t="s">
        <v>2889</v>
      </c>
    </row>
    <row r="1472" spans="33:33" x14ac:dyDescent="0.35">
      <c r="AG1472" s="23" t="s">
        <v>2335</v>
      </c>
    </row>
    <row r="1473" spans="33:33" x14ac:dyDescent="0.35">
      <c r="AG1473" s="23" t="s">
        <v>922</v>
      </c>
    </row>
    <row r="1474" spans="33:33" x14ac:dyDescent="0.35">
      <c r="AG1474" s="23" t="s">
        <v>6600</v>
      </c>
    </row>
    <row r="1475" spans="33:33" x14ac:dyDescent="0.35">
      <c r="AG1475" s="23" t="s">
        <v>4279</v>
      </c>
    </row>
    <row r="1476" spans="33:33" x14ac:dyDescent="0.35">
      <c r="AG1476" s="23" t="s">
        <v>5546</v>
      </c>
    </row>
    <row r="1477" spans="33:33" x14ac:dyDescent="0.35">
      <c r="AG1477" s="23" t="s">
        <v>3899</v>
      </c>
    </row>
    <row r="1478" spans="33:33" x14ac:dyDescent="0.35">
      <c r="AG1478" s="23" t="s">
        <v>1987</v>
      </c>
    </row>
    <row r="1479" spans="33:33" x14ac:dyDescent="0.35">
      <c r="AG1479" s="23" t="s">
        <v>5870</v>
      </c>
    </row>
    <row r="1480" spans="33:33" x14ac:dyDescent="0.35">
      <c r="AG1480" s="23" t="s">
        <v>2090</v>
      </c>
    </row>
    <row r="1481" spans="33:33" x14ac:dyDescent="0.35">
      <c r="AG1481" s="23" t="s">
        <v>2098</v>
      </c>
    </row>
    <row r="1482" spans="33:33" x14ac:dyDescent="0.35">
      <c r="AG1482" s="23" t="s">
        <v>394</v>
      </c>
    </row>
    <row r="1483" spans="33:33" x14ac:dyDescent="0.35">
      <c r="AG1483" s="23" t="s">
        <v>2710</v>
      </c>
    </row>
    <row r="1484" spans="33:33" x14ac:dyDescent="0.35">
      <c r="AG1484" s="23" t="s">
        <v>2766</v>
      </c>
    </row>
    <row r="1485" spans="33:33" x14ac:dyDescent="0.35">
      <c r="AG1485" s="23" t="s">
        <v>1461</v>
      </c>
    </row>
    <row r="1486" spans="33:33" x14ac:dyDescent="0.35">
      <c r="AG1486" s="23" t="s">
        <v>5698</v>
      </c>
    </row>
    <row r="1487" spans="33:33" x14ac:dyDescent="0.35">
      <c r="AG1487" s="23" t="s">
        <v>2094</v>
      </c>
    </row>
    <row r="1488" spans="33:33" x14ac:dyDescent="0.35">
      <c r="AG1488" s="23" t="s">
        <v>5804</v>
      </c>
    </row>
    <row r="1489" spans="33:33" x14ac:dyDescent="0.35">
      <c r="AG1489" s="23" t="s">
        <v>3709</v>
      </c>
    </row>
    <row r="1490" spans="33:33" x14ac:dyDescent="0.35">
      <c r="AG1490" s="23" t="s">
        <v>3436</v>
      </c>
    </row>
    <row r="1491" spans="33:33" x14ac:dyDescent="0.35">
      <c r="AG1491" s="23" t="s">
        <v>3514</v>
      </c>
    </row>
    <row r="1492" spans="33:33" x14ac:dyDescent="0.35">
      <c r="AG1492" s="23" t="s">
        <v>483</v>
      </c>
    </row>
    <row r="1493" spans="33:33" x14ac:dyDescent="0.35">
      <c r="AG1493" s="23" t="s">
        <v>2001</v>
      </c>
    </row>
    <row r="1494" spans="33:33" x14ac:dyDescent="0.35">
      <c r="AG1494" s="23" t="s">
        <v>3906</v>
      </c>
    </row>
    <row r="1495" spans="33:33" x14ac:dyDescent="0.35">
      <c r="AG1495" s="23" t="s">
        <v>5246</v>
      </c>
    </row>
    <row r="1496" spans="33:33" x14ac:dyDescent="0.35">
      <c r="AG1496" s="23" t="s">
        <v>4981</v>
      </c>
    </row>
    <row r="1497" spans="33:33" x14ac:dyDescent="0.35">
      <c r="AG1497" s="23" t="s">
        <v>1244</v>
      </c>
    </row>
    <row r="1498" spans="33:33" x14ac:dyDescent="0.35">
      <c r="AG1498" s="23" t="s">
        <v>2078</v>
      </c>
    </row>
    <row r="1499" spans="33:33" x14ac:dyDescent="0.35">
      <c r="AG1499" s="23" t="s">
        <v>1615</v>
      </c>
    </row>
    <row r="1500" spans="33:33" x14ac:dyDescent="0.35">
      <c r="AG1500" s="23" t="s">
        <v>5340</v>
      </c>
    </row>
    <row r="1501" spans="33:33" x14ac:dyDescent="0.35">
      <c r="AG1501" s="23" t="s">
        <v>5432</v>
      </c>
    </row>
    <row r="1502" spans="33:33" x14ac:dyDescent="0.35">
      <c r="AG1502" s="23" t="s">
        <v>5968</v>
      </c>
    </row>
    <row r="1503" spans="33:33" x14ac:dyDescent="0.35">
      <c r="AG1503" s="23" t="s">
        <v>642</v>
      </c>
    </row>
    <row r="1504" spans="33:33" x14ac:dyDescent="0.35">
      <c r="AG1504" s="23" t="s">
        <v>1713</v>
      </c>
    </row>
    <row r="1505" spans="33:33" x14ac:dyDescent="0.35">
      <c r="AG1505" s="23" t="s">
        <v>6653</v>
      </c>
    </row>
    <row r="1506" spans="33:33" x14ac:dyDescent="0.35">
      <c r="AG1506" s="23" t="s">
        <v>5418</v>
      </c>
    </row>
    <row r="1507" spans="33:33" x14ac:dyDescent="0.35">
      <c r="AG1507" s="23" t="s">
        <v>3428</v>
      </c>
    </row>
    <row r="1508" spans="33:33" x14ac:dyDescent="0.35">
      <c r="AG1508" s="23" t="s">
        <v>121</v>
      </c>
    </row>
    <row r="1509" spans="33:33" x14ac:dyDescent="0.35">
      <c r="AG1509" s="23" t="s">
        <v>1390</v>
      </c>
    </row>
    <row r="1510" spans="33:33" x14ac:dyDescent="0.35">
      <c r="AG1510" s="23" t="s">
        <v>1617</v>
      </c>
    </row>
    <row r="1511" spans="33:33" x14ac:dyDescent="0.35">
      <c r="AG1511" s="23" t="s">
        <v>3546</v>
      </c>
    </row>
    <row r="1512" spans="33:33" x14ac:dyDescent="0.35">
      <c r="AG1512" s="23" t="s">
        <v>3721</v>
      </c>
    </row>
    <row r="1513" spans="33:33" x14ac:dyDescent="0.35">
      <c r="AG1513" s="23" t="s">
        <v>6044</v>
      </c>
    </row>
    <row r="1514" spans="33:33" x14ac:dyDescent="0.35">
      <c r="AG1514" s="23" t="s">
        <v>1392</v>
      </c>
    </row>
    <row r="1515" spans="33:33" x14ac:dyDescent="0.35">
      <c r="AG1515" s="23" t="s">
        <v>1394</v>
      </c>
    </row>
    <row r="1516" spans="33:33" x14ac:dyDescent="0.35">
      <c r="AG1516" s="23" t="s">
        <v>1396</v>
      </c>
    </row>
    <row r="1517" spans="33:33" x14ac:dyDescent="0.35">
      <c r="AG1517" s="23" t="s">
        <v>3862</v>
      </c>
    </row>
    <row r="1518" spans="33:33" x14ac:dyDescent="0.35">
      <c r="AG1518" s="23" t="s">
        <v>368</v>
      </c>
    </row>
    <row r="1519" spans="33:33" x14ac:dyDescent="0.35">
      <c r="AG1519" s="23" t="s">
        <v>2051</v>
      </c>
    </row>
    <row r="1520" spans="33:33" x14ac:dyDescent="0.35">
      <c r="AG1520" s="23" t="s">
        <v>1855</v>
      </c>
    </row>
    <row r="1521" spans="33:33" x14ac:dyDescent="0.35">
      <c r="AG1521" s="23" t="s">
        <v>1805</v>
      </c>
    </row>
    <row r="1522" spans="33:33" x14ac:dyDescent="0.35">
      <c r="AG1522" s="23" t="s">
        <v>6636</v>
      </c>
    </row>
    <row r="1523" spans="33:33" x14ac:dyDescent="0.35">
      <c r="AG1523" s="23" t="s">
        <v>1905</v>
      </c>
    </row>
    <row r="1524" spans="33:33" x14ac:dyDescent="0.35">
      <c r="AG1524" s="23" t="s">
        <v>2738</v>
      </c>
    </row>
    <row r="1525" spans="33:33" x14ac:dyDescent="0.35">
      <c r="AG1525" s="23" t="s">
        <v>2740</v>
      </c>
    </row>
    <row r="1526" spans="33:33" x14ac:dyDescent="0.35">
      <c r="AG1526" s="23" t="s">
        <v>6149</v>
      </c>
    </row>
    <row r="1527" spans="33:33" x14ac:dyDescent="0.35">
      <c r="AG1527" s="23" t="s">
        <v>924</v>
      </c>
    </row>
    <row r="1528" spans="33:33" x14ac:dyDescent="0.35">
      <c r="AG1528" s="23" t="s">
        <v>6957</v>
      </c>
    </row>
    <row r="1529" spans="33:33" x14ac:dyDescent="0.35">
      <c r="AG1529" s="23" t="s">
        <v>1889</v>
      </c>
    </row>
    <row r="1530" spans="33:33" x14ac:dyDescent="0.35">
      <c r="AG1530" s="23" t="s">
        <v>5318</v>
      </c>
    </row>
    <row r="1531" spans="33:33" x14ac:dyDescent="0.35">
      <c r="AG1531" s="23" t="s">
        <v>5486</v>
      </c>
    </row>
    <row r="1532" spans="33:33" x14ac:dyDescent="0.35">
      <c r="AG1532" s="23" t="s">
        <v>3496</v>
      </c>
    </row>
    <row r="1533" spans="33:33" x14ac:dyDescent="0.35">
      <c r="AG1533" s="23" t="s">
        <v>2007</v>
      </c>
    </row>
    <row r="1534" spans="33:33" x14ac:dyDescent="0.35">
      <c r="AG1534" s="23" t="s">
        <v>5480</v>
      </c>
    </row>
    <row r="1535" spans="33:33" x14ac:dyDescent="0.35">
      <c r="AG1535" s="23" t="s">
        <v>926</v>
      </c>
    </row>
    <row r="1536" spans="33:33" x14ac:dyDescent="0.35">
      <c r="AG1536" s="23" t="s">
        <v>928</v>
      </c>
    </row>
    <row r="1537" spans="33:33" x14ac:dyDescent="0.35">
      <c r="AG1537" s="23" t="s">
        <v>930</v>
      </c>
    </row>
    <row r="1538" spans="33:33" x14ac:dyDescent="0.35">
      <c r="AG1538" s="23" t="s">
        <v>1939</v>
      </c>
    </row>
    <row r="1539" spans="33:33" x14ac:dyDescent="0.35">
      <c r="AG1539" s="23" t="s">
        <v>2957</v>
      </c>
    </row>
    <row r="1540" spans="33:33" x14ac:dyDescent="0.35">
      <c r="AG1540" s="23" t="s">
        <v>3560</v>
      </c>
    </row>
    <row r="1541" spans="33:33" x14ac:dyDescent="0.35">
      <c r="AG1541" s="23" t="s">
        <v>6105</v>
      </c>
    </row>
    <row r="1542" spans="33:33" x14ac:dyDescent="0.35">
      <c r="AG1542" s="23" t="s">
        <v>3005</v>
      </c>
    </row>
    <row r="1543" spans="33:33" x14ac:dyDescent="0.35">
      <c r="AG1543" s="23" t="s">
        <v>5794</v>
      </c>
    </row>
    <row r="1544" spans="33:33" x14ac:dyDescent="0.35">
      <c r="AG1544" s="23" t="s">
        <v>275</v>
      </c>
    </row>
    <row r="1545" spans="33:33" x14ac:dyDescent="0.35">
      <c r="AG1545" s="23" t="s">
        <v>832</v>
      </c>
    </row>
    <row r="1546" spans="33:33" x14ac:dyDescent="0.35">
      <c r="AG1546" s="23" t="s">
        <v>5376</v>
      </c>
    </row>
    <row r="1547" spans="33:33" x14ac:dyDescent="0.35">
      <c r="AG1547" s="23" t="s">
        <v>125</v>
      </c>
    </row>
    <row r="1548" spans="33:33" x14ac:dyDescent="0.35">
      <c r="AG1548" s="23" t="s">
        <v>932</v>
      </c>
    </row>
    <row r="1549" spans="33:33" x14ac:dyDescent="0.35">
      <c r="AG1549" s="23" t="s">
        <v>1619</v>
      </c>
    </row>
    <row r="1550" spans="33:33" x14ac:dyDescent="0.35">
      <c r="AG1550" s="23" t="s">
        <v>6681</v>
      </c>
    </row>
    <row r="1551" spans="33:33" x14ac:dyDescent="0.35">
      <c r="AG1551" s="23" t="s">
        <v>1248</v>
      </c>
    </row>
    <row r="1552" spans="33:33" x14ac:dyDescent="0.35">
      <c r="AG1552" s="23" t="s">
        <v>5800</v>
      </c>
    </row>
    <row r="1553" spans="33:33" x14ac:dyDescent="0.35">
      <c r="AG1553" s="23" t="s">
        <v>6657</v>
      </c>
    </row>
    <row r="1554" spans="33:33" x14ac:dyDescent="0.35">
      <c r="AG1554" s="23" t="s">
        <v>6705</v>
      </c>
    </row>
    <row r="1555" spans="33:33" x14ac:dyDescent="0.35">
      <c r="AG1555" s="23" t="s">
        <v>240</v>
      </c>
    </row>
    <row r="1556" spans="33:33" x14ac:dyDescent="0.35">
      <c r="AG1556" s="23" t="s">
        <v>5380</v>
      </c>
    </row>
    <row r="1557" spans="33:33" x14ac:dyDescent="0.35">
      <c r="AG1557" s="23" t="s">
        <v>3221</v>
      </c>
    </row>
    <row r="1558" spans="33:33" x14ac:dyDescent="0.35">
      <c r="AG1558" s="23" t="s">
        <v>6885</v>
      </c>
    </row>
    <row r="1559" spans="33:33" x14ac:dyDescent="0.35">
      <c r="AG1559" s="23" t="s">
        <v>2186</v>
      </c>
    </row>
    <row r="1560" spans="33:33" x14ac:dyDescent="0.35">
      <c r="AG1560" s="23" t="s">
        <v>2155</v>
      </c>
    </row>
    <row r="1561" spans="33:33" x14ac:dyDescent="0.35">
      <c r="AG1561" s="23" t="s">
        <v>234</v>
      </c>
    </row>
    <row r="1562" spans="33:33" x14ac:dyDescent="0.35">
      <c r="AG1562" s="23" t="s">
        <v>1875</v>
      </c>
    </row>
    <row r="1563" spans="33:33" x14ac:dyDescent="0.35">
      <c r="AG1563" s="23" t="s">
        <v>3270</v>
      </c>
    </row>
    <row r="1564" spans="33:33" x14ac:dyDescent="0.35">
      <c r="AG1564" s="23" t="s">
        <v>1252</v>
      </c>
    </row>
    <row r="1565" spans="33:33" x14ac:dyDescent="0.35">
      <c r="AG1565" s="23" t="s">
        <v>5009</v>
      </c>
    </row>
    <row r="1566" spans="33:33" x14ac:dyDescent="0.35">
      <c r="AG1566" s="23" t="s">
        <v>5352</v>
      </c>
    </row>
    <row r="1567" spans="33:33" x14ac:dyDescent="0.35">
      <c r="AG1567" s="23" t="s">
        <v>3472</v>
      </c>
    </row>
    <row r="1568" spans="33:33" x14ac:dyDescent="0.35">
      <c r="AG1568" s="23" t="s">
        <v>2149</v>
      </c>
    </row>
    <row r="1569" spans="33:33" x14ac:dyDescent="0.35">
      <c r="AG1569" s="23" t="s">
        <v>6973</v>
      </c>
    </row>
    <row r="1570" spans="33:33" x14ac:dyDescent="0.35">
      <c r="AG1570" s="23" t="s">
        <v>5050</v>
      </c>
    </row>
    <row r="1571" spans="33:33" x14ac:dyDescent="0.35">
      <c r="AG1571" s="23" t="s">
        <v>4063</v>
      </c>
    </row>
    <row r="1572" spans="33:33" x14ac:dyDescent="0.35">
      <c r="AG1572" s="23" t="s">
        <v>1621</v>
      </c>
    </row>
    <row r="1573" spans="33:33" x14ac:dyDescent="0.35">
      <c r="AG1573" s="23" t="s">
        <v>3504</v>
      </c>
    </row>
    <row r="1574" spans="33:33" x14ac:dyDescent="0.35">
      <c r="AG1574" s="23" t="s">
        <v>3860</v>
      </c>
    </row>
    <row r="1575" spans="33:33" x14ac:dyDescent="0.35">
      <c r="AG1575" s="23" t="s">
        <v>5642</v>
      </c>
    </row>
    <row r="1576" spans="33:33" x14ac:dyDescent="0.35">
      <c r="AG1576" s="23" t="s">
        <v>5856</v>
      </c>
    </row>
    <row r="1577" spans="33:33" x14ac:dyDescent="0.35">
      <c r="AG1577" s="23" t="s">
        <v>1465</v>
      </c>
    </row>
    <row r="1578" spans="33:33" x14ac:dyDescent="0.35">
      <c r="AG1578" s="23" t="s">
        <v>6881</v>
      </c>
    </row>
    <row r="1579" spans="33:33" x14ac:dyDescent="0.35">
      <c r="AG1579" s="23" t="s">
        <v>6260</v>
      </c>
    </row>
    <row r="1580" spans="33:33" x14ac:dyDescent="0.35">
      <c r="AG1580" s="23" t="s">
        <v>5597</v>
      </c>
    </row>
    <row r="1581" spans="33:33" x14ac:dyDescent="0.35">
      <c r="AG1581" s="23" t="s">
        <v>1398</v>
      </c>
    </row>
    <row r="1582" spans="33:33" x14ac:dyDescent="0.35">
      <c r="AG1582" s="23" t="s">
        <v>6318</v>
      </c>
    </row>
    <row r="1583" spans="33:33" x14ac:dyDescent="0.35">
      <c r="AG1583" s="23" t="s">
        <v>2108</v>
      </c>
    </row>
    <row r="1584" spans="33:33" x14ac:dyDescent="0.35">
      <c r="AG1584" s="23" t="s">
        <v>5420</v>
      </c>
    </row>
    <row r="1585" spans="33:33" x14ac:dyDescent="0.35">
      <c r="AG1585" s="23" t="s">
        <v>1467</v>
      </c>
    </row>
    <row r="1586" spans="33:33" x14ac:dyDescent="0.35">
      <c r="AG1586" s="23" t="s">
        <v>6354</v>
      </c>
    </row>
    <row r="1587" spans="33:33" x14ac:dyDescent="0.35">
      <c r="AG1587" s="23" t="s">
        <v>6476</v>
      </c>
    </row>
    <row r="1588" spans="33:33" x14ac:dyDescent="0.35">
      <c r="AG1588" s="23" t="s">
        <v>6596</v>
      </c>
    </row>
    <row r="1589" spans="33:33" x14ac:dyDescent="0.35">
      <c r="AG1589" s="23" t="s">
        <v>4247</v>
      </c>
    </row>
    <row r="1590" spans="33:33" x14ac:dyDescent="0.35">
      <c r="AG1590" s="23" t="s">
        <v>3057</v>
      </c>
    </row>
    <row r="1591" spans="33:33" x14ac:dyDescent="0.35">
      <c r="AG1591" s="23" t="s">
        <v>2508</v>
      </c>
    </row>
    <row r="1592" spans="33:33" x14ac:dyDescent="0.35">
      <c r="AG1592" s="23" t="s">
        <v>696</v>
      </c>
    </row>
    <row r="1593" spans="33:33" x14ac:dyDescent="0.35">
      <c r="AG1593" s="23" t="s">
        <v>684</v>
      </c>
    </row>
    <row r="1594" spans="33:33" x14ac:dyDescent="0.35">
      <c r="AG1594" s="23" t="s">
        <v>720</v>
      </c>
    </row>
    <row r="1595" spans="33:33" x14ac:dyDescent="0.35">
      <c r="AG1595" s="23" t="s">
        <v>4163</v>
      </c>
    </row>
    <row r="1596" spans="33:33" x14ac:dyDescent="0.35">
      <c r="AG1596" s="23" t="s">
        <v>2581</v>
      </c>
    </row>
    <row r="1597" spans="33:33" x14ac:dyDescent="0.35">
      <c r="AG1597" s="23" t="s">
        <v>3015</v>
      </c>
    </row>
    <row r="1598" spans="33:33" x14ac:dyDescent="0.35">
      <c r="AG1598" s="23" t="s">
        <v>3470</v>
      </c>
    </row>
    <row r="1599" spans="33:33" x14ac:dyDescent="0.35">
      <c r="AG1599" s="23" t="s">
        <v>3412</v>
      </c>
    </row>
    <row r="1600" spans="33:33" x14ac:dyDescent="0.35">
      <c r="AG1600" s="23" t="s">
        <v>2451</v>
      </c>
    </row>
    <row r="1601" spans="33:33" x14ac:dyDescent="0.35">
      <c r="AG1601" s="23" t="s">
        <v>242</v>
      </c>
    </row>
    <row r="1602" spans="33:33" x14ac:dyDescent="0.35">
      <c r="AG1602" s="23" t="s">
        <v>5728</v>
      </c>
    </row>
    <row r="1603" spans="33:33" x14ac:dyDescent="0.35">
      <c r="AG1603" s="23" t="s">
        <v>436</v>
      </c>
    </row>
    <row r="1604" spans="33:33" x14ac:dyDescent="0.35">
      <c r="AG1604" s="23" t="s">
        <v>5270</v>
      </c>
    </row>
    <row r="1605" spans="33:33" x14ac:dyDescent="0.35">
      <c r="AG1605" s="23" t="s">
        <v>3791</v>
      </c>
    </row>
    <row r="1606" spans="33:33" x14ac:dyDescent="0.35">
      <c r="AG1606" s="23" t="s">
        <v>5593</v>
      </c>
    </row>
    <row r="1607" spans="33:33" x14ac:dyDescent="0.35">
      <c r="AG1607" s="23" t="s">
        <v>1623</v>
      </c>
    </row>
    <row r="1608" spans="33:33" x14ac:dyDescent="0.35">
      <c r="AG1608" s="23" t="s">
        <v>6640</v>
      </c>
    </row>
    <row r="1609" spans="33:33" x14ac:dyDescent="0.35">
      <c r="AG1609" s="23" t="s">
        <v>6396</v>
      </c>
    </row>
    <row r="1610" spans="33:33" x14ac:dyDescent="0.35">
      <c r="AG1610" s="23" t="s">
        <v>3876</v>
      </c>
    </row>
    <row r="1611" spans="33:33" x14ac:dyDescent="0.35">
      <c r="AG1611" s="23" t="s">
        <v>936</v>
      </c>
    </row>
    <row r="1612" spans="33:33" x14ac:dyDescent="0.35">
      <c r="AG1612" s="23" t="s">
        <v>4331</v>
      </c>
    </row>
    <row r="1613" spans="33:33" x14ac:dyDescent="0.35">
      <c r="AG1613" s="23" t="s">
        <v>4253</v>
      </c>
    </row>
    <row r="1614" spans="33:33" x14ac:dyDescent="0.35">
      <c r="AG1614" s="23" t="s">
        <v>529</v>
      </c>
    </row>
    <row r="1615" spans="33:33" x14ac:dyDescent="0.35">
      <c r="AG1615" s="23" t="s">
        <v>6244</v>
      </c>
    </row>
    <row r="1616" spans="33:33" x14ac:dyDescent="0.35">
      <c r="AG1616" s="23" t="s">
        <v>630</v>
      </c>
    </row>
    <row r="1617" spans="33:33" x14ac:dyDescent="0.35">
      <c r="AG1617" s="23" t="s">
        <v>1811</v>
      </c>
    </row>
    <row r="1618" spans="33:33" x14ac:dyDescent="0.35">
      <c r="AG1618" s="23" t="s">
        <v>4913</v>
      </c>
    </row>
    <row r="1619" spans="33:33" x14ac:dyDescent="0.35">
      <c r="AG1619" s="23" t="s">
        <v>4225</v>
      </c>
    </row>
    <row r="1620" spans="33:33" x14ac:dyDescent="0.35">
      <c r="AG1620" s="23" t="s">
        <v>273</v>
      </c>
    </row>
    <row r="1621" spans="33:33" x14ac:dyDescent="0.35">
      <c r="AG1621" s="23" t="s">
        <v>4085</v>
      </c>
    </row>
    <row r="1622" spans="33:33" x14ac:dyDescent="0.35">
      <c r="AG1622" s="23" t="s">
        <v>1469</v>
      </c>
    </row>
    <row r="1623" spans="33:33" x14ac:dyDescent="0.35">
      <c r="AG1623" s="23" t="s">
        <v>2429</v>
      </c>
    </row>
    <row r="1624" spans="33:33" x14ac:dyDescent="0.35">
      <c r="AG1624" s="23" t="s">
        <v>4207</v>
      </c>
    </row>
    <row r="1625" spans="33:33" x14ac:dyDescent="0.35">
      <c r="AG1625" s="23" t="s">
        <v>6109</v>
      </c>
    </row>
    <row r="1626" spans="33:33" x14ac:dyDescent="0.35">
      <c r="AG1626" s="23" t="s">
        <v>4205</v>
      </c>
    </row>
    <row r="1627" spans="33:33" x14ac:dyDescent="0.35">
      <c r="AG1627" s="23" t="s">
        <v>4269</v>
      </c>
    </row>
    <row r="1628" spans="33:33" x14ac:dyDescent="0.35">
      <c r="AG1628" s="23" t="s">
        <v>5621</v>
      </c>
    </row>
    <row r="1629" spans="33:33" x14ac:dyDescent="0.35">
      <c r="AG1629" s="23" t="s">
        <v>438</v>
      </c>
    </row>
    <row r="1630" spans="33:33" x14ac:dyDescent="0.35">
      <c r="AG1630" s="23" t="s">
        <v>2873</v>
      </c>
    </row>
    <row r="1631" spans="33:33" x14ac:dyDescent="0.35">
      <c r="AG1631" s="23" t="s">
        <v>2153</v>
      </c>
    </row>
    <row r="1632" spans="33:33" x14ac:dyDescent="0.35">
      <c r="AG1632" s="23" t="s">
        <v>4261</v>
      </c>
    </row>
    <row r="1633" spans="33:33" x14ac:dyDescent="0.35">
      <c r="AG1633" s="23" t="s">
        <v>4289</v>
      </c>
    </row>
    <row r="1634" spans="33:33" x14ac:dyDescent="0.35">
      <c r="AG1634" s="23" t="s">
        <v>3079</v>
      </c>
    </row>
    <row r="1635" spans="33:33" x14ac:dyDescent="0.35">
      <c r="AG1635" s="23" t="s">
        <v>6092</v>
      </c>
    </row>
    <row r="1636" spans="33:33" x14ac:dyDescent="0.35">
      <c r="AG1636" s="23" t="s">
        <v>4190</v>
      </c>
    </row>
    <row r="1637" spans="33:33" x14ac:dyDescent="0.35">
      <c r="AG1637" s="23" t="s">
        <v>5576</v>
      </c>
    </row>
    <row r="1638" spans="33:33" x14ac:dyDescent="0.35">
      <c r="AG1638" s="23" t="s">
        <v>5840</v>
      </c>
    </row>
    <row r="1639" spans="33:33" x14ac:dyDescent="0.35">
      <c r="AG1639" s="23" t="s">
        <v>2487</v>
      </c>
    </row>
    <row r="1640" spans="33:33" x14ac:dyDescent="0.35">
      <c r="AG1640" s="23" t="s">
        <v>3590</v>
      </c>
    </row>
    <row r="1641" spans="33:33" x14ac:dyDescent="0.35">
      <c r="AG1641" s="23" t="s">
        <v>1801</v>
      </c>
    </row>
    <row r="1642" spans="33:33" x14ac:dyDescent="0.35">
      <c r="AG1642" s="23" t="s">
        <v>6929</v>
      </c>
    </row>
    <row r="1643" spans="33:33" x14ac:dyDescent="0.35">
      <c r="AG1643" s="23" t="s">
        <v>6546</v>
      </c>
    </row>
    <row r="1644" spans="33:33" x14ac:dyDescent="0.35">
      <c r="AG1644" s="23" t="s">
        <v>6042</v>
      </c>
    </row>
    <row r="1645" spans="33:33" x14ac:dyDescent="0.35">
      <c r="AG1645" s="23" t="s">
        <v>5182</v>
      </c>
    </row>
    <row r="1646" spans="33:33" x14ac:dyDescent="0.35">
      <c r="AG1646" s="23" t="s">
        <v>549</v>
      </c>
    </row>
    <row r="1647" spans="33:33" x14ac:dyDescent="0.35">
      <c r="AG1647" s="23" t="s">
        <v>3245</v>
      </c>
    </row>
    <row r="1648" spans="33:33" x14ac:dyDescent="0.35">
      <c r="AG1648" s="23" t="s">
        <v>539</v>
      </c>
    </row>
    <row r="1649" spans="33:33" x14ac:dyDescent="0.35">
      <c r="AG1649" s="23" t="s">
        <v>6711</v>
      </c>
    </row>
    <row r="1650" spans="33:33" x14ac:dyDescent="0.35">
      <c r="AG1650" s="23" t="s">
        <v>1400</v>
      </c>
    </row>
    <row r="1651" spans="33:33" x14ac:dyDescent="0.35">
      <c r="AG1651" s="23" t="s">
        <v>3970</v>
      </c>
    </row>
    <row r="1652" spans="33:33" x14ac:dyDescent="0.35">
      <c r="AG1652" s="23" t="s">
        <v>2364</v>
      </c>
    </row>
    <row r="1653" spans="33:33" x14ac:dyDescent="0.35">
      <c r="AG1653" s="23" t="s">
        <v>6113</v>
      </c>
    </row>
    <row r="1654" spans="33:33" x14ac:dyDescent="0.35">
      <c r="AG1654" s="23" t="s">
        <v>6610</v>
      </c>
    </row>
    <row r="1655" spans="33:33" x14ac:dyDescent="0.35">
      <c r="AG1655" s="23" t="s">
        <v>2716</v>
      </c>
    </row>
    <row r="1656" spans="33:33" x14ac:dyDescent="0.35">
      <c r="AG1656" s="23" t="s">
        <v>6184</v>
      </c>
    </row>
    <row r="1657" spans="33:33" x14ac:dyDescent="0.35">
      <c r="AG1657" s="23" t="s">
        <v>3231</v>
      </c>
    </row>
    <row r="1658" spans="33:33" x14ac:dyDescent="0.35">
      <c r="AG1658" s="23" t="s">
        <v>4273</v>
      </c>
    </row>
    <row r="1659" spans="33:33" x14ac:dyDescent="0.35">
      <c r="AG1659" s="23" t="s">
        <v>1402</v>
      </c>
    </row>
    <row r="1660" spans="33:33" x14ac:dyDescent="0.35">
      <c r="AG1660" s="23" t="s">
        <v>4200</v>
      </c>
    </row>
    <row r="1661" spans="33:33" x14ac:dyDescent="0.35">
      <c r="AG1661" s="23" t="s">
        <v>5344</v>
      </c>
    </row>
    <row r="1662" spans="33:33" x14ac:dyDescent="0.35">
      <c r="AG1662" s="23" t="s">
        <v>192</v>
      </c>
    </row>
    <row r="1663" spans="33:33" x14ac:dyDescent="0.35">
      <c r="AG1663" s="23" t="s">
        <v>5603</v>
      </c>
    </row>
    <row r="1664" spans="33:33" x14ac:dyDescent="0.35">
      <c r="AG1664" s="23" t="s">
        <v>1471</v>
      </c>
    </row>
    <row r="1665" spans="33:33" x14ac:dyDescent="0.35">
      <c r="AG1665" s="23" t="s">
        <v>3434</v>
      </c>
    </row>
    <row r="1666" spans="33:33" x14ac:dyDescent="0.35">
      <c r="AG1666" s="23" t="s">
        <v>752</v>
      </c>
    </row>
    <row r="1667" spans="33:33" x14ac:dyDescent="0.35">
      <c r="AG1667" s="23" t="s">
        <v>1625</v>
      </c>
    </row>
    <row r="1668" spans="33:33" x14ac:dyDescent="0.35">
      <c r="AG1668" s="23" t="s">
        <v>4265</v>
      </c>
    </row>
    <row r="1669" spans="33:33" x14ac:dyDescent="0.35">
      <c r="AG1669" s="23" t="s">
        <v>938</v>
      </c>
    </row>
    <row r="1670" spans="33:33" x14ac:dyDescent="0.35">
      <c r="AG1670" s="23" t="s">
        <v>5498</v>
      </c>
    </row>
    <row r="1671" spans="33:33" x14ac:dyDescent="0.35">
      <c r="AG1671" s="23" t="s">
        <v>1260</v>
      </c>
    </row>
    <row r="1672" spans="33:33" x14ac:dyDescent="0.35">
      <c r="AG1672" s="23" t="s">
        <v>1262</v>
      </c>
    </row>
    <row r="1673" spans="33:33" x14ac:dyDescent="0.35">
      <c r="AG1673" s="23" t="s">
        <v>2754</v>
      </c>
    </row>
    <row r="1674" spans="33:33" x14ac:dyDescent="0.35">
      <c r="AG1674" s="23" t="s">
        <v>5456</v>
      </c>
    </row>
    <row r="1675" spans="33:33" x14ac:dyDescent="0.35">
      <c r="AG1675" s="23" t="s">
        <v>6164</v>
      </c>
    </row>
    <row r="1676" spans="33:33" x14ac:dyDescent="0.35">
      <c r="AG1676" s="23" t="s">
        <v>5330</v>
      </c>
    </row>
    <row r="1677" spans="33:33" x14ac:dyDescent="0.35">
      <c r="AG1677" s="23" t="s">
        <v>5162</v>
      </c>
    </row>
    <row r="1678" spans="33:33" x14ac:dyDescent="0.35">
      <c r="AG1678" s="23" t="s">
        <v>1917</v>
      </c>
    </row>
    <row r="1679" spans="33:33" x14ac:dyDescent="0.35">
      <c r="AG1679" s="23" t="s">
        <v>2350</v>
      </c>
    </row>
    <row r="1680" spans="33:33" x14ac:dyDescent="0.35">
      <c r="AG1680" s="23" t="s">
        <v>1473</v>
      </c>
    </row>
    <row r="1681" spans="33:33" x14ac:dyDescent="0.35">
      <c r="AG1681" s="23" t="s">
        <v>349</v>
      </c>
    </row>
    <row r="1682" spans="33:33" x14ac:dyDescent="0.35">
      <c r="AG1682" s="23" t="s">
        <v>6608</v>
      </c>
    </row>
    <row r="1683" spans="33:33" x14ac:dyDescent="0.35">
      <c r="AG1683" s="23" t="s">
        <v>333</v>
      </c>
    </row>
    <row r="1684" spans="33:33" x14ac:dyDescent="0.35">
      <c r="AG1684" s="23" t="s">
        <v>6771</v>
      </c>
    </row>
    <row r="1685" spans="33:33" x14ac:dyDescent="0.35">
      <c r="AG1685" s="23" t="s">
        <v>3627</v>
      </c>
    </row>
    <row r="1686" spans="33:33" x14ac:dyDescent="0.35">
      <c r="AG1686" s="23" t="s">
        <v>3629</v>
      </c>
    </row>
    <row r="1687" spans="33:33" x14ac:dyDescent="0.35">
      <c r="AG1687" s="23" t="s">
        <v>3635</v>
      </c>
    </row>
    <row r="1688" spans="33:33" x14ac:dyDescent="0.35">
      <c r="AG1688" s="23" t="s">
        <v>2869</v>
      </c>
    </row>
    <row r="1689" spans="33:33" x14ac:dyDescent="0.35">
      <c r="AG1689" s="23" t="s">
        <v>6727</v>
      </c>
    </row>
    <row r="1690" spans="33:33" x14ac:dyDescent="0.35">
      <c r="AG1690" s="23" t="s">
        <v>1627</v>
      </c>
    </row>
    <row r="1691" spans="33:33" x14ac:dyDescent="0.35">
      <c r="AG1691" s="23" t="s">
        <v>3191</v>
      </c>
    </row>
    <row r="1692" spans="33:33" x14ac:dyDescent="0.35">
      <c r="AG1692" s="23" t="s">
        <v>4079</v>
      </c>
    </row>
    <row r="1693" spans="33:33" x14ac:dyDescent="0.35">
      <c r="AG1693" s="23" t="s">
        <v>1629</v>
      </c>
    </row>
    <row r="1694" spans="33:33" x14ac:dyDescent="0.35">
      <c r="AG1694" s="23" t="s">
        <v>2082</v>
      </c>
    </row>
    <row r="1695" spans="33:33" x14ac:dyDescent="0.35">
      <c r="AG1695" s="23" t="s">
        <v>345</v>
      </c>
    </row>
    <row r="1696" spans="33:33" x14ac:dyDescent="0.35">
      <c r="AG1696" s="23" t="s">
        <v>1893</v>
      </c>
    </row>
    <row r="1697" spans="33:33" x14ac:dyDescent="0.35">
      <c r="AG1697" s="23" t="s">
        <v>2967</v>
      </c>
    </row>
    <row r="1698" spans="33:33" x14ac:dyDescent="0.35">
      <c r="AG1698" s="23" t="s">
        <v>834</v>
      </c>
    </row>
    <row r="1699" spans="33:33" x14ac:dyDescent="0.35">
      <c r="AG1699" s="23" t="s">
        <v>6020</v>
      </c>
    </row>
    <row r="1700" spans="33:33" x14ac:dyDescent="0.35">
      <c r="AG1700" s="23" t="s">
        <v>3494</v>
      </c>
    </row>
    <row r="1701" spans="33:33" x14ac:dyDescent="0.35">
      <c r="AG1701" s="23" t="s">
        <v>2820</v>
      </c>
    </row>
    <row r="1702" spans="33:33" x14ac:dyDescent="0.35">
      <c r="AG1702" s="23" t="s">
        <v>6046</v>
      </c>
    </row>
    <row r="1703" spans="33:33" x14ac:dyDescent="0.35">
      <c r="AG1703" s="23" t="s">
        <v>5044</v>
      </c>
    </row>
    <row r="1704" spans="33:33" x14ac:dyDescent="0.35">
      <c r="AG1704" s="23" t="s">
        <v>5444</v>
      </c>
    </row>
    <row r="1705" spans="33:33" x14ac:dyDescent="0.35">
      <c r="AG1705" s="23" t="s">
        <v>3960</v>
      </c>
    </row>
    <row r="1706" spans="33:33" x14ac:dyDescent="0.35">
      <c r="AG1706" s="23" t="s">
        <v>3972</v>
      </c>
    </row>
    <row r="1707" spans="33:33" x14ac:dyDescent="0.35">
      <c r="AG1707" s="23" t="s">
        <v>2856</v>
      </c>
    </row>
    <row r="1708" spans="33:33" x14ac:dyDescent="0.35">
      <c r="AG1708" s="23" t="s">
        <v>1264</v>
      </c>
    </row>
    <row r="1709" spans="33:33" x14ac:dyDescent="0.35">
      <c r="AG1709" s="23" t="s">
        <v>1821</v>
      </c>
    </row>
    <row r="1710" spans="33:33" x14ac:dyDescent="0.35">
      <c r="AG1710" s="23" t="s">
        <v>5482</v>
      </c>
    </row>
    <row r="1711" spans="33:33" x14ac:dyDescent="0.35">
      <c r="AG1711" s="23" t="s">
        <v>5452</v>
      </c>
    </row>
    <row r="1712" spans="33:33" x14ac:dyDescent="0.35">
      <c r="AG1712" s="23" t="s">
        <v>1631</v>
      </c>
    </row>
    <row r="1713" spans="33:33" x14ac:dyDescent="0.35">
      <c r="AG1713" s="23" t="s">
        <v>5210</v>
      </c>
    </row>
    <row r="1714" spans="33:33" x14ac:dyDescent="0.35">
      <c r="AG1714" s="23" t="s">
        <v>2864</v>
      </c>
    </row>
    <row r="1715" spans="33:33" x14ac:dyDescent="0.35">
      <c r="AG1715" s="23" t="s">
        <v>1268</v>
      </c>
    </row>
    <row r="1716" spans="33:33" x14ac:dyDescent="0.35">
      <c r="AG1716" s="23" t="s">
        <v>1270</v>
      </c>
    </row>
    <row r="1717" spans="33:33" x14ac:dyDescent="0.35">
      <c r="AG1717" s="23" t="s">
        <v>2380</v>
      </c>
    </row>
    <row r="1718" spans="33:33" x14ac:dyDescent="0.35">
      <c r="AG1718" s="23" t="s">
        <v>4183</v>
      </c>
    </row>
    <row r="1719" spans="33:33" x14ac:dyDescent="0.35">
      <c r="AG1719" s="23" t="s">
        <v>5954</v>
      </c>
    </row>
    <row r="1720" spans="33:33" x14ac:dyDescent="0.35">
      <c r="AG1720" s="23" t="s">
        <v>3059</v>
      </c>
    </row>
    <row r="1721" spans="33:33" x14ac:dyDescent="0.35">
      <c r="AG1721" s="23" t="s">
        <v>5077</v>
      </c>
    </row>
    <row r="1722" spans="33:33" x14ac:dyDescent="0.35">
      <c r="AG1722" s="23" t="s">
        <v>2549</v>
      </c>
    </row>
    <row r="1723" spans="33:33" x14ac:dyDescent="0.35">
      <c r="AG1723" s="23" t="s">
        <v>5005</v>
      </c>
    </row>
    <row r="1724" spans="33:33" x14ac:dyDescent="0.35">
      <c r="AG1724" s="23" t="s">
        <v>3113</v>
      </c>
    </row>
    <row r="1725" spans="33:33" x14ac:dyDescent="0.35">
      <c r="AG1725" s="23" t="s">
        <v>3856</v>
      </c>
    </row>
    <row r="1726" spans="33:33" x14ac:dyDescent="0.35">
      <c r="AG1726" s="23" t="s">
        <v>5732</v>
      </c>
    </row>
    <row r="1727" spans="33:33" x14ac:dyDescent="0.35">
      <c r="AG1727" s="23" t="s">
        <v>1879</v>
      </c>
    </row>
    <row r="1728" spans="33:33" x14ac:dyDescent="0.35">
      <c r="AG1728" s="23" t="s">
        <v>1404</v>
      </c>
    </row>
    <row r="1729" spans="33:33" x14ac:dyDescent="0.35">
      <c r="AG1729" s="23" t="s">
        <v>2620</v>
      </c>
    </row>
    <row r="1730" spans="33:33" x14ac:dyDescent="0.35">
      <c r="AG1730" s="23" t="s">
        <v>3125</v>
      </c>
    </row>
    <row r="1731" spans="33:33" x14ac:dyDescent="0.35">
      <c r="AG1731" s="23" t="s">
        <v>2271</v>
      </c>
    </row>
    <row r="1732" spans="33:33" x14ac:dyDescent="0.35">
      <c r="AG1732" s="23" t="s">
        <v>5075</v>
      </c>
    </row>
    <row r="1733" spans="33:33" x14ac:dyDescent="0.35">
      <c r="AG1733" s="23" t="s">
        <v>3887</v>
      </c>
    </row>
    <row r="1734" spans="33:33" x14ac:dyDescent="0.35">
      <c r="AG1734" s="23" t="s">
        <v>4059</v>
      </c>
    </row>
    <row r="1735" spans="33:33" x14ac:dyDescent="0.35">
      <c r="AG1735" s="23" t="s">
        <v>6618</v>
      </c>
    </row>
    <row r="1736" spans="33:33" x14ac:dyDescent="0.35">
      <c r="AG1736" s="23" t="s">
        <v>5820</v>
      </c>
    </row>
    <row r="1737" spans="33:33" x14ac:dyDescent="0.35">
      <c r="AG1737" s="23" t="s">
        <v>2759</v>
      </c>
    </row>
    <row r="1738" spans="33:33" x14ac:dyDescent="0.35">
      <c r="AG1738" s="23" t="s">
        <v>5410</v>
      </c>
    </row>
    <row r="1739" spans="33:33" x14ac:dyDescent="0.35">
      <c r="AG1739" s="23" t="s">
        <v>2630</v>
      </c>
    </row>
    <row r="1740" spans="33:33" x14ac:dyDescent="0.35">
      <c r="AG1740" s="23" t="s">
        <v>6454</v>
      </c>
    </row>
    <row r="1741" spans="33:33" x14ac:dyDescent="0.35">
      <c r="AG1741" s="23" t="s">
        <v>6921</v>
      </c>
    </row>
    <row r="1742" spans="33:33" x14ac:dyDescent="0.35">
      <c r="AG1742" s="23" t="s">
        <v>836</v>
      </c>
    </row>
    <row r="1743" spans="33:33" x14ac:dyDescent="0.35">
      <c r="AG1743" s="23" t="s">
        <v>3069</v>
      </c>
    </row>
    <row r="1744" spans="33:33" x14ac:dyDescent="0.35">
      <c r="AG1744" s="23" t="s">
        <v>1633</v>
      </c>
    </row>
    <row r="1745" spans="33:33" x14ac:dyDescent="0.35">
      <c r="AG1745" s="23" t="s">
        <v>1274</v>
      </c>
    </row>
    <row r="1746" spans="33:33" x14ac:dyDescent="0.35">
      <c r="AG1746" s="23" t="s">
        <v>3829</v>
      </c>
    </row>
    <row r="1747" spans="33:33" x14ac:dyDescent="0.35">
      <c r="AG1747" s="23" t="s">
        <v>5736</v>
      </c>
    </row>
    <row r="1748" spans="33:33" x14ac:dyDescent="0.35">
      <c r="AG1748" s="23" t="s">
        <v>5710</v>
      </c>
    </row>
    <row r="1749" spans="33:33" x14ac:dyDescent="0.35">
      <c r="AG1749" s="23" t="s">
        <v>3904</v>
      </c>
    </row>
    <row r="1750" spans="33:33" x14ac:dyDescent="0.35">
      <c r="AG1750" s="23" t="s">
        <v>3897</v>
      </c>
    </row>
    <row r="1751" spans="33:33" x14ac:dyDescent="0.35">
      <c r="AG1751" s="23" t="s">
        <v>1276</v>
      </c>
    </row>
    <row r="1752" spans="33:33" x14ac:dyDescent="0.35">
      <c r="AG1752" s="23" t="s">
        <v>3957</v>
      </c>
    </row>
    <row r="1753" spans="33:33" x14ac:dyDescent="0.35">
      <c r="AG1753" s="23" t="s">
        <v>6111</v>
      </c>
    </row>
    <row r="1754" spans="33:33" x14ac:dyDescent="0.35">
      <c r="AG1754" s="23" t="s">
        <v>5298</v>
      </c>
    </row>
    <row r="1755" spans="33:33" x14ac:dyDescent="0.35">
      <c r="AG1755" s="23" t="s">
        <v>940</v>
      </c>
    </row>
    <row r="1756" spans="33:33" x14ac:dyDescent="0.35">
      <c r="AG1756" s="23" t="s">
        <v>2180</v>
      </c>
    </row>
    <row r="1757" spans="33:33" x14ac:dyDescent="0.35">
      <c r="AG1757" s="23" t="s">
        <v>1278</v>
      </c>
    </row>
    <row r="1758" spans="33:33" x14ac:dyDescent="0.35">
      <c r="AG1758" s="23" t="s">
        <v>2283</v>
      </c>
    </row>
    <row r="1759" spans="33:33" x14ac:dyDescent="0.35">
      <c r="AG1759" s="23" t="s">
        <v>3552</v>
      </c>
    </row>
    <row r="1760" spans="33:33" x14ac:dyDescent="0.35">
      <c r="AG1760" s="23" t="s">
        <v>3562</v>
      </c>
    </row>
    <row r="1761" spans="33:33" x14ac:dyDescent="0.35">
      <c r="AG1761" s="23" t="s">
        <v>942</v>
      </c>
    </row>
    <row r="1762" spans="33:33" x14ac:dyDescent="0.35">
      <c r="AG1762" s="23" t="s">
        <v>6837</v>
      </c>
    </row>
    <row r="1763" spans="33:33" x14ac:dyDescent="0.35">
      <c r="AG1763" s="23" t="s">
        <v>5690</v>
      </c>
    </row>
    <row r="1764" spans="33:33" x14ac:dyDescent="0.35">
      <c r="AG1764" s="23" t="s">
        <v>5326</v>
      </c>
    </row>
    <row r="1765" spans="33:33" x14ac:dyDescent="0.35">
      <c r="AG1765" s="23" t="s">
        <v>5712</v>
      </c>
    </row>
    <row r="1766" spans="33:33" x14ac:dyDescent="0.35">
      <c r="AG1766" s="23" t="s">
        <v>5926</v>
      </c>
    </row>
    <row r="1767" spans="33:33" x14ac:dyDescent="0.35">
      <c r="AG1767" s="23" t="s">
        <v>5928</v>
      </c>
    </row>
    <row r="1768" spans="33:33" x14ac:dyDescent="0.35">
      <c r="AG1768" s="23" t="s">
        <v>6248</v>
      </c>
    </row>
    <row r="1769" spans="33:33" x14ac:dyDescent="0.35">
      <c r="AG1769" s="23" t="s">
        <v>5400</v>
      </c>
    </row>
    <row r="1770" spans="33:33" x14ac:dyDescent="0.35">
      <c r="AG1770" s="23" t="s">
        <v>4937</v>
      </c>
    </row>
    <row r="1771" spans="33:33" x14ac:dyDescent="0.35">
      <c r="AG1771" s="23" t="s">
        <v>3753</v>
      </c>
    </row>
    <row r="1772" spans="33:33" x14ac:dyDescent="0.35">
      <c r="AG1772" s="23" t="s">
        <v>5716</v>
      </c>
    </row>
    <row r="1773" spans="33:33" x14ac:dyDescent="0.35">
      <c r="AG1773" s="23" t="s">
        <v>5422</v>
      </c>
    </row>
    <row r="1774" spans="33:33" x14ac:dyDescent="0.35">
      <c r="AG1774" s="23" t="s">
        <v>2883</v>
      </c>
    </row>
    <row r="1775" spans="33:33" x14ac:dyDescent="0.35">
      <c r="AG1775" s="23" t="s">
        <v>2551</v>
      </c>
    </row>
    <row r="1776" spans="33:33" x14ac:dyDescent="0.35">
      <c r="AG1776" s="23" t="s">
        <v>440</v>
      </c>
    </row>
    <row r="1777" spans="33:33" x14ac:dyDescent="0.35">
      <c r="AG1777" s="23" t="s">
        <v>1013</v>
      </c>
    </row>
    <row r="1778" spans="33:33" x14ac:dyDescent="0.35">
      <c r="AG1778" s="23" t="s">
        <v>2871</v>
      </c>
    </row>
    <row r="1779" spans="33:33" x14ac:dyDescent="0.35">
      <c r="AG1779" s="23" t="s">
        <v>3747</v>
      </c>
    </row>
    <row r="1780" spans="33:33" x14ac:dyDescent="0.35">
      <c r="AG1780" s="23" t="s">
        <v>210</v>
      </c>
    </row>
    <row r="1781" spans="33:33" x14ac:dyDescent="0.35">
      <c r="AG1781" s="23" t="s">
        <v>5150</v>
      </c>
    </row>
    <row r="1782" spans="33:33" x14ac:dyDescent="0.35">
      <c r="AG1782" s="23" t="s">
        <v>5934</v>
      </c>
    </row>
    <row r="1783" spans="33:33" x14ac:dyDescent="0.35">
      <c r="AG1783" s="23" t="s">
        <v>5932</v>
      </c>
    </row>
    <row r="1784" spans="33:33" x14ac:dyDescent="0.35">
      <c r="AG1784" s="23" t="s">
        <v>5490</v>
      </c>
    </row>
    <row r="1785" spans="33:33" x14ac:dyDescent="0.35">
      <c r="AG1785" s="23" t="s">
        <v>6983</v>
      </c>
    </row>
    <row r="1786" spans="33:33" x14ac:dyDescent="0.35">
      <c r="AG1786" s="23" t="s">
        <v>5390</v>
      </c>
    </row>
    <row r="1787" spans="33:33" x14ac:dyDescent="0.35">
      <c r="AG1787" s="23" t="s">
        <v>944</v>
      </c>
    </row>
    <row r="1788" spans="33:33" x14ac:dyDescent="0.35">
      <c r="AG1788" s="23" t="s">
        <v>5522</v>
      </c>
    </row>
    <row r="1789" spans="33:33" x14ac:dyDescent="0.35">
      <c r="AG1789" s="23" t="s">
        <v>6913</v>
      </c>
    </row>
    <row r="1790" spans="33:33" x14ac:dyDescent="0.35">
      <c r="AG1790" s="23" t="s">
        <v>5542</v>
      </c>
    </row>
    <row r="1791" spans="33:33" x14ac:dyDescent="0.35">
      <c r="AG1791" s="23" t="s">
        <v>1282</v>
      </c>
    </row>
    <row r="1792" spans="33:33" x14ac:dyDescent="0.35">
      <c r="AG1792" s="23" t="s">
        <v>6602</v>
      </c>
    </row>
    <row r="1793" spans="33:33" x14ac:dyDescent="0.35">
      <c r="AG1793" s="23" t="s">
        <v>6659</v>
      </c>
    </row>
    <row r="1794" spans="33:33" x14ac:dyDescent="0.35">
      <c r="AG1794" s="23" t="s">
        <v>3586</v>
      </c>
    </row>
    <row r="1795" spans="33:33" x14ac:dyDescent="0.35">
      <c r="AG1795" s="23" t="s">
        <v>1475</v>
      </c>
    </row>
    <row r="1796" spans="33:33" x14ac:dyDescent="0.35">
      <c r="AG1796" s="23" t="s">
        <v>2881</v>
      </c>
    </row>
    <row r="1797" spans="33:33" x14ac:dyDescent="0.35">
      <c r="AG1797" s="23" t="s">
        <v>2608</v>
      </c>
    </row>
    <row r="1798" spans="33:33" x14ac:dyDescent="0.35">
      <c r="AG1798" s="23" t="s">
        <v>2641</v>
      </c>
    </row>
    <row r="1799" spans="33:33" x14ac:dyDescent="0.35">
      <c r="AG1799" s="23" t="s">
        <v>6155</v>
      </c>
    </row>
    <row r="1800" spans="33:33" x14ac:dyDescent="0.35">
      <c r="AG1800" s="23" t="s">
        <v>3480</v>
      </c>
    </row>
    <row r="1801" spans="33:33" x14ac:dyDescent="0.35">
      <c r="AG1801" s="23" t="s">
        <v>6218</v>
      </c>
    </row>
    <row r="1802" spans="33:33" x14ac:dyDescent="0.35">
      <c r="AG1802" s="23" t="s">
        <v>2987</v>
      </c>
    </row>
    <row r="1803" spans="33:33" x14ac:dyDescent="0.35">
      <c r="AG1803" s="23" t="s">
        <v>3316</v>
      </c>
    </row>
    <row r="1804" spans="33:33" x14ac:dyDescent="0.35">
      <c r="AG1804" s="23" t="s">
        <v>1477</v>
      </c>
    </row>
    <row r="1805" spans="33:33" x14ac:dyDescent="0.35">
      <c r="AG1805" s="23" t="s">
        <v>2999</v>
      </c>
    </row>
    <row r="1806" spans="33:33" x14ac:dyDescent="0.35">
      <c r="AG1806" s="23" t="s">
        <v>6753</v>
      </c>
    </row>
    <row r="1807" spans="33:33" x14ac:dyDescent="0.35">
      <c r="AG1807" s="23" t="s">
        <v>1479</v>
      </c>
    </row>
    <row r="1808" spans="33:33" x14ac:dyDescent="0.35">
      <c r="AG1808" s="23" t="s">
        <v>5065</v>
      </c>
    </row>
    <row r="1809" spans="33:33" x14ac:dyDescent="0.35">
      <c r="AG1809" s="23" t="s">
        <v>1635</v>
      </c>
    </row>
    <row r="1810" spans="33:33" x14ac:dyDescent="0.35">
      <c r="AG1810" s="23" t="s">
        <v>2776</v>
      </c>
    </row>
    <row r="1811" spans="33:33" x14ac:dyDescent="0.35">
      <c r="AG1811" s="23" t="s">
        <v>3248</v>
      </c>
    </row>
    <row r="1812" spans="33:33" x14ac:dyDescent="0.35">
      <c r="AG1812" s="23" t="s">
        <v>5544</v>
      </c>
    </row>
    <row r="1813" spans="33:33" x14ac:dyDescent="0.35">
      <c r="AG1813" s="23" t="s">
        <v>1015</v>
      </c>
    </row>
    <row r="1814" spans="33:33" x14ac:dyDescent="0.35">
      <c r="AG1814" s="23" t="s">
        <v>3203</v>
      </c>
    </row>
    <row r="1815" spans="33:33" x14ac:dyDescent="0.35">
      <c r="AG1815" s="23" t="s">
        <v>5274</v>
      </c>
    </row>
    <row r="1816" spans="33:33" x14ac:dyDescent="0.35">
      <c r="AG1816" s="23" t="s">
        <v>6194</v>
      </c>
    </row>
    <row r="1817" spans="33:33" x14ac:dyDescent="0.35">
      <c r="AG1817" s="23" t="s">
        <v>2325</v>
      </c>
    </row>
    <row r="1818" spans="33:33" x14ac:dyDescent="0.35">
      <c r="AG1818" s="23" t="s">
        <v>3520</v>
      </c>
    </row>
    <row r="1819" spans="33:33" x14ac:dyDescent="0.35">
      <c r="AG1819" s="23" t="s">
        <v>583</v>
      </c>
    </row>
    <row r="1820" spans="33:33" x14ac:dyDescent="0.35">
      <c r="AG1820" s="23" t="s">
        <v>2217</v>
      </c>
    </row>
    <row r="1821" spans="33:33" x14ac:dyDescent="0.35">
      <c r="AG1821" s="23" t="s">
        <v>313</v>
      </c>
    </row>
    <row r="1822" spans="33:33" x14ac:dyDescent="0.35">
      <c r="AG1822" s="23" t="s">
        <v>3071</v>
      </c>
    </row>
    <row r="1823" spans="33:33" x14ac:dyDescent="0.35">
      <c r="AG1823" s="23" t="s">
        <v>366</v>
      </c>
    </row>
    <row r="1824" spans="33:33" x14ac:dyDescent="0.35">
      <c r="AG1824" s="23" t="s">
        <v>5474</v>
      </c>
    </row>
    <row r="1825" spans="33:33" x14ac:dyDescent="0.35">
      <c r="AG1825" s="23" t="s">
        <v>6839</v>
      </c>
    </row>
    <row r="1826" spans="33:33" x14ac:dyDescent="0.35">
      <c r="AG1826" s="23" t="s">
        <v>380</v>
      </c>
    </row>
    <row r="1827" spans="33:33" x14ac:dyDescent="0.35">
      <c r="AG1827" s="23" t="s">
        <v>598</v>
      </c>
    </row>
    <row r="1828" spans="33:33" x14ac:dyDescent="0.35">
      <c r="AG1828" s="23" t="s">
        <v>5488</v>
      </c>
    </row>
    <row r="1829" spans="33:33" x14ac:dyDescent="0.35">
      <c r="AG1829" s="23" t="s">
        <v>946</v>
      </c>
    </row>
    <row r="1830" spans="33:33" x14ac:dyDescent="0.35">
      <c r="AG1830" s="23" t="s">
        <v>5601</v>
      </c>
    </row>
    <row r="1831" spans="33:33" x14ac:dyDescent="0.35">
      <c r="AG1831" s="23" t="s">
        <v>4249</v>
      </c>
    </row>
    <row r="1832" spans="33:33" x14ac:dyDescent="0.35">
      <c r="AG1832" s="23" t="s">
        <v>2200</v>
      </c>
    </row>
    <row r="1833" spans="33:33" x14ac:dyDescent="0.35">
      <c r="AG1833" s="23" t="s">
        <v>6236</v>
      </c>
    </row>
    <row r="1834" spans="33:33" x14ac:dyDescent="0.35">
      <c r="AG1834" s="23" t="s">
        <v>948</v>
      </c>
    </row>
    <row r="1835" spans="33:33" x14ac:dyDescent="0.35">
      <c r="AG1835" s="23" t="s">
        <v>6536</v>
      </c>
    </row>
    <row r="1836" spans="33:33" x14ac:dyDescent="0.35">
      <c r="AG1836" s="23" t="s">
        <v>1719</v>
      </c>
    </row>
    <row r="1837" spans="33:33" x14ac:dyDescent="0.35">
      <c r="AG1837" s="23" t="s">
        <v>6492</v>
      </c>
    </row>
    <row r="1838" spans="33:33" x14ac:dyDescent="0.35">
      <c r="AG1838" s="23" t="s">
        <v>6719</v>
      </c>
    </row>
    <row r="1839" spans="33:33" x14ac:dyDescent="0.35">
      <c r="AG1839" s="23" t="s">
        <v>6436</v>
      </c>
    </row>
    <row r="1840" spans="33:33" x14ac:dyDescent="0.35">
      <c r="AG1840" s="23" t="s">
        <v>5950</v>
      </c>
    </row>
    <row r="1841" spans="33:33" x14ac:dyDescent="0.35">
      <c r="AG1841" s="23" t="s">
        <v>5942</v>
      </c>
    </row>
    <row r="1842" spans="33:33" x14ac:dyDescent="0.35">
      <c r="AG1842" s="23" t="s">
        <v>1284</v>
      </c>
    </row>
    <row r="1843" spans="33:33" x14ac:dyDescent="0.35">
      <c r="AG1843" s="23" t="s">
        <v>6256</v>
      </c>
    </row>
    <row r="1844" spans="33:33" x14ac:dyDescent="0.35">
      <c r="AG1844" s="23" t="s">
        <v>6252</v>
      </c>
    </row>
    <row r="1845" spans="33:33" x14ac:dyDescent="0.35">
      <c r="AG1845" s="23" t="s">
        <v>2088</v>
      </c>
    </row>
    <row r="1846" spans="33:33" x14ac:dyDescent="0.35">
      <c r="AG1846" s="23" t="s">
        <v>175</v>
      </c>
    </row>
    <row r="1847" spans="33:33" x14ac:dyDescent="0.35">
      <c r="AG1847" s="23" t="s">
        <v>6070</v>
      </c>
    </row>
    <row r="1848" spans="33:33" x14ac:dyDescent="0.35">
      <c r="AG1848" s="23" t="s">
        <v>1286</v>
      </c>
    </row>
    <row r="1849" spans="33:33" x14ac:dyDescent="0.35">
      <c r="AG1849" s="23" t="s">
        <v>6935</v>
      </c>
    </row>
    <row r="1850" spans="33:33" x14ac:dyDescent="0.35">
      <c r="AG1850" s="23" t="s">
        <v>104</v>
      </c>
    </row>
    <row r="1851" spans="33:33" x14ac:dyDescent="0.35">
      <c r="AG1851" s="23" t="s">
        <v>141</v>
      </c>
    </row>
    <row r="1852" spans="33:33" x14ac:dyDescent="0.35">
      <c r="AG1852" s="23" t="s">
        <v>150</v>
      </c>
    </row>
    <row r="1853" spans="33:33" x14ac:dyDescent="0.35">
      <c r="AG1853" s="23" t="s">
        <v>143</v>
      </c>
    </row>
    <row r="1854" spans="33:33" x14ac:dyDescent="0.35">
      <c r="AG1854" s="23" t="s">
        <v>5170</v>
      </c>
    </row>
    <row r="1855" spans="33:33" x14ac:dyDescent="0.35">
      <c r="AG1855" s="23" t="s">
        <v>1288</v>
      </c>
    </row>
    <row r="1856" spans="33:33" x14ac:dyDescent="0.35">
      <c r="AG1856" s="23" t="s">
        <v>3011</v>
      </c>
    </row>
    <row r="1857" spans="33:33" x14ac:dyDescent="0.35">
      <c r="AG1857" s="23" t="s">
        <v>1290</v>
      </c>
    </row>
    <row r="1858" spans="33:33" x14ac:dyDescent="0.35">
      <c r="AG1858" s="23" t="s">
        <v>5648</v>
      </c>
    </row>
    <row r="1859" spans="33:33" x14ac:dyDescent="0.35">
      <c r="AG1859" s="23" t="s">
        <v>4951</v>
      </c>
    </row>
    <row r="1860" spans="33:33" x14ac:dyDescent="0.35">
      <c r="AG1860" s="23" t="s">
        <v>3029</v>
      </c>
    </row>
    <row r="1861" spans="33:33" x14ac:dyDescent="0.35">
      <c r="AG1861" s="23" t="s">
        <v>658</v>
      </c>
    </row>
    <row r="1862" spans="33:33" x14ac:dyDescent="0.35">
      <c r="AG1862" s="23" t="s">
        <v>2041</v>
      </c>
    </row>
    <row r="1863" spans="33:33" x14ac:dyDescent="0.35">
      <c r="AG1863" s="23" t="s">
        <v>1778</v>
      </c>
    </row>
    <row r="1864" spans="33:33" x14ac:dyDescent="0.35">
      <c r="AG1864" s="23" t="s">
        <v>139</v>
      </c>
    </row>
    <row r="1865" spans="33:33" x14ac:dyDescent="0.35">
      <c r="AG1865" s="23" t="s">
        <v>5017</v>
      </c>
    </row>
    <row r="1866" spans="33:33" x14ac:dyDescent="0.35">
      <c r="AG1866" s="23" t="s">
        <v>3701</v>
      </c>
    </row>
    <row r="1867" spans="33:33" x14ac:dyDescent="0.35">
      <c r="AG1867" s="23" t="s">
        <v>2210</v>
      </c>
    </row>
    <row r="1868" spans="33:33" x14ac:dyDescent="0.35">
      <c r="AG1868" s="23" t="s">
        <v>2989</v>
      </c>
    </row>
    <row r="1869" spans="33:33" x14ac:dyDescent="0.35">
      <c r="AG1869" s="23" t="s">
        <v>1637</v>
      </c>
    </row>
    <row r="1870" spans="33:33" x14ac:dyDescent="0.35">
      <c r="AG1870" s="23" t="s">
        <v>1639</v>
      </c>
    </row>
    <row r="1871" spans="33:33" x14ac:dyDescent="0.35">
      <c r="AG1871" s="23" t="s">
        <v>6897</v>
      </c>
    </row>
    <row r="1872" spans="33:33" x14ac:dyDescent="0.35">
      <c r="AG1872" s="23" t="s">
        <v>5007</v>
      </c>
    </row>
    <row r="1873" spans="33:33" x14ac:dyDescent="0.35">
      <c r="AG1873" s="23" t="s">
        <v>2985</v>
      </c>
    </row>
    <row r="1874" spans="33:33" x14ac:dyDescent="0.35">
      <c r="AG1874" s="23" t="s">
        <v>2991</v>
      </c>
    </row>
    <row r="1875" spans="33:33" x14ac:dyDescent="0.35">
      <c r="AG1875" s="23" t="s">
        <v>585</v>
      </c>
    </row>
    <row r="1876" spans="33:33" x14ac:dyDescent="0.35">
      <c r="AG1876" s="23" t="s">
        <v>6729</v>
      </c>
    </row>
    <row r="1877" spans="33:33" x14ac:dyDescent="0.35">
      <c r="AG1877" s="23" t="s">
        <v>3540</v>
      </c>
    </row>
    <row r="1878" spans="33:33" x14ac:dyDescent="0.35">
      <c r="AG1878" s="23" t="s">
        <v>1406</v>
      </c>
    </row>
    <row r="1879" spans="33:33" x14ac:dyDescent="0.35">
      <c r="AG1879" s="23" t="s">
        <v>6266</v>
      </c>
    </row>
    <row r="1880" spans="33:33" x14ac:dyDescent="0.35">
      <c r="AG1880" s="23" t="s">
        <v>404</v>
      </c>
    </row>
    <row r="1881" spans="33:33" x14ac:dyDescent="0.35">
      <c r="AG1881" s="23" t="s">
        <v>1292</v>
      </c>
    </row>
    <row r="1882" spans="33:33" x14ac:dyDescent="0.35">
      <c r="AG1882" s="23" t="s">
        <v>6624</v>
      </c>
    </row>
    <row r="1883" spans="33:33" x14ac:dyDescent="0.35">
      <c r="AG1883" s="23" t="s">
        <v>1294</v>
      </c>
    </row>
    <row r="1884" spans="33:33" x14ac:dyDescent="0.35">
      <c r="AG1884" s="23" t="s">
        <v>4196</v>
      </c>
    </row>
    <row r="1885" spans="33:33" x14ac:dyDescent="0.35">
      <c r="AG1885" s="23" t="s">
        <v>1296</v>
      </c>
    </row>
    <row r="1886" spans="33:33" x14ac:dyDescent="0.35">
      <c r="AG1886" s="23" t="s">
        <v>6953</v>
      </c>
    </row>
    <row r="1887" spans="33:33" x14ac:dyDescent="0.35">
      <c r="AG1887" s="23" t="s">
        <v>2622</v>
      </c>
    </row>
    <row r="1888" spans="33:33" x14ac:dyDescent="0.35">
      <c r="AG1888" s="23" t="s">
        <v>6054</v>
      </c>
    </row>
    <row r="1889" spans="33:33" x14ac:dyDescent="0.35">
      <c r="AG1889" s="23" t="s">
        <v>6054</v>
      </c>
    </row>
    <row r="1890" spans="33:33" x14ac:dyDescent="0.35">
      <c r="AG1890" s="23" t="s">
        <v>6326</v>
      </c>
    </row>
    <row r="1891" spans="33:33" x14ac:dyDescent="0.35">
      <c r="AG1891" s="23" t="s">
        <v>1641</v>
      </c>
    </row>
    <row r="1892" spans="33:33" x14ac:dyDescent="0.35">
      <c r="AG1892" s="23" t="s">
        <v>3502</v>
      </c>
    </row>
    <row r="1893" spans="33:33" x14ac:dyDescent="0.35">
      <c r="AG1893" s="23" t="s">
        <v>2102</v>
      </c>
    </row>
    <row r="1894" spans="33:33" x14ac:dyDescent="0.35">
      <c r="AG1894" s="23" t="s">
        <v>1298</v>
      </c>
    </row>
    <row r="1895" spans="33:33" x14ac:dyDescent="0.35">
      <c r="AG1895" s="23" t="s">
        <v>6554</v>
      </c>
    </row>
    <row r="1896" spans="33:33" x14ac:dyDescent="0.35">
      <c r="AG1896" s="23" t="s">
        <v>2877</v>
      </c>
    </row>
    <row r="1897" spans="33:33" x14ac:dyDescent="0.35">
      <c r="AG1897" s="23" t="s">
        <v>2117</v>
      </c>
    </row>
    <row r="1898" spans="33:33" x14ac:dyDescent="0.35">
      <c r="AG1898" s="23" t="s">
        <v>4035</v>
      </c>
    </row>
    <row r="1899" spans="33:33" x14ac:dyDescent="0.35">
      <c r="AG1899" s="23" t="s">
        <v>3966</v>
      </c>
    </row>
    <row r="1900" spans="33:33" x14ac:dyDescent="0.35">
      <c r="AG1900" s="23" t="s">
        <v>3980</v>
      </c>
    </row>
    <row r="1901" spans="33:33" x14ac:dyDescent="0.35">
      <c r="AG1901" s="23" t="s">
        <v>4175</v>
      </c>
    </row>
    <row r="1902" spans="33:33" x14ac:dyDescent="0.35">
      <c r="AG1902" s="23" t="s">
        <v>2372</v>
      </c>
    </row>
    <row r="1903" spans="33:33" x14ac:dyDescent="0.35">
      <c r="AG1903" s="23" t="s">
        <v>5258</v>
      </c>
    </row>
    <row r="1904" spans="33:33" x14ac:dyDescent="0.35">
      <c r="AG1904" s="23" t="s">
        <v>3761</v>
      </c>
    </row>
    <row r="1905" spans="33:33" x14ac:dyDescent="0.35">
      <c r="AG1905" s="23" t="s">
        <v>6849</v>
      </c>
    </row>
    <row r="1906" spans="33:33" x14ac:dyDescent="0.35">
      <c r="AG1906" s="23" t="s">
        <v>6859</v>
      </c>
    </row>
    <row r="1907" spans="33:33" x14ac:dyDescent="0.35">
      <c r="AG1907" s="23" t="s">
        <v>5094</v>
      </c>
    </row>
    <row r="1908" spans="33:33" x14ac:dyDescent="0.35">
      <c r="AG1908" s="23" t="s">
        <v>378</v>
      </c>
    </row>
    <row r="1909" spans="33:33" x14ac:dyDescent="0.35">
      <c r="AG1909" s="23" t="s">
        <v>1302</v>
      </c>
    </row>
    <row r="1910" spans="33:33" x14ac:dyDescent="0.35">
      <c r="AG1910" s="23" t="s">
        <v>2979</v>
      </c>
    </row>
    <row r="1911" spans="33:33" x14ac:dyDescent="0.35">
      <c r="AG1911" s="23" t="s">
        <v>1483</v>
      </c>
    </row>
    <row r="1912" spans="33:33" x14ac:dyDescent="0.35">
      <c r="AG1912" s="23" t="s">
        <v>1485</v>
      </c>
    </row>
    <row r="1913" spans="33:33" x14ac:dyDescent="0.35">
      <c r="AG1913" s="23" t="s">
        <v>6496</v>
      </c>
    </row>
    <row r="1914" spans="33:33" x14ac:dyDescent="0.35">
      <c r="AG1914" s="23" t="s">
        <v>6933</v>
      </c>
    </row>
    <row r="1915" spans="33:33" x14ac:dyDescent="0.35">
      <c r="AG1915" s="23" t="s">
        <v>4003</v>
      </c>
    </row>
    <row r="1916" spans="33:33" x14ac:dyDescent="0.35">
      <c r="AG1916" s="23" t="s">
        <v>3246</v>
      </c>
    </row>
    <row r="1917" spans="33:33" x14ac:dyDescent="0.35">
      <c r="AG1917" s="23" t="s">
        <v>1646</v>
      </c>
    </row>
    <row r="1918" spans="33:33" x14ac:dyDescent="0.35">
      <c r="AG1918" s="23" t="s">
        <v>5306</v>
      </c>
    </row>
    <row r="1919" spans="33:33" x14ac:dyDescent="0.35">
      <c r="AG1919" s="23" t="s">
        <v>2421</v>
      </c>
    </row>
    <row r="1920" spans="33:33" x14ac:dyDescent="0.35">
      <c r="AG1920" s="23" t="s">
        <v>1784</v>
      </c>
    </row>
    <row r="1921" spans="33:33" x14ac:dyDescent="0.35">
      <c r="AG1921" s="23" t="s">
        <v>1487</v>
      </c>
    </row>
    <row r="1922" spans="33:33" x14ac:dyDescent="0.35">
      <c r="AG1922" s="23" t="s">
        <v>2288</v>
      </c>
    </row>
    <row r="1923" spans="33:33" x14ac:dyDescent="0.35">
      <c r="AG1923" s="23" t="s">
        <v>6366</v>
      </c>
    </row>
    <row r="1924" spans="33:33" x14ac:dyDescent="0.35">
      <c r="AG1924" s="23" t="s">
        <v>508</v>
      </c>
    </row>
    <row r="1925" spans="33:33" x14ac:dyDescent="0.35">
      <c r="AG1925" s="23" t="s">
        <v>5206</v>
      </c>
    </row>
    <row r="1926" spans="33:33" x14ac:dyDescent="0.35">
      <c r="AG1926" s="23" t="s">
        <v>327</v>
      </c>
    </row>
    <row r="1927" spans="33:33" x14ac:dyDescent="0.35">
      <c r="AG1927" s="23" t="s">
        <v>5724</v>
      </c>
    </row>
    <row r="1928" spans="33:33" x14ac:dyDescent="0.35">
      <c r="AG1928" s="23" t="s">
        <v>2589</v>
      </c>
    </row>
    <row r="1929" spans="33:33" x14ac:dyDescent="0.35">
      <c r="AG1929" s="23" t="s">
        <v>5876</v>
      </c>
    </row>
    <row r="1930" spans="33:33" x14ac:dyDescent="0.35">
      <c r="AG1930" s="23" t="s">
        <v>2612</v>
      </c>
    </row>
    <row r="1931" spans="33:33" x14ac:dyDescent="0.35">
      <c r="AG1931" s="23" t="s">
        <v>2943</v>
      </c>
    </row>
    <row r="1932" spans="33:33" x14ac:dyDescent="0.35">
      <c r="AG1932" s="23" t="s">
        <v>5462</v>
      </c>
    </row>
    <row r="1933" spans="33:33" x14ac:dyDescent="0.35">
      <c r="AG1933" s="23" t="s">
        <v>7101</v>
      </c>
    </row>
    <row r="1934" spans="33:33" x14ac:dyDescent="0.35">
      <c r="AG1934" s="23" t="s">
        <v>950</v>
      </c>
    </row>
    <row r="1935" spans="33:33" x14ac:dyDescent="0.35">
      <c r="AG1935" s="23" t="s">
        <v>5442</v>
      </c>
    </row>
    <row r="1936" spans="33:33" x14ac:dyDescent="0.35">
      <c r="AG1936" s="23" t="s">
        <v>1700</v>
      </c>
    </row>
    <row r="1937" spans="33:33" x14ac:dyDescent="0.35">
      <c r="AG1937" s="23" t="s">
        <v>3719</v>
      </c>
    </row>
    <row r="1938" spans="33:33" x14ac:dyDescent="0.35">
      <c r="AG1938" s="23" t="s">
        <v>1648</v>
      </c>
    </row>
    <row r="1939" spans="33:33" x14ac:dyDescent="0.35">
      <c r="AG1939" s="23" t="s">
        <v>6300</v>
      </c>
    </row>
    <row r="1940" spans="33:33" x14ac:dyDescent="0.35">
      <c r="AG1940" s="23" t="s">
        <v>4083</v>
      </c>
    </row>
    <row r="1941" spans="33:33" x14ac:dyDescent="0.35">
      <c r="AG1941" s="23" t="s">
        <v>2348</v>
      </c>
    </row>
    <row r="1942" spans="33:33" x14ac:dyDescent="0.35">
      <c r="AG1942" s="23" t="s">
        <v>3767</v>
      </c>
    </row>
    <row r="1943" spans="33:33" x14ac:dyDescent="0.35">
      <c r="AG1943" s="23" t="s">
        <v>966</v>
      </c>
    </row>
    <row r="1944" spans="33:33" x14ac:dyDescent="0.35">
      <c r="AG1944" s="23" t="s">
        <v>5158</v>
      </c>
    </row>
    <row r="1945" spans="33:33" x14ac:dyDescent="0.35">
      <c r="AG1945" s="23" t="s">
        <v>6342</v>
      </c>
    </row>
    <row r="1946" spans="33:33" x14ac:dyDescent="0.35">
      <c r="AG1946" s="23" t="s">
        <v>5494</v>
      </c>
    </row>
    <row r="1947" spans="33:33" x14ac:dyDescent="0.35">
      <c r="AG1947" s="23" t="s">
        <v>1839</v>
      </c>
    </row>
    <row r="1948" spans="33:33" x14ac:dyDescent="0.35">
      <c r="AG1948" s="23" t="s">
        <v>2269</v>
      </c>
    </row>
    <row r="1949" spans="33:33" x14ac:dyDescent="0.35">
      <c r="AG1949" s="23" t="s">
        <v>6416</v>
      </c>
    </row>
    <row r="1950" spans="33:33" x14ac:dyDescent="0.35">
      <c r="AG1950" s="23" t="s">
        <v>545</v>
      </c>
    </row>
    <row r="1951" spans="33:33" x14ac:dyDescent="0.35">
      <c r="AG1951" s="23" t="s">
        <v>6338</v>
      </c>
    </row>
    <row r="1952" spans="33:33" x14ac:dyDescent="0.35">
      <c r="AG1952" s="23" t="s">
        <v>6508</v>
      </c>
    </row>
    <row r="1953" spans="33:33" x14ac:dyDescent="0.35">
      <c r="AG1953" s="23" t="s">
        <v>2346</v>
      </c>
    </row>
    <row r="1954" spans="33:33" x14ac:dyDescent="0.35">
      <c r="AG1954" s="23" t="s">
        <v>5534</v>
      </c>
    </row>
    <row r="1955" spans="33:33" x14ac:dyDescent="0.35">
      <c r="AG1955" s="23" t="s">
        <v>1308</v>
      </c>
    </row>
    <row r="1956" spans="33:33" x14ac:dyDescent="0.35">
      <c r="AG1956" s="23" t="s">
        <v>198</v>
      </c>
    </row>
    <row r="1957" spans="33:33" x14ac:dyDescent="0.35">
      <c r="AG1957" s="23" t="s">
        <v>5032</v>
      </c>
    </row>
    <row r="1958" spans="33:33" x14ac:dyDescent="0.35">
      <c r="AG1958" s="23" t="s">
        <v>6799</v>
      </c>
    </row>
    <row r="1959" spans="33:33" x14ac:dyDescent="0.35">
      <c r="AG1959" s="23" t="s">
        <v>952</v>
      </c>
    </row>
    <row r="1960" spans="33:33" x14ac:dyDescent="0.35">
      <c r="AG1960" s="23" t="s">
        <v>954</v>
      </c>
    </row>
    <row r="1961" spans="33:33" x14ac:dyDescent="0.35">
      <c r="AG1961" s="23" t="s">
        <v>2639</v>
      </c>
    </row>
    <row r="1962" spans="33:33" x14ac:dyDescent="0.35">
      <c r="AG1962" s="23" t="s">
        <v>5632</v>
      </c>
    </row>
    <row r="1963" spans="33:33" x14ac:dyDescent="0.35">
      <c r="AG1963" s="23" t="s">
        <v>6875</v>
      </c>
    </row>
    <row r="1964" spans="33:33" x14ac:dyDescent="0.35">
      <c r="AG1964" s="23" t="s">
        <v>5930</v>
      </c>
    </row>
    <row r="1965" spans="33:33" x14ac:dyDescent="0.35">
      <c r="AG1965" s="23" t="s">
        <v>2643</v>
      </c>
    </row>
    <row r="1966" spans="33:33" x14ac:dyDescent="0.35">
      <c r="AG1966" s="23" t="s">
        <v>164</v>
      </c>
    </row>
    <row r="1967" spans="33:33" x14ac:dyDescent="0.35">
      <c r="AG1967" s="23" t="s">
        <v>5434</v>
      </c>
    </row>
    <row r="1968" spans="33:33" x14ac:dyDescent="0.35">
      <c r="AG1968" s="23" t="s">
        <v>6616</v>
      </c>
    </row>
    <row r="1969" spans="33:33" x14ac:dyDescent="0.35">
      <c r="AG1969" s="23" t="s">
        <v>5880</v>
      </c>
    </row>
    <row r="1970" spans="33:33" x14ac:dyDescent="0.35">
      <c r="AG1970" s="23" t="s">
        <v>2281</v>
      </c>
    </row>
    <row r="1971" spans="33:33" x14ac:dyDescent="0.35">
      <c r="AG1971" s="23" t="s">
        <v>3111</v>
      </c>
    </row>
    <row r="1972" spans="33:33" x14ac:dyDescent="0.35">
      <c r="AG1972" s="23" t="s">
        <v>4295</v>
      </c>
    </row>
    <row r="1973" spans="33:33" x14ac:dyDescent="0.35">
      <c r="AG1973" s="23" t="s">
        <v>1491</v>
      </c>
    </row>
    <row r="1974" spans="33:33" x14ac:dyDescent="0.35">
      <c r="AG1974" s="23" t="s">
        <v>1493</v>
      </c>
    </row>
    <row r="1975" spans="33:33" x14ac:dyDescent="0.35">
      <c r="AG1975" s="23" t="s">
        <v>6699</v>
      </c>
    </row>
    <row r="1976" spans="33:33" x14ac:dyDescent="0.35">
      <c r="AG1976" s="23" t="s">
        <v>6917</v>
      </c>
    </row>
    <row r="1977" spans="33:33" x14ac:dyDescent="0.35">
      <c r="AG1977" s="23" t="s">
        <v>712</v>
      </c>
    </row>
    <row r="1978" spans="33:33" x14ac:dyDescent="0.35">
      <c r="AG1978" s="23" t="s">
        <v>1310</v>
      </c>
    </row>
    <row r="1979" spans="33:33" x14ac:dyDescent="0.35">
      <c r="AG1979" s="23" t="s">
        <v>5520</v>
      </c>
    </row>
    <row r="1980" spans="33:33" x14ac:dyDescent="0.35">
      <c r="AG1980" s="23" t="s">
        <v>5198</v>
      </c>
    </row>
    <row r="1981" spans="33:33" x14ac:dyDescent="0.35">
      <c r="AG1981" s="23" t="s">
        <v>1408</v>
      </c>
    </row>
    <row r="1982" spans="33:33" x14ac:dyDescent="0.35">
      <c r="AG1982" s="23" t="s">
        <v>3687</v>
      </c>
    </row>
    <row r="1983" spans="33:33" x14ac:dyDescent="0.35">
      <c r="AG1983" s="23" t="s">
        <v>3717</v>
      </c>
    </row>
    <row r="1984" spans="33:33" x14ac:dyDescent="0.35">
      <c r="AG1984" s="23" t="s">
        <v>6783</v>
      </c>
    </row>
    <row r="1985" spans="33:33" x14ac:dyDescent="0.35">
      <c r="AG1985" s="23" t="s">
        <v>6907</v>
      </c>
    </row>
    <row r="1986" spans="33:33" x14ac:dyDescent="0.35">
      <c r="AG1986" s="23" t="s">
        <v>6741</v>
      </c>
    </row>
    <row r="1987" spans="33:33" x14ac:dyDescent="0.35">
      <c r="AG1987" s="23" t="s">
        <v>293</v>
      </c>
    </row>
    <row r="1988" spans="33:33" x14ac:dyDescent="0.35">
      <c r="AG1988" s="23" t="s">
        <v>1312</v>
      </c>
    </row>
    <row r="1989" spans="33:33" x14ac:dyDescent="0.35">
      <c r="AG1989" s="23" t="s">
        <v>956</v>
      </c>
    </row>
    <row r="1990" spans="33:33" x14ac:dyDescent="0.35">
      <c r="AG1990" s="23" t="s">
        <v>2838</v>
      </c>
    </row>
    <row r="1991" spans="33:33" x14ac:dyDescent="0.35">
      <c r="AG1991" s="23" t="s">
        <v>3193</v>
      </c>
    </row>
    <row r="1992" spans="33:33" x14ac:dyDescent="0.35">
      <c r="AG1992" s="23" t="s">
        <v>305</v>
      </c>
    </row>
    <row r="1993" spans="33:33" x14ac:dyDescent="0.35">
      <c r="AG1993" s="23" t="s">
        <v>5902</v>
      </c>
    </row>
    <row r="1994" spans="33:33" x14ac:dyDescent="0.35">
      <c r="AG1994" s="23" t="s">
        <v>2354</v>
      </c>
    </row>
    <row r="1995" spans="33:33" x14ac:dyDescent="0.35">
      <c r="AG1995" s="23" t="s">
        <v>5740</v>
      </c>
    </row>
    <row r="1996" spans="33:33" x14ac:dyDescent="0.35">
      <c r="AG1996" s="23" t="s">
        <v>5178</v>
      </c>
    </row>
    <row r="1997" spans="33:33" x14ac:dyDescent="0.35">
      <c r="AG1997" s="23" t="s">
        <v>3870</v>
      </c>
    </row>
    <row r="1998" spans="33:33" x14ac:dyDescent="0.35">
      <c r="AG1998" s="23" t="s">
        <v>3516</v>
      </c>
    </row>
    <row r="1999" spans="33:33" x14ac:dyDescent="0.35">
      <c r="AG1999" s="23" t="s">
        <v>2945</v>
      </c>
    </row>
    <row r="2000" spans="33:33" x14ac:dyDescent="0.35">
      <c r="AG2000" s="23" t="s">
        <v>3398</v>
      </c>
    </row>
    <row r="2001" spans="33:33" x14ac:dyDescent="0.35">
      <c r="AG2001" s="23" t="s">
        <v>3404</v>
      </c>
    </row>
    <row r="2002" spans="33:33" x14ac:dyDescent="0.35">
      <c r="AG2002" s="23" t="s">
        <v>3478</v>
      </c>
    </row>
    <row r="2003" spans="33:33" x14ac:dyDescent="0.35">
      <c r="AG2003" s="23" t="s">
        <v>1654</v>
      </c>
    </row>
    <row r="2004" spans="33:33" x14ac:dyDescent="0.35">
      <c r="AG2004" s="23" t="s">
        <v>444</v>
      </c>
    </row>
    <row r="2005" spans="33:33" x14ac:dyDescent="0.35">
      <c r="AG2005" s="23" t="s">
        <v>817</v>
      </c>
    </row>
    <row r="2006" spans="33:33" x14ac:dyDescent="0.35">
      <c r="AG2006" s="23" t="s">
        <v>6302</v>
      </c>
    </row>
    <row r="2007" spans="33:33" x14ac:dyDescent="0.35">
      <c r="AG2007" s="23" t="s">
        <v>6673</v>
      </c>
    </row>
    <row r="2008" spans="33:33" x14ac:dyDescent="0.35">
      <c r="AG2008" s="23" t="s">
        <v>5852</v>
      </c>
    </row>
    <row r="2009" spans="33:33" x14ac:dyDescent="0.35">
      <c r="AG2009" s="23" t="s">
        <v>5720</v>
      </c>
    </row>
    <row r="2010" spans="33:33" x14ac:dyDescent="0.35">
      <c r="AG2010" s="23" t="s">
        <v>5589</v>
      </c>
    </row>
    <row r="2011" spans="33:33" x14ac:dyDescent="0.35">
      <c r="AG2011" s="23" t="s">
        <v>3209</v>
      </c>
    </row>
    <row r="2012" spans="33:33" x14ac:dyDescent="0.35">
      <c r="AG2012" s="23" t="s">
        <v>1314</v>
      </c>
    </row>
    <row r="2013" spans="33:33" x14ac:dyDescent="0.35">
      <c r="AG2013" s="23" t="s">
        <v>5408</v>
      </c>
    </row>
    <row r="2014" spans="33:33" x14ac:dyDescent="0.35">
      <c r="AG2014" s="23" t="s">
        <v>6809</v>
      </c>
    </row>
    <row r="2015" spans="33:33" x14ac:dyDescent="0.35">
      <c r="AG2015" s="23" t="s">
        <v>4053</v>
      </c>
    </row>
    <row r="2016" spans="33:33" x14ac:dyDescent="0.35">
      <c r="AG2016" s="23" t="s">
        <v>446</v>
      </c>
    </row>
    <row r="2017" spans="33:33" x14ac:dyDescent="0.35">
      <c r="AG2017" s="23" t="s">
        <v>1019</v>
      </c>
    </row>
    <row r="2018" spans="33:33" x14ac:dyDescent="0.35">
      <c r="AG2018" s="23" t="s">
        <v>5069</v>
      </c>
    </row>
    <row r="2019" spans="33:33" x14ac:dyDescent="0.35">
      <c r="AG2019" s="23" t="s">
        <v>4081</v>
      </c>
    </row>
    <row r="2020" spans="33:33" x14ac:dyDescent="0.35">
      <c r="AG2020" s="23" t="s">
        <v>3181</v>
      </c>
    </row>
    <row r="2021" spans="33:33" x14ac:dyDescent="0.35">
      <c r="AG2021" s="23" t="s">
        <v>5607</v>
      </c>
    </row>
    <row r="2022" spans="33:33" x14ac:dyDescent="0.35">
      <c r="AG2022" s="23" t="s">
        <v>5500</v>
      </c>
    </row>
    <row r="2023" spans="33:33" x14ac:dyDescent="0.35">
      <c r="AG2023" s="23" t="s">
        <v>1021</v>
      </c>
    </row>
    <row r="2024" spans="33:33" x14ac:dyDescent="0.35">
      <c r="AG2024" s="23" t="s">
        <v>1656</v>
      </c>
    </row>
    <row r="2025" spans="33:33" x14ac:dyDescent="0.35">
      <c r="AG2025" s="23" t="s">
        <v>2241</v>
      </c>
    </row>
    <row r="2026" spans="33:33" x14ac:dyDescent="0.35">
      <c r="AG2026" s="23" t="s">
        <v>6847</v>
      </c>
    </row>
    <row r="2027" spans="33:33" x14ac:dyDescent="0.35">
      <c r="AG2027" s="23" t="s">
        <v>4167</v>
      </c>
    </row>
    <row r="2028" spans="33:33" x14ac:dyDescent="0.35">
      <c r="AG2028" s="23" t="s">
        <v>1316</v>
      </c>
    </row>
    <row r="2029" spans="33:33" x14ac:dyDescent="0.35">
      <c r="AG2029" s="23" t="s">
        <v>2175</v>
      </c>
    </row>
    <row r="2030" spans="33:33" x14ac:dyDescent="0.35">
      <c r="AG2030" s="23" t="s">
        <v>1023</v>
      </c>
    </row>
    <row r="2031" spans="33:33" x14ac:dyDescent="0.35">
      <c r="AG2031" s="23" t="s">
        <v>5226</v>
      </c>
    </row>
    <row r="2032" spans="33:33" x14ac:dyDescent="0.35">
      <c r="AG2032" s="23" t="s">
        <v>1495</v>
      </c>
    </row>
    <row r="2033" spans="33:33" x14ac:dyDescent="0.35">
      <c r="AG2033" s="23" t="s">
        <v>2704</v>
      </c>
    </row>
    <row r="2034" spans="33:33" x14ac:dyDescent="0.35">
      <c r="AG2034" s="23" t="s">
        <v>5644</v>
      </c>
    </row>
    <row r="2035" spans="33:33" x14ac:dyDescent="0.35">
      <c r="AG2035" s="23" t="s">
        <v>6582</v>
      </c>
    </row>
    <row r="2036" spans="33:33" x14ac:dyDescent="0.35">
      <c r="AG2036" s="23" t="s">
        <v>1318</v>
      </c>
    </row>
    <row r="2037" spans="33:33" x14ac:dyDescent="0.35">
      <c r="AG2037" s="23" t="s">
        <v>6224</v>
      </c>
    </row>
    <row r="2038" spans="33:33" x14ac:dyDescent="0.35">
      <c r="AG2038" s="23" t="s">
        <v>2296</v>
      </c>
    </row>
    <row r="2039" spans="33:33" x14ac:dyDescent="0.35">
      <c r="AG2039" s="23" t="s">
        <v>504</v>
      </c>
    </row>
    <row r="2040" spans="33:33" x14ac:dyDescent="0.35">
      <c r="AG2040" s="23" t="s">
        <v>5454</v>
      </c>
    </row>
    <row r="2041" spans="33:33" x14ac:dyDescent="0.35">
      <c r="AG2041" s="23" t="s">
        <v>3217</v>
      </c>
    </row>
    <row r="2042" spans="33:33" x14ac:dyDescent="0.35">
      <c r="AG2042" s="23" t="s">
        <v>5506</v>
      </c>
    </row>
    <row r="2043" spans="33:33" x14ac:dyDescent="0.35">
      <c r="AG2043" s="23" t="s">
        <v>6867</v>
      </c>
    </row>
    <row r="2044" spans="33:33" x14ac:dyDescent="0.35">
      <c r="AG2044" s="23" t="s">
        <v>2714</v>
      </c>
    </row>
    <row r="2045" spans="33:33" x14ac:dyDescent="0.35">
      <c r="AG2045" s="23" t="s">
        <v>4187</v>
      </c>
    </row>
    <row r="2046" spans="33:33" x14ac:dyDescent="0.35">
      <c r="AG2046" s="23" t="s">
        <v>6016</v>
      </c>
    </row>
    <row r="2047" spans="33:33" x14ac:dyDescent="0.35">
      <c r="AG2047" s="23" t="s">
        <v>1841</v>
      </c>
    </row>
    <row r="2048" spans="33:33" x14ac:dyDescent="0.35">
      <c r="AG2048" s="23" t="s">
        <v>6773</v>
      </c>
    </row>
    <row r="2049" spans="33:33" x14ac:dyDescent="0.35">
      <c r="AG2049" s="23" t="s">
        <v>2286</v>
      </c>
    </row>
    <row r="2050" spans="33:33" x14ac:dyDescent="0.35">
      <c r="AG2050" s="23" t="s">
        <v>1025</v>
      </c>
    </row>
    <row r="2051" spans="33:33" x14ac:dyDescent="0.35">
      <c r="AG2051" s="23" t="s">
        <v>2505</v>
      </c>
    </row>
    <row r="2052" spans="33:33" x14ac:dyDescent="0.35">
      <c r="AG2052" s="23" t="s">
        <v>6813</v>
      </c>
    </row>
    <row r="2053" spans="33:33" x14ac:dyDescent="0.35">
      <c r="AG2053" s="23" t="s">
        <v>6663</v>
      </c>
    </row>
    <row r="2054" spans="33:33" x14ac:dyDescent="0.35">
      <c r="AG2054" s="23" t="s">
        <v>2501</v>
      </c>
    </row>
    <row r="2055" spans="33:33" x14ac:dyDescent="0.35">
      <c r="AG2055" s="23" t="s">
        <v>1497</v>
      </c>
    </row>
    <row r="2056" spans="33:33" x14ac:dyDescent="0.35">
      <c r="AG2056" s="23" t="s">
        <v>1764</v>
      </c>
    </row>
    <row r="2057" spans="33:33" x14ac:dyDescent="0.35">
      <c r="AG2057" s="23" t="s">
        <v>222</v>
      </c>
    </row>
    <row r="2058" spans="33:33" x14ac:dyDescent="0.35">
      <c r="AG2058" s="23" t="s">
        <v>5021</v>
      </c>
    </row>
    <row r="2059" spans="33:33" x14ac:dyDescent="0.35">
      <c r="AG2059" s="23" t="s">
        <v>6428</v>
      </c>
    </row>
    <row r="2060" spans="33:33" x14ac:dyDescent="0.35">
      <c r="AG2060" s="23" t="s">
        <v>6835</v>
      </c>
    </row>
    <row r="2061" spans="33:33" x14ac:dyDescent="0.35">
      <c r="AG2061" s="23" t="s">
        <v>6721</v>
      </c>
    </row>
    <row r="2062" spans="33:33" x14ac:dyDescent="0.35">
      <c r="AG2062" s="23" t="s">
        <v>6400</v>
      </c>
    </row>
    <row r="2063" spans="33:33" x14ac:dyDescent="0.35">
      <c r="AG2063" s="23" t="s">
        <v>5388</v>
      </c>
    </row>
    <row r="2064" spans="33:33" x14ac:dyDescent="0.35">
      <c r="AG2064" s="23" t="s">
        <v>4313</v>
      </c>
    </row>
    <row r="2065" spans="33:33" x14ac:dyDescent="0.35">
      <c r="AG2065" s="23" t="s">
        <v>2600</v>
      </c>
    </row>
    <row r="2066" spans="33:33" x14ac:dyDescent="0.35">
      <c r="AG2066" s="23" t="s">
        <v>303</v>
      </c>
    </row>
    <row r="2067" spans="33:33" x14ac:dyDescent="0.35">
      <c r="AG2067" s="23" t="s">
        <v>5528</v>
      </c>
    </row>
    <row r="2068" spans="33:33" x14ac:dyDescent="0.35">
      <c r="AG2068" s="23" t="s">
        <v>3227</v>
      </c>
    </row>
    <row r="2069" spans="33:33" x14ac:dyDescent="0.35">
      <c r="AG2069" s="23" t="s">
        <v>628</v>
      </c>
    </row>
    <row r="2070" spans="33:33" x14ac:dyDescent="0.35">
      <c r="AG2070" s="23" t="s">
        <v>1320</v>
      </c>
    </row>
    <row r="2071" spans="33:33" x14ac:dyDescent="0.35">
      <c r="AG2071" s="23" t="s">
        <v>5086</v>
      </c>
    </row>
    <row r="2072" spans="33:33" x14ac:dyDescent="0.35">
      <c r="AG2072" s="23" t="s">
        <v>1322</v>
      </c>
    </row>
    <row r="2073" spans="33:33" x14ac:dyDescent="0.35">
      <c r="AG2073" s="23" t="s">
        <v>4173</v>
      </c>
    </row>
    <row r="2074" spans="33:33" x14ac:dyDescent="0.35">
      <c r="AG2074" s="23" t="s">
        <v>6450</v>
      </c>
    </row>
    <row r="2075" spans="33:33" x14ac:dyDescent="0.35">
      <c r="AG2075" s="23" t="s">
        <v>3982</v>
      </c>
    </row>
    <row r="2076" spans="33:33" x14ac:dyDescent="0.35">
      <c r="AG2076" s="23" t="s">
        <v>3550</v>
      </c>
    </row>
    <row r="2077" spans="33:33" x14ac:dyDescent="0.35">
      <c r="AG2077" s="23" t="s">
        <v>6350</v>
      </c>
    </row>
    <row r="2078" spans="33:33" x14ac:dyDescent="0.35">
      <c r="AG2078" s="23" t="s">
        <v>3306</v>
      </c>
    </row>
    <row r="2079" spans="33:33" x14ac:dyDescent="0.35">
      <c r="AG2079" s="23" t="s">
        <v>6965</v>
      </c>
    </row>
    <row r="2080" spans="33:33" x14ac:dyDescent="0.35">
      <c r="AG2080" s="23" t="s">
        <v>3406</v>
      </c>
    </row>
    <row r="2081" spans="33:33" x14ac:dyDescent="0.35">
      <c r="AG2081" s="23" t="s">
        <v>3468</v>
      </c>
    </row>
    <row r="2082" spans="33:33" x14ac:dyDescent="0.35">
      <c r="AG2082" s="23" t="s">
        <v>2785</v>
      </c>
    </row>
    <row r="2083" spans="33:33" x14ac:dyDescent="0.35">
      <c r="AG2083" s="23" t="s">
        <v>5015</v>
      </c>
    </row>
    <row r="2084" spans="33:33" x14ac:dyDescent="0.35">
      <c r="AG2084" s="23" t="s">
        <v>2561</v>
      </c>
    </row>
    <row r="2085" spans="33:33" x14ac:dyDescent="0.35">
      <c r="AG2085" s="23" t="s">
        <v>958</v>
      </c>
    </row>
    <row r="2086" spans="33:33" x14ac:dyDescent="0.35">
      <c r="AG2086" s="23" t="s">
        <v>1324</v>
      </c>
    </row>
    <row r="2087" spans="33:33" x14ac:dyDescent="0.35">
      <c r="AG2087" s="23" t="s">
        <v>2356</v>
      </c>
    </row>
    <row r="2088" spans="33:33" x14ac:dyDescent="0.35">
      <c r="AG2088" s="23" t="s">
        <v>3697</v>
      </c>
    </row>
    <row r="2089" spans="33:33" x14ac:dyDescent="0.35">
      <c r="AG2089" s="23" t="s">
        <v>2259</v>
      </c>
    </row>
    <row r="2090" spans="33:33" x14ac:dyDescent="0.35">
      <c r="AG2090" s="23" t="s">
        <v>1326</v>
      </c>
    </row>
    <row r="2091" spans="33:33" x14ac:dyDescent="0.35">
      <c r="AG2091" s="23" t="s">
        <v>2585</v>
      </c>
    </row>
    <row r="2092" spans="33:33" x14ac:dyDescent="0.35">
      <c r="AG2092" s="23" t="s">
        <v>353</v>
      </c>
    </row>
    <row r="2093" spans="33:33" x14ac:dyDescent="0.35">
      <c r="AG2093" s="23" t="s">
        <v>6107</v>
      </c>
    </row>
    <row r="2094" spans="33:33" x14ac:dyDescent="0.35">
      <c r="AG2094" s="23" t="s">
        <v>448</v>
      </c>
    </row>
    <row r="2095" spans="33:33" x14ac:dyDescent="0.35">
      <c r="AG2095" s="23" t="s">
        <v>4215</v>
      </c>
    </row>
    <row r="2096" spans="33:33" x14ac:dyDescent="0.35">
      <c r="AG2096" s="23" t="s">
        <v>1328</v>
      </c>
    </row>
    <row r="2097" spans="33:33" x14ac:dyDescent="0.35">
      <c r="AG2097" s="23" t="s">
        <v>6889</v>
      </c>
    </row>
    <row r="2098" spans="33:33" x14ac:dyDescent="0.35">
      <c r="AG2098" s="23" t="s">
        <v>3835</v>
      </c>
    </row>
    <row r="2099" spans="33:33" x14ac:dyDescent="0.35">
      <c r="AG2099" s="23" t="s">
        <v>1027</v>
      </c>
    </row>
    <row r="2100" spans="33:33" x14ac:dyDescent="0.35">
      <c r="AG2100" s="23" t="s">
        <v>4213</v>
      </c>
    </row>
    <row r="2101" spans="33:33" x14ac:dyDescent="0.35">
      <c r="AG2101" s="23" t="s">
        <v>4335</v>
      </c>
    </row>
    <row r="2102" spans="33:33" x14ac:dyDescent="0.35">
      <c r="AG2102" s="23" t="s">
        <v>3775</v>
      </c>
    </row>
    <row r="2103" spans="33:33" x14ac:dyDescent="0.35">
      <c r="AG2103" s="23" t="s">
        <v>2475</v>
      </c>
    </row>
    <row r="2104" spans="33:33" x14ac:dyDescent="0.35">
      <c r="AG2104" s="23" t="s">
        <v>5668</v>
      </c>
    </row>
    <row r="2105" spans="33:33" x14ac:dyDescent="0.35">
      <c r="AG2105" s="23" t="s">
        <v>1660</v>
      </c>
    </row>
    <row r="2106" spans="33:33" x14ac:dyDescent="0.35">
      <c r="AG2106" s="23" t="s">
        <v>786</v>
      </c>
    </row>
    <row r="2107" spans="33:33" x14ac:dyDescent="0.35">
      <c r="AG2107" s="23" t="s">
        <v>686</v>
      </c>
    </row>
    <row r="2108" spans="33:33" x14ac:dyDescent="0.35">
      <c r="AG2108" s="23" t="s">
        <v>3033</v>
      </c>
    </row>
    <row r="2109" spans="33:33" x14ac:dyDescent="0.35">
      <c r="AG2109" s="23" t="s">
        <v>1499</v>
      </c>
    </row>
    <row r="2110" spans="33:33" x14ac:dyDescent="0.35">
      <c r="AG2110" s="23" t="s">
        <v>1501</v>
      </c>
    </row>
    <row r="2111" spans="33:33" x14ac:dyDescent="0.35">
      <c r="AG2111" s="23" t="s">
        <v>6857</v>
      </c>
    </row>
    <row r="2112" spans="33:33" x14ac:dyDescent="0.35">
      <c r="AG2112" s="23" t="s">
        <v>6661</v>
      </c>
    </row>
    <row r="2113" spans="33:33" x14ac:dyDescent="0.35">
      <c r="AG2113" s="23" t="s">
        <v>6642</v>
      </c>
    </row>
    <row r="2114" spans="33:33" x14ac:dyDescent="0.35">
      <c r="AG2114" s="23" t="s">
        <v>6172</v>
      </c>
    </row>
    <row r="2115" spans="33:33" x14ac:dyDescent="0.35">
      <c r="AG2115" s="23" t="s">
        <v>5966</v>
      </c>
    </row>
    <row r="2116" spans="33:33" x14ac:dyDescent="0.35">
      <c r="AG2116" s="23" t="s">
        <v>3685</v>
      </c>
    </row>
    <row r="2117" spans="33:33" x14ac:dyDescent="0.35">
      <c r="AG2117" s="23" t="s">
        <v>3679</v>
      </c>
    </row>
    <row r="2118" spans="33:33" x14ac:dyDescent="0.35">
      <c r="AG2118" s="23" t="s">
        <v>3715</v>
      </c>
    </row>
    <row r="2119" spans="33:33" x14ac:dyDescent="0.35">
      <c r="AG2119" s="23" t="s">
        <v>3219</v>
      </c>
    </row>
    <row r="2120" spans="33:33" x14ac:dyDescent="0.35">
      <c r="AG2120" s="23" t="s">
        <v>722</v>
      </c>
    </row>
    <row r="2121" spans="33:33" x14ac:dyDescent="0.35">
      <c r="AG2121" s="23" t="s">
        <v>4049</v>
      </c>
    </row>
    <row r="2122" spans="33:33" x14ac:dyDescent="0.35">
      <c r="AG2122" s="23" t="s">
        <v>2466</v>
      </c>
    </row>
    <row r="2123" spans="33:33" x14ac:dyDescent="0.35">
      <c r="AG2123" s="23" t="s">
        <v>6805</v>
      </c>
    </row>
    <row r="2124" spans="33:33" x14ac:dyDescent="0.35">
      <c r="AG2124" s="23" t="s">
        <v>6574</v>
      </c>
    </row>
    <row r="2125" spans="33:33" x14ac:dyDescent="0.35">
      <c r="AG2125" s="23" t="s">
        <v>587</v>
      </c>
    </row>
    <row r="2126" spans="33:33" x14ac:dyDescent="0.35">
      <c r="AG2126" s="23" t="s">
        <v>6985</v>
      </c>
    </row>
    <row r="2127" spans="33:33" x14ac:dyDescent="0.35">
      <c r="AG2127" s="23" t="s">
        <v>4943</v>
      </c>
    </row>
    <row r="2128" spans="33:33" x14ac:dyDescent="0.35">
      <c r="AG2128" s="23" t="s">
        <v>5577</v>
      </c>
    </row>
    <row r="2129" spans="33:33" x14ac:dyDescent="0.35">
      <c r="AG2129" s="23" t="s">
        <v>131</v>
      </c>
    </row>
    <row r="2130" spans="33:33" x14ac:dyDescent="0.35">
      <c r="AG2130" s="23" t="s">
        <v>1334</v>
      </c>
    </row>
    <row r="2131" spans="33:33" x14ac:dyDescent="0.35">
      <c r="AG2131" s="23" t="s">
        <v>6767</v>
      </c>
    </row>
    <row r="2132" spans="33:33" x14ac:dyDescent="0.35">
      <c r="AG2132" s="23" t="s">
        <v>3484</v>
      </c>
    </row>
    <row r="2133" spans="33:33" x14ac:dyDescent="0.35">
      <c r="AG2133" s="23" t="s">
        <v>1857</v>
      </c>
    </row>
    <row r="2134" spans="33:33" x14ac:dyDescent="0.35">
      <c r="AG2134" s="23" t="s">
        <v>1867</v>
      </c>
    </row>
    <row r="2135" spans="33:33" x14ac:dyDescent="0.35">
      <c r="AG2135" s="23" t="s">
        <v>6909</v>
      </c>
    </row>
    <row r="2136" spans="33:33" x14ac:dyDescent="0.35">
      <c r="AG2136" s="23" t="s">
        <v>1664</v>
      </c>
    </row>
    <row r="2137" spans="33:33" x14ac:dyDescent="0.35">
      <c r="AG2137" s="23" t="s">
        <v>666</v>
      </c>
    </row>
    <row r="2138" spans="33:33" x14ac:dyDescent="0.35">
      <c r="AG2138" s="23" t="s">
        <v>3891</v>
      </c>
    </row>
    <row r="2139" spans="33:33" x14ac:dyDescent="0.35">
      <c r="AG2139" s="23" t="s">
        <v>1503</v>
      </c>
    </row>
    <row r="2140" spans="33:33" x14ac:dyDescent="0.35">
      <c r="AG2140" s="23" t="s">
        <v>5816</v>
      </c>
    </row>
    <row r="2141" spans="33:33" x14ac:dyDescent="0.35">
      <c r="AG2141" s="23" t="s">
        <v>1666</v>
      </c>
    </row>
    <row r="2142" spans="33:33" x14ac:dyDescent="0.35">
      <c r="AG2142" s="23" t="s">
        <v>2659</v>
      </c>
    </row>
    <row r="2143" spans="33:33" x14ac:dyDescent="0.35">
      <c r="AG2143" s="23" t="s">
        <v>6943</v>
      </c>
    </row>
    <row r="2144" spans="33:33" x14ac:dyDescent="0.35">
      <c r="AG2144" s="23" t="s">
        <v>5530</v>
      </c>
    </row>
    <row r="2145" spans="33:33" x14ac:dyDescent="0.35">
      <c r="AG2145" s="23" t="s">
        <v>6032</v>
      </c>
    </row>
    <row r="2146" spans="33:33" x14ac:dyDescent="0.35">
      <c r="AG2146" s="23" t="s">
        <v>5557</v>
      </c>
    </row>
    <row r="2147" spans="33:33" x14ac:dyDescent="0.35">
      <c r="AG2147" s="23" t="s">
        <v>5570</v>
      </c>
    </row>
    <row r="2148" spans="33:33" x14ac:dyDescent="0.35">
      <c r="AG2148" s="23" t="s">
        <v>351</v>
      </c>
    </row>
    <row r="2149" spans="33:33" x14ac:dyDescent="0.35">
      <c r="AG2149" s="23" t="s">
        <v>962</v>
      </c>
    </row>
    <row r="2150" spans="33:33" x14ac:dyDescent="0.35">
      <c r="AG2150" s="23" t="s">
        <v>3536</v>
      </c>
    </row>
    <row r="2151" spans="33:33" x14ac:dyDescent="0.35">
      <c r="AG2151" s="23" t="s">
        <v>2320</v>
      </c>
    </row>
    <row r="2152" spans="33:33" x14ac:dyDescent="0.35">
      <c r="AG2152" s="23" t="s">
        <v>2320</v>
      </c>
    </row>
    <row r="2153" spans="33:33" x14ac:dyDescent="0.35">
      <c r="AG2153" s="23" t="s">
        <v>6056</v>
      </c>
    </row>
    <row r="2154" spans="33:33" x14ac:dyDescent="0.35">
      <c r="AG2154" s="23" t="s">
        <v>3518</v>
      </c>
    </row>
    <row r="2155" spans="33:33" x14ac:dyDescent="0.35">
      <c r="AG2155" s="23" t="s">
        <v>3448</v>
      </c>
    </row>
    <row r="2156" spans="33:33" x14ac:dyDescent="0.35">
      <c r="AG2156" s="23" t="s">
        <v>1715</v>
      </c>
    </row>
    <row r="2157" spans="33:33" x14ac:dyDescent="0.35">
      <c r="AG2157" s="23" t="s">
        <v>6883</v>
      </c>
    </row>
    <row r="2158" spans="33:33" x14ac:dyDescent="0.35">
      <c r="AG2158" s="23" t="s">
        <v>3302</v>
      </c>
    </row>
    <row r="2159" spans="33:33" x14ac:dyDescent="0.35">
      <c r="AG2159" s="23" t="s">
        <v>1336</v>
      </c>
    </row>
    <row r="2160" spans="33:33" x14ac:dyDescent="0.35">
      <c r="AG2160" s="23" t="s">
        <v>3955</v>
      </c>
    </row>
    <row r="2161" spans="33:33" x14ac:dyDescent="0.35">
      <c r="AG2161" s="23" t="s">
        <v>3242</v>
      </c>
    </row>
    <row r="2162" spans="33:33" x14ac:dyDescent="0.35">
      <c r="AG2162" s="23" t="s">
        <v>2953</v>
      </c>
    </row>
    <row r="2163" spans="33:33" x14ac:dyDescent="0.35">
      <c r="AG2163" s="23" t="s">
        <v>3864</v>
      </c>
    </row>
    <row r="2164" spans="33:33" x14ac:dyDescent="0.35">
      <c r="AG2164" s="23" t="s">
        <v>6927</v>
      </c>
    </row>
    <row r="2165" spans="33:33" x14ac:dyDescent="0.35">
      <c r="AG2165" s="23" t="s">
        <v>4245</v>
      </c>
    </row>
    <row r="2166" spans="33:33" x14ac:dyDescent="0.35">
      <c r="AG2166" s="23" t="s">
        <v>1505</v>
      </c>
    </row>
    <row r="2167" spans="33:33" x14ac:dyDescent="0.35">
      <c r="AG2167" s="23" t="s">
        <v>3538</v>
      </c>
    </row>
    <row r="2168" spans="33:33" x14ac:dyDescent="0.35">
      <c r="AG2168" s="23" t="s">
        <v>799</v>
      </c>
    </row>
    <row r="2169" spans="33:33" x14ac:dyDescent="0.35">
      <c r="AG2169" s="23" t="s">
        <v>5862</v>
      </c>
    </row>
    <row r="2170" spans="33:33" x14ac:dyDescent="0.35">
      <c r="AG2170" s="23" t="s">
        <v>5682</v>
      </c>
    </row>
    <row r="2171" spans="33:33" x14ac:dyDescent="0.35">
      <c r="AG2171" s="23" t="s">
        <v>5940</v>
      </c>
    </row>
    <row r="2172" spans="33:33" x14ac:dyDescent="0.35">
      <c r="AG2172" s="23" t="s">
        <v>3723</v>
      </c>
    </row>
    <row r="2173" spans="33:33" x14ac:dyDescent="0.35">
      <c r="AG2173" s="23" t="s">
        <v>2981</v>
      </c>
    </row>
    <row r="2174" spans="33:33" x14ac:dyDescent="0.35">
      <c r="AG2174" s="23" t="s">
        <v>2497</v>
      </c>
    </row>
    <row r="2175" spans="33:33" x14ac:dyDescent="0.35">
      <c r="AG2175" s="23" t="s">
        <v>7104</v>
      </c>
    </row>
    <row r="2176" spans="33:33" x14ac:dyDescent="0.35">
      <c r="AG2176" s="23" t="s">
        <v>4923</v>
      </c>
    </row>
    <row r="2177" spans="33:33" x14ac:dyDescent="0.35">
      <c r="AG2177" s="23" t="s">
        <v>3689</v>
      </c>
    </row>
    <row r="2178" spans="33:33" x14ac:dyDescent="0.35">
      <c r="AG2178" s="23" t="s">
        <v>5402</v>
      </c>
    </row>
    <row r="2179" spans="33:33" x14ac:dyDescent="0.35">
      <c r="AG2179" s="23" t="s">
        <v>4179</v>
      </c>
    </row>
    <row r="2180" spans="33:33" x14ac:dyDescent="0.35">
      <c r="AG2180" s="23" t="s">
        <v>801</v>
      </c>
    </row>
    <row r="2181" spans="33:33" x14ac:dyDescent="0.35">
      <c r="AG2181" s="23" t="s">
        <v>618</v>
      </c>
    </row>
    <row r="2182" spans="33:33" x14ac:dyDescent="0.35">
      <c r="AG2182" s="23" t="s">
        <v>6723</v>
      </c>
    </row>
    <row r="2183" spans="33:33" x14ac:dyDescent="0.35">
      <c r="AG2183" s="23" t="s">
        <v>5436</v>
      </c>
    </row>
    <row r="2184" spans="33:33" x14ac:dyDescent="0.35">
      <c r="AG2184" s="23" t="s">
        <v>5540</v>
      </c>
    </row>
    <row r="2185" spans="33:33" x14ac:dyDescent="0.35">
      <c r="AG2185" s="23" t="s">
        <v>5194</v>
      </c>
    </row>
    <row r="2186" spans="33:33" x14ac:dyDescent="0.35">
      <c r="AG2186" s="23" t="s">
        <v>1672</v>
      </c>
    </row>
    <row r="2187" spans="33:33" x14ac:dyDescent="0.35">
      <c r="AG2187" s="23" t="s">
        <v>6008</v>
      </c>
    </row>
    <row r="2188" spans="33:33" x14ac:dyDescent="0.35">
      <c r="AG2188" s="23" t="s">
        <v>3910</v>
      </c>
    </row>
    <row r="2189" spans="33:33" x14ac:dyDescent="0.35">
      <c r="AG2189" s="23" t="s">
        <v>331</v>
      </c>
    </row>
    <row r="2190" spans="33:33" x14ac:dyDescent="0.35">
      <c r="AG2190" s="23" t="s">
        <v>301</v>
      </c>
    </row>
    <row r="2191" spans="33:33" x14ac:dyDescent="0.35">
      <c r="AG2191" s="23" t="s">
        <v>3009</v>
      </c>
    </row>
    <row r="2192" spans="33:33" x14ac:dyDescent="0.35">
      <c r="AG2192" s="23" t="s">
        <v>6781</v>
      </c>
    </row>
    <row r="2193" spans="33:33" x14ac:dyDescent="0.35">
      <c r="AG2193" s="23" t="s">
        <v>525</v>
      </c>
    </row>
    <row r="2194" spans="33:33" x14ac:dyDescent="0.35">
      <c r="AG2194" s="23" t="s">
        <v>2867</v>
      </c>
    </row>
    <row r="2195" spans="33:33" x14ac:dyDescent="0.35">
      <c r="AG2195" s="23" t="s">
        <v>6133</v>
      </c>
    </row>
    <row r="2196" spans="33:33" x14ac:dyDescent="0.35">
      <c r="AG2196" s="23" t="s">
        <v>1338</v>
      </c>
    </row>
    <row r="2197" spans="33:33" x14ac:dyDescent="0.35">
      <c r="AG2197" s="23" t="s">
        <v>4077</v>
      </c>
    </row>
    <row r="2198" spans="33:33" x14ac:dyDescent="0.35">
      <c r="AG2198" s="23" t="s">
        <v>1340</v>
      </c>
    </row>
    <row r="2199" spans="33:33" x14ac:dyDescent="0.35">
      <c r="AG2199" s="23" t="s">
        <v>364</v>
      </c>
    </row>
    <row r="2200" spans="33:33" x14ac:dyDescent="0.35">
      <c r="AG2200" s="23" t="s">
        <v>452</v>
      </c>
    </row>
    <row r="2201" spans="33:33" x14ac:dyDescent="0.35">
      <c r="AG2201" s="23" t="s">
        <v>2718</v>
      </c>
    </row>
    <row r="2202" spans="33:33" x14ac:dyDescent="0.35">
      <c r="AG2202" s="23" t="s">
        <v>3197</v>
      </c>
    </row>
    <row r="2203" spans="33:33" x14ac:dyDescent="0.35">
      <c r="AG2203" s="23" t="s">
        <v>5504</v>
      </c>
    </row>
    <row r="2204" spans="33:33" x14ac:dyDescent="0.35">
      <c r="AG2204" s="23" t="s">
        <v>146</v>
      </c>
    </row>
    <row r="2205" spans="33:33" x14ac:dyDescent="0.35">
      <c r="AG2205" s="23" t="s">
        <v>78</v>
      </c>
    </row>
    <row r="2206" spans="33:33" x14ac:dyDescent="0.35">
      <c r="AG2206" s="23" t="s">
        <v>3296</v>
      </c>
    </row>
    <row r="2207" spans="33:33" x14ac:dyDescent="0.35">
      <c r="AG2207" s="23" t="s">
        <v>2805</v>
      </c>
    </row>
    <row r="2208" spans="33:33" x14ac:dyDescent="0.35">
      <c r="AG2208" s="23" t="s">
        <v>6322</v>
      </c>
    </row>
    <row r="2209" spans="33:33" x14ac:dyDescent="0.35">
      <c r="AG2209" s="23" t="s">
        <v>1766</v>
      </c>
    </row>
    <row r="2210" spans="33:33" x14ac:dyDescent="0.35">
      <c r="AG2210" s="23" t="s">
        <v>3452</v>
      </c>
    </row>
    <row r="2211" spans="33:33" x14ac:dyDescent="0.35">
      <c r="AG2211" s="23" t="s">
        <v>6863</v>
      </c>
    </row>
    <row r="2212" spans="33:33" x14ac:dyDescent="0.35">
      <c r="AG2212" s="23" t="s">
        <v>3893</v>
      </c>
    </row>
    <row r="2213" spans="33:33" x14ac:dyDescent="0.35">
      <c r="AG2213" s="23" t="s">
        <v>512</v>
      </c>
    </row>
    <row r="2214" spans="33:33" x14ac:dyDescent="0.35">
      <c r="AG2214" s="23" t="s">
        <v>3914</v>
      </c>
    </row>
    <row r="2215" spans="33:33" x14ac:dyDescent="0.35">
      <c r="AG2215" s="23" t="s">
        <v>1509</v>
      </c>
    </row>
    <row r="2216" spans="33:33" x14ac:dyDescent="0.35">
      <c r="AG2216" s="23" t="s">
        <v>4957</v>
      </c>
    </row>
    <row r="2217" spans="33:33" x14ac:dyDescent="0.35">
      <c r="AG2217" s="23" t="s">
        <v>2233</v>
      </c>
    </row>
    <row r="2218" spans="33:33" x14ac:dyDescent="0.35">
      <c r="AG2218" s="23" t="s">
        <v>838</v>
      </c>
    </row>
    <row r="2219" spans="33:33" x14ac:dyDescent="0.35">
      <c r="AG2219" s="23" t="s">
        <v>6586</v>
      </c>
    </row>
    <row r="2220" spans="33:33" x14ac:dyDescent="0.35">
      <c r="AG2220" s="23" t="s">
        <v>2852</v>
      </c>
    </row>
    <row r="2221" spans="33:33" x14ac:dyDescent="0.35">
      <c r="AG2221" s="23" t="s">
        <v>2547</v>
      </c>
    </row>
    <row r="2222" spans="33:33" x14ac:dyDescent="0.35">
      <c r="AG2222" s="23" t="s">
        <v>531</v>
      </c>
    </row>
    <row r="2223" spans="33:33" x14ac:dyDescent="0.35">
      <c r="AG2223" s="23" t="s">
        <v>748</v>
      </c>
    </row>
    <row r="2224" spans="33:33" x14ac:dyDescent="0.35">
      <c r="AG2224" s="23" t="s">
        <v>2388</v>
      </c>
    </row>
    <row r="2225" spans="33:33" x14ac:dyDescent="0.35">
      <c r="AG2225" s="23" t="s">
        <v>271</v>
      </c>
    </row>
    <row r="2226" spans="33:33" x14ac:dyDescent="0.35">
      <c r="AG2226" s="23" t="s">
        <v>6703</v>
      </c>
    </row>
    <row r="2227" spans="33:33" x14ac:dyDescent="0.35">
      <c r="AG2227" s="23" t="s">
        <v>1032</v>
      </c>
    </row>
    <row r="2228" spans="33:33" x14ac:dyDescent="0.35">
      <c r="AG2228" s="23" t="s">
        <v>521</v>
      </c>
    </row>
    <row r="2229" spans="33:33" x14ac:dyDescent="0.35">
      <c r="AG2229" s="23" t="s">
        <v>5054</v>
      </c>
    </row>
    <row r="2230" spans="33:33" x14ac:dyDescent="0.35">
      <c r="AG2230" s="23" t="s">
        <v>5770</v>
      </c>
    </row>
    <row r="2231" spans="33:33" x14ac:dyDescent="0.35">
      <c r="AG2231" s="23" t="s">
        <v>3229</v>
      </c>
    </row>
    <row r="2232" spans="33:33" x14ac:dyDescent="0.35">
      <c r="AG2232" s="23" t="s">
        <v>2358</v>
      </c>
    </row>
    <row r="2233" spans="33:33" x14ac:dyDescent="0.35">
      <c r="AG2233" s="23" t="s">
        <v>2366</v>
      </c>
    </row>
    <row r="2234" spans="33:33" x14ac:dyDescent="0.35">
      <c r="AG2234" s="23" t="s">
        <v>2453</v>
      </c>
    </row>
    <row r="2235" spans="33:33" x14ac:dyDescent="0.35">
      <c r="AG2235" s="23" t="s">
        <v>6677</v>
      </c>
    </row>
    <row r="2236" spans="33:33" x14ac:dyDescent="0.35">
      <c r="AG2236" s="23" t="s">
        <v>2290</v>
      </c>
    </row>
    <row r="2237" spans="33:33" x14ac:dyDescent="0.35">
      <c r="AG2237" s="23" t="s">
        <v>5396</v>
      </c>
    </row>
    <row r="2238" spans="33:33" x14ac:dyDescent="0.35">
      <c r="AG2238" s="23" t="s">
        <v>2037</v>
      </c>
    </row>
    <row r="2239" spans="33:33" x14ac:dyDescent="0.35">
      <c r="AG2239" s="23" t="s">
        <v>6584</v>
      </c>
    </row>
    <row r="2240" spans="33:33" x14ac:dyDescent="0.35">
      <c r="AG2240" s="23" t="s">
        <v>6432</v>
      </c>
    </row>
    <row r="2241" spans="33:33" x14ac:dyDescent="0.35">
      <c r="AG2241" s="23" t="s">
        <v>4233</v>
      </c>
    </row>
    <row r="2242" spans="33:33" x14ac:dyDescent="0.35">
      <c r="AG2242" s="23" t="s">
        <v>5567</v>
      </c>
    </row>
    <row r="2243" spans="33:33" x14ac:dyDescent="0.35">
      <c r="AG2243" s="23" t="s">
        <v>1803</v>
      </c>
    </row>
    <row r="2244" spans="33:33" x14ac:dyDescent="0.35">
      <c r="AG2244" s="23" t="s">
        <v>2441</v>
      </c>
    </row>
    <row r="2245" spans="33:33" x14ac:dyDescent="0.35">
      <c r="AG2245" s="23" t="s">
        <v>5946</v>
      </c>
    </row>
    <row r="2246" spans="33:33" x14ac:dyDescent="0.35">
      <c r="AG2246" s="23" t="s">
        <v>2405</v>
      </c>
    </row>
    <row r="2247" spans="33:33" x14ac:dyDescent="0.35">
      <c r="AG2247" s="23" t="s">
        <v>1993</v>
      </c>
    </row>
    <row r="2248" spans="33:33" x14ac:dyDescent="0.35">
      <c r="AG2248" s="23" t="s">
        <v>5984</v>
      </c>
    </row>
    <row r="2249" spans="33:33" x14ac:dyDescent="0.35">
      <c r="AG2249" s="23" t="s">
        <v>3294</v>
      </c>
    </row>
    <row r="2250" spans="33:33" x14ac:dyDescent="0.35">
      <c r="AG2250" s="23" t="s">
        <v>5278</v>
      </c>
    </row>
    <row r="2251" spans="33:33" x14ac:dyDescent="0.35">
      <c r="AG2251" s="23" t="s">
        <v>1344</v>
      </c>
    </row>
    <row r="2252" spans="33:33" x14ac:dyDescent="0.35">
      <c r="AG2252" s="23" t="s">
        <v>3308</v>
      </c>
    </row>
    <row r="2253" spans="33:33" x14ac:dyDescent="0.35">
      <c r="AG2253" s="23" t="s">
        <v>5568</v>
      </c>
    </row>
    <row r="2254" spans="33:33" x14ac:dyDescent="0.35">
      <c r="AG2254" s="23" t="s">
        <v>2503</v>
      </c>
    </row>
    <row r="2255" spans="33:33" x14ac:dyDescent="0.35">
      <c r="AG2255" s="23" t="s">
        <v>3588</v>
      </c>
    </row>
    <row r="2256" spans="33:33" x14ac:dyDescent="0.35">
      <c r="AG2256" s="23" t="s">
        <v>2546</v>
      </c>
    </row>
    <row r="2257" spans="33:33" x14ac:dyDescent="0.35">
      <c r="AG2257" s="23" t="s">
        <v>2169</v>
      </c>
    </row>
    <row r="2258" spans="33:33" x14ac:dyDescent="0.35">
      <c r="AG2258" s="23" t="s">
        <v>4027</v>
      </c>
    </row>
    <row r="2259" spans="33:33" x14ac:dyDescent="0.35">
      <c r="AG2259" s="23" t="s">
        <v>6606</v>
      </c>
    </row>
    <row r="2260" spans="33:33" x14ac:dyDescent="0.35">
      <c r="AG2260" s="23" t="s">
        <v>5892</v>
      </c>
    </row>
    <row r="2261" spans="33:33" x14ac:dyDescent="0.35">
      <c r="AG2261" s="23" t="s">
        <v>6989</v>
      </c>
    </row>
    <row r="2262" spans="33:33" x14ac:dyDescent="0.35">
      <c r="AG2262" s="23" t="s">
        <v>4963</v>
      </c>
    </row>
    <row r="2263" spans="33:33" x14ac:dyDescent="0.35">
      <c r="AG2263" s="23" t="s">
        <v>3572</v>
      </c>
    </row>
    <row r="2264" spans="33:33" x14ac:dyDescent="0.35">
      <c r="AG2264" s="23" t="s">
        <v>3109</v>
      </c>
    </row>
    <row r="2265" spans="33:33" x14ac:dyDescent="0.35">
      <c r="AG2265" s="23" t="s">
        <v>5346</v>
      </c>
    </row>
    <row r="2266" spans="33:33" x14ac:dyDescent="0.35">
      <c r="AG2266" s="23" t="s">
        <v>4194</v>
      </c>
    </row>
    <row r="2267" spans="33:33" x14ac:dyDescent="0.35">
      <c r="AG2267" s="23" t="s">
        <v>2780</v>
      </c>
    </row>
    <row r="2268" spans="33:33" x14ac:dyDescent="0.35">
      <c r="AG2268" s="23" t="s">
        <v>5166</v>
      </c>
    </row>
    <row r="2269" spans="33:33" x14ac:dyDescent="0.35">
      <c r="AG2269" s="23" t="s">
        <v>1680</v>
      </c>
    </row>
    <row r="2270" spans="33:33" x14ac:dyDescent="0.35">
      <c r="AG2270" s="23" t="s">
        <v>1346</v>
      </c>
    </row>
    <row r="2271" spans="33:33" x14ac:dyDescent="0.35">
      <c r="AG2271" s="23" t="s">
        <v>5988</v>
      </c>
    </row>
    <row r="2272" spans="33:33" x14ac:dyDescent="0.35">
      <c r="AG2272" s="23" t="s">
        <v>4299</v>
      </c>
    </row>
    <row r="2273" spans="33:33" x14ac:dyDescent="0.35">
      <c r="AG2273" s="23" t="s">
        <v>6524</v>
      </c>
    </row>
    <row r="2274" spans="33:33" x14ac:dyDescent="0.35">
      <c r="AG2274" s="23" t="s">
        <v>1682</v>
      </c>
    </row>
    <row r="2275" spans="33:33" x14ac:dyDescent="0.35">
      <c r="AG2275" s="23" t="s">
        <v>6306</v>
      </c>
    </row>
    <row r="2276" spans="33:33" x14ac:dyDescent="0.35">
      <c r="AG2276" s="23" t="s">
        <v>815</v>
      </c>
    </row>
    <row r="2277" spans="33:33" x14ac:dyDescent="0.35">
      <c r="AG2277" s="23" t="s">
        <v>1684</v>
      </c>
    </row>
    <row r="2278" spans="33:33" x14ac:dyDescent="0.35">
      <c r="AG2278" s="23" t="s">
        <v>4097</v>
      </c>
    </row>
    <row r="2279" spans="33:33" x14ac:dyDescent="0.35">
      <c r="AG2279" s="23" t="s">
        <v>4091</v>
      </c>
    </row>
    <row r="2280" spans="33:33" x14ac:dyDescent="0.35">
      <c r="AG2280" s="23" t="s">
        <v>329</v>
      </c>
    </row>
    <row r="2281" spans="33:33" x14ac:dyDescent="0.35">
      <c r="AG2281" s="23" t="s">
        <v>2635</v>
      </c>
    </row>
    <row r="2282" spans="33:33" x14ac:dyDescent="0.35">
      <c r="AG2282" s="23" t="s">
        <v>1690</v>
      </c>
    </row>
    <row r="2283" spans="33:33" x14ac:dyDescent="0.35">
      <c r="AG2283" s="23" t="s">
        <v>762</v>
      </c>
    </row>
    <row r="2284" spans="33:33" x14ac:dyDescent="0.35">
      <c r="AG2284" s="23" t="s">
        <v>3414</v>
      </c>
    </row>
    <row r="2285" spans="33:33" x14ac:dyDescent="0.35">
      <c r="AG2285" s="23" t="s">
        <v>2237</v>
      </c>
    </row>
    <row r="2286" spans="33:33" x14ac:dyDescent="0.35">
      <c r="AG2286" s="23" t="s">
        <v>716</v>
      </c>
    </row>
    <row r="2287" spans="33:33" x14ac:dyDescent="0.35">
      <c r="AG2287" s="23" t="s">
        <v>3207</v>
      </c>
    </row>
    <row r="2288" spans="33:33" x14ac:dyDescent="0.35">
      <c r="AG2288" s="23" t="s">
        <v>764</v>
      </c>
    </row>
    <row r="2289" spans="33:33" x14ac:dyDescent="0.35">
      <c r="AG2289" s="23" t="s">
        <v>5508</v>
      </c>
    </row>
    <row r="2290" spans="33:33" x14ac:dyDescent="0.35">
      <c r="AG2290" s="23" t="s">
        <v>5412</v>
      </c>
    </row>
    <row r="2291" spans="33:33" x14ac:dyDescent="0.35">
      <c r="AG2291" s="23" t="s">
        <v>6512</v>
      </c>
    </row>
    <row r="2292" spans="33:33" x14ac:dyDescent="0.35">
      <c r="AG2292" s="23" t="s">
        <v>1348</v>
      </c>
    </row>
    <row r="2293" spans="33:33" x14ac:dyDescent="0.35">
      <c r="AG2293" s="23" t="s">
        <v>1350</v>
      </c>
    </row>
    <row r="2294" spans="33:33" x14ac:dyDescent="0.35">
      <c r="AG2294" s="23" t="s">
        <v>4965</v>
      </c>
    </row>
    <row r="2295" spans="33:33" x14ac:dyDescent="0.35">
      <c r="AG2295" s="23" t="s">
        <v>6845</v>
      </c>
    </row>
    <row r="2296" spans="33:33" x14ac:dyDescent="0.35">
      <c r="AG2296" s="23" t="s">
        <v>840</v>
      </c>
    </row>
    <row r="2297" spans="33:33" x14ac:dyDescent="0.35">
      <c r="AG2297" s="23" t="s">
        <v>3759</v>
      </c>
    </row>
    <row r="2298" spans="33:33" x14ac:dyDescent="0.35">
      <c r="AG2298" s="23" t="s">
        <v>5286</v>
      </c>
    </row>
    <row r="2299" spans="33:33" x14ac:dyDescent="0.35">
      <c r="AG2299" s="23" t="s">
        <v>5492</v>
      </c>
    </row>
    <row r="2300" spans="33:33" x14ac:dyDescent="0.35">
      <c r="AG2300" s="23" t="s">
        <v>2035</v>
      </c>
    </row>
    <row r="2301" spans="33:33" x14ac:dyDescent="0.35">
      <c r="AG2301" s="23" t="s">
        <v>3047</v>
      </c>
    </row>
    <row r="2302" spans="33:33" x14ac:dyDescent="0.35">
      <c r="AG2302" s="23" t="s">
        <v>4325</v>
      </c>
    </row>
    <row r="2303" spans="33:33" x14ac:dyDescent="0.35">
      <c r="AG2303" s="23" t="s">
        <v>3837</v>
      </c>
    </row>
    <row r="2304" spans="33:33" x14ac:dyDescent="0.35">
      <c r="AG2304" s="23" t="s">
        <v>3101</v>
      </c>
    </row>
    <row r="2305" spans="33:33" x14ac:dyDescent="0.35">
      <c r="AG2305" s="23" t="s">
        <v>1352</v>
      </c>
    </row>
    <row r="2306" spans="33:33" x14ac:dyDescent="0.35">
      <c r="AG2306" s="23" t="s">
        <v>2011</v>
      </c>
    </row>
    <row r="2307" spans="33:33" x14ac:dyDescent="0.35">
      <c r="AG2307" s="23" t="s">
        <v>6060</v>
      </c>
    </row>
    <row r="2308" spans="33:33" x14ac:dyDescent="0.35">
      <c r="AG2308" s="23" t="s">
        <v>6330</v>
      </c>
    </row>
    <row r="2309" spans="33:33" x14ac:dyDescent="0.35">
      <c r="AG2309" s="23" t="s">
        <v>1843</v>
      </c>
    </row>
  </sheetData>
  <sheetProtection algorithmName="SHA-512" hashValue="zuA3z7uhLnEk8XiFbcxU/AscFtMpYGXhG00pdVZv6rsz8YinT1fFEUrAbUvn1V6SHdG3s7JOZrKS+thHveyX6Q==" saltValue="xI3rjk5X0lFIWmSBOpXbxg==" spinCount="100000" sheet="1" objects="1" scenarios="1"/>
  <sortState xmlns:xlrd2="http://schemas.microsoft.com/office/spreadsheetml/2017/richdata2" ref="AI2:AJ16">
    <sortCondition ref="AI2:AI16"/>
  </sortState>
  <mergeCells count="56">
    <mergeCell ref="I3:K3"/>
    <mergeCell ref="B25:B26"/>
    <mergeCell ref="G22:G23"/>
    <mergeCell ref="G20:G21"/>
    <mergeCell ref="G25:G26"/>
    <mergeCell ref="H20:H21"/>
    <mergeCell ref="H22:H23"/>
    <mergeCell ref="B22:B23"/>
    <mergeCell ref="F20:F21"/>
    <mergeCell ref="B15:B16"/>
    <mergeCell ref="A25:A28"/>
    <mergeCell ref="G27:G28"/>
    <mergeCell ref="F15:F16"/>
    <mergeCell ref="F27:F28"/>
    <mergeCell ref="B20:B21"/>
    <mergeCell ref="A19:K19"/>
    <mergeCell ref="A24:K24"/>
    <mergeCell ref="F17:F18"/>
    <mergeCell ref="G17:G18"/>
    <mergeCell ref="H25:H26"/>
    <mergeCell ref="F22:F23"/>
    <mergeCell ref="F25:F26"/>
    <mergeCell ref="A20:A23"/>
    <mergeCell ref="B27:B28"/>
    <mergeCell ref="H27:H28"/>
    <mergeCell ref="H17:H18"/>
    <mergeCell ref="D1:E1"/>
    <mergeCell ref="A2:A3"/>
    <mergeCell ref="D2:E2"/>
    <mergeCell ref="D3:E3"/>
    <mergeCell ref="B17:B18"/>
    <mergeCell ref="A9:K9"/>
    <mergeCell ref="H15:H16"/>
    <mergeCell ref="I5:K5"/>
    <mergeCell ref="A14:K14"/>
    <mergeCell ref="A6:K6"/>
    <mergeCell ref="A7:A8"/>
    <mergeCell ref="A15:A18"/>
    <mergeCell ref="G15:G16"/>
    <mergeCell ref="A10:A11"/>
    <mergeCell ref="A12:A13"/>
    <mergeCell ref="I2:K2"/>
    <mergeCell ref="A34:D34"/>
    <mergeCell ref="E34:K34"/>
    <mergeCell ref="G29:G30"/>
    <mergeCell ref="G31:G32"/>
    <mergeCell ref="H31:H32"/>
    <mergeCell ref="A33:D33"/>
    <mergeCell ref="A29:A32"/>
    <mergeCell ref="B29:B30"/>
    <mergeCell ref="F29:F30"/>
    <mergeCell ref="B31:B32"/>
    <mergeCell ref="F31:F32"/>
    <mergeCell ref="H29:H30"/>
    <mergeCell ref="E33:H33"/>
    <mergeCell ref="I33:K33"/>
  </mergeCells>
  <dataValidations xWindow="675" yWindow="1113" count="7">
    <dataValidation type="list" allowBlank="1" showInputMessage="1" showErrorMessage="1" sqref="D2:E3" xr:uid="{E0551809-15D2-4608-A5F2-5EB3612464A2}">
      <formula1>$V$2:$V$17</formula1>
    </dataValidation>
    <dataValidation type="list" allowBlank="1" showInputMessage="1" showErrorMessage="1" sqref="D10:D13" xr:uid="{AF1FD731-BD09-4442-9CC0-045071A2301D}">
      <formula1>$AC$2:$AC$1239</formula1>
    </dataValidation>
    <dataValidation type="list" allowBlank="1" showInputMessage="1" showErrorMessage="1" sqref="D20:D23" xr:uid="{F39DEEFF-F92D-4125-9F4D-193B4F9AE90B}">
      <formula1>$AG$2:$AG$2310</formula1>
    </dataValidation>
    <dataValidation type="list" allowBlank="1" showInputMessage="1" showErrorMessage="1" promptTitle="Saisir le nom du joueur" prompt="Saisir le nom du joueur" sqref="D26 D28 D30 D32" xr:uid="{2014BD36-D4C9-4848-9E9C-34ED2DE854F6}">
      <formula1>$AG$2:$AG$2310</formula1>
    </dataValidation>
    <dataValidation type="list" allowBlank="1" showInputMessage="1" showErrorMessage="1" sqref="D7:D8" xr:uid="{929EF3C3-A6B0-45CC-B214-00366913A2AD}">
      <formula1>$AA$2:$AA$446</formula1>
    </dataValidation>
    <dataValidation type="list" allowBlank="1" showInputMessage="1" showErrorMessage="1" sqref="D15:D18" xr:uid="{D16B88E6-F693-40A0-9673-096270060A91}">
      <formula1>$AE$2:$AE$864</formula1>
    </dataValidation>
    <dataValidation type="list" allowBlank="1" showInputMessage="1" showErrorMessage="1" promptTitle="Saisir le nom de la joueuse" prompt="Saisir le nom de la joueuse" sqref="D25 D27 D29 D31" xr:uid="{F3241DB9-82F6-4BB3-ABC1-0394D171A58B}">
      <formula1>$AE$2:$AE$864</formula1>
    </dataValidation>
  </dataValidations>
  <printOptions horizontalCentered="1"/>
  <pageMargins left="0.74803149606299213" right="0.74803149606299213" top="1.1811023622047245" bottom="0.59055118110236227" header="0.51181102362204722" footer="0.51181102362204722"/>
  <pageSetup paperSize="9" scale="75" firstPageNumber="0" orientation="portrait" horizontalDpi="300" verticalDpi="300" r:id="rId1"/>
  <headerFooter alignWithMargins="0">
    <oddHeader>&amp;C&amp;"Arial,Gras"&amp;12&amp;UCoupe Romande 2026 - Actifs
 Feuille de résultats</oddHeader>
    <oddFooter>&amp;L&amp;D/jcl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8"/>
  <sheetViews>
    <sheetView topLeftCell="A2" zoomScale="80" zoomScaleNormal="80" workbookViewId="0">
      <selection activeCell="I2" sqref="I2"/>
    </sheetView>
  </sheetViews>
  <sheetFormatPr baseColWidth="10" defaultRowHeight="12.75" x14ac:dyDescent="0.35"/>
  <cols>
    <col min="1" max="1" width="11.73046875" bestFit="1" customWidth="1"/>
    <col min="2" max="2" width="22.4648437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7.1992187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3389</v>
      </c>
      <c r="B3" s="23" t="s">
        <v>3390</v>
      </c>
      <c r="C3" s="23" t="s">
        <v>2525</v>
      </c>
      <c r="D3" s="23">
        <v>11849</v>
      </c>
      <c r="E3" s="23">
        <v>0.75</v>
      </c>
      <c r="F3" s="23" t="s">
        <v>47</v>
      </c>
      <c r="G3" s="23" t="s">
        <v>822</v>
      </c>
      <c r="I3" s="23" t="s">
        <v>3415</v>
      </c>
      <c r="J3" s="23" t="s">
        <v>3416</v>
      </c>
      <c r="K3" s="23" t="s">
        <v>2522</v>
      </c>
      <c r="L3" s="23">
        <v>21914</v>
      </c>
      <c r="M3" s="23">
        <v>1.694</v>
      </c>
      <c r="N3" s="23" t="s">
        <v>36</v>
      </c>
      <c r="O3" s="23" t="s">
        <v>822</v>
      </c>
    </row>
    <row r="4" spans="1:15" x14ac:dyDescent="0.35">
      <c r="A4" s="23" t="s">
        <v>4970</v>
      </c>
      <c r="B4" s="23" t="s">
        <v>4971</v>
      </c>
      <c r="C4" s="23" t="s">
        <v>2518</v>
      </c>
      <c r="D4" s="23">
        <v>5925</v>
      </c>
      <c r="E4" s="23">
        <v>2.3730000000000002</v>
      </c>
      <c r="F4" s="23" t="s">
        <v>35</v>
      </c>
      <c r="G4" s="23" t="s">
        <v>36</v>
      </c>
      <c r="I4" s="23" t="s">
        <v>3557</v>
      </c>
      <c r="J4" s="23" t="s">
        <v>3558</v>
      </c>
      <c r="K4" s="23" t="s">
        <v>2525</v>
      </c>
      <c r="L4" s="23">
        <v>32606</v>
      </c>
      <c r="M4" s="23">
        <v>0.75</v>
      </c>
      <c r="N4" s="23" t="s">
        <v>39</v>
      </c>
      <c r="O4" s="23" t="s">
        <v>822</v>
      </c>
    </row>
    <row r="5" spans="1:15" x14ac:dyDescent="0.35">
      <c r="A5" s="23" t="s">
        <v>3391</v>
      </c>
      <c r="B5" s="23" t="s">
        <v>3392</v>
      </c>
      <c r="C5" s="23" t="s">
        <v>2525</v>
      </c>
      <c r="D5" s="23">
        <v>11849</v>
      </c>
      <c r="E5" s="23">
        <v>0.75</v>
      </c>
      <c r="F5" s="23" t="s">
        <v>68</v>
      </c>
      <c r="G5" s="23" t="s">
        <v>822</v>
      </c>
      <c r="I5" s="23" t="s">
        <v>4992</v>
      </c>
      <c r="J5" s="23" t="s">
        <v>4993</v>
      </c>
      <c r="K5" s="23" t="s">
        <v>2525</v>
      </c>
      <c r="L5" s="23">
        <v>44992</v>
      </c>
      <c r="M5" s="23">
        <v>0.745</v>
      </c>
      <c r="N5" s="23" t="s">
        <v>81</v>
      </c>
      <c r="O5" s="23" t="s">
        <v>36</v>
      </c>
    </row>
    <row r="6" spans="1:15" x14ac:dyDescent="0.35">
      <c r="A6" s="23" t="s">
        <v>3373</v>
      </c>
      <c r="B6" s="23" t="s">
        <v>3374</v>
      </c>
      <c r="C6" s="23" t="s">
        <v>2522</v>
      </c>
      <c r="D6" s="23">
        <v>9430</v>
      </c>
      <c r="E6" s="23">
        <v>1.3009999999999999</v>
      </c>
      <c r="F6" s="23" t="s">
        <v>42</v>
      </c>
      <c r="G6" s="23" t="s">
        <v>36</v>
      </c>
      <c r="I6" s="23" t="s">
        <v>3533</v>
      </c>
      <c r="J6" s="23" t="s">
        <v>3534</v>
      </c>
      <c r="K6" s="23" t="s">
        <v>2525</v>
      </c>
      <c r="L6" s="23">
        <v>32606</v>
      </c>
      <c r="M6" s="23">
        <v>0.75</v>
      </c>
      <c r="N6" s="23" t="s">
        <v>76</v>
      </c>
      <c r="O6" s="23" t="s">
        <v>822</v>
      </c>
    </row>
    <row r="7" spans="1:15" x14ac:dyDescent="0.35">
      <c r="A7" s="23" t="s">
        <v>3375</v>
      </c>
      <c r="B7" s="23" t="s">
        <v>3376</v>
      </c>
      <c r="C7" s="23" t="s">
        <v>2525</v>
      </c>
      <c r="D7" s="23">
        <v>11849</v>
      </c>
      <c r="E7" s="23">
        <v>0.75</v>
      </c>
      <c r="F7" s="23" t="s">
        <v>81</v>
      </c>
      <c r="G7" s="23" t="s">
        <v>36</v>
      </c>
      <c r="I7" s="23" t="s">
        <v>3527</v>
      </c>
      <c r="J7" s="23" t="s">
        <v>3528</v>
      </c>
      <c r="K7" s="23" t="s">
        <v>2525</v>
      </c>
      <c r="L7" s="23">
        <v>32606</v>
      </c>
      <c r="M7" s="23">
        <v>0.75</v>
      </c>
      <c r="N7" s="23" t="s">
        <v>47</v>
      </c>
      <c r="O7" s="23" t="s">
        <v>822</v>
      </c>
    </row>
    <row r="8" spans="1:15" x14ac:dyDescent="0.35">
      <c r="A8" s="23" t="s">
        <v>3363</v>
      </c>
      <c r="B8" s="23" t="s">
        <v>3364</v>
      </c>
      <c r="C8" s="23" t="s">
        <v>2525</v>
      </c>
      <c r="D8" s="23">
        <v>11849</v>
      </c>
      <c r="E8" s="23">
        <v>0.75</v>
      </c>
      <c r="F8" s="23" t="s">
        <v>53</v>
      </c>
      <c r="G8" s="23" t="s">
        <v>36</v>
      </c>
      <c r="I8" s="23" t="s">
        <v>3421</v>
      </c>
      <c r="J8" s="23" t="s">
        <v>3422</v>
      </c>
      <c r="K8" s="23" t="s">
        <v>2518</v>
      </c>
      <c r="L8" s="23">
        <v>18623</v>
      </c>
      <c r="M8" s="23">
        <v>2.1030000000000002</v>
      </c>
      <c r="N8" s="23" t="s">
        <v>36</v>
      </c>
      <c r="O8" s="23" t="s">
        <v>36</v>
      </c>
    </row>
    <row r="9" spans="1:15" x14ac:dyDescent="0.35">
      <c r="A9" s="23" t="s">
        <v>3353</v>
      </c>
      <c r="B9" s="23" t="s">
        <v>3354</v>
      </c>
      <c r="C9" s="23" t="s">
        <v>2522</v>
      </c>
      <c r="D9" s="23">
        <v>9555</v>
      </c>
      <c r="E9" s="23">
        <v>1.272</v>
      </c>
      <c r="F9" s="23" t="s">
        <v>47</v>
      </c>
      <c r="G9" s="23" t="s">
        <v>36</v>
      </c>
      <c r="I9" s="23" t="s">
        <v>3523</v>
      </c>
      <c r="J9" s="23" t="s">
        <v>3524</v>
      </c>
      <c r="K9" s="23" t="s">
        <v>2525</v>
      </c>
      <c r="L9" s="23">
        <v>32606</v>
      </c>
      <c r="M9" s="23">
        <v>0.75</v>
      </c>
      <c r="N9" s="23" t="s">
        <v>36</v>
      </c>
      <c r="O9" s="23" t="s">
        <v>822</v>
      </c>
    </row>
    <row r="10" spans="1:15" x14ac:dyDescent="0.35">
      <c r="A10" s="23" t="s">
        <v>3343</v>
      </c>
      <c r="B10" s="23" t="s">
        <v>3344</v>
      </c>
      <c r="C10" s="23" t="s">
        <v>2522</v>
      </c>
      <c r="D10" s="23">
        <v>9012</v>
      </c>
      <c r="E10" s="23">
        <v>1.4019999999999999</v>
      </c>
      <c r="F10" s="23" t="s">
        <v>42</v>
      </c>
      <c r="G10" s="23" t="s">
        <v>36</v>
      </c>
      <c r="I10" s="23" t="s">
        <v>3395</v>
      </c>
      <c r="J10" s="23" t="s">
        <v>3396</v>
      </c>
      <c r="K10" s="23" t="s">
        <v>2517</v>
      </c>
      <c r="L10" s="23">
        <v>6562</v>
      </c>
      <c r="M10" s="23">
        <v>4.2830000000000004</v>
      </c>
      <c r="N10" s="23" t="s">
        <v>36</v>
      </c>
      <c r="O10" s="23" t="s">
        <v>36</v>
      </c>
    </row>
    <row r="11" spans="1:15" x14ac:dyDescent="0.35">
      <c r="A11" s="23" t="s">
        <v>4976</v>
      </c>
      <c r="B11" s="23" t="s">
        <v>4977</v>
      </c>
      <c r="C11" s="23" t="s">
        <v>2522</v>
      </c>
      <c r="D11" s="23">
        <v>10313</v>
      </c>
      <c r="E11" s="23">
        <v>1.0920000000000001</v>
      </c>
      <c r="F11" s="23" t="s">
        <v>106</v>
      </c>
      <c r="G11" s="23" t="s">
        <v>36</v>
      </c>
      <c r="I11" s="23" t="s">
        <v>3457</v>
      </c>
      <c r="J11" s="23" t="s">
        <v>3458</v>
      </c>
      <c r="K11" s="23" t="s">
        <v>2522</v>
      </c>
      <c r="L11" s="23">
        <v>23557</v>
      </c>
      <c r="M11" s="23">
        <v>1.5109999999999999</v>
      </c>
      <c r="N11" s="23" t="s">
        <v>39</v>
      </c>
      <c r="O11" s="23" t="s">
        <v>36</v>
      </c>
    </row>
    <row r="12" spans="1:15" x14ac:dyDescent="0.35">
      <c r="A12" s="23" t="s">
        <v>4966</v>
      </c>
      <c r="B12" s="23" t="s">
        <v>4967</v>
      </c>
      <c r="C12" s="23" t="s">
        <v>2518</v>
      </c>
      <c r="D12" s="23">
        <v>4403</v>
      </c>
      <c r="E12" s="23">
        <v>2.992</v>
      </c>
      <c r="F12" s="23" t="s">
        <v>42</v>
      </c>
      <c r="G12" s="23" t="s">
        <v>36</v>
      </c>
      <c r="I12" s="23" t="s">
        <v>3553</v>
      </c>
      <c r="J12" s="23" t="s">
        <v>3554</v>
      </c>
      <c r="K12" s="23" t="s">
        <v>2525</v>
      </c>
      <c r="L12" s="23">
        <v>32606</v>
      </c>
      <c r="M12" s="23">
        <v>0.75</v>
      </c>
      <c r="N12" s="23" t="s">
        <v>144</v>
      </c>
      <c r="O12" s="23" t="s">
        <v>822</v>
      </c>
    </row>
    <row r="13" spans="1:15" x14ac:dyDescent="0.35">
      <c r="A13" s="23" t="s">
        <v>3351</v>
      </c>
      <c r="B13" s="23" t="s">
        <v>3352</v>
      </c>
      <c r="C13" s="23" t="s">
        <v>2525</v>
      </c>
      <c r="D13" s="23">
        <v>11849</v>
      </c>
      <c r="E13" s="23">
        <v>0.75</v>
      </c>
      <c r="F13" s="23" t="s">
        <v>36</v>
      </c>
      <c r="G13" s="23" t="s">
        <v>822</v>
      </c>
      <c r="I13" s="23" t="s">
        <v>3473</v>
      </c>
      <c r="J13" s="23" t="s">
        <v>3474</v>
      </c>
      <c r="K13" s="23" t="s">
        <v>2525</v>
      </c>
      <c r="L13" s="23">
        <v>32376</v>
      </c>
      <c r="M13" s="23">
        <v>0.76800000000000002</v>
      </c>
      <c r="N13" s="23" t="s">
        <v>47</v>
      </c>
      <c r="O13" s="23" t="s">
        <v>36</v>
      </c>
    </row>
    <row r="14" spans="1:15" x14ac:dyDescent="0.35">
      <c r="A14" s="23" t="s">
        <v>3393</v>
      </c>
      <c r="B14" s="23" t="s">
        <v>3394</v>
      </c>
      <c r="C14" s="23" t="s">
        <v>2525</v>
      </c>
      <c r="D14" s="23">
        <v>11849</v>
      </c>
      <c r="E14" s="23">
        <v>0.75</v>
      </c>
      <c r="F14" s="23" t="s">
        <v>96</v>
      </c>
      <c r="G14" s="23" t="s">
        <v>822</v>
      </c>
      <c r="I14" s="23" t="s">
        <v>5010</v>
      </c>
      <c r="J14" s="23" t="s">
        <v>5011</v>
      </c>
      <c r="K14" s="23" t="s">
        <v>2525</v>
      </c>
      <c r="L14" s="23">
        <v>44992</v>
      </c>
      <c r="M14" s="23">
        <v>0.745</v>
      </c>
      <c r="N14" s="23" t="s">
        <v>76</v>
      </c>
      <c r="O14" s="23" t="s">
        <v>36</v>
      </c>
    </row>
    <row r="15" spans="1:15" x14ac:dyDescent="0.35">
      <c r="A15" s="23" t="s">
        <v>3369</v>
      </c>
      <c r="B15" s="23" t="s">
        <v>3370</v>
      </c>
      <c r="C15" s="23" t="s">
        <v>2525</v>
      </c>
      <c r="D15" s="23">
        <v>11849</v>
      </c>
      <c r="E15" s="23">
        <v>0.75</v>
      </c>
      <c r="F15" s="23" t="s">
        <v>68</v>
      </c>
      <c r="G15" s="23" t="s">
        <v>822</v>
      </c>
      <c r="I15" s="23" t="s">
        <v>3569</v>
      </c>
      <c r="J15" s="23" t="s">
        <v>3570</v>
      </c>
      <c r="K15" s="23" t="s">
        <v>2525</v>
      </c>
      <c r="L15" s="23">
        <v>32606</v>
      </c>
      <c r="M15" s="23">
        <v>0.75</v>
      </c>
      <c r="N15" s="23" t="s">
        <v>36</v>
      </c>
      <c r="O15" s="23" t="s">
        <v>822</v>
      </c>
    </row>
    <row r="16" spans="1:15" x14ac:dyDescent="0.35">
      <c r="A16" s="23" t="s">
        <v>3361</v>
      </c>
      <c r="B16" s="23" t="s">
        <v>3362</v>
      </c>
      <c r="C16" s="23" t="s">
        <v>2525</v>
      </c>
      <c r="D16" s="23">
        <v>11849</v>
      </c>
      <c r="E16" s="23">
        <v>0.75</v>
      </c>
      <c r="F16" s="23" t="s">
        <v>53</v>
      </c>
      <c r="G16" s="23" t="s">
        <v>822</v>
      </c>
      <c r="I16" s="23" t="s">
        <v>3443</v>
      </c>
      <c r="J16" s="23" t="s">
        <v>3444</v>
      </c>
      <c r="K16" s="23" t="s">
        <v>2518</v>
      </c>
      <c r="L16" s="23">
        <v>17987</v>
      </c>
      <c r="M16" s="23">
        <v>2.194</v>
      </c>
      <c r="N16" s="23" t="s">
        <v>68</v>
      </c>
      <c r="O16" s="23" t="s">
        <v>36</v>
      </c>
    </row>
    <row r="17" spans="1:15" x14ac:dyDescent="0.35">
      <c r="A17" s="23" t="s">
        <v>3371</v>
      </c>
      <c r="B17" s="23" t="s">
        <v>3372</v>
      </c>
      <c r="C17" s="23" t="s">
        <v>2525</v>
      </c>
      <c r="D17" s="23">
        <v>11849</v>
      </c>
      <c r="E17" s="23">
        <v>0.75</v>
      </c>
      <c r="F17" s="23" t="s">
        <v>53</v>
      </c>
      <c r="G17" s="23" t="s">
        <v>822</v>
      </c>
      <c r="I17" s="23" t="s">
        <v>3463</v>
      </c>
      <c r="J17" s="23" t="s">
        <v>3464</v>
      </c>
      <c r="K17" s="23" t="s">
        <v>2518</v>
      </c>
      <c r="L17" s="23">
        <v>20144</v>
      </c>
      <c r="M17" s="23">
        <v>1.905</v>
      </c>
      <c r="N17" s="23" t="s">
        <v>76</v>
      </c>
      <c r="O17" s="23" t="s">
        <v>36</v>
      </c>
    </row>
    <row r="18" spans="1:15" x14ac:dyDescent="0.35">
      <c r="A18" s="23" t="s">
        <v>3341</v>
      </c>
      <c r="B18" s="23" t="s">
        <v>3342</v>
      </c>
      <c r="C18" s="23" t="s">
        <v>2522</v>
      </c>
      <c r="D18" s="23">
        <v>7950</v>
      </c>
      <c r="E18" s="23">
        <v>1.6890000000000001</v>
      </c>
      <c r="F18" s="23" t="s">
        <v>42</v>
      </c>
      <c r="G18" s="23" t="s">
        <v>822</v>
      </c>
      <c r="I18" s="23" t="s">
        <v>4960</v>
      </c>
      <c r="J18" s="23" t="s">
        <v>4961</v>
      </c>
      <c r="K18" s="23" t="s">
        <v>2536</v>
      </c>
      <c r="L18" s="23">
        <v>3831</v>
      </c>
      <c r="M18" s="23">
        <v>5.2169999999999996</v>
      </c>
      <c r="N18" s="23" t="s">
        <v>36</v>
      </c>
      <c r="O18" s="23" t="s">
        <v>36</v>
      </c>
    </row>
    <row r="19" spans="1:15" x14ac:dyDescent="0.35">
      <c r="A19" s="23" t="s">
        <v>3331</v>
      </c>
      <c r="B19" s="23" t="s">
        <v>3332</v>
      </c>
      <c r="C19" s="23" t="s">
        <v>2518</v>
      </c>
      <c r="D19" s="23">
        <v>6397</v>
      </c>
      <c r="E19" s="23">
        <v>2.1539999999999999</v>
      </c>
      <c r="F19" s="23" t="s">
        <v>39</v>
      </c>
      <c r="G19" s="23" t="s">
        <v>822</v>
      </c>
      <c r="I19" s="23" t="s">
        <v>3525</v>
      </c>
      <c r="J19" s="23" t="s">
        <v>3526</v>
      </c>
      <c r="K19" s="23" t="s">
        <v>2525</v>
      </c>
      <c r="L19" s="23">
        <v>32606</v>
      </c>
      <c r="M19" s="23">
        <v>0.75</v>
      </c>
      <c r="N19" s="23" t="s">
        <v>155</v>
      </c>
      <c r="O19" s="23" t="s">
        <v>822</v>
      </c>
    </row>
    <row r="20" spans="1:15" x14ac:dyDescent="0.35">
      <c r="A20" s="23" t="s">
        <v>3349</v>
      </c>
      <c r="B20" s="23" t="s">
        <v>3350</v>
      </c>
      <c r="C20" s="23" t="s">
        <v>2518</v>
      </c>
      <c r="D20" s="23">
        <v>7773</v>
      </c>
      <c r="E20" s="23">
        <v>1.7310000000000001</v>
      </c>
      <c r="F20" s="23" t="s">
        <v>96</v>
      </c>
      <c r="G20" s="23" t="s">
        <v>36</v>
      </c>
      <c r="I20" s="23" t="s">
        <v>4984</v>
      </c>
      <c r="J20" s="23" t="s">
        <v>4985</v>
      </c>
      <c r="K20" s="23" t="s">
        <v>2525</v>
      </c>
      <c r="L20" s="23">
        <v>32606</v>
      </c>
      <c r="M20" s="23">
        <v>0.75</v>
      </c>
      <c r="N20" s="23" t="s">
        <v>42</v>
      </c>
      <c r="O20" s="23" t="s">
        <v>822</v>
      </c>
    </row>
    <row r="21" spans="1:15" x14ac:dyDescent="0.35">
      <c r="A21" s="23" t="s">
        <v>4972</v>
      </c>
      <c r="B21" s="23" t="s">
        <v>4973</v>
      </c>
      <c r="C21" s="23" t="s">
        <v>2518</v>
      </c>
      <c r="D21" s="23">
        <v>5925</v>
      </c>
      <c r="E21" s="23">
        <v>2.3730000000000002</v>
      </c>
      <c r="F21" s="23" t="s">
        <v>42</v>
      </c>
      <c r="G21" s="23" t="s">
        <v>36</v>
      </c>
      <c r="I21" s="23" t="s">
        <v>3531</v>
      </c>
      <c r="J21" s="23" t="s">
        <v>3532</v>
      </c>
      <c r="K21" s="23" t="s">
        <v>2525</v>
      </c>
      <c r="L21" s="23">
        <v>32606</v>
      </c>
      <c r="M21" s="23">
        <v>0.75</v>
      </c>
      <c r="N21" s="23" t="s">
        <v>36</v>
      </c>
      <c r="O21" s="23" t="s">
        <v>822</v>
      </c>
    </row>
    <row r="22" spans="1:15" x14ac:dyDescent="0.35">
      <c r="A22" s="23" t="s">
        <v>487</v>
      </c>
      <c r="B22" s="23" t="s">
        <v>488</v>
      </c>
      <c r="C22" s="23" t="s">
        <v>2517</v>
      </c>
      <c r="D22" s="23">
        <v>2434</v>
      </c>
      <c r="E22" s="23">
        <v>4.1900000000000004</v>
      </c>
      <c r="F22" s="23" t="s">
        <v>53</v>
      </c>
      <c r="G22" s="23" t="s">
        <v>36</v>
      </c>
      <c r="I22" s="23" t="s">
        <v>3401</v>
      </c>
      <c r="J22" s="23" t="s">
        <v>3402</v>
      </c>
      <c r="K22" s="23" t="s">
        <v>2518</v>
      </c>
      <c r="L22" s="23">
        <v>17864</v>
      </c>
      <c r="M22" s="23">
        <v>2.2090000000000001</v>
      </c>
      <c r="N22" s="23" t="s">
        <v>68</v>
      </c>
      <c r="O22" s="23" t="s">
        <v>822</v>
      </c>
    </row>
    <row r="23" spans="1:15" x14ac:dyDescent="0.35">
      <c r="A23" s="23" t="s">
        <v>3321</v>
      </c>
      <c r="B23" s="23" t="s">
        <v>3322</v>
      </c>
      <c r="C23" s="23" t="s">
        <v>2517</v>
      </c>
      <c r="D23" s="23">
        <v>3606</v>
      </c>
      <c r="E23" s="23">
        <v>3.4460000000000002</v>
      </c>
      <c r="F23" s="23" t="s">
        <v>36</v>
      </c>
      <c r="G23" s="23" t="s">
        <v>36</v>
      </c>
      <c r="I23" s="23" t="s">
        <v>3423</v>
      </c>
      <c r="J23" s="23" t="s">
        <v>3424</v>
      </c>
      <c r="K23" s="23" t="s">
        <v>2522</v>
      </c>
      <c r="L23" s="23">
        <v>26134</v>
      </c>
      <c r="M23" s="23">
        <v>1.2689999999999999</v>
      </c>
      <c r="N23" s="23" t="s">
        <v>96</v>
      </c>
      <c r="O23" s="23" t="s">
        <v>36</v>
      </c>
    </row>
    <row r="24" spans="1:15" x14ac:dyDescent="0.35">
      <c r="A24" s="23" t="s">
        <v>3347</v>
      </c>
      <c r="B24" s="23" t="s">
        <v>3348</v>
      </c>
      <c r="C24" s="23" t="s">
        <v>2522</v>
      </c>
      <c r="D24" s="23">
        <v>7881</v>
      </c>
      <c r="E24" s="23">
        <v>1.7070000000000001</v>
      </c>
      <c r="F24" s="23" t="s">
        <v>39</v>
      </c>
      <c r="G24" s="23" t="s">
        <v>822</v>
      </c>
      <c r="I24" s="23" t="s">
        <v>4982</v>
      </c>
      <c r="J24" s="23" t="s">
        <v>4983</v>
      </c>
      <c r="K24" s="23" t="s">
        <v>2525</v>
      </c>
      <c r="L24" s="23">
        <v>32606</v>
      </c>
      <c r="M24" s="23">
        <v>0.75</v>
      </c>
      <c r="N24" s="23" t="s">
        <v>39</v>
      </c>
      <c r="O24" s="23" t="s">
        <v>36</v>
      </c>
    </row>
    <row r="25" spans="1:15" x14ac:dyDescent="0.35">
      <c r="A25" s="23" t="s">
        <v>3323</v>
      </c>
      <c r="B25" s="23" t="s">
        <v>3324</v>
      </c>
      <c r="C25" s="23" t="s">
        <v>2517</v>
      </c>
      <c r="D25" s="23">
        <v>2938</v>
      </c>
      <c r="E25" s="23">
        <v>3.855</v>
      </c>
      <c r="F25" s="23" t="s">
        <v>68</v>
      </c>
      <c r="G25" s="23" t="s">
        <v>36</v>
      </c>
      <c r="I25" s="23" t="s">
        <v>3429</v>
      </c>
      <c r="J25" s="23" t="s">
        <v>3430</v>
      </c>
      <c r="K25" s="23" t="s">
        <v>2522</v>
      </c>
      <c r="L25" s="23">
        <v>21381</v>
      </c>
      <c r="M25" s="23">
        <v>1.754</v>
      </c>
      <c r="N25" s="23" t="s">
        <v>39</v>
      </c>
      <c r="O25" s="23" t="s">
        <v>36</v>
      </c>
    </row>
    <row r="26" spans="1:15" x14ac:dyDescent="0.35">
      <c r="A26" s="23" t="s">
        <v>3319</v>
      </c>
      <c r="B26" s="23" t="s">
        <v>3320</v>
      </c>
      <c r="C26" s="23" t="s">
        <v>2517</v>
      </c>
      <c r="D26" s="23">
        <v>2341</v>
      </c>
      <c r="E26" s="23">
        <v>4.26</v>
      </c>
      <c r="F26" s="23" t="s">
        <v>35</v>
      </c>
      <c r="G26" s="23" t="s">
        <v>36</v>
      </c>
      <c r="I26" s="23" t="s">
        <v>3567</v>
      </c>
      <c r="J26" s="23" t="s">
        <v>3568</v>
      </c>
      <c r="K26" s="23" t="s">
        <v>2525</v>
      </c>
      <c r="L26" s="23">
        <v>32606</v>
      </c>
      <c r="M26" s="23">
        <v>0.75</v>
      </c>
      <c r="N26" s="23" t="s">
        <v>36</v>
      </c>
      <c r="O26" s="23" t="s">
        <v>822</v>
      </c>
    </row>
    <row r="27" spans="1:15" x14ac:dyDescent="0.35">
      <c r="A27" s="23" t="s">
        <v>3385</v>
      </c>
      <c r="B27" s="23" t="s">
        <v>3386</v>
      </c>
      <c r="C27" s="23" t="s">
        <v>2525</v>
      </c>
      <c r="D27" s="23">
        <v>11849</v>
      </c>
      <c r="E27" s="23">
        <v>0.75</v>
      </c>
      <c r="F27" s="23" t="s">
        <v>36</v>
      </c>
      <c r="G27" s="23" t="s">
        <v>822</v>
      </c>
      <c r="I27" s="23" t="s">
        <v>3475</v>
      </c>
      <c r="J27" s="23" t="s">
        <v>3476</v>
      </c>
      <c r="K27" s="23" t="s">
        <v>2522</v>
      </c>
      <c r="L27" s="23">
        <v>23526</v>
      </c>
      <c r="M27" s="23">
        <v>1.516</v>
      </c>
      <c r="N27" s="23" t="s">
        <v>96</v>
      </c>
      <c r="O27" s="23" t="s">
        <v>36</v>
      </c>
    </row>
    <row r="28" spans="1:15" x14ac:dyDescent="0.35">
      <c r="A28" s="23" t="s">
        <v>3327</v>
      </c>
      <c r="B28" s="23" t="s">
        <v>3328</v>
      </c>
      <c r="C28" s="23" t="s">
        <v>2517</v>
      </c>
      <c r="D28" s="23">
        <v>3785</v>
      </c>
      <c r="E28" s="23">
        <v>3.3359999999999999</v>
      </c>
      <c r="F28" s="23" t="s">
        <v>68</v>
      </c>
      <c r="G28" s="23" t="s">
        <v>36</v>
      </c>
      <c r="I28" s="23" t="s">
        <v>3521</v>
      </c>
      <c r="J28" s="23" t="s">
        <v>3522</v>
      </c>
      <c r="K28" s="23" t="s">
        <v>2525</v>
      </c>
      <c r="L28" s="23">
        <v>32606</v>
      </c>
      <c r="M28" s="23">
        <v>0.75</v>
      </c>
      <c r="N28" s="23" t="s">
        <v>71</v>
      </c>
      <c r="O28" s="23" t="s">
        <v>822</v>
      </c>
    </row>
    <row r="29" spans="1:15" x14ac:dyDescent="0.35">
      <c r="A29" s="23" t="s">
        <v>3387</v>
      </c>
      <c r="B29" s="23" t="s">
        <v>3388</v>
      </c>
      <c r="C29" s="23" t="s">
        <v>2525</v>
      </c>
      <c r="D29" s="23">
        <v>11849</v>
      </c>
      <c r="E29" s="23">
        <v>0.75</v>
      </c>
      <c r="F29" s="23" t="s">
        <v>156</v>
      </c>
      <c r="G29" s="23" t="s">
        <v>36</v>
      </c>
      <c r="I29" s="23" t="s">
        <v>4988</v>
      </c>
      <c r="J29" s="23" t="s">
        <v>4989</v>
      </c>
      <c r="K29" s="23" t="s">
        <v>2525</v>
      </c>
      <c r="L29" s="23">
        <v>44992</v>
      </c>
      <c r="M29" s="23">
        <v>0.745</v>
      </c>
      <c r="N29" s="23" t="s">
        <v>50</v>
      </c>
      <c r="O29" s="23" t="s">
        <v>36</v>
      </c>
    </row>
    <row r="30" spans="1:15" x14ac:dyDescent="0.35">
      <c r="A30" s="23" t="s">
        <v>489</v>
      </c>
      <c r="B30" s="23" t="s">
        <v>490</v>
      </c>
      <c r="C30" s="23" t="s">
        <v>2522</v>
      </c>
      <c r="D30" s="23">
        <v>8615</v>
      </c>
      <c r="E30" s="23">
        <v>1.498</v>
      </c>
      <c r="F30" s="23" t="s">
        <v>47</v>
      </c>
      <c r="G30" s="23" t="s">
        <v>36</v>
      </c>
      <c r="I30" s="23" t="s">
        <v>3497</v>
      </c>
      <c r="J30" s="23" t="s">
        <v>3498</v>
      </c>
      <c r="K30" s="23" t="s">
        <v>2525</v>
      </c>
      <c r="L30" s="23">
        <v>31291</v>
      </c>
      <c r="M30" s="23">
        <v>0.84199999999999997</v>
      </c>
      <c r="N30" s="23" t="s">
        <v>81</v>
      </c>
      <c r="O30" s="23" t="s">
        <v>36</v>
      </c>
    </row>
    <row r="31" spans="1:15" x14ac:dyDescent="0.35">
      <c r="A31" s="23" t="s">
        <v>3381</v>
      </c>
      <c r="B31" s="23" t="s">
        <v>3382</v>
      </c>
      <c r="C31" s="23" t="s">
        <v>2525</v>
      </c>
      <c r="D31" s="23">
        <v>11849</v>
      </c>
      <c r="E31" s="23">
        <v>0.75</v>
      </c>
      <c r="F31" s="23" t="s">
        <v>36</v>
      </c>
      <c r="G31" s="23" t="s">
        <v>822</v>
      </c>
      <c r="I31" s="23" t="s">
        <v>3491</v>
      </c>
      <c r="J31" s="23" t="s">
        <v>3492</v>
      </c>
      <c r="K31" s="23" t="s">
        <v>2525</v>
      </c>
      <c r="L31" s="23">
        <v>32606</v>
      </c>
      <c r="M31" s="23">
        <v>0.75</v>
      </c>
      <c r="N31" s="23" t="s">
        <v>47</v>
      </c>
      <c r="O31" s="23" t="s">
        <v>822</v>
      </c>
    </row>
    <row r="32" spans="1:15" x14ac:dyDescent="0.35">
      <c r="A32" s="23" t="s">
        <v>3357</v>
      </c>
      <c r="B32" s="23" t="s">
        <v>3358</v>
      </c>
      <c r="C32" s="23" t="s">
        <v>2525</v>
      </c>
      <c r="D32" s="23">
        <v>11849</v>
      </c>
      <c r="E32" s="23">
        <v>0.75</v>
      </c>
      <c r="F32" s="23" t="s">
        <v>42</v>
      </c>
      <c r="G32" s="23" t="s">
        <v>822</v>
      </c>
      <c r="I32" s="23" t="s">
        <v>3593</v>
      </c>
      <c r="J32" s="23" t="s">
        <v>3594</v>
      </c>
      <c r="K32" s="23" t="s">
        <v>2525</v>
      </c>
      <c r="L32" s="23">
        <v>32606</v>
      </c>
      <c r="M32" s="23">
        <v>0.75</v>
      </c>
      <c r="N32" s="23" t="s">
        <v>85</v>
      </c>
      <c r="O32" s="23" t="s">
        <v>36</v>
      </c>
    </row>
    <row r="33" spans="1:15" x14ac:dyDescent="0.35">
      <c r="A33" s="23" t="s">
        <v>757</v>
      </c>
      <c r="B33" s="23" t="s">
        <v>758</v>
      </c>
      <c r="C33" s="23" t="s">
        <v>2518</v>
      </c>
      <c r="D33" s="23">
        <v>6443</v>
      </c>
      <c r="E33" s="23">
        <v>2.141</v>
      </c>
      <c r="F33" s="23" t="s">
        <v>39</v>
      </c>
      <c r="G33" s="23" t="s">
        <v>36</v>
      </c>
      <c r="I33" s="23" t="s">
        <v>5002</v>
      </c>
      <c r="J33" s="23" t="s">
        <v>5003</v>
      </c>
      <c r="K33" s="23" t="s">
        <v>2525</v>
      </c>
      <c r="L33" s="23">
        <v>44992</v>
      </c>
      <c r="M33" s="23">
        <v>0.745</v>
      </c>
      <c r="N33" s="23" t="s">
        <v>42</v>
      </c>
      <c r="O33" s="23" t="s">
        <v>36</v>
      </c>
    </row>
    <row r="34" spans="1:15" x14ac:dyDescent="0.35">
      <c r="A34" s="23" t="s">
        <v>661</v>
      </c>
      <c r="B34" s="23" t="s">
        <v>662</v>
      </c>
      <c r="C34" s="23" t="s">
        <v>2525</v>
      </c>
      <c r="D34" s="23">
        <v>11849</v>
      </c>
      <c r="E34" s="23">
        <v>0.75</v>
      </c>
      <c r="F34" s="23" t="s">
        <v>47</v>
      </c>
      <c r="G34" s="23" t="s">
        <v>36</v>
      </c>
      <c r="I34" s="23" t="s">
        <v>3563</v>
      </c>
      <c r="J34" s="23" t="s">
        <v>3564</v>
      </c>
      <c r="K34" s="23" t="s">
        <v>2525</v>
      </c>
      <c r="L34" s="23">
        <v>32606</v>
      </c>
      <c r="M34" s="23">
        <v>0.75</v>
      </c>
      <c r="N34" s="23" t="s">
        <v>68</v>
      </c>
      <c r="O34" s="23" t="s">
        <v>822</v>
      </c>
    </row>
    <row r="35" spans="1:15" x14ac:dyDescent="0.35">
      <c r="A35" s="23" t="s">
        <v>3377</v>
      </c>
      <c r="B35" s="23" t="s">
        <v>3378</v>
      </c>
      <c r="C35" s="23" t="s">
        <v>2525</v>
      </c>
      <c r="D35" s="23">
        <v>11849</v>
      </c>
      <c r="E35" s="23">
        <v>0.75</v>
      </c>
      <c r="F35" s="23" t="s">
        <v>144</v>
      </c>
      <c r="G35" s="23" t="s">
        <v>822</v>
      </c>
      <c r="I35" s="23" t="s">
        <v>3529</v>
      </c>
      <c r="J35" s="23" t="s">
        <v>3530</v>
      </c>
      <c r="K35" s="23" t="s">
        <v>2525</v>
      </c>
      <c r="L35" s="23">
        <v>32606</v>
      </c>
      <c r="M35" s="23">
        <v>0.75</v>
      </c>
      <c r="N35" s="23" t="s">
        <v>42</v>
      </c>
      <c r="O35" s="23" t="s">
        <v>822</v>
      </c>
    </row>
    <row r="36" spans="1:15" x14ac:dyDescent="0.35">
      <c r="A36" s="23" t="s">
        <v>3335</v>
      </c>
      <c r="B36" s="23" t="s">
        <v>3336</v>
      </c>
      <c r="C36" s="23" t="s">
        <v>2518</v>
      </c>
      <c r="D36" s="23">
        <v>4361</v>
      </c>
      <c r="E36" s="23">
        <v>3.0139999999999998</v>
      </c>
      <c r="F36" s="23" t="s">
        <v>96</v>
      </c>
      <c r="G36" s="23" t="s">
        <v>822</v>
      </c>
      <c r="I36" s="23" t="s">
        <v>3485</v>
      </c>
      <c r="J36" s="23" t="s">
        <v>3486</v>
      </c>
      <c r="K36" s="23" t="s">
        <v>2522</v>
      </c>
      <c r="L36" s="23">
        <v>30190</v>
      </c>
      <c r="M36" s="23">
        <v>0.91900000000000004</v>
      </c>
      <c r="N36" s="23" t="s">
        <v>42</v>
      </c>
      <c r="O36" s="23" t="s">
        <v>36</v>
      </c>
    </row>
    <row r="37" spans="1:15" x14ac:dyDescent="0.35">
      <c r="A37" s="23" t="s">
        <v>491</v>
      </c>
      <c r="B37" s="23" t="s">
        <v>492</v>
      </c>
      <c r="C37" s="23" t="s">
        <v>2517</v>
      </c>
      <c r="D37" s="23">
        <v>2439</v>
      </c>
      <c r="E37" s="23">
        <v>4.1879999999999997</v>
      </c>
      <c r="F37" s="23" t="s">
        <v>39</v>
      </c>
      <c r="G37" s="23" t="s">
        <v>36</v>
      </c>
      <c r="I37" s="23" t="s">
        <v>3461</v>
      </c>
      <c r="J37" s="23" t="s">
        <v>3462</v>
      </c>
      <c r="K37" s="23" t="s">
        <v>2525</v>
      </c>
      <c r="L37" s="23">
        <v>32606</v>
      </c>
      <c r="M37" s="23">
        <v>0.75</v>
      </c>
      <c r="N37" s="23" t="s">
        <v>47</v>
      </c>
      <c r="O37" s="23" t="s">
        <v>822</v>
      </c>
    </row>
    <row r="38" spans="1:15" x14ac:dyDescent="0.35">
      <c r="A38" s="23" t="s">
        <v>3317</v>
      </c>
      <c r="B38" s="23" t="s">
        <v>3318</v>
      </c>
      <c r="C38" s="23" t="s">
        <v>2517</v>
      </c>
      <c r="D38" s="23">
        <v>2138</v>
      </c>
      <c r="E38" s="23">
        <v>4.4210000000000003</v>
      </c>
      <c r="F38" s="23" t="s">
        <v>35</v>
      </c>
      <c r="G38" s="23" t="s">
        <v>822</v>
      </c>
      <c r="I38" s="23" t="s">
        <v>3487</v>
      </c>
      <c r="J38" s="23" t="s">
        <v>3488</v>
      </c>
      <c r="K38" s="23" t="s">
        <v>2522</v>
      </c>
      <c r="L38" s="23">
        <v>30447</v>
      </c>
      <c r="M38" s="23">
        <v>0.90300000000000002</v>
      </c>
      <c r="N38" s="23" t="s">
        <v>42</v>
      </c>
      <c r="O38" s="23" t="s">
        <v>822</v>
      </c>
    </row>
    <row r="39" spans="1:15" x14ac:dyDescent="0.35">
      <c r="A39" s="23" t="s">
        <v>3325</v>
      </c>
      <c r="B39" s="23" t="s">
        <v>3326</v>
      </c>
      <c r="C39" s="23" t="s">
        <v>2518</v>
      </c>
      <c r="D39" s="23">
        <v>6752</v>
      </c>
      <c r="E39" s="23">
        <v>2.0430000000000001</v>
      </c>
      <c r="F39" s="23" t="s">
        <v>47</v>
      </c>
      <c r="G39" s="23" t="s">
        <v>36</v>
      </c>
      <c r="I39" s="23" t="s">
        <v>5012</v>
      </c>
      <c r="J39" s="23" t="s">
        <v>5013</v>
      </c>
      <c r="K39" s="23" t="s">
        <v>2525</v>
      </c>
      <c r="L39" s="23">
        <v>44992</v>
      </c>
      <c r="M39" s="23">
        <v>0.745</v>
      </c>
      <c r="N39" s="23" t="s">
        <v>106</v>
      </c>
      <c r="O39" s="23" t="s">
        <v>36</v>
      </c>
    </row>
    <row r="40" spans="1:15" x14ac:dyDescent="0.35">
      <c r="A40" s="23" t="s">
        <v>2781</v>
      </c>
      <c r="B40" s="23" t="s">
        <v>2782</v>
      </c>
      <c r="C40" s="23" t="s">
        <v>2536</v>
      </c>
      <c r="D40" s="23">
        <v>1833</v>
      </c>
      <c r="E40" s="23">
        <v>4.6900000000000004</v>
      </c>
      <c r="F40" s="23" t="s">
        <v>68</v>
      </c>
      <c r="G40" s="23" t="s">
        <v>822</v>
      </c>
      <c r="I40" s="23" t="s">
        <v>3431</v>
      </c>
      <c r="J40" s="23" t="s">
        <v>3432</v>
      </c>
      <c r="K40" s="23" t="s">
        <v>2522</v>
      </c>
      <c r="L40" s="23">
        <v>21728</v>
      </c>
      <c r="M40" s="23">
        <v>1.7150000000000001</v>
      </c>
      <c r="N40" s="23" t="s">
        <v>76</v>
      </c>
      <c r="O40" s="23" t="s">
        <v>822</v>
      </c>
    </row>
    <row r="41" spans="1:15" x14ac:dyDescent="0.35">
      <c r="A41" s="23" t="s">
        <v>3333</v>
      </c>
      <c r="B41" s="23" t="s">
        <v>3334</v>
      </c>
      <c r="C41" s="23" t="s">
        <v>2536</v>
      </c>
      <c r="D41" s="23">
        <v>2045</v>
      </c>
      <c r="E41" s="23">
        <v>4.4980000000000002</v>
      </c>
      <c r="F41" s="23" t="s">
        <v>96</v>
      </c>
      <c r="G41" s="23" t="s">
        <v>36</v>
      </c>
      <c r="I41" s="23" t="s">
        <v>3597</v>
      </c>
      <c r="J41" s="23" t="s">
        <v>3598</v>
      </c>
      <c r="K41" s="23" t="s">
        <v>2525</v>
      </c>
      <c r="L41" s="23">
        <v>58872</v>
      </c>
      <c r="M41" s="23">
        <v>0.54400000000000004</v>
      </c>
      <c r="N41" s="23" t="s">
        <v>76</v>
      </c>
      <c r="O41" s="23" t="s">
        <v>36</v>
      </c>
    </row>
    <row r="42" spans="1:15" x14ac:dyDescent="0.35">
      <c r="A42" s="23" t="s">
        <v>4958</v>
      </c>
      <c r="B42" s="23" t="s">
        <v>4959</v>
      </c>
      <c r="C42" s="23" t="s">
        <v>2516</v>
      </c>
      <c r="D42" s="23">
        <v>712</v>
      </c>
      <c r="E42" s="23">
        <v>6.319</v>
      </c>
      <c r="F42" s="23" t="s">
        <v>76</v>
      </c>
      <c r="G42" s="23" t="s">
        <v>36</v>
      </c>
      <c r="I42" s="23" t="s">
        <v>3599</v>
      </c>
      <c r="J42" s="23" t="s">
        <v>3600</v>
      </c>
      <c r="K42" s="23" t="s">
        <v>2525</v>
      </c>
      <c r="L42" s="23">
        <v>31772</v>
      </c>
      <c r="M42" s="23">
        <v>0.81</v>
      </c>
      <c r="N42" s="23" t="s">
        <v>76</v>
      </c>
      <c r="O42" s="23" t="s">
        <v>36</v>
      </c>
    </row>
    <row r="43" spans="1:15" x14ac:dyDescent="0.35">
      <c r="A43" s="23" t="s">
        <v>3359</v>
      </c>
      <c r="B43" s="23" t="s">
        <v>3360</v>
      </c>
      <c r="C43" s="23" t="s">
        <v>2518</v>
      </c>
      <c r="D43" s="23">
        <v>4970</v>
      </c>
      <c r="E43" s="23">
        <v>2.7280000000000002</v>
      </c>
      <c r="F43" s="23" t="s">
        <v>39</v>
      </c>
      <c r="G43" s="23" t="s">
        <v>36</v>
      </c>
      <c r="I43" s="23" t="s">
        <v>4994</v>
      </c>
      <c r="J43" s="23" t="s">
        <v>4995</v>
      </c>
      <c r="K43" s="23" t="s">
        <v>2525</v>
      </c>
      <c r="L43" s="23">
        <v>44992</v>
      </c>
      <c r="M43" s="23">
        <v>0.745</v>
      </c>
      <c r="N43" s="23" t="s">
        <v>71</v>
      </c>
      <c r="O43" s="23" t="s">
        <v>36</v>
      </c>
    </row>
    <row r="44" spans="1:15" x14ac:dyDescent="0.35">
      <c r="A44" s="23" t="s">
        <v>3379</v>
      </c>
      <c r="B44" s="23" t="s">
        <v>3380</v>
      </c>
      <c r="C44" s="23" t="s">
        <v>2525</v>
      </c>
      <c r="D44" s="23">
        <v>11849</v>
      </c>
      <c r="E44" s="23">
        <v>0.75</v>
      </c>
      <c r="F44" s="23" t="s">
        <v>155</v>
      </c>
      <c r="G44" s="23" t="s">
        <v>822</v>
      </c>
      <c r="I44" s="23" t="s">
        <v>3425</v>
      </c>
      <c r="J44" s="23" t="s">
        <v>3426</v>
      </c>
      <c r="K44" s="23" t="s">
        <v>2518</v>
      </c>
      <c r="L44" s="23">
        <v>12649</v>
      </c>
      <c r="M44" s="23">
        <v>3.0049999999999999</v>
      </c>
      <c r="N44" s="23" t="s">
        <v>36</v>
      </c>
      <c r="O44" s="23" t="s">
        <v>36</v>
      </c>
    </row>
    <row r="45" spans="1:15" x14ac:dyDescent="0.35">
      <c r="A45" s="23" t="s">
        <v>3329</v>
      </c>
      <c r="B45" s="23" t="s">
        <v>3330</v>
      </c>
      <c r="C45" s="23" t="s">
        <v>2517</v>
      </c>
      <c r="D45" s="23">
        <v>2199</v>
      </c>
      <c r="E45" s="23">
        <v>4.37</v>
      </c>
      <c r="F45" s="23" t="s">
        <v>39</v>
      </c>
      <c r="G45" s="23" t="s">
        <v>36</v>
      </c>
      <c r="I45" s="23" t="s">
        <v>3581</v>
      </c>
      <c r="J45" s="23" t="s">
        <v>3582</v>
      </c>
      <c r="K45" s="23" t="s">
        <v>2525</v>
      </c>
      <c r="L45" s="23">
        <v>32606</v>
      </c>
      <c r="M45" s="23">
        <v>0.75</v>
      </c>
      <c r="N45" s="23" t="s">
        <v>36</v>
      </c>
      <c r="O45" s="23" t="s">
        <v>822</v>
      </c>
    </row>
    <row r="46" spans="1:15" x14ac:dyDescent="0.35">
      <c r="A46" s="23" t="s">
        <v>3355</v>
      </c>
      <c r="B46" s="23" t="s">
        <v>3356</v>
      </c>
      <c r="C46" s="23" t="s">
        <v>2525</v>
      </c>
      <c r="D46" s="23">
        <v>11849</v>
      </c>
      <c r="E46" s="23">
        <v>0.75</v>
      </c>
      <c r="F46" s="23" t="s">
        <v>144</v>
      </c>
      <c r="G46" s="23" t="s">
        <v>822</v>
      </c>
      <c r="I46" s="23" t="s">
        <v>3577</v>
      </c>
      <c r="J46" s="23" t="s">
        <v>3578</v>
      </c>
      <c r="K46" s="23" t="s">
        <v>2518</v>
      </c>
      <c r="L46" s="23">
        <v>15955</v>
      </c>
      <c r="M46" s="23">
        <v>2.4769999999999999</v>
      </c>
      <c r="N46" s="23" t="s">
        <v>53</v>
      </c>
      <c r="O46" s="23" t="s">
        <v>36</v>
      </c>
    </row>
    <row r="47" spans="1:15" x14ac:dyDescent="0.35">
      <c r="A47" s="23" t="s">
        <v>4978</v>
      </c>
      <c r="B47" s="23" t="s">
        <v>4979</v>
      </c>
      <c r="C47" s="23" t="s">
        <v>2525</v>
      </c>
      <c r="D47" s="23">
        <v>11849</v>
      </c>
      <c r="E47" s="23">
        <v>0.75</v>
      </c>
      <c r="F47" s="23" t="s">
        <v>96</v>
      </c>
      <c r="G47" s="23" t="s">
        <v>36</v>
      </c>
      <c r="I47" s="23" t="s">
        <v>3459</v>
      </c>
      <c r="J47" s="23" t="s">
        <v>3460</v>
      </c>
      <c r="K47" s="23" t="s">
        <v>2522</v>
      </c>
      <c r="L47" s="23">
        <v>24775</v>
      </c>
      <c r="M47" s="23">
        <v>1.383</v>
      </c>
      <c r="N47" s="23" t="s">
        <v>42</v>
      </c>
      <c r="O47" s="23" t="s">
        <v>822</v>
      </c>
    </row>
    <row r="48" spans="1:15" x14ac:dyDescent="0.35">
      <c r="A48" s="23" t="s">
        <v>3339</v>
      </c>
      <c r="B48" s="23" t="s">
        <v>3340</v>
      </c>
      <c r="C48" s="23" t="s">
        <v>2518</v>
      </c>
      <c r="D48" s="23">
        <v>7343</v>
      </c>
      <c r="E48" s="23">
        <v>1.853</v>
      </c>
      <c r="F48" s="23" t="s">
        <v>36</v>
      </c>
      <c r="G48" s="23" t="s">
        <v>822</v>
      </c>
      <c r="I48" s="23" t="s">
        <v>3505</v>
      </c>
      <c r="J48" s="23" t="s">
        <v>3506</v>
      </c>
      <c r="K48" s="23" t="s">
        <v>2518</v>
      </c>
      <c r="L48" s="23">
        <v>19567</v>
      </c>
      <c r="M48" s="23">
        <v>1.9810000000000001</v>
      </c>
      <c r="N48" s="23" t="s">
        <v>53</v>
      </c>
      <c r="O48" s="23" t="s">
        <v>36</v>
      </c>
    </row>
    <row r="49" spans="1:15" x14ac:dyDescent="0.35">
      <c r="A49" s="23" t="s">
        <v>4968</v>
      </c>
      <c r="B49" s="23" t="s">
        <v>4969</v>
      </c>
      <c r="C49" s="23" t="s">
        <v>2518</v>
      </c>
      <c r="D49" s="23">
        <v>5925</v>
      </c>
      <c r="E49" s="23">
        <v>2.3730000000000002</v>
      </c>
      <c r="F49" s="23" t="s">
        <v>42</v>
      </c>
      <c r="G49" s="23" t="s">
        <v>36</v>
      </c>
      <c r="I49" s="23" t="s">
        <v>3499</v>
      </c>
      <c r="J49" s="23" t="s">
        <v>3500</v>
      </c>
      <c r="K49" s="23" t="s">
        <v>2525</v>
      </c>
      <c r="L49" s="23">
        <v>32606</v>
      </c>
      <c r="M49" s="23">
        <v>0.75</v>
      </c>
      <c r="N49" s="23" t="s">
        <v>155</v>
      </c>
      <c r="O49" s="23" t="s">
        <v>36</v>
      </c>
    </row>
    <row r="50" spans="1:15" x14ac:dyDescent="0.35">
      <c r="A50" s="23" t="s">
        <v>3345</v>
      </c>
      <c r="B50" s="23" t="s">
        <v>3346</v>
      </c>
      <c r="C50" s="23" t="s">
        <v>2522</v>
      </c>
      <c r="D50" s="23">
        <v>7847</v>
      </c>
      <c r="E50" s="23">
        <v>1.714</v>
      </c>
      <c r="F50" s="23" t="s">
        <v>39</v>
      </c>
      <c r="G50" s="23" t="s">
        <v>822</v>
      </c>
      <c r="I50" s="23" t="s">
        <v>3407</v>
      </c>
      <c r="J50" s="23" t="s">
        <v>3408</v>
      </c>
      <c r="K50" s="23" t="s">
        <v>2518</v>
      </c>
      <c r="L50" s="23">
        <v>14102</v>
      </c>
      <c r="M50" s="23">
        <v>2.762</v>
      </c>
      <c r="N50" s="23" t="s">
        <v>47</v>
      </c>
      <c r="O50" s="23" t="s">
        <v>36</v>
      </c>
    </row>
    <row r="51" spans="1:15" x14ac:dyDescent="0.35">
      <c r="A51" s="23" t="s">
        <v>3383</v>
      </c>
      <c r="B51" s="23" t="s">
        <v>3384</v>
      </c>
      <c r="C51" s="23" t="s">
        <v>2525</v>
      </c>
      <c r="D51" s="23">
        <v>11849</v>
      </c>
      <c r="E51" s="23">
        <v>0.75</v>
      </c>
      <c r="F51" s="23" t="s">
        <v>36</v>
      </c>
      <c r="G51" s="23" t="s">
        <v>822</v>
      </c>
      <c r="I51" s="23" t="s">
        <v>4998</v>
      </c>
      <c r="J51" s="23" t="s">
        <v>4999</v>
      </c>
      <c r="K51" s="23" t="s">
        <v>2525</v>
      </c>
      <c r="L51" s="23">
        <v>44992</v>
      </c>
      <c r="M51" s="23">
        <v>0.745</v>
      </c>
      <c r="N51" s="23" t="s">
        <v>71</v>
      </c>
      <c r="O51" s="23" t="s">
        <v>36</v>
      </c>
    </row>
    <row r="52" spans="1:15" x14ac:dyDescent="0.35">
      <c r="A52" s="23" t="s">
        <v>3365</v>
      </c>
      <c r="B52" s="23" t="s">
        <v>3366</v>
      </c>
      <c r="C52" s="23" t="s">
        <v>2525</v>
      </c>
      <c r="D52" s="23">
        <v>11849</v>
      </c>
      <c r="E52" s="23">
        <v>0.75</v>
      </c>
      <c r="F52" s="23" t="s">
        <v>68</v>
      </c>
      <c r="G52" s="23" t="s">
        <v>822</v>
      </c>
      <c r="I52" s="23" t="s">
        <v>3489</v>
      </c>
      <c r="J52" s="23" t="s">
        <v>3490</v>
      </c>
      <c r="K52" s="23" t="s">
        <v>2525</v>
      </c>
      <c r="L52" s="23">
        <v>57180</v>
      </c>
      <c r="M52" s="23">
        <v>0.73699999999999999</v>
      </c>
      <c r="N52" s="23" t="s">
        <v>36</v>
      </c>
      <c r="O52" s="23" t="s">
        <v>822</v>
      </c>
    </row>
    <row r="53" spans="1:15" x14ac:dyDescent="0.35">
      <c r="A53" s="23" t="s">
        <v>3337</v>
      </c>
      <c r="B53" s="23" t="s">
        <v>3338</v>
      </c>
      <c r="C53" s="23" t="s">
        <v>2518</v>
      </c>
      <c r="D53" s="23">
        <v>5021</v>
      </c>
      <c r="E53" s="23">
        <v>2.706</v>
      </c>
      <c r="F53" s="23" t="s">
        <v>47</v>
      </c>
      <c r="G53" s="23" t="s">
        <v>36</v>
      </c>
      <c r="I53" s="23" t="s">
        <v>3419</v>
      </c>
      <c r="J53" s="23" t="s">
        <v>3420</v>
      </c>
      <c r="K53" s="23" t="s">
        <v>2518</v>
      </c>
      <c r="L53" s="23">
        <v>14132</v>
      </c>
      <c r="M53" s="23">
        <v>2.758</v>
      </c>
      <c r="N53" s="23" t="s">
        <v>36</v>
      </c>
      <c r="O53" s="23" t="s">
        <v>36</v>
      </c>
    </row>
    <row r="54" spans="1:15" x14ac:dyDescent="0.35">
      <c r="A54" s="23" t="s">
        <v>4974</v>
      </c>
      <c r="B54" s="23" t="s">
        <v>4975</v>
      </c>
      <c r="C54" s="23" t="s">
        <v>2518</v>
      </c>
      <c r="D54" s="23">
        <v>6352</v>
      </c>
      <c r="E54" s="23">
        <v>2.1709999999999998</v>
      </c>
      <c r="F54" s="23" t="s">
        <v>76</v>
      </c>
      <c r="G54" s="23" t="s">
        <v>36</v>
      </c>
      <c r="I54" s="23" t="s">
        <v>5000</v>
      </c>
      <c r="J54" s="23" t="s">
        <v>5001</v>
      </c>
      <c r="K54" s="23" t="s">
        <v>2525</v>
      </c>
      <c r="L54" s="23">
        <v>44992</v>
      </c>
      <c r="M54" s="23">
        <v>0.745</v>
      </c>
      <c r="N54" s="23" t="s">
        <v>76</v>
      </c>
      <c r="O54" s="23" t="s">
        <v>36</v>
      </c>
    </row>
    <row r="55" spans="1:15" x14ac:dyDescent="0.35">
      <c r="A55" s="23" t="s">
        <v>3367</v>
      </c>
      <c r="B55" s="23" t="s">
        <v>3368</v>
      </c>
      <c r="C55" s="23" t="s">
        <v>2525</v>
      </c>
      <c r="D55" s="23">
        <v>11849</v>
      </c>
      <c r="E55" s="23">
        <v>0.75</v>
      </c>
      <c r="F55" s="23" t="s">
        <v>39</v>
      </c>
      <c r="G55" s="23" t="s">
        <v>822</v>
      </c>
      <c r="I55" s="23" t="s">
        <v>3543</v>
      </c>
      <c r="J55" s="23" t="s">
        <v>3544</v>
      </c>
      <c r="K55" s="23" t="s">
        <v>2525</v>
      </c>
      <c r="L55" s="23">
        <v>32606</v>
      </c>
      <c r="M55" s="23">
        <v>0.75</v>
      </c>
      <c r="N55" s="23" t="s">
        <v>47</v>
      </c>
      <c r="O55" s="23" t="s">
        <v>822</v>
      </c>
    </row>
    <row r="56" spans="1:15" x14ac:dyDescent="0.35">
      <c r="I56" s="23" t="s">
        <v>3507</v>
      </c>
      <c r="J56" s="23" t="s">
        <v>3508</v>
      </c>
      <c r="K56" s="23" t="s">
        <v>2525</v>
      </c>
      <c r="L56" s="23">
        <v>32606</v>
      </c>
      <c r="M56" s="23">
        <v>0.75</v>
      </c>
      <c r="N56" s="23" t="s">
        <v>96</v>
      </c>
      <c r="O56" s="23" t="s">
        <v>36</v>
      </c>
    </row>
    <row r="57" spans="1:15" x14ac:dyDescent="0.35">
      <c r="I57" s="23" t="s">
        <v>3583</v>
      </c>
      <c r="J57" s="23" t="s">
        <v>3584</v>
      </c>
      <c r="K57" s="23" t="s">
        <v>2525</v>
      </c>
      <c r="L57" s="23">
        <v>32606</v>
      </c>
      <c r="M57" s="23">
        <v>0.75</v>
      </c>
      <c r="N57" s="23" t="s">
        <v>36</v>
      </c>
      <c r="O57" s="23" t="s">
        <v>822</v>
      </c>
    </row>
    <row r="58" spans="1:15" x14ac:dyDescent="0.35">
      <c r="I58" s="23" t="s">
        <v>3509</v>
      </c>
      <c r="J58" s="23" t="s">
        <v>3510</v>
      </c>
      <c r="K58" s="23" t="s">
        <v>2522</v>
      </c>
      <c r="L58" s="23">
        <v>30239</v>
      </c>
      <c r="M58" s="23">
        <v>0.91600000000000004</v>
      </c>
      <c r="N58" s="23" t="s">
        <v>81</v>
      </c>
      <c r="O58" s="23" t="s">
        <v>36</v>
      </c>
    </row>
    <row r="59" spans="1:15" x14ac:dyDescent="0.35">
      <c r="I59" s="23" t="s">
        <v>4895</v>
      </c>
      <c r="J59" s="23" t="s">
        <v>4896</v>
      </c>
      <c r="K59" s="23" t="s">
        <v>2517</v>
      </c>
      <c r="L59" s="23">
        <v>5186</v>
      </c>
      <c r="M59" s="23">
        <v>4.7060000000000004</v>
      </c>
      <c r="N59" s="23" t="s">
        <v>36</v>
      </c>
      <c r="O59" s="23" t="s">
        <v>36</v>
      </c>
    </row>
    <row r="60" spans="1:15" x14ac:dyDescent="0.35">
      <c r="I60" s="23" t="s">
        <v>3409</v>
      </c>
      <c r="J60" s="23" t="s">
        <v>3410</v>
      </c>
      <c r="K60" s="23" t="s">
        <v>2517</v>
      </c>
      <c r="L60" s="23">
        <v>7408</v>
      </c>
      <c r="M60" s="23">
        <v>4.0579999999999998</v>
      </c>
      <c r="N60" s="23" t="s">
        <v>42</v>
      </c>
      <c r="O60" s="23" t="s">
        <v>36</v>
      </c>
    </row>
    <row r="61" spans="1:15" x14ac:dyDescent="0.35">
      <c r="I61" s="23" t="s">
        <v>3445</v>
      </c>
      <c r="J61" s="23" t="s">
        <v>3446</v>
      </c>
      <c r="K61" s="23" t="s">
        <v>2518</v>
      </c>
      <c r="L61" s="23">
        <v>16533</v>
      </c>
      <c r="M61" s="23">
        <v>2.3929999999999998</v>
      </c>
      <c r="N61" s="23" t="s">
        <v>53</v>
      </c>
      <c r="O61" s="23" t="s">
        <v>36</v>
      </c>
    </row>
    <row r="62" spans="1:15" x14ac:dyDescent="0.35">
      <c r="I62" s="23" t="s">
        <v>4996</v>
      </c>
      <c r="J62" s="23" t="s">
        <v>4997</v>
      </c>
      <c r="K62" s="23" t="s">
        <v>2525</v>
      </c>
      <c r="L62" s="23">
        <v>44992</v>
      </c>
      <c r="M62" s="23">
        <v>0.745</v>
      </c>
      <c r="N62" s="23" t="s">
        <v>81</v>
      </c>
      <c r="O62" s="23" t="s">
        <v>36</v>
      </c>
    </row>
    <row r="63" spans="1:15" x14ac:dyDescent="0.35">
      <c r="I63" s="23" t="s">
        <v>3453</v>
      </c>
      <c r="J63" s="23" t="s">
        <v>3454</v>
      </c>
      <c r="K63" s="23" t="s">
        <v>2525</v>
      </c>
      <c r="L63" s="23">
        <v>31268</v>
      </c>
      <c r="M63" s="23">
        <v>0.84299999999999997</v>
      </c>
      <c r="N63" s="23" t="s">
        <v>47</v>
      </c>
      <c r="O63" s="23" t="s">
        <v>36</v>
      </c>
    </row>
    <row r="64" spans="1:15" x14ac:dyDescent="0.35">
      <c r="I64" s="23" t="s">
        <v>3573</v>
      </c>
      <c r="J64" s="23" t="s">
        <v>3574</v>
      </c>
      <c r="K64" s="23" t="s">
        <v>2525</v>
      </c>
      <c r="L64" s="23">
        <v>32606</v>
      </c>
      <c r="M64" s="23">
        <v>0.75</v>
      </c>
      <c r="N64" s="23" t="s">
        <v>36</v>
      </c>
      <c r="O64" s="23" t="s">
        <v>822</v>
      </c>
    </row>
    <row r="65" spans="9:15" x14ac:dyDescent="0.35">
      <c r="I65" s="23" t="s">
        <v>3575</v>
      </c>
      <c r="J65" s="23" t="s">
        <v>3576</v>
      </c>
      <c r="K65" s="23" t="s">
        <v>2525</v>
      </c>
      <c r="L65" s="23">
        <v>32606</v>
      </c>
      <c r="M65" s="23">
        <v>0.75</v>
      </c>
      <c r="N65" s="23" t="s">
        <v>36</v>
      </c>
      <c r="O65" s="23" t="s">
        <v>822</v>
      </c>
    </row>
    <row r="66" spans="9:15" x14ac:dyDescent="0.35">
      <c r="I66" s="23" t="s">
        <v>3441</v>
      </c>
      <c r="J66" s="23" t="s">
        <v>3442</v>
      </c>
      <c r="K66" s="23" t="s">
        <v>2522</v>
      </c>
      <c r="L66" s="23">
        <v>27710</v>
      </c>
      <c r="M66" s="23">
        <v>1.131</v>
      </c>
      <c r="N66" s="23" t="s">
        <v>39</v>
      </c>
      <c r="O66" s="23" t="s">
        <v>822</v>
      </c>
    </row>
    <row r="67" spans="9:15" x14ac:dyDescent="0.35">
      <c r="I67" s="23" t="s">
        <v>3437</v>
      </c>
      <c r="J67" s="23" t="s">
        <v>3438</v>
      </c>
      <c r="K67" s="23" t="s">
        <v>2518</v>
      </c>
      <c r="L67" s="23">
        <v>11750</v>
      </c>
      <c r="M67" s="23">
        <v>3.1619999999999999</v>
      </c>
      <c r="N67" s="23" t="s">
        <v>36</v>
      </c>
      <c r="O67" s="23" t="s">
        <v>36</v>
      </c>
    </row>
    <row r="68" spans="9:15" x14ac:dyDescent="0.35">
      <c r="I68" s="23" t="s">
        <v>3449</v>
      </c>
      <c r="J68" s="23" t="s">
        <v>3450</v>
      </c>
      <c r="K68" s="23" t="s">
        <v>2518</v>
      </c>
      <c r="L68" s="23">
        <v>16817</v>
      </c>
      <c r="M68" s="23">
        <v>2.3530000000000002</v>
      </c>
      <c r="N68" s="23" t="s">
        <v>47</v>
      </c>
      <c r="O68" s="23" t="s">
        <v>36</v>
      </c>
    </row>
    <row r="69" spans="9:15" x14ac:dyDescent="0.35">
      <c r="I69" s="23" t="s">
        <v>3555</v>
      </c>
      <c r="J69" s="23" t="s">
        <v>3556</v>
      </c>
      <c r="K69" s="23" t="s">
        <v>2525</v>
      </c>
      <c r="L69" s="23">
        <v>32606</v>
      </c>
      <c r="M69" s="23">
        <v>0.75</v>
      </c>
      <c r="N69" s="23" t="s">
        <v>76</v>
      </c>
      <c r="O69" s="23" t="s">
        <v>822</v>
      </c>
    </row>
    <row r="70" spans="9:15" x14ac:dyDescent="0.35">
      <c r="I70" s="23" t="s">
        <v>3465</v>
      </c>
      <c r="J70" s="23" t="s">
        <v>3466</v>
      </c>
      <c r="K70" s="23" t="s">
        <v>2522</v>
      </c>
      <c r="L70" s="23">
        <v>30271</v>
      </c>
      <c r="M70" s="23">
        <v>0.91400000000000003</v>
      </c>
      <c r="N70" s="23" t="s">
        <v>36</v>
      </c>
      <c r="O70" s="23" t="s">
        <v>822</v>
      </c>
    </row>
    <row r="71" spans="9:15" x14ac:dyDescent="0.35">
      <c r="I71" s="23" t="s">
        <v>3455</v>
      </c>
      <c r="J71" s="23" t="s">
        <v>3456</v>
      </c>
      <c r="K71" s="23" t="s">
        <v>2522</v>
      </c>
      <c r="L71" s="23">
        <v>28226</v>
      </c>
      <c r="M71" s="23">
        <v>1.085</v>
      </c>
      <c r="N71" s="23" t="s">
        <v>42</v>
      </c>
      <c r="O71" s="23" t="s">
        <v>36</v>
      </c>
    </row>
    <row r="72" spans="9:15" x14ac:dyDescent="0.35">
      <c r="I72" s="23" t="s">
        <v>4990</v>
      </c>
      <c r="J72" s="23" t="s">
        <v>4991</v>
      </c>
      <c r="K72" s="23" t="s">
        <v>2525</v>
      </c>
      <c r="L72" s="23">
        <v>44992</v>
      </c>
      <c r="M72" s="23">
        <v>0.745</v>
      </c>
      <c r="N72" s="23" t="s">
        <v>50</v>
      </c>
      <c r="O72" s="23" t="s">
        <v>36</v>
      </c>
    </row>
    <row r="73" spans="9:15" x14ac:dyDescent="0.35">
      <c r="I73" s="23" t="s">
        <v>3481</v>
      </c>
      <c r="J73" s="23" t="s">
        <v>3482</v>
      </c>
      <c r="K73" s="23" t="s">
        <v>2522</v>
      </c>
      <c r="L73" s="23">
        <v>30352</v>
      </c>
      <c r="M73" s="23">
        <v>0.90900000000000003</v>
      </c>
      <c r="N73" s="23" t="s">
        <v>144</v>
      </c>
      <c r="O73" s="23" t="s">
        <v>36</v>
      </c>
    </row>
    <row r="74" spans="9:15" x14ac:dyDescent="0.35">
      <c r="I74" s="23" t="s">
        <v>3547</v>
      </c>
      <c r="J74" s="23" t="s">
        <v>3548</v>
      </c>
      <c r="K74" s="23" t="s">
        <v>2525</v>
      </c>
      <c r="L74" s="23">
        <v>32606</v>
      </c>
      <c r="M74" s="23">
        <v>0.75</v>
      </c>
      <c r="N74" s="23" t="s">
        <v>144</v>
      </c>
      <c r="O74" s="23" t="s">
        <v>822</v>
      </c>
    </row>
    <row r="75" spans="9:15" x14ac:dyDescent="0.35">
      <c r="I75" s="23" t="s">
        <v>3399</v>
      </c>
      <c r="J75" s="23" t="s">
        <v>3400</v>
      </c>
      <c r="K75" s="23" t="s">
        <v>2517</v>
      </c>
      <c r="L75" s="23">
        <v>7481</v>
      </c>
      <c r="M75" s="23">
        <v>4.0410000000000004</v>
      </c>
      <c r="N75" s="23" t="s">
        <v>36</v>
      </c>
      <c r="O75" s="23" t="s">
        <v>36</v>
      </c>
    </row>
    <row r="76" spans="9:15" x14ac:dyDescent="0.35">
      <c r="I76" s="23" t="s">
        <v>3591</v>
      </c>
      <c r="J76" s="23" t="s">
        <v>3592</v>
      </c>
      <c r="K76" s="23" t="s">
        <v>2522</v>
      </c>
      <c r="L76" s="23">
        <v>25691</v>
      </c>
      <c r="M76" s="23">
        <v>1.3029999999999999</v>
      </c>
      <c r="N76" s="23" t="s">
        <v>85</v>
      </c>
      <c r="O76" s="23" t="s">
        <v>36</v>
      </c>
    </row>
    <row r="77" spans="9:15" x14ac:dyDescent="0.35">
      <c r="I77" s="23" t="s">
        <v>3417</v>
      </c>
      <c r="J77" s="23" t="s">
        <v>3418</v>
      </c>
      <c r="K77" s="23" t="s">
        <v>2517</v>
      </c>
      <c r="L77" s="23">
        <v>8210</v>
      </c>
      <c r="M77" s="23">
        <v>3.8809999999999998</v>
      </c>
      <c r="N77" s="23" t="s">
        <v>76</v>
      </c>
      <c r="O77" s="23" t="s">
        <v>36</v>
      </c>
    </row>
    <row r="78" spans="9:15" x14ac:dyDescent="0.35">
      <c r="I78" s="23" t="s">
        <v>3595</v>
      </c>
      <c r="J78" s="23" t="s">
        <v>3596</v>
      </c>
      <c r="K78" s="23" t="s">
        <v>2525</v>
      </c>
      <c r="L78" s="23">
        <v>32240</v>
      </c>
      <c r="M78" s="23">
        <v>0.77900000000000003</v>
      </c>
      <c r="N78" s="23" t="s">
        <v>36</v>
      </c>
      <c r="O78" s="23" t="s">
        <v>822</v>
      </c>
    </row>
    <row r="79" spans="9:15" x14ac:dyDescent="0.35">
      <c r="I79" s="23" t="s">
        <v>3511</v>
      </c>
      <c r="J79" s="23" t="s">
        <v>3512</v>
      </c>
      <c r="K79" s="23" t="s">
        <v>2525</v>
      </c>
      <c r="L79" s="23">
        <v>32606</v>
      </c>
      <c r="M79" s="23">
        <v>0.75</v>
      </c>
      <c r="N79" s="23" t="s">
        <v>36</v>
      </c>
      <c r="O79" s="23" t="s">
        <v>822</v>
      </c>
    </row>
    <row r="80" spans="9:15" x14ac:dyDescent="0.35">
      <c r="I80" s="23" t="s">
        <v>3579</v>
      </c>
      <c r="J80" s="23" t="s">
        <v>3580</v>
      </c>
      <c r="K80" s="23" t="s">
        <v>2525</v>
      </c>
      <c r="L80" s="23">
        <v>32606</v>
      </c>
      <c r="M80" s="23">
        <v>0.75</v>
      </c>
      <c r="N80" s="23" t="s">
        <v>68</v>
      </c>
      <c r="O80" s="23" t="s">
        <v>822</v>
      </c>
    </row>
    <row r="81" spans="9:15" x14ac:dyDescent="0.35">
      <c r="I81" s="23" t="s">
        <v>3439</v>
      </c>
      <c r="J81" s="23" t="s">
        <v>3440</v>
      </c>
      <c r="K81" s="23" t="s">
        <v>2522</v>
      </c>
      <c r="L81" s="23">
        <v>27097</v>
      </c>
      <c r="M81" s="23">
        <v>1.1859999999999999</v>
      </c>
      <c r="N81" s="23" t="s">
        <v>36</v>
      </c>
      <c r="O81" s="23" t="s">
        <v>36</v>
      </c>
    </row>
    <row r="82" spans="9:15" x14ac:dyDescent="0.35">
      <c r="I82" s="23" t="s">
        <v>4986</v>
      </c>
      <c r="J82" s="23" t="s">
        <v>4987</v>
      </c>
      <c r="K82" s="23" t="s">
        <v>2525</v>
      </c>
      <c r="L82" s="23">
        <v>44992</v>
      </c>
      <c r="M82" s="23">
        <v>0.745</v>
      </c>
      <c r="N82" s="23" t="s">
        <v>50</v>
      </c>
      <c r="O82" s="23" t="s">
        <v>36</v>
      </c>
    </row>
    <row r="83" spans="9:15" x14ac:dyDescent="0.35">
      <c r="I83" s="23" t="s">
        <v>3541</v>
      </c>
      <c r="J83" s="23" t="s">
        <v>3542</v>
      </c>
      <c r="K83" s="23" t="s">
        <v>2525</v>
      </c>
      <c r="L83" s="23">
        <v>32606</v>
      </c>
      <c r="M83" s="23">
        <v>0.75</v>
      </c>
      <c r="N83" s="23" t="s">
        <v>96</v>
      </c>
      <c r="O83" s="23" t="s">
        <v>822</v>
      </c>
    </row>
    <row r="84" spans="9:15" x14ac:dyDescent="0.35">
      <c r="I84" s="23" t="s">
        <v>3565</v>
      </c>
      <c r="J84" s="23" t="s">
        <v>3566</v>
      </c>
      <c r="K84" s="23" t="s">
        <v>2525</v>
      </c>
      <c r="L84" s="23">
        <v>32606</v>
      </c>
      <c r="M84" s="23">
        <v>0.75</v>
      </c>
      <c r="N84" s="23" t="s">
        <v>36</v>
      </c>
      <c r="O84" s="23" t="s">
        <v>822</v>
      </c>
    </row>
    <row r="85" spans="9:15" x14ac:dyDescent="0.35">
      <c r="I85" s="23" t="s">
        <v>3435</v>
      </c>
      <c r="J85" s="23" t="s">
        <v>3436</v>
      </c>
      <c r="K85" s="23" t="s">
        <v>2522</v>
      </c>
      <c r="L85" s="23">
        <v>24170</v>
      </c>
      <c r="M85" s="23">
        <v>1.4450000000000001</v>
      </c>
      <c r="N85" s="23" t="s">
        <v>36</v>
      </c>
      <c r="O85" s="23" t="s">
        <v>36</v>
      </c>
    </row>
    <row r="86" spans="9:15" x14ac:dyDescent="0.35">
      <c r="I86" s="23" t="s">
        <v>3513</v>
      </c>
      <c r="J86" s="23" t="s">
        <v>3514</v>
      </c>
      <c r="K86" s="23" t="s">
        <v>2525</v>
      </c>
      <c r="L86" s="23">
        <v>32606</v>
      </c>
      <c r="M86" s="23">
        <v>0.75</v>
      </c>
      <c r="N86" s="23" t="s">
        <v>96</v>
      </c>
      <c r="O86" s="23" t="s">
        <v>36</v>
      </c>
    </row>
    <row r="87" spans="9:15" x14ac:dyDescent="0.35">
      <c r="I87" s="23" t="s">
        <v>4980</v>
      </c>
      <c r="J87" s="23" t="s">
        <v>4981</v>
      </c>
      <c r="K87" s="23" t="s">
        <v>2525</v>
      </c>
      <c r="L87" s="23">
        <v>32606</v>
      </c>
      <c r="M87" s="23">
        <v>0.75</v>
      </c>
      <c r="N87" s="23" t="s">
        <v>36</v>
      </c>
      <c r="O87" s="23" t="s">
        <v>36</v>
      </c>
    </row>
    <row r="88" spans="9:15" x14ac:dyDescent="0.35">
      <c r="I88" s="23" t="s">
        <v>3427</v>
      </c>
      <c r="J88" s="23" t="s">
        <v>3428</v>
      </c>
      <c r="K88" s="23" t="s">
        <v>2518</v>
      </c>
      <c r="L88" s="23">
        <v>18933</v>
      </c>
      <c r="M88" s="23">
        <v>2.0609999999999999</v>
      </c>
      <c r="N88" s="23" t="s">
        <v>36</v>
      </c>
      <c r="O88" s="23" t="s">
        <v>822</v>
      </c>
    </row>
    <row r="89" spans="9:15" x14ac:dyDescent="0.35">
      <c r="I89" s="23" t="s">
        <v>3545</v>
      </c>
      <c r="J89" s="23" t="s">
        <v>3546</v>
      </c>
      <c r="K89" s="23" t="s">
        <v>2525</v>
      </c>
      <c r="L89" s="23">
        <v>32606</v>
      </c>
      <c r="M89" s="23">
        <v>0.75</v>
      </c>
      <c r="N89" s="23" t="s">
        <v>96</v>
      </c>
      <c r="O89" s="23" t="s">
        <v>822</v>
      </c>
    </row>
    <row r="90" spans="9:15" x14ac:dyDescent="0.35">
      <c r="I90" s="23" t="s">
        <v>3495</v>
      </c>
      <c r="J90" s="23" t="s">
        <v>3496</v>
      </c>
      <c r="K90" s="23" t="s">
        <v>2525</v>
      </c>
      <c r="L90" s="23">
        <v>32606</v>
      </c>
      <c r="M90" s="23">
        <v>0.75</v>
      </c>
      <c r="N90" s="23" t="s">
        <v>36</v>
      </c>
      <c r="O90" s="23" t="s">
        <v>822</v>
      </c>
    </row>
    <row r="91" spans="9:15" x14ac:dyDescent="0.35">
      <c r="I91" s="23" t="s">
        <v>3559</v>
      </c>
      <c r="J91" s="23" t="s">
        <v>3560</v>
      </c>
      <c r="K91" s="23" t="s">
        <v>2525</v>
      </c>
      <c r="L91" s="23">
        <v>32606</v>
      </c>
      <c r="M91" s="23">
        <v>0.75</v>
      </c>
      <c r="N91" s="23" t="s">
        <v>76</v>
      </c>
      <c r="O91" s="23" t="s">
        <v>822</v>
      </c>
    </row>
    <row r="92" spans="9:15" x14ac:dyDescent="0.35">
      <c r="I92" s="23" t="s">
        <v>5008</v>
      </c>
      <c r="J92" s="23" t="s">
        <v>5009</v>
      </c>
      <c r="K92" s="23" t="s">
        <v>2525</v>
      </c>
      <c r="L92" s="23">
        <v>44992</v>
      </c>
      <c r="M92" s="23">
        <v>0.745</v>
      </c>
      <c r="N92" s="23" t="s">
        <v>71</v>
      </c>
      <c r="O92" s="23" t="s">
        <v>36</v>
      </c>
    </row>
    <row r="93" spans="9:15" x14ac:dyDescent="0.35">
      <c r="I93" s="23" t="s">
        <v>3471</v>
      </c>
      <c r="J93" s="23" t="s">
        <v>3472</v>
      </c>
      <c r="K93" s="23" t="s">
        <v>2522</v>
      </c>
      <c r="L93" s="23">
        <v>25314</v>
      </c>
      <c r="M93" s="23">
        <v>1.3380000000000001</v>
      </c>
      <c r="N93" s="23" t="s">
        <v>144</v>
      </c>
      <c r="O93" s="23" t="s">
        <v>36</v>
      </c>
    </row>
    <row r="94" spans="9:15" x14ac:dyDescent="0.35">
      <c r="I94" s="23" t="s">
        <v>3503</v>
      </c>
      <c r="J94" s="23" t="s">
        <v>3504</v>
      </c>
      <c r="K94" s="23" t="s">
        <v>2525</v>
      </c>
      <c r="L94" s="23">
        <v>32606</v>
      </c>
      <c r="M94" s="23">
        <v>0.75</v>
      </c>
      <c r="N94" s="23" t="s">
        <v>36</v>
      </c>
      <c r="O94" s="23" t="s">
        <v>822</v>
      </c>
    </row>
    <row r="95" spans="9:15" x14ac:dyDescent="0.35">
      <c r="I95" s="23" t="s">
        <v>3469</v>
      </c>
      <c r="J95" s="23" t="s">
        <v>3470</v>
      </c>
      <c r="K95" s="23" t="s">
        <v>2518</v>
      </c>
      <c r="L95" s="23">
        <v>18179</v>
      </c>
      <c r="M95" s="23">
        <v>2.165</v>
      </c>
      <c r="N95" s="23" t="s">
        <v>36</v>
      </c>
      <c r="O95" s="23" t="s">
        <v>36</v>
      </c>
    </row>
    <row r="96" spans="9:15" x14ac:dyDescent="0.35">
      <c r="I96" s="23" t="s">
        <v>3411</v>
      </c>
      <c r="J96" s="23" t="s">
        <v>3412</v>
      </c>
      <c r="K96" s="23" t="s">
        <v>2518</v>
      </c>
      <c r="L96" s="23">
        <v>15814</v>
      </c>
      <c r="M96" s="23">
        <v>2.4950000000000001</v>
      </c>
      <c r="N96" s="23" t="s">
        <v>68</v>
      </c>
      <c r="O96" s="23" t="s">
        <v>822</v>
      </c>
    </row>
    <row r="97" spans="9:15" x14ac:dyDescent="0.35">
      <c r="I97" s="23" t="s">
        <v>3589</v>
      </c>
      <c r="J97" s="23" t="s">
        <v>3590</v>
      </c>
      <c r="K97" s="23" t="s">
        <v>2522</v>
      </c>
      <c r="L97" s="23">
        <v>24616</v>
      </c>
      <c r="M97" s="23">
        <v>1.399</v>
      </c>
      <c r="N97" s="23" t="s">
        <v>81</v>
      </c>
      <c r="O97" s="23" t="s">
        <v>36</v>
      </c>
    </row>
    <row r="98" spans="9:15" x14ac:dyDescent="0.35">
      <c r="I98" s="23" t="s">
        <v>3433</v>
      </c>
      <c r="J98" s="23" t="s">
        <v>3434</v>
      </c>
      <c r="K98" s="23" t="s">
        <v>2522</v>
      </c>
      <c r="L98" s="23">
        <v>25437</v>
      </c>
      <c r="M98" s="23">
        <v>1.325</v>
      </c>
      <c r="N98" s="23" t="s">
        <v>36</v>
      </c>
      <c r="O98" s="23" t="s">
        <v>822</v>
      </c>
    </row>
    <row r="99" spans="9:15" x14ac:dyDescent="0.35">
      <c r="I99" s="23" t="s">
        <v>3493</v>
      </c>
      <c r="J99" s="23" t="s">
        <v>3494</v>
      </c>
      <c r="K99" s="23" t="s">
        <v>2522</v>
      </c>
      <c r="L99" s="23">
        <v>24634</v>
      </c>
      <c r="M99" s="23">
        <v>1.3979999999999999</v>
      </c>
      <c r="N99" s="23" t="s">
        <v>96</v>
      </c>
      <c r="O99" s="23" t="s">
        <v>36</v>
      </c>
    </row>
    <row r="100" spans="9:15" x14ac:dyDescent="0.35">
      <c r="I100" s="23" t="s">
        <v>5004</v>
      </c>
      <c r="J100" s="23" t="s">
        <v>5005</v>
      </c>
      <c r="K100" s="23" t="s">
        <v>2525</v>
      </c>
      <c r="L100" s="23">
        <v>44992</v>
      </c>
      <c r="M100" s="23">
        <v>0.745</v>
      </c>
      <c r="N100" s="23" t="s">
        <v>71</v>
      </c>
      <c r="O100" s="23" t="s">
        <v>36</v>
      </c>
    </row>
    <row r="101" spans="9:15" x14ac:dyDescent="0.35">
      <c r="I101" s="23" t="s">
        <v>3551</v>
      </c>
      <c r="J101" s="23" t="s">
        <v>3552</v>
      </c>
      <c r="K101" s="23" t="s">
        <v>2525</v>
      </c>
      <c r="L101" s="23">
        <v>32606</v>
      </c>
      <c r="M101" s="23">
        <v>0.75</v>
      </c>
      <c r="N101" s="23" t="s">
        <v>36</v>
      </c>
      <c r="O101" s="23" t="s">
        <v>822</v>
      </c>
    </row>
    <row r="102" spans="9:15" x14ac:dyDescent="0.35">
      <c r="I102" s="23" t="s">
        <v>3561</v>
      </c>
      <c r="J102" s="23" t="s">
        <v>3562</v>
      </c>
      <c r="K102" s="23" t="s">
        <v>2525</v>
      </c>
      <c r="L102" s="23">
        <v>32606</v>
      </c>
      <c r="M102" s="23">
        <v>0.75</v>
      </c>
      <c r="N102" s="23" t="s">
        <v>36</v>
      </c>
      <c r="O102" s="23" t="s">
        <v>822</v>
      </c>
    </row>
    <row r="103" spans="9:15" x14ac:dyDescent="0.35">
      <c r="I103" s="23" t="s">
        <v>3585</v>
      </c>
      <c r="J103" s="23" t="s">
        <v>3586</v>
      </c>
      <c r="K103" s="23" t="s">
        <v>2525</v>
      </c>
      <c r="L103" s="23">
        <v>32606</v>
      </c>
      <c r="M103" s="23">
        <v>0.75</v>
      </c>
      <c r="N103" s="23" t="s">
        <v>36</v>
      </c>
      <c r="O103" s="23" t="s">
        <v>822</v>
      </c>
    </row>
    <row r="104" spans="9:15" x14ac:dyDescent="0.35">
      <c r="I104" s="23" t="s">
        <v>3479</v>
      </c>
      <c r="J104" s="23" t="s">
        <v>3480</v>
      </c>
      <c r="K104" s="23" t="s">
        <v>2525</v>
      </c>
      <c r="L104" s="23">
        <v>32606</v>
      </c>
      <c r="M104" s="23">
        <v>0.75</v>
      </c>
      <c r="N104" s="23" t="s">
        <v>36</v>
      </c>
      <c r="O104" s="23" t="s">
        <v>822</v>
      </c>
    </row>
    <row r="105" spans="9:15" x14ac:dyDescent="0.35">
      <c r="I105" s="23" t="s">
        <v>3519</v>
      </c>
      <c r="J105" s="23" t="s">
        <v>3520</v>
      </c>
      <c r="K105" s="23" t="s">
        <v>2525</v>
      </c>
      <c r="L105" s="23">
        <v>32606</v>
      </c>
      <c r="M105" s="23">
        <v>0.75</v>
      </c>
      <c r="N105" s="23" t="s">
        <v>71</v>
      </c>
      <c r="O105" s="23" t="s">
        <v>822</v>
      </c>
    </row>
    <row r="106" spans="9:15" x14ac:dyDescent="0.35">
      <c r="I106" s="23" t="s">
        <v>5006</v>
      </c>
      <c r="J106" s="23" t="s">
        <v>5007</v>
      </c>
      <c r="K106" s="23" t="s">
        <v>2525</v>
      </c>
      <c r="L106" s="23">
        <v>44992</v>
      </c>
      <c r="M106" s="23">
        <v>0.745</v>
      </c>
      <c r="N106" s="23" t="s">
        <v>36</v>
      </c>
      <c r="O106" s="23" t="s">
        <v>36</v>
      </c>
    </row>
    <row r="107" spans="9:15" x14ac:dyDescent="0.35">
      <c r="I107" s="23" t="s">
        <v>3539</v>
      </c>
      <c r="J107" s="23" t="s">
        <v>3540</v>
      </c>
      <c r="K107" s="23" t="s">
        <v>2525</v>
      </c>
      <c r="L107" s="23">
        <v>32606</v>
      </c>
      <c r="M107" s="23">
        <v>0.75</v>
      </c>
      <c r="N107" s="23" t="s">
        <v>155</v>
      </c>
      <c r="O107" s="23" t="s">
        <v>822</v>
      </c>
    </row>
    <row r="108" spans="9:15" x14ac:dyDescent="0.35">
      <c r="I108" s="23" t="s">
        <v>3501</v>
      </c>
      <c r="J108" s="23" t="s">
        <v>3502</v>
      </c>
      <c r="K108" s="23" t="s">
        <v>2525</v>
      </c>
      <c r="L108" s="23">
        <v>57084</v>
      </c>
      <c r="M108" s="23">
        <v>0.746</v>
      </c>
      <c r="N108" s="23" t="s">
        <v>36</v>
      </c>
      <c r="O108" s="23" t="s">
        <v>822</v>
      </c>
    </row>
    <row r="109" spans="9:15" x14ac:dyDescent="0.35">
      <c r="I109" s="23" t="s">
        <v>7100</v>
      </c>
      <c r="J109" s="23" t="s">
        <v>7101</v>
      </c>
      <c r="K109" s="23" t="s">
        <v>3255</v>
      </c>
      <c r="L109" s="23">
        <v>44992</v>
      </c>
      <c r="M109" s="23">
        <v>0.745</v>
      </c>
      <c r="N109" s="23" t="s">
        <v>47</v>
      </c>
      <c r="O109" s="23" t="s">
        <v>36</v>
      </c>
    </row>
    <row r="110" spans="9:15" x14ac:dyDescent="0.35">
      <c r="I110" s="23" t="s">
        <v>3515</v>
      </c>
      <c r="J110" s="23" t="s">
        <v>3516</v>
      </c>
      <c r="K110" s="23" t="s">
        <v>2525</v>
      </c>
      <c r="L110" s="23">
        <v>32606</v>
      </c>
      <c r="M110" s="23">
        <v>0.75</v>
      </c>
      <c r="N110" s="23" t="s">
        <v>42</v>
      </c>
      <c r="O110" s="23" t="s">
        <v>822</v>
      </c>
    </row>
    <row r="111" spans="9:15" x14ac:dyDescent="0.35">
      <c r="I111" s="23" t="s">
        <v>3397</v>
      </c>
      <c r="J111" s="23" t="s">
        <v>3398</v>
      </c>
      <c r="K111" s="23" t="s">
        <v>2536</v>
      </c>
      <c r="L111" s="23">
        <v>3044</v>
      </c>
      <c r="M111" s="23">
        <v>5.5590000000000002</v>
      </c>
      <c r="N111" s="23" t="s">
        <v>36</v>
      </c>
      <c r="O111" s="23" t="s">
        <v>36</v>
      </c>
    </row>
    <row r="112" spans="9:15" x14ac:dyDescent="0.35">
      <c r="I112" s="23" t="s">
        <v>3403</v>
      </c>
      <c r="J112" s="23" t="s">
        <v>3404</v>
      </c>
      <c r="K112" s="23" t="s">
        <v>2517</v>
      </c>
      <c r="L112" s="23">
        <v>7887</v>
      </c>
      <c r="M112" s="23">
        <v>3.9489999999999998</v>
      </c>
      <c r="N112" s="23" t="s">
        <v>36</v>
      </c>
      <c r="O112" s="23" t="s">
        <v>36</v>
      </c>
    </row>
    <row r="113" spans="9:15" x14ac:dyDescent="0.35">
      <c r="I113" s="23" t="s">
        <v>3477</v>
      </c>
      <c r="J113" s="23" t="s">
        <v>3478</v>
      </c>
      <c r="K113" s="23" t="s">
        <v>2525</v>
      </c>
      <c r="L113" s="23">
        <v>32606</v>
      </c>
      <c r="M113" s="23">
        <v>0.75</v>
      </c>
      <c r="N113" s="23" t="s">
        <v>96</v>
      </c>
      <c r="O113" s="23" t="s">
        <v>822</v>
      </c>
    </row>
    <row r="114" spans="9:15" x14ac:dyDescent="0.35">
      <c r="I114" s="23" t="s">
        <v>3549</v>
      </c>
      <c r="J114" s="23" t="s">
        <v>3550</v>
      </c>
      <c r="K114" s="23" t="s">
        <v>2525</v>
      </c>
      <c r="L114" s="23">
        <v>32606</v>
      </c>
      <c r="M114" s="23">
        <v>0.75</v>
      </c>
      <c r="N114" s="23" t="s">
        <v>156</v>
      </c>
      <c r="O114" s="23" t="s">
        <v>822</v>
      </c>
    </row>
    <row r="115" spans="9:15" x14ac:dyDescent="0.35">
      <c r="I115" s="23" t="s">
        <v>3405</v>
      </c>
      <c r="J115" s="23" t="s">
        <v>3406</v>
      </c>
      <c r="K115" s="23" t="s">
        <v>2517</v>
      </c>
      <c r="L115" s="23">
        <v>5996</v>
      </c>
      <c r="M115" s="23">
        <v>4.4539999999999997</v>
      </c>
      <c r="N115" s="23" t="s">
        <v>36</v>
      </c>
      <c r="O115" s="23" t="s">
        <v>36</v>
      </c>
    </row>
    <row r="116" spans="9:15" x14ac:dyDescent="0.35">
      <c r="I116" s="23" t="s">
        <v>3467</v>
      </c>
      <c r="J116" s="23" t="s">
        <v>3468</v>
      </c>
      <c r="K116" s="23" t="s">
        <v>2518</v>
      </c>
      <c r="L116" s="23">
        <v>15036</v>
      </c>
      <c r="M116" s="23">
        <v>2.6139999999999999</v>
      </c>
      <c r="N116" s="23" t="s">
        <v>53</v>
      </c>
      <c r="O116" s="23" t="s">
        <v>36</v>
      </c>
    </row>
    <row r="117" spans="9:15" x14ac:dyDescent="0.35">
      <c r="I117" s="23" t="s">
        <v>5014</v>
      </c>
      <c r="J117" s="23" t="s">
        <v>5015</v>
      </c>
      <c r="K117" s="23" t="s">
        <v>2525</v>
      </c>
      <c r="L117" s="23">
        <v>44992</v>
      </c>
      <c r="M117" s="23">
        <v>0.745</v>
      </c>
      <c r="N117" s="23" t="s">
        <v>50</v>
      </c>
      <c r="O117" s="23" t="s">
        <v>36</v>
      </c>
    </row>
    <row r="118" spans="9:15" x14ac:dyDescent="0.35">
      <c r="I118" s="23" t="s">
        <v>3483</v>
      </c>
      <c r="J118" s="23" t="s">
        <v>3484</v>
      </c>
      <c r="K118" s="23" t="s">
        <v>2525</v>
      </c>
      <c r="L118" s="23">
        <v>32606</v>
      </c>
      <c r="M118" s="23">
        <v>0.75</v>
      </c>
      <c r="N118" s="23" t="s">
        <v>36</v>
      </c>
      <c r="O118" s="23" t="s">
        <v>822</v>
      </c>
    </row>
    <row r="119" spans="9:15" x14ac:dyDescent="0.35">
      <c r="I119" s="23" t="s">
        <v>3535</v>
      </c>
      <c r="J119" s="23" t="s">
        <v>3536</v>
      </c>
      <c r="K119" s="23" t="s">
        <v>2525</v>
      </c>
      <c r="L119" s="23">
        <v>32606</v>
      </c>
      <c r="M119" s="23">
        <v>0.75</v>
      </c>
      <c r="N119" s="23" t="s">
        <v>96</v>
      </c>
      <c r="O119" s="23" t="s">
        <v>822</v>
      </c>
    </row>
    <row r="120" spans="9:15" x14ac:dyDescent="0.35">
      <c r="I120" s="23" t="s">
        <v>3517</v>
      </c>
      <c r="J120" s="23" t="s">
        <v>3518</v>
      </c>
      <c r="K120" s="23" t="s">
        <v>2525</v>
      </c>
      <c r="L120" s="23">
        <v>32606</v>
      </c>
      <c r="M120" s="23">
        <v>0.75</v>
      </c>
      <c r="N120" s="23" t="s">
        <v>68</v>
      </c>
      <c r="O120" s="23" t="s">
        <v>822</v>
      </c>
    </row>
    <row r="121" spans="9:15" x14ac:dyDescent="0.35">
      <c r="I121" s="23" t="s">
        <v>3447</v>
      </c>
      <c r="J121" s="23" t="s">
        <v>3448</v>
      </c>
      <c r="K121" s="23" t="s">
        <v>2522</v>
      </c>
      <c r="L121" s="23">
        <v>23853</v>
      </c>
      <c r="M121" s="23">
        <v>1.48</v>
      </c>
      <c r="N121" s="23" t="s">
        <v>68</v>
      </c>
      <c r="O121" s="23" t="s">
        <v>36</v>
      </c>
    </row>
    <row r="122" spans="9:15" x14ac:dyDescent="0.35">
      <c r="I122" s="23" t="s">
        <v>3537</v>
      </c>
      <c r="J122" s="23" t="s">
        <v>3538</v>
      </c>
      <c r="K122" s="23" t="s">
        <v>2525</v>
      </c>
      <c r="L122" s="23">
        <v>32606</v>
      </c>
      <c r="M122" s="23">
        <v>0.75</v>
      </c>
      <c r="N122" s="23" t="s">
        <v>156</v>
      </c>
      <c r="O122" s="23" t="s">
        <v>822</v>
      </c>
    </row>
    <row r="123" spans="9:15" x14ac:dyDescent="0.35">
      <c r="I123" s="23" t="s">
        <v>3451</v>
      </c>
      <c r="J123" s="23" t="s">
        <v>3452</v>
      </c>
      <c r="K123" s="23" t="s">
        <v>2522</v>
      </c>
      <c r="L123" s="23">
        <v>30440</v>
      </c>
      <c r="M123" s="23">
        <v>0.90300000000000002</v>
      </c>
      <c r="N123" s="23" t="s">
        <v>39</v>
      </c>
      <c r="O123" s="23" t="s">
        <v>36</v>
      </c>
    </row>
    <row r="124" spans="9:15" x14ac:dyDescent="0.35">
      <c r="I124" s="23" t="s">
        <v>3587</v>
      </c>
      <c r="J124" s="23" t="s">
        <v>3588</v>
      </c>
      <c r="K124" s="23" t="s">
        <v>2525</v>
      </c>
      <c r="L124" s="23">
        <v>32606</v>
      </c>
      <c r="M124" s="23">
        <v>0.75</v>
      </c>
      <c r="N124" s="23" t="s">
        <v>36</v>
      </c>
      <c r="O124" s="23" t="s">
        <v>822</v>
      </c>
    </row>
    <row r="125" spans="9:15" x14ac:dyDescent="0.35">
      <c r="I125" s="23" t="s">
        <v>4962</v>
      </c>
      <c r="J125" s="23" t="s">
        <v>4963</v>
      </c>
      <c r="K125" s="23" t="s">
        <v>2517</v>
      </c>
      <c r="L125" s="23">
        <v>5626</v>
      </c>
      <c r="M125" s="23">
        <v>4.5640000000000001</v>
      </c>
      <c r="N125" s="23" t="s">
        <v>39</v>
      </c>
      <c r="O125" s="23" t="s">
        <v>36</v>
      </c>
    </row>
    <row r="126" spans="9:15" x14ac:dyDescent="0.35">
      <c r="I126" s="23" t="s">
        <v>3571</v>
      </c>
      <c r="J126" s="23" t="s">
        <v>3572</v>
      </c>
      <c r="K126" s="23" t="s">
        <v>2525</v>
      </c>
      <c r="L126" s="23">
        <v>32606</v>
      </c>
      <c r="M126" s="23">
        <v>0.75</v>
      </c>
      <c r="N126" s="23" t="s">
        <v>155</v>
      </c>
      <c r="O126" s="23" t="s">
        <v>822</v>
      </c>
    </row>
    <row r="127" spans="9:15" x14ac:dyDescent="0.35">
      <c r="I127" s="23" t="s">
        <v>3413</v>
      </c>
      <c r="J127" s="23" t="s">
        <v>3414</v>
      </c>
      <c r="K127" s="23" t="s">
        <v>2517</v>
      </c>
      <c r="L127" s="23">
        <v>10067</v>
      </c>
      <c r="M127" s="23">
        <v>3.4830000000000001</v>
      </c>
      <c r="N127" s="23" t="s">
        <v>53</v>
      </c>
      <c r="O127" s="23" t="s">
        <v>36</v>
      </c>
    </row>
    <row r="128" spans="9:15" x14ac:dyDescent="0.35">
      <c r="I128" s="23" t="s">
        <v>4964</v>
      </c>
      <c r="J128" s="23" t="s">
        <v>4965</v>
      </c>
      <c r="K128" s="23" t="s">
        <v>2517</v>
      </c>
      <c r="L128" s="23">
        <v>6872</v>
      </c>
      <c r="M128" s="23">
        <v>4.1959999999999997</v>
      </c>
      <c r="N128" s="23" t="s">
        <v>76</v>
      </c>
      <c r="O128" s="23" t="s">
        <v>36</v>
      </c>
    </row>
  </sheetData>
  <sheetProtection algorithmName="SHA-512" hashValue="WjIY/qkpxJx2XynqsAqEYQIhxonPuJx3qlkXI7ZgJLdMQz9n/CGPIyzyglNGiw5iiWBWfK/3JlmJG9WkzzHhjQ==" saltValue="c2KGFiln4FooOg8A45LnGw==" spinCount="100000" sheet="1" objects="1" scenarios="1"/>
  <autoFilter ref="A2:O2" xr:uid="{00000000-0001-0000-0500-000000000000}"/>
  <sortState xmlns:xlrd2="http://schemas.microsoft.com/office/spreadsheetml/2017/richdata2" ref="A3:G55">
    <sortCondition ref="B3:B5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9"/>
  <sheetViews>
    <sheetView zoomScale="80" zoomScaleNormal="80" workbookViewId="0">
      <selection activeCell="T37" sqref="T37"/>
    </sheetView>
  </sheetViews>
  <sheetFormatPr baseColWidth="10" defaultRowHeight="12.75" x14ac:dyDescent="0.35"/>
  <cols>
    <col min="1" max="1" width="11.73046875" bestFit="1" customWidth="1"/>
    <col min="2" max="2" width="22.929687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2.929687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2922</v>
      </c>
      <c r="B3" s="23" t="s">
        <v>2923</v>
      </c>
      <c r="C3" s="23" t="s">
        <v>2518</v>
      </c>
      <c r="D3" s="23">
        <v>6653</v>
      </c>
      <c r="E3" s="23">
        <v>2.077</v>
      </c>
      <c r="F3" s="23" t="s">
        <v>53</v>
      </c>
      <c r="G3" s="23" t="s">
        <v>36</v>
      </c>
      <c r="I3" s="23" t="s">
        <v>3822</v>
      </c>
      <c r="J3" s="23" t="s">
        <v>3823</v>
      </c>
      <c r="K3" s="23" t="s">
        <v>2517</v>
      </c>
      <c r="L3" s="23">
        <v>7619</v>
      </c>
      <c r="M3" s="23">
        <v>4.008</v>
      </c>
      <c r="N3" s="23" t="s">
        <v>36</v>
      </c>
      <c r="O3" s="23" t="s">
        <v>36</v>
      </c>
    </row>
    <row r="4" spans="1:15" x14ac:dyDescent="0.35">
      <c r="A4" s="23" t="s">
        <v>4930</v>
      </c>
      <c r="B4" s="23" t="s">
        <v>4931</v>
      </c>
      <c r="C4" s="23" t="s">
        <v>2525</v>
      </c>
      <c r="D4" s="23">
        <v>16773</v>
      </c>
      <c r="E4" s="23">
        <v>0.74299999999999999</v>
      </c>
      <c r="F4" s="23" t="s">
        <v>53</v>
      </c>
      <c r="G4" s="23" t="s">
        <v>36</v>
      </c>
      <c r="I4" s="23" t="s">
        <v>2976</v>
      </c>
      <c r="J4" s="23" t="s">
        <v>2977</v>
      </c>
      <c r="K4" s="23" t="s">
        <v>2517</v>
      </c>
      <c r="L4" s="23">
        <v>8237</v>
      </c>
      <c r="M4" s="23">
        <v>3.8759999999999999</v>
      </c>
      <c r="N4" s="23" t="s">
        <v>85</v>
      </c>
      <c r="O4" s="23" t="s">
        <v>36</v>
      </c>
    </row>
    <row r="5" spans="1:15" x14ac:dyDescent="0.35">
      <c r="A5" s="23" t="s">
        <v>2900</v>
      </c>
      <c r="B5" s="23" t="s">
        <v>2901</v>
      </c>
      <c r="C5" s="23" t="s">
        <v>2518</v>
      </c>
      <c r="D5" s="23">
        <v>6451</v>
      </c>
      <c r="E5" s="23">
        <v>2.1389999999999998</v>
      </c>
      <c r="F5" s="23" t="s">
        <v>42</v>
      </c>
      <c r="G5" s="23" t="s">
        <v>36</v>
      </c>
      <c r="I5" s="23" t="s">
        <v>2960</v>
      </c>
      <c r="J5" s="23" t="s">
        <v>2961</v>
      </c>
      <c r="K5" s="23" t="s">
        <v>2517</v>
      </c>
      <c r="L5" s="23">
        <v>9506</v>
      </c>
      <c r="M5" s="23">
        <v>3.5939999999999999</v>
      </c>
      <c r="N5" s="23" t="s">
        <v>36</v>
      </c>
      <c r="O5" s="23" t="s">
        <v>36</v>
      </c>
    </row>
    <row r="6" spans="1:15" x14ac:dyDescent="0.35">
      <c r="A6" s="23" t="s">
        <v>2898</v>
      </c>
      <c r="B6" s="23" t="s">
        <v>2899</v>
      </c>
      <c r="C6" s="23" t="s">
        <v>2536</v>
      </c>
      <c r="D6" s="23">
        <v>1287</v>
      </c>
      <c r="E6" s="23">
        <v>5.3129999999999997</v>
      </c>
      <c r="F6" s="23" t="s">
        <v>39</v>
      </c>
      <c r="G6" s="23" t="s">
        <v>36</v>
      </c>
      <c r="I6" s="23" t="s">
        <v>4916</v>
      </c>
      <c r="J6" s="23" t="s">
        <v>4917</v>
      </c>
      <c r="K6" s="23" t="s">
        <v>2536</v>
      </c>
      <c r="L6" s="23">
        <v>3093</v>
      </c>
      <c r="M6" s="23">
        <v>5.5330000000000004</v>
      </c>
      <c r="N6" s="23" t="s">
        <v>85</v>
      </c>
      <c r="O6" s="23" t="s">
        <v>822</v>
      </c>
    </row>
    <row r="7" spans="1:15" x14ac:dyDescent="0.35">
      <c r="A7" s="23" t="s">
        <v>2896</v>
      </c>
      <c r="B7" s="23" t="s">
        <v>2897</v>
      </c>
      <c r="C7" s="23" t="s">
        <v>2517</v>
      </c>
      <c r="D7" s="23">
        <v>3500</v>
      </c>
      <c r="E7" s="23">
        <v>3.51</v>
      </c>
      <c r="F7" s="23" t="s">
        <v>36</v>
      </c>
      <c r="G7" s="23" t="s">
        <v>36</v>
      </c>
      <c r="I7" s="23" t="s">
        <v>3072</v>
      </c>
      <c r="J7" s="23" t="s">
        <v>3073</v>
      </c>
      <c r="K7" s="23" t="s">
        <v>2525</v>
      </c>
      <c r="L7" s="23">
        <v>31128</v>
      </c>
      <c r="M7" s="23">
        <v>0.85299999999999998</v>
      </c>
      <c r="N7" s="23" t="s">
        <v>47</v>
      </c>
      <c r="O7" s="23" t="s">
        <v>36</v>
      </c>
    </row>
    <row r="8" spans="1:15" x14ac:dyDescent="0.35">
      <c r="A8" s="23" t="s">
        <v>2910</v>
      </c>
      <c r="B8" s="23" t="s">
        <v>2911</v>
      </c>
      <c r="C8" s="23" t="s">
        <v>2517</v>
      </c>
      <c r="D8" s="23">
        <v>3262</v>
      </c>
      <c r="E8" s="23">
        <v>3.6619999999999999</v>
      </c>
      <c r="F8" s="23" t="s">
        <v>68</v>
      </c>
      <c r="G8" s="23" t="s">
        <v>36</v>
      </c>
      <c r="I8" s="23" t="s">
        <v>3818</v>
      </c>
      <c r="J8" s="23" t="s">
        <v>3819</v>
      </c>
      <c r="K8" s="23" t="s">
        <v>2536</v>
      </c>
      <c r="L8" s="23">
        <v>4745</v>
      </c>
      <c r="M8" s="23">
        <v>4.8410000000000002</v>
      </c>
      <c r="N8" s="23" t="s">
        <v>50</v>
      </c>
      <c r="O8" s="23" t="s">
        <v>36</v>
      </c>
    </row>
    <row r="9" spans="1:15" x14ac:dyDescent="0.35">
      <c r="A9" s="23" t="s">
        <v>4926</v>
      </c>
      <c r="B9" s="23" t="s">
        <v>4927</v>
      </c>
      <c r="C9" s="23" t="s">
        <v>2525</v>
      </c>
      <c r="D9" s="23">
        <v>16773</v>
      </c>
      <c r="E9" s="23">
        <v>0.74299999999999999</v>
      </c>
      <c r="F9" s="23" t="s">
        <v>68</v>
      </c>
      <c r="G9" s="23" t="s">
        <v>36</v>
      </c>
      <c r="I9" s="23" t="s">
        <v>3012</v>
      </c>
      <c r="J9" s="23" t="s">
        <v>3013</v>
      </c>
      <c r="K9" s="23" t="s">
        <v>2517</v>
      </c>
      <c r="L9" s="23">
        <v>7532</v>
      </c>
      <c r="M9" s="23">
        <v>4.0279999999999996</v>
      </c>
      <c r="N9" s="23" t="s">
        <v>76</v>
      </c>
      <c r="O9" s="23" t="s">
        <v>36</v>
      </c>
    </row>
    <row r="10" spans="1:15" x14ac:dyDescent="0.35">
      <c r="A10" s="23" t="s">
        <v>3794</v>
      </c>
      <c r="B10" s="23" t="s">
        <v>3795</v>
      </c>
      <c r="C10" s="23" t="s">
        <v>2518</v>
      </c>
      <c r="D10" s="23">
        <v>4311</v>
      </c>
      <c r="E10" s="23">
        <v>3.044</v>
      </c>
      <c r="F10" s="23" t="s">
        <v>85</v>
      </c>
      <c r="G10" s="23" t="s">
        <v>36</v>
      </c>
      <c r="I10" s="23" t="s">
        <v>4940</v>
      </c>
      <c r="J10" s="23" t="s">
        <v>4941</v>
      </c>
      <c r="K10" s="23" t="s">
        <v>2522</v>
      </c>
      <c r="L10" s="23">
        <v>25194</v>
      </c>
      <c r="M10" s="23">
        <v>1.349</v>
      </c>
      <c r="N10" s="23" t="s">
        <v>36</v>
      </c>
      <c r="O10" s="23" t="s">
        <v>36</v>
      </c>
    </row>
    <row r="11" spans="1:15" x14ac:dyDescent="0.35">
      <c r="A11" s="23" t="s">
        <v>4928</v>
      </c>
      <c r="B11" s="23" t="s">
        <v>4929</v>
      </c>
      <c r="C11" s="23" t="s">
        <v>2525</v>
      </c>
      <c r="D11" s="23">
        <v>16773</v>
      </c>
      <c r="E11" s="23">
        <v>0.74299999999999999</v>
      </c>
      <c r="F11" s="23" t="s">
        <v>36</v>
      </c>
      <c r="G11" s="23" t="s">
        <v>36</v>
      </c>
      <c r="I11" s="23" t="s">
        <v>2950</v>
      </c>
      <c r="J11" s="23" t="s">
        <v>2951</v>
      </c>
      <c r="K11" s="23" t="s">
        <v>2522</v>
      </c>
      <c r="L11" s="23">
        <v>27695</v>
      </c>
      <c r="M11" s="23">
        <v>1.1319999999999999</v>
      </c>
      <c r="N11" s="23" t="s">
        <v>36</v>
      </c>
      <c r="O11" s="23" t="s">
        <v>36</v>
      </c>
    </row>
    <row r="12" spans="1:15" x14ac:dyDescent="0.35">
      <c r="A12" s="23" t="s">
        <v>3810</v>
      </c>
      <c r="B12" s="23" t="s">
        <v>3811</v>
      </c>
      <c r="C12" s="23" t="s">
        <v>2518</v>
      </c>
      <c r="D12" s="23">
        <v>4800</v>
      </c>
      <c r="E12" s="23">
        <v>2.8170000000000002</v>
      </c>
      <c r="F12" s="23" t="s">
        <v>36</v>
      </c>
      <c r="G12" s="23" t="s">
        <v>36</v>
      </c>
      <c r="I12" s="23" t="s">
        <v>3064</v>
      </c>
      <c r="J12" s="23" t="s">
        <v>3065</v>
      </c>
      <c r="K12" s="23" t="s">
        <v>2518</v>
      </c>
      <c r="L12" s="23">
        <v>15381</v>
      </c>
      <c r="M12" s="23">
        <v>2.5579999999999998</v>
      </c>
      <c r="N12" s="23" t="s">
        <v>50</v>
      </c>
      <c r="O12" s="23" t="s">
        <v>36</v>
      </c>
    </row>
    <row r="13" spans="1:15" x14ac:dyDescent="0.35">
      <c r="A13" s="23" t="s">
        <v>2936</v>
      </c>
      <c r="B13" s="23" t="s">
        <v>2937</v>
      </c>
      <c r="C13" s="23" t="s">
        <v>2525</v>
      </c>
      <c r="D13" s="23">
        <v>11849</v>
      </c>
      <c r="E13" s="23">
        <v>0.75</v>
      </c>
      <c r="F13" s="23" t="s">
        <v>35</v>
      </c>
      <c r="G13" s="23" t="s">
        <v>822</v>
      </c>
      <c r="I13" s="23" t="s">
        <v>3066</v>
      </c>
      <c r="J13" s="23" t="s">
        <v>3067</v>
      </c>
      <c r="K13" s="23" t="s">
        <v>2525</v>
      </c>
      <c r="L13" s="23">
        <v>32606</v>
      </c>
      <c r="M13" s="23">
        <v>0.75</v>
      </c>
      <c r="N13" s="23" t="s">
        <v>155</v>
      </c>
      <c r="O13" s="23" t="s">
        <v>36</v>
      </c>
    </row>
    <row r="14" spans="1:15" x14ac:dyDescent="0.35">
      <c r="A14" s="23" t="s">
        <v>2914</v>
      </c>
      <c r="B14" s="23" t="s">
        <v>2915</v>
      </c>
      <c r="C14" s="23" t="s">
        <v>2518</v>
      </c>
      <c r="D14" s="23">
        <v>5368</v>
      </c>
      <c r="E14" s="23">
        <v>2.5510000000000002</v>
      </c>
      <c r="F14" s="23" t="s">
        <v>35</v>
      </c>
      <c r="G14" s="23" t="s">
        <v>822</v>
      </c>
      <c r="I14" s="23" t="s">
        <v>3042</v>
      </c>
      <c r="J14" s="23" t="s">
        <v>3043</v>
      </c>
      <c r="K14" s="23" t="s">
        <v>2522</v>
      </c>
      <c r="L14" s="23">
        <v>21257</v>
      </c>
      <c r="M14" s="23">
        <v>1.77</v>
      </c>
      <c r="N14" s="23" t="s">
        <v>68</v>
      </c>
      <c r="O14" s="23" t="s">
        <v>36</v>
      </c>
    </row>
    <row r="15" spans="1:15" x14ac:dyDescent="0.35">
      <c r="A15" s="23" t="s">
        <v>2908</v>
      </c>
      <c r="B15" s="23" t="s">
        <v>2909</v>
      </c>
      <c r="C15" s="23" t="s">
        <v>2518</v>
      </c>
      <c r="D15" s="23">
        <v>5961</v>
      </c>
      <c r="E15" s="23">
        <v>2.306</v>
      </c>
      <c r="F15" s="23" t="s">
        <v>53</v>
      </c>
      <c r="G15" s="23" t="s">
        <v>36</v>
      </c>
      <c r="I15" s="23" t="s">
        <v>4946</v>
      </c>
      <c r="J15" s="23" t="s">
        <v>4947</v>
      </c>
      <c r="K15" s="23" t="s">
        <v>2525</v>
      </c>
      <c r="L15" s="23">
        <v>44992</v>
      </c>
      <c r="M15" s="23">
        <v>0.745</v>
      </c>
      <c r="N15" s="23" t="s">
        <v>106</v>
      </c>
      <c r="O15" s="23" t="s">
        <v>36</v>
      </c>
    </row>
    <row r="16" spans="1:15" x14ac:dyDescent="0.35">
      <c r="A16" s="23" t="s">
        <v>2930</v>
      </c>
      <c r="B16" s="23" t="s">
        <v>2931</v>
      </c>
      <c r="C16" s="23" t="s">
        <v>2518</v>
      </c>
      <c r="D16" s="23">
        <v>7645</v>
      </c>
      <c r="E16" s="23">
        <v>1.7689999999999999</v>
      </c>
      <c r="F16" s="23" t="s">
        <v>50</v>
      </c>
      <c r="G16" s="23" t="s">
        <v>36</v>
      </c>
      <c r="I16" s="23" t="s">
        <v>3054</v>
      </c>
      <c r="J16" s="23" t="s">
        <v>3055</v>
      </c>
      <c r="K16" s="23" t="s">
        <v>2525</v>
      </c>
      <c r="L16" s="23">
        <v>58522</v>
      </c>
      <c r="M16" s="23">
        <v>0.61</v>
      </c>
      <c r="N16" s="23" t="s">
        <v>85</v>
      </c>
      <c r="O16" s="23" t="s">
        <v>36</v>
      </c>
    </row>
    <row r="17" spans="1:15" x14ac:dyDescent="0.35">
      <c r="A17" s="23" t="s">
        <v>2934</v>
      </c>
      <c r="B17" s="23" t="s">
        <v>2935</v>
      </c>
      <c r="C17" s="23" t="s">
        <v>2522</v>
      </c>
      <c r="D17" s="23">
        <v>8267</v>
      </c>
      <c r="E17" s="23">
        <v>1.59</v>
      </c>
      <c r="F17" s="23" t="s">
        <v>42</v>
      </c>
      <c r="G17" s="23" t="s">
        <v>36</v>
      </c>
      <c r="I17" s="23" t="s">
        <v>4944</v>
      </c>
      <c r="J17" s="23" t="s">
        <v>4945</v>
      </c>
      <c r="K17" s="23" t="s">
        <v>2525</v>
      </c>
      <c r="L17" s="23">
        <v>44992</v>
      </c>
      <c r="M17" s="23">
        <v>0.745</v>
      </c>
      <c r="N17" s="23" t="s">
        <v>106</v>
      </c>
      <c r="O17" s="23" t="s">
        <v>36</v>
      </c>
    </row>
    <row r="18" spans="1:15" x14ac:dyDescent="0.35">
      <c r="A18" s="23" t="s">
        <v>2938</v>
      </c>
      <c r="B18" s="23" t="s">
        <v>2939</v>
      </c>
      <c r="C18" s="23" t="s">
        <v>2522</v>
      </c>
      <c r="D18" s="23">
        <v>8559</v>
      </c>
      <c r="E18" s="23">
        <v>1.5109999999999999</v>
      </c>
      <c r="F18" s="23" t="s">
        <v>71</v>
      </c>
      <c r="G18" s="23" t="s">
        <v>36</v>
      </c>
      <c r="I18" s="23" t="s">
        <v>3034</v>
      </c>
      <c r="J18" s="23" t="s">
        <v>3035</v>
      </c>
      <c r="K18" s="23" t="s">
        <v>2525</v>
      </c>
      <c r="L18" s="23">
        <v>32606</v>
      </c>
      <c r="M18" s="23">
        <v>0.75</v>
      </c>
      <c r="N18" s="23" t="s">
        <v>36</v>
      </c>
      <c r="O18" s="23" t="s">
        <v>822</v>
      </c>
    </row>
    <row r="19" spans="1:15" x14ac:dyDescent="0.35">
      <c r="A19" s="23" t="s">
        <v>2904</v>
      </c>
      <c r="B19" s="23" t="s">
        <v>2905</v>
      </c>
      <c r="C19" s="23" t="s">
        <v>2517</v>
      </c>
      <c r="D19" s="23">
        <v>3390</v>
      </c>
      <c r="E19" s="23">
        <v>3.585</v>
      </c>
      <c r="F19" s="23" t="s">
        <v>76</v>
      </c>
      <c r="G19" s="23" t="s">
        <v>36</v>
      </c>
      <c r="I19" s="23" t="s">
        <v>2962</v>
      </c>
      <c r="J19" s="23" t="s">
        <v>2963</v>
      </c>
      <c r="K19" s="23" t="s">
        <v>2517</v>
      </c>
      <c r="L19" s="23">
        <v>7549</v>
      </c>
      <c r="M19" s="23">
        <v>4.024</v>
      </c>
      <c r="N19" s="23" t="s">
        <v>76</v>
      </c>
      <c r="O19" s="23" t="s">
        <v>36</v>
      </c>
    </row>
    <row r="20" spans="1:15" x14ac:dyDescent="0.35">
      <c r="A20" s="23" t="s">
        <v>2912</v>
      </c>
      <c r="B20" s="23" t="s">
        <v>2913</v>
      </c>
      <c r="C20" s="23" t="s">
        <v>2536</v>
      </c>
      <c r="D20" s="23">
        <v>1491</v>
      </c>
      <c r="E20" s="23">
        <v>5.0579999999999998</v>
      </c>
      <c r="F20" s="23" t="s">
        <v>81</v>
      </c>
      <c r="G20" s="23" t="s">
        <v>36</v>
      </c>
      <c r="I20" s="23" t="s">
        <v>4938</v>
      </c>
      <c r="J20" s="23" t="s">
        <v>4939</v>
      </c>
      <c r="K20" s="23" t="s">
        <v>2522</v>
      </c>
      <c r="L20" s="23">
        <v>22901</v>
      </c>
      <c r="M20" s="23">
        <v>1.5820000000000001</v>
      </c>
      <c r="N20" s="23" t="s">
        <v>106</v>
      </c>
      <c r="O20" s="23" t="s">
        <v>36</v>
      </c>
    </row>
    <row r="21" spans="1:15" x14ac:dyDescent="0.35">
      <c r="A21" s="23" t="s">
        <v>2932</v>
      </c>
      <c r="B21" s="23" t="s">
        <v>2933</v>
      </c>
      <c r="C21" s="23" t="s">
        <v>2525</v>
      </c>
      <c r="D21" s="23">
        <v>21089</v>
      </c>
      <c r="E21" s="23">
        <v>0.74399999999999999</v>
      </c>
      <c r="F21" s="23" t="s">
        <v>76</v>
      </c>
      <c r="G21" s="23" t="s">
        <v>36</v>
      </c>
      <c r="I21" s="23" t="s">
        <v>2946</v>
      </c>
      <c r="J21" s="23" t="s">
        <v>2947</v>
      </c>
      <c r="K21" s="23" t="s">
        <v>2517</v>
      </c>
      <c r="L21" s="23">
        <v>5589</v>
      </c>
      <c r="M21" s="23">
        <v>4.5739999999999998</v>
      </c>
      <c r="N21" s="23" t="s">
        <v>36</v>
      </c>
      <c r="O21" s="23" t="s">
        <v>822</v>
      </c>
    </row>
    <row r="22" spans="1:15" x14ac:dyDescent="0.35">
      <c r="A22" s="23" t="s">
        <v>3806</v>
      </c>
      <c r="B22" s="23" t="s">
        <v>3807</v>
      </c>
      <c r="C22" s="23" t="s">
        <v>2522</v>
      </c>
      <c r="D22" s="23">
        <v>9883</v>
      </c>
      <c r="E22" s="23">
        <v>1.1930000000000001</v>
      </c>
      <c r="F22" s="23" t="s">
        <v>71</v>
      </c>
      <c r="G22" s="23" t="s">
        <v>36</v>
      </c>
      <c r="I22" s="23" t="s">
        <v>2972</v>
      </c>
      <c r="J22" s="23" t="s">
        <v>2973</v>
      </c>
      <c r="K22" s="23" t="s">
        <v>2518</v>
      </c>
      <c r="L22" s="23">
        <v>20232</v>
      </c>
      <c r="M22" s="23">
        <v>1.895</v>
      </c>
      <c r="N22" s="23" t="s">
        <v>68</v>
      </c>
      <c r="O22" s="23" t="s">
        <v>822</v>
      </c>
    </row>
    <row r="23" spans="1:15" x14ac:dyDescent="0.35">
      <c r="A23" s="23" t="s">
        <v>2918</v>
      </c>
      <c r="B23" s="23" t="s">
        <v>2919</v>
      </c>
      <c r="C23" s="23" t="s">
        <v>2517</v>
      </c>
      <c r="D23" s="23">
        <v>2435</v>
      </c>
      <c r="E23" s="23">
        <v>4.1900000000000004</v>
      </c>
      <c r="F23" s="23" t="s">
        <v>50</v>
      </c>
      <c r="G23" s="23" t="s">
        <v>36</v>
      </c>
      <c r="I23" s="23" t="s">
        <v>3826</v>
      </c>
      <c r="J23" s="23" t="s">
        <v>3827</v>
      </c>
      <c r="K23" s="23" t="s">
        <v>2518</v>
      </c>
      <c r="L23" s="23">
        <v>18016</v>
      </c>
      <c r="M23" s="23">
        <v>2.19</v>
      </c>
      <c r="N23" s="23" t="s">
        <v>106</v>
      </c>
      <c r="O23" s="23" t="s">
        <v>36</v>
      </c>
    </row>
    <row r="24" spans="1:15" x14ac:dyDescent="0.35">
      <c r="A24" s="23" t="s">
        <v>3796</v>
      </c>
      <c r="B24" s="23" t="s">
        <v>3797</v>
      </c>
      <c r="C24" s="23" t="s">
        <v>2517</v>
      </c>
      <c r="D24" s="23">
        <v>2286</v>
      </c>
      <c r="E24" s="23">
        <v>4.3040000000000003</v>
      </c>
      <c r="F24" s="23" t="s">
        <v>81</v>
      </c>
      <c r="G24" s="23" t="s">
        <v>36</v>
      </c>
      <c r="I24" s="23" t="s">
        <v>2948</v>
      </c>
      <c r="J24" s="23" t="s">
        <v>2949</v>
      </c>
      <c r="K24" s="23" t="s">
        <v>2536</v>
      </c>
      <c r="L24" s="23">
        <v>3015</v>
      </c>
      <c r="M24" s="23">
        <v>5.5739999999999998</v>
      </c>
      <c r="N24" s="23" t="s">
        <v>71</v>
      </c>
      <c r="O24" s="23" t="s">
        <v>36</v>
      </c>
    </row>
    <row r="25" spans="1:15" x14ac:dyDescent="0.35">
      <c r="A25" s="23" t="s">
        <v>3800</v>
      </c>
      <c r="B25" s="23" t="s">
        <v>3801</v>
      </c>
      <c r="C25" s="23" t="s">
        <v>2522</v>
      </c>
      <c r="D25" s="23">
        <v>11123</v>
      </c>
      <c r="E25" s="23">
        <v>0.9</v>
      </c>
      <c r="F25" s="23" t="s">
        <v>36</v>
      </c>
      <c r="G25" s="23" t="s">
        <v>822</v>
      </c>
      <c r="I25" s="23" t="s">
        <v>3050</v>
      </c>
      <c r="J25" s="23" t="s">
        <v>3051</v>
      </c>
      <c r="K25" s="23" t="s">
        <v>2522</v>
      </c>
      <c r="L25" s="23">
        <v>29859</v>
      </c>
      <c r="M25" s="23">
        <v>0.94299999999999995</v>
      </c>
      <c r="N25" s="23" t="s">
        <v>36</v>
      </c>
      <c r="O25" s="23" t="s">
        <v>36</v>
      </c>
    </row>
    <row r="26" spans="1:15" x14ac:dyDescent="0.35">
      <c r="A26" s="23" t="s">
        <v>3808</v>
      </c>
      <c r="B26" s="23" t="s">
        <v>3809</v>
      </c>
      <c r="C26" s="23" t="s">
        <v>2518</v>
      </c>
      <c r="D26" s="23">
        <v>6080</v>
      </c>
      <c r="E26" s="23">
        <v>2.262</v>
      </c>
      <c r="F26" s="23" t="s">
        <v>76</v>
      </c>
      <c r="G26" s="23" t="s">
        <v>36</v>
      </c>
      <c r="I26" s="23" t="s">
        <v>3040</v>
      </c>
      <c r="J26" s="23" t="s">
        <v>3041</v>
      </c>
      <c r="K26" s="23" t="s">
        <v>2522</v>
      </c>
      <c r="L26" s="23">
        <v>23039</v>
      </c>
      <c r="M26" s="23">
        <v>1.5680000000000001</v>
      </c>
      <c r="N26" s="23" t="s">
        <v>53</v>
      </c>
      <c r="O26" s="23" t="s">
        <v>36</v>
      </c>
    </row>
    <row r="27" spans="1:15" x14ac:dyDescent="0.35">
      <c r="A27" s="23" t="s">
        <v>3798</v>
      </c>
      <c r="B27" s="23" t="s">
        <v>3799</v>
      </c>
      <c r="C27" s="23" t="s">
        <v>2522</v>
      </c>
      <c r="D27" s="23">
        <v>11717</v>
      </c>
      <c r="E27" s="23">
        <v>0.77700000000000002</v>
      </c>
      <c r="F27" s="23" t="s">
        <v>36</v>
      </c>
      <c r="G27" s="23" t="s">
        <v>822</v>
      </c>
      <c r="I27" s="23" t="s">
        <v>2992</v>
      </c>
      <c r="J27" s="23" t="s">
        <v>2993</v>
      </c>
      <c r="K27" s="23" t="s">
        <v>2517</v>
      </c>
      <c r="L27" s="23">
        <v>7023</v>
      </c>
      <c r="M27" s="23">
        <v>4.157</v>
      </c>
      <c r="N27" s="23" t="s">
        <v>36</v>
      </c>
      <c r="O27" s="23" t="s">
        <v>36</v>
      </c>
    </row>
    <row r="28" spans="1:15" x14ac:dyDescent="0.35">
      <c r="A28" s="23" t="s">
        <v>2906</v>
      </c>
      <c r="B28" s="23" t="s">
        <v>2907</v>
      </c>
      <c r="C28" s="23" t="s">
        <v>2517</v>
      </c>
      <c r="D28" s="23">
        <v>2447</v>
      </c>
      <c r="E28" s="23">
        <v>4.181</v>
      </c>
      <c r="F28" s="23" t="s">
        <v>39</v>
      </c>
      <c r="G28" s="23" t="s">
        <v>36</v>
      </c>
      <c r="I28" s="23" t="s">
        <v>3052</v>
      </c>
      <c r="J28" s="23" t="s">
        <v>3053</v>
      </c>
      <c r="K28" s="23" t="s">
        <v>2525</v>
      </c>
      <c r="L28" s="23">
        <v>31223</v>
      </c>
      <c r="M28" s="23">
        <v>0.84599999999999997</v>
      </c>
      <c r="N28" s="23" t="s">
        <v>85</v>
      </c>
      <c r="O28" s="23" t="s">
        <v>36</v>
      </c>
    </row>
    <row r="29" spans="1:15" x14ac:dyDescent="0.35">
      <c r="A29" s="23" t="s">
        <v>3792</v>
      </c>
      <c r="B29" s="23" t="s">
        <v>3793</v>
      </c>
      <c r="C29" s="23" t="s">
        <v>2517</v>
      </c>
      <c r="D29" s="23">
        <v>2156</v>
      </c>
      <c r="E29" s="23">
        <v>4.4029999999999996</v>
      </c>
      <c r="F29" s="23" t="s">
        <v>71</v>
      </c>
      <c r="G29" s="23" t="s">
        <v>36</v>
      </c>
      <c r="I29" s="23" t="s">
        <v>2964</v>
      </c>
      <c r="J29" s="23" t="s">
        <v>2965</v>
      </c>
      <c r="K29" s="23" t="s">
        <v>2517</v>
      </c>
      <c r="L29" s="23">
        <v>9586</v>
      </c>
      <c r="M29" s="23">
        <v>3.5779999999999998</v>
      </c>
      <c r="N29" s="23" t="s">
        <v>68</v>
      </c>
      <c r="O29" s="23" t="s">
        <v>36</v>
      </c>
    </row>
    <row r="30" spans="1:15" x14ac:dyDescent="0.35">
      <c r="A30" s="23" t="s">
        <v>2894</v>
      </c>
      <c r="B30" s="23" t="s">
        <v>2895</v>
      </c>
      <c r="C30" s="23" t="s">
        <v>2518</v>
      </c>
      <c r="D30" s="23">
        <v>4667</v>
      </c>
      <c r="E30" s="23">
        <v>2.879</v>
      </c>
      <c r="F30" s="23" t="s">
        <v>39</v>
      </c>
      <c r="G30" s="23" t="s">
        <v>36</v>
      </c>
      <c r="I30" s="23" t="s">
        <v>3018</v>
      </c>
      <c r="J30" s="23" t="s">
        <v>3019</v>
      </c>
      <c r="K30" s="23" t="s">
        <v>2518</v>
      </c>
      <c r="L30" s="23">
        <v>18956</v>
      </c>
      <c r="M30" s="23">
        <v>2.0579999999999998</v>
      </c>
      <c r="N30" s="23" t="s">
        <v>47</v>
      </c>
      <c r="O30" s="23" t="s">
        <v>36</v>
      </c>
    </row>
    <row r="31" spans="1:15" x14ac:dyDescent="0.35">
      <c r="A31" s="23" t="s">
        <v>4932</v>
      </c>
      <c r="B31" s="23" t="s">
        <v>4933</v>
      </c>
      <c r="C31" s="23" t="s">
        <v>2525</v>
      </c>
      <c r="D31" s="23">
        <v>16773</v>
      </c>
      <c r="E31" s="23">
        <v>0.74299999999999999</v>
      </c>
      <c r="F31" s="23" t="s">
        <v>76</v>
      </c>
      <c r="G31" s="23" t="s">
        <v>36</v>
      </c>
      <c r="I31" s="23" t="s">
        <v>2996</v>
      </c>
      <c r="J31" s="23" t="s">
        <v>2997</v>
      </c>
      <c r="K31" s="23" t="s">
        <v>2522</v>
      </c>
      <c r="L31" s="23">
        <v>27146</v>
      </c>
      <c r="M31" s="23">
        <v>1.181</v>
      </c>
      <c r="N31" s="23" t="s">
        <v>81</v>
      </c>
      <c r="O31" s="23" t="s">
        <v>822</v>
      </c>
    </row>
    <row r="32" spans="1:15" x14ac:dyDescent="0.35">
      <c r="A32" s="23" t="s">
        <v>3804</v>
      </c>
      <c r="B32" s="23" t="s">
        <v>3805</v>
      </c>
      <c r="C32" s="23" t="s">
        <v>2536</v>
      </c>
      <c r="D32" s="23">
        <v>1600</v>
      </c>
      <c r="E32" s="23">
        <v>4.9210000000000003</v>
      </c>
      <c r="F32" s="23" t="s">
        <v>53</v>
      </c>
      <c r="G32" s="23" t="s">
        <v>36</v>
      </c>
      <c r="I32" s="23" t="s">
        <v>3074</v>
      </c>
      <c r="J32" s="23" t="s">
        <v>3075</v>
      </c>
      <c r="K32" s="23" t="s">
        <v>2518</v>
      </c>
      <c r="L32" s="23">
        <v>15912</v>
      </c>
      <c r="M32" s="23">
        <v>2.4830000000000001</v>
      </c>
      <c r="N32" s="23" t="s">
        <v>36</v>
      </c>
      <c r="O32" s="23" t="s">
        <v>36</v>
      </c>
    </row>
    <row r="33" spans="1:15" x14ac:dyDescent="0.35">
      <c r="A33" s="23" t="s">
        <v>3802</v>
      </c>
      <c r="B33" s="23" t="s">
        <v>3803</v>
      </c>
      <c r="C33" s="23" t="s">
        <v>2518</v>
      </c>
      <c r="D33" s="23">
        <v>7673</v>
      </c>
      <c r="E33" s="23">
        <v>1.76</v>
      </c>
      <c r="F33" s="23" t="s">
        <v>39</v>
      </c>
      <c r="G33" s="23" t="s">
        <v>36</v>
      </c>
      <c r="I33" s="23" t="s">
        <v>2968</v>
      </c>
      <c r="J33" s="23" t="s">
        <v>2969</v>
      </c>
      <c r="K33" s="23" t="s">
        <v>2518</v>
      </c>
      <c r="L33" s="23">
        <v>11044</v>
      </c>
      <c r="M33" s="23">
        <v>3.294</v>
      </c>
      <c r="N33" s="23" t="s">
        <v>36</v>
      </c>
      <c r="O33" s="23" t="s">
        <v>36</v>
      </c>
    </row>
    <row r="34" spans="1:15" x14ac:dyDescent="0.35">
      <c r="A34" s="23" t="s">
        <v>2902</v>
      </c>
      <c r="B34" s="23" t="s">
        <v>2903</v>
      </c>
      <c r="C34" s="23" t="s">
        <v>2518</v>
      </c>
      <c r="D34" s="23">
        <v>4176</v>
      </c>
      <c r="E34" s="23">
        <v>3.125</v>
      </c>
      <c r="F34" s="23" t="s">
        <v>35</v>
      </c>
      <c r="G34" s="23" t="s">
        <v>36</v>
      </c>
      <c r="I34" s="23" t="s">
        <v>3030</v>
      </c>
      <c r="J34" s="23" t="s">
        <v>3031</v>
      </c>
      <c r="K34" s="23" t="s">
        <v>2522</v>
      </c>
      <c r="L34" s="23">
        <v>22862</v>
      </c>
      <c r="M34" s="23">
        <v>1.5860000000000001</v>
      </c>
      <c r="N34" s="23" t="s">
        <v>50</v>
      </c>
      <c r="O34" s="23" t="s">
        <v>36</v>
      </c>
    </row>
    <row r="35" spans="1:15" x14ac:dyDescent="0.35">
      <c r="A35" s="23" t="s">
        <v>2916</v>
      </c>
      <c r="B35" s="23" t="s">
        <v>2917</v>
      </c>
      <c r="C35" s="23" t="s">
        <v>2518</v>
      </c>
      <c r="D35" s="23">
        <v>4650</v>
      </c>
      <c r="E35" s="23">
        <v>2.887</v>
      </c>
      <c r="F35" s="23" t="s">
        <v>39</v>
      </c>
      <c r="G35" s="23" t="s">
        <v>36</v>
      </c>
      <c r="I35" s="23" t="s">
        <v>3082</v>
      </c>
      <c r="J35" s="23" t="s">
        <v>3083</v>
      </c>
      <c r="K35" s="23" t="s">
        <v>2525</v>
      </c>
      <c r="L35" s="23">
        <v>57495</v>
      </c>
      <c r="M35" s="23">
        <v>0.71299999999999997</v>
      </c>
      <c r="N35" s="23" t="s">
        <v>85</v>
      </c>
      <c r="O35" s="23" t="s">
        <v>36</v>
      </c>
    </row>
    <row r="36" spans="1:15" x14ac:dyDescent="0.35">
      <c r="A36" s="23" t="s">
        <v>2924</v>
      </c>
      <c r="B36" s="23" t="s">
        <v>2925</v>
      </c>
      <c r="C36" s="23" t="s">
        <v>2525</v>
      </c>
      <c r="D36" s="23">
        <v>11849</v>
      </c>
      <c r="E36" s="23">
        <v>0.75</v>
      </c>
      <c r="F36" s="23" t="s">
        <v>155</v>
      </c>
      <c r="G36" s="23" t="s">
        <v>822</v>
      </c>
      <c r="I36" s="23" t="s">
        <v>3814</v>
      </c>
      <c r="J36" s="23" t="s">
        <v>3815</v>
      </c>
      <c r="K36" s="23" t="s">
        <v>2536</v>
      </c>
      <c r="L36" s="23">
        <v>2679</v>
      </c>
      <c r="M36" s="23">
        <v>5.7610000000000001</v>
      </c>
      <c r="N36" s="23" t="s">
        <v>36</v>
      </c>
      <c r="O36" s="23" t="s">
        <v>36</v>
      </c>
    </row>
    <row r="37" spans="1:15" x14ac:dyDescent="0.35">
      <c r="A37" s="23" t="s">
        <v>4934</v>
      </c>
      <c r="B37" s="23" t="s">
        <v>4935</v>
      </c>
      <c r="C37" s="23" t="s">
        <v>2525</v>
      </c>
      <c r="D37" s="23">
        <v>16773</v>
      </c>
      <c r="E37" s="23">
        <v>0.74299999999999999</v>
      </c>
      <c r="F37" s="23" t="s">
        <v>47</v>
      </c>
      <c r="G37" s="23" t="s">
        <v>36</v>
      </c>
      <c r="I37" s="23" t="s">
        <v>4948</v>
      </c>
      <c r="J37" s="23" t="s">
        <v>4949</v>
      </c>
      <c r="K37" s="23" t="s">
        <v>2525</v>
      </c>
      <c r="L37" s="23">
        <v>44992</v>
      </c>
      <c r="M37" s="23">
        <v>0.745</v>
      </c>
      <c r="N37" s="23" t="s">
        <v>36</v>
      </c>
      <c r="O37" s="23" t="s">
        <v>36</v>
      </c>
    </row>
    <row r="38" spans="1:15" x14ac:dyDescent="0.35">
      <c r="A38" s="23" t="s">
        <v>2928</v>
      </c>
      <c r="B38" s="23" t="s">
        <v>2929</v>
      </c>
      <c r="C38" s="23" t="s">
        <v>2518</v>
      </c>
      <c r="D38" s="23">
        <v>5985</v>
      </c>
      <c r="E38" s="23">
        <v>2.298</v>
      </c>
      <c r="F38" s="23" t="s">
        <v>81</v>
      </c>
      <c r="G38" s="23" t="s">
        <v>36</v>
      </c>
      <c r="I38" s="23" t="s">
        <v>4952</v>
      </c>
      <c r="J38" s="23" t="s">
        <v>4953</v>
      </c>
      <c r="K38" s="23" t="s">
        <v>2525</v>
      </c>
      <c r="L38" s="23">
        <v>44992</v>
      </c>
      <c r="M38" s="23">
        <v>0.745</v>
      </c>
      <c r="N38" s="23" t="s">
        <v>53</v>
      </c>
      <c r="O38" s="23" t="s">
        <v>36</v>
      </c>
    </row>
    <row r="39" spans="1:15" x14ac:dyDescent="0.35">
      <c r="A39" s="23" t="s">
        <v>2926</v>
      </c>
      <c r="B39" s="23" t="s">
        <v>2927</v>
      </c>
      <c r="C39" s="23" t="s">
        <v>2525</v>
      </c>
      <c r="D39" s="23">
        <v>11849</v>
      </c>
      <c r="E39" s="23">
        <v>0.75</v>
      </c>
      <c r="F39" s="23" t="s">
        <v>85</v>
      </c>
      <c r="G39" s="23" t="s">
        <v>822</v>
      </c>
      <c r="I39" s="23" t="s">
        <v>2954</v>
      </c>
      <c r="J39" s="23" t="s">
        <v>2955</v>
      </c>
      <c r="K39" s="23" t="s">
        <v>2536</v>
      </c>
      <c r="L39" s="23">
        <v>2868</v>
      </c>
      <c r="M39" s="23">
        <v>5.6479999999999997</v>
      </c>
      <c r="N39" s="23" t="s">
        <v>85</v>
      </c>
      <c r="O39" s="23" t="s">
        <v>36</v>
      </c>
    </row>
    <row r="40" spans="1:15" x14ac:dyDescent="0.35">
      <c r="A40" s="23" t="s">
        <v>2920</v>
      </c>
      <c r="B40" s="23" t="s">
        <v>2921</v>
      </c>
      <c r="C40" s="23" t="s">
        <v>2522</v>
      </c>
      <c r="D40" s="23">
        <v>8743</v>
      </c>
      <c r="E40" s="23">
        <v>1.4610000000000001</v>
      </c>
      <c r="F40" s="23" t="s">
        <v>144</v>
      </c>
      <c r="G40" s="23" t="s">
        <v>36</v>
      </c>
      <c r="I40" s="23" t="s">
        <v>3840</v>
      </c>
      <c r="J40" s="23" t="s">
        <v>3841</v>
      </c>
      <c r="K40" s="23" t="s">
        <v>2522</v>
      </c>
      <c r="L40" s="23">
        <v>23161</v>
      </c>
      <c r="M40" s="23">
        <v>1.5549999999999999</v>
      </c>
      <c r="N40" s="23" t="s">
        <v>36</v>
      </c>
      <c r="O40" s="23" t="s">
        <v>822</v>
      </c>
    </row>
    <row r="41" spans="1:15" x14ac:dyDescent="0.35">
      <c r="A41" s="23" t="s">
        <v>3812</v>
      </c>
      <c r="B41" s="23" t="s">
        <v>3813</v>
      </c>
      <c r="C41" s="23" t="s">
        <v>2522</v>
      </c>
      <c r="D41" s="23">
        <v>10102</v>
      </c>
      <c r="E41" s="23">
        <v>1.141</v>
      </c>
      <c r="F41" s="23" t="s">
        <v>85</v>
      </c>
      <c r="G41" s="23" t="s">
        <v>36</v>
      </c>
      <c r="I41" s="23" t="s">
        <v>3062</v>
      </c>
      <c r="J41" s="23" t="s">
        <v>3063</v>
      </c>
      <c r="K41" s="23" t="s">
        <v>2522</v>
      </c>
      <c r="L41" s="23">
        <v>26813</v>
      </c>
      <c r="M41" s="23">
        <v>1.2130000000000001</v>
      </c>
      <c r="N41" s="23" t="s">
        <v>96</v>
      </c>
      <c r="O41" s="23" t="s">
        <v>36</v>
      </c>
    </row>
    <row r="42" spans="1:15" x14ac:dyDescent="0.35">
      <c r="I42" s="23" t="s">
        <v>3060</v>
      </c>
      <c r="J42" s="23" t="s">
        <v>3061</v>
      </c>
      <c r="K42" s="23" t="s">
        <v>2525</v>
      </c>
      <c r="L42" s="23">
        <v>32606</v>
      </c>
      <c r="M42" s="23">
        <v>0.75</v>
      </c>
      <c r="N42" s="23" t="s">
        <v>36</v>
      </c>
      <c r="O42" s="23" t="s">
        <v>822</v>
      </c>
    </row>
    <row r="43" spans="1:15" x14ac:dyDescent="0.35">
      <c r="I43" s="23" t="s">
        <v>3024</v>
      </c>
      <c r="J43" s="23" t="s">
        <v>3025</v>
      </c>
      <c r="K43" s="23" t="s">
        <v>2522</v>
      </c>
      <c r="L43" s="23">
        <v>27423</v>
      </c>
      <c r="M43" s="23">
        <v>1.1539999999999999</v>
      </c>
      <c r="N43" s="23" t="s">
        <v>36</v>
      </c>
      <c r="O43" s="23" t="s">
        <v>822</v>
      </c>
    </row>
    <row r="44" spans="1:15" x14ac:dyDescent="0.35">
      <c r="I44" s="23" t="s">
        <v>4920</v>
      </c>
      <c r="J44" s="23" t="s">
        <v>4921</v>
      </c>
      <c r="K44" s="23" t="s">
        <v>2536</v>
      </c>
      <c r="L44" s="23">
        <v>4274</v>
      </c>
      <c r="M44" s="23">
        <v>5.008</v>
      </c>
      <c r="N44" s="23" t="s">
        <v>36</v>
      </c>
      <c r="O44" s="23" t="s">
        <v>36</v>
      </c>
    </row>
    <row r="45" spans="1:15" x14ac:dyDescent="0.35">
      <c r="I45" s="23" t="s">
        <v>4918</v>
      </c>
      <c r="J45" s="23" t="s">
        <v>4919</v>
      </c>
      <c r="K45" s="23" t="s">
        <v>2536</v>
      </c>
      <c r="L45" s="23">
        <v>3310</v>
      </c>
      <c r="M45" s="23">
        <v>5.4240000000000004</v>
      </c>
      <c r="N45" s="23" t="s">
        <v>36</v>
      </c>
      <c r="O45" s="23" t="s">
        <v>36</v>
      </c>
    </row>
    <row r="46" spans="1:15" x14ac:dyDescent="0.35">
      <c r="I46" s="23" t="s">
        <v>4954</v>
      </c>
      <c r="J46" s="23" t="s">
        <v>4955</v>
      </c>
      <c r="K46" s="23" t="s">
        <v>2525</v>
      </c>
      <c r="L46" s="23">
        <v>44992</v>
      </c>
      <c r="M46" s="23">
        <v>0.745</v>
      </c>
      <c r="N46" s="23" t="s">
        <v>106</v>
      </c>
      <c r="O46" s="23" t="s">
        <v>36</v>
      </c>
    </row>
    <row r="47" spans="1:15" x14ac:dyDescent="0.35">
      <c r="I47" s="23" t="s">
        <v>3026</v>
      </c>
      <c r="J47" s="23" t="s">
        <v>3027</v>
      </c>
      <c r="K47" s="23" t="s">
        <v>2525</v>
      </c>
      <c r="L47" s="23">
        <v>58714</v>
      </c>
      <c r="M47" s="23">
        <v>0.57699999999999996</v>
      </c>
      <c r="N47" s="23" t="s">
        <v>76</v>
      </c>
      <c r="O47" s="23" t="s">
        <v>36</v>
      </c>
    </row>
    <row r="48" spans="1:15" x14ac:dyDescent="0.35">
      <c r="I48" s="23" t="s">
        <v>3002</v>
      </c>
      <c r="J48" s="23" t="s">
        <v>3003</v>
      </c>
      <c r="K48" s="23" t="s">
        <v>2522</v>
      </c>
      <c r="L48" s="23">
        <v>21635</v>
      </c>
      <c r="M48" s="23">
        <v>1.726</v>
      </c>
      <c r="N48" s="23" t="s">
        <v>53</v>
      </c>
      <c r="O48" s="23" t="s">
        <v>36</v>
      </c>
    </row>
    <row r="49" spans="9:15" x14ac:dyDescent="0.35">
      <c r="I49" s="23" t="s">
        <v>3044</v>
      </c>
      <c r="J49" s="23" t="s">
        <v>3045</v>
      </c>
      <c r="K49" s="23" t="s">
        <v>2522</v>
      </c>
      <c r="L49" s="23">
        <v>30099</v>
      </c>
      <c r="M49" s="23">
        <v>0.92500000000000004</v>
      </c>
      <c r="N49" s="23" t="s">
        <v>71</v>
      </c>
      <c r="O49" s="23" t="s">
        <v>36</v>
      </c>
    </row>
    <row r="50" spans="9:15" x14ac:dyDescent="0.35">
      <c r="I50" s="23" t="s">
        <v>2994</v>
      </c>
      <c r="J50" s="23" t="s">
        <v>2995</v>
      </c>
      <c r="K50" s="23" t="s">
        <v>2518</v>
      </c>
      <c r="L50" s="23">
        <v>18526</v>
      </c>
      <c r="M50" s="23">
        <v>2.1179999999999999</v>
      </c>
      <c r="N50" s="23" t="s">
        <v>76</v>
      </c>
      <c r="O50" s="23" t="s">
        <v>36</v>
      </c>
    </row>
    <row r="51" spans="9:15" x14ac:dyDescent="0.35">
      <c r="I51" s="23" t="s">
        <v>3838</v>
      </c>
      <c r="J51" s="23" t="s">
        <v>3839</v>
      </c>
      <c r="K51" s="23" t="s">
        <v>2518</v>
      </c>
      <c r="L51" s="23">
        <v>19561</v>
      </c>
      <c r="M51" s="23">
        <v>1.9810000000000001</v>
      </c>
      <c r="N51" s="23" t="s">
        <v>50</v>
      </c>
      <c r="O51" s="23" t="s">
        <v>36</v>
      </c>
    </row>
    <row r="52" spans="9:15" x14ac:dyDescent="0.35">
      <c r="I52" s="23" t="s">
        <v>3036</v>
      </c>
      <c r="J52" s="23" t="s">
        <v>3037</v>
      </c>
      <c r="K52" s="23" t="s">
        <v>2518</v>
      </c>
      <c r="L52" s="23">
        <v>17878</v>
      </c>
      <c r="M52" s="23">
        <v>2.2080000000000002</v>
      </c>
      <c r="N52" s="23" t="s">
        <v>53</v>
      </c>
      <c r="O52" s="23" t="s">
        <v>36</v>
      </c>
    </row>
    <row r="53" spans="9:15" x14ac:dyDescent="0.35">
      <c r="I53" s="23" t="s">
        <v>3842</v>
      </c>
      <c r="J53" s="23" t="s">
        <v>3843</v>
      </c>
      <c r="K53" s="23" t="s">
        <v>2522</v>
      </c>
      <c r="L53" s="23">
        <v>24452</v>
      </c>
      <c r="M53" s="23">
        <v>1.417</v>
      </c>
      <c r="N53" s="23" t="s">
        <v>53</v>
      </c>
      <c r="O53" s="23" t="s">
        <v>36</v>
      </c>
    </row>
    <row r="54" spans="9:15" x14ac:dyDescent="0.35">
      <c r="I54" s="23" t="s">
        <v>3016</v>
      </c>
      <c r="J54" s="23" t="s">
        <v>3017</v>
      </c>
      <c r="K54" s="23" t="s">
        <v>2518</v>
      </c>
      <c r="L54" s="23">
        <v>12940</v>
      </c>
      <c r="M54" s="23">
        <v>2.9590000000000001</v>
      </c>
      <c r="N54" s="23" t="s">
        <v>68</v>
      </c>
      <c r="O54" s="23" t="s">
        <v>36</v>
      </c>
    </row>
    <row r="55" spans="9:15" x14ac:dyDescent="0.35">
      <c r="I55" s="23" t="s">
        <v>2982</v>
      </c>
      <c r="J55" s="23" t="s">
        <v>2983</v>
      </c>
      <c r="K55" s="23" t="s">
        <v>2518</v>
      </c>
      <c r="L55" s="23">
        <v>19529</v>
      </c>
      <c r="M55" s="23">
        <v>1.984</v>
      </c>
      <c r="N55" s="23" t="s">
        <v>36</v>
      </c>
      <c r="O55" s="23" t="s">
        <v>822</v>
      </c>
    </row>
    <row r="56" spans="9:15" x14ac:dyDescent="0.35">
      <c r="I56" s="23" t="s">
        <v>3038</v>
      </c>
      <c r="J56" s="23" t="s">
        <v>3039</v>
      </c>
      <c r="K56" s="23" t="s">
        <v>2525</v>
      </c>
      <c r="L56" s="23">
        <v>32606</v>
      </c>
      <c r="M56" s="23">
        <v>0.75</v>
      </c>
      <c r="N56" s="23" t="s">
        <v>81</v>
      </c>
      <c r="O56" s="23" t="s">
        <v>36</v>
      </c>
    </row>
    <row r="57" spans="9:15" x14ac:dyDescent="0.35">
      <c r="I57" s="23" t="s">
        <v>4914</v>
      </c>
      <c r="J57" s="23" t="s">
        <v>4915</v>
      </c>
      <c r="K57" s="23" t="s">
        <v>2536</v>
      </c>
      <c r="L57" s="23">
        <v>2698</v>
      </c>
      <c r="M57" s="23">
        <v>5.7489999999999997</v>
      </c>
      <c r="N57" s="23" t="s">
        <v>85</v>
      </c>
      <c r="O57" s="23" t="s">
        <v>36</v>
      </c>
    </row>
    <row r="58" spans="9:15" x14ac:dyDescent="0.35">
      <c r="I58" s="23" t="s">
        <v>2958</v>
      </c>
      <c r="J58" s="23" t="s">
        <v>2959</v>
      </c>
      <c r="K58" s="23" t="s">
        <v>2517</v>
      </c>
      <c r="L58" s="23">
        <v>10169</v>
      </c>
      <c r="M58" s="23">
        <v>3.46</v>
      </c>
      <c r="N58" s="23" t="s">
        <v>36</v>
      </c>
      <c r="O58" s="23" t="s">
        <v>36</v>
      </c>
    </row>
    <row r="59" spans="9:15" x14ac:dyDescent="0.35">
      <c r="I59" s="23" t="s">
        <v>3076</v>
      </c>
      <c r="J59" s="23" t="s">
        <v>3077</v>
      </c>
      <c r="K59" s="23" t="s">
        <v>2525</v>
      </c>
      <c r="L59" s="23">
        <v>57331</v>
      </c>
      <c r="M59" s="23">
        <v>0.72599999999999998</v>
      </c>
      <c r="N59" s="23" t="s">
        <v>85</v>
      </c>
      <c r="O59" s="23" t="s">
        <v>822</v>
      </c>
    </row>
    <row r="60" spans="9:15" x14ac:dyDescent="0.35">
      <c r="I60" s="23" t="s">
        <v>3820</v>
      </c>
      <c r="J60" s="23" t="s">
        <v>3821</v>
      </c>
      <c r="K60" s="23" t="s">
        <v>2522</v>
      </c>
      <c r="L60" s="23">
        <v>22133</v>
      </c>
      <c r="M60" s="23">
        <v>1.671</v>
      </c>
      <c r="N60" s="23" t="s">
        <v>50</v>
      </c>
      <c r="O60" s="23" t="s">
        <v>822</v>
      </c>
    </row>
    <row r="61" spans="9:15" x14ac:dyDescent="0.35">
      <c r="I61" s="23" t="s">
        <v>2970</v>
      </c>
      <c r="J61" s="23" t="s">
        <v>2971</v>
      </c>
      <c r="K61" s="23" t="s">
        <v>2518</v>
      </c>
      <c r="L61" s="23">
        <v>10738</v>
      </c>
      <c r="M61" s="23">
        <v>3.3519999999999999</v>
      </c>
      <c r="N61" s="23" t="s">
        <v>76</v>
      </c>
      <c r="O61" s="23" t="s">
        <v>36</v>
      </c>
    </row>
    <row r="62" spans="9:15" x14ac:dyDescent="0.35">
      <c r="I62" s="23" t="s">
        <v>3000</v>
      </c>
      <c r="J62" s="23" t="s">
        <v>3001</v>
      </c>
      <c r="K62" s="23" t="s">
        <v>2522</v>
      </c>
      <c r="L62" s="23">
        <v>28540</v>
      </c>
      <c r="M62" s="23">
        <v>1.052</v>
      </c>
      <c r="N62" s="23" t="s">
        <v>36</v>
      </c>
      <c r="O62" s="23" t="s">
        <v>822</v>
      </c>
    </row>
    <row r="63" spans="9:15" x14ac:dyDescent="0.35">
      <c r="I63" s="23" t="s">
        <v>3080</v>
      </c>
      <c r="J63" s="23" t="s">
        <v>3081</v>
      </c>
      <c r="K63" s="23" t="s">
        <v>2522</v>
      </c>
      <c r="L63" s="23">
        <v>21289</v>
      </c>
      <c r="M63" s="23">
        <v>1.7649999999999999</v>
      </c>
      <c r="N63" s="23" t="s">
        <v>71</v>
      </c>
      <c r="O63" s="23" t="s">
        <v>36</v>
      </c>
    </row>
    <row r="64" spans="9:15" x14ac:dyDescent="0.35">
      <c r="I64" s="23" t="s">
        <v>3022</v>
      </c>
      <c r="J64" s="23" t="s">
        <v>3023</v>
      </c>
      <c r="K64" s="23" t="s">
        <v>2518</v>
      </c>
      <c r="L64" s="23">
        <v>14924</v>
      </c>
      <c r="M64" s="23">
        <v>2.63</v>
      </c>
      <c r="N64" s="23" t="s">
        <v>50</v>
      </c>
      <c r="O64" s="23" t="s">
        <v>36</v>
      </c>
    </row>
    <row r="65" spans="9:15" x14ac:dyDescent="0.35">
      <c r="I65" s="23" t="s">
        <v>3020</v>
      </c>
      <c r="J65" s="23" t="s">
        <v>3021</v>
      </c>
      <c r="K65" s="23" t="s">
        <v>2525</v>
      </c>
      <c r="L65" s="23">
        <v>32606</v>
      </c>
      <c r="M65" s="23">
        <v>0.75</v>
      </c>
      <c r="N65" s="23" t="s">
        <v>39</v>
      </c>
      <c r="O65" s="23" t="s">
        <v>36</v>
      </c>
    </row>
    <row r="66" spans="9:15" x14ac:dyDescent="0.35">
      <c r="I66" s="23" t="s">
        <v>3048</v>
      </c>
      <c r="J66" s="23" t="s">
        <v>3049</v>
      </c>
      <c r="K66" s="23" t="s">
        <v>2522</v>
      </c>
      <c r="L66" s="23">
        <v>23779</v>
      </c>
      <c r="M66" s="23">
        <v>1.488</v>
      </c>
      <c r="N66" s="23" t="s">
        <v>71</v>
      </c>
      <c r="O66" s="23" t="s">
        <v>36</v>
      </c>
    </row>
    <row r="67" spans="9:15" x14ac:dyDescent="0.35">
      <c r="I67" s="23" t="s">
        <v>3006</v>
      </c>
      <c r="J67" s="23" t="s">
        <v>3007</v>
      </c>
      <c r="K67" s="23" t="s">
        <v>2518</v>
      </c>
      <c r="L67" s="23">
        <v>12836</v>
      </c>
      <c r="M67" s="23">
        <v>2.976</v>
      </c>
      <c r="N67" s="23" t="s">
        <v>39</v>
      </c>
      <c r="O67" s="23" t="s">
        <v>36</v>
      </c>
    </row>
    <row r="68" spans="9:15" x14ac:dyDescent="0.35">
      <c r="I68" s="23" t="s">
        <v>3832</v>
      </c>
      <c r="J68" s="23" t="s">
        <v>3833</v>
      </c>
      <c r="K68" s="23" t="s">
        <v>2522</v>
      </c>
      <c r="L68" s="23">
        <v>29884</v>
      </c>
      <c r="M68" s="23">
        <v>0.94099999999999995</v>
      </c>
      <c r="N68" s="23" t="s">
        <v>36</v>
      </c>
      <c r="O68" s="23" t="s">
        <v>36</v>
      </c>
    </row>
    <row r="69" spans="9:15" x14ac:dyDescent="0.35">
      <c r="I69" s="23" t="s">
        <v>3830</v>
      </c>
      <c r="J69" s="23" t="s">
        <v>3831</v>
      </c>
      <c r="K69" s="23" t="s">
        <v>2522</v>
      </c>
      <c r="L69" s="23">
        <v>30290</v>
      </c>
      <c r="M69" s="23">
        <v>0.91300000000000003</v>
      </c>
      <c r="N69" s="23" t="s">
        <v>39</v>
      </c>
      <c r="O69" s="23" t="s">
        <v>822</v>
      </c>
    </row>
    <row r="70" spans="9:15" x14ac:dyDescent="0.35">
      <c r="I70" s="23" t="s">
        <v>3844</v>
      </c>
      <c r="J70" s="23" t="s">
        <v>3845</v>
      </c>
      <c r="K70" s="23" t="s">
        <v>2518</v>
      </c>
      <c r="L70" s="23">
        <v>16872</v>
      </c>
      <c r="M70" s="23">
        <v>2.3439999999999999</v>
      </c>
      <c r="N70" s="23" t="s">
        <v>50</v>
      </c>
      <c r="O70" s="23" t="s">
        <v>36</v>
      </c>
    </row>
    <row r="71" spans="9:15" x14ac:dyDescent="0.35">
      <c r="I71" s="23" t="s">
        <v>3816</v>
      </c>
      <c r="J71" s="23" t="s">
        <v>3817</v>
      </c>
      <c r="K71" s="23" t="s">
        <v>2517</v>
      </c>
      <c r="L71" s="23">
        <v>6248</v>
      </c>
      <c r="M71" s="23">
        <v>4.38</v>
      </c>
      <c r="N71" s="23" t="s">
        <v>36</v>
      </c>
      <c r="O71" s="23" t="s">
        <v>36</v>
      </c>
    </row>
    <row r="72" spans="9:15" x14ac:dyDescent="0.35">
      <c r="I72" s="23" t="s">
        <v>3824</v>
      </c>
      <c r="J72" s="23" t="s">
        <v>3825</v>
      </c>
      <c r="K72" s="23" t="s">
        <v>2518</v>
      </c>
      <c r="L72" s="23">
        <v>12670</v>
      </c>
      <c r="M72" s="23">
        <v>3.0030000000000001</v>
      </c>
      <c r="N72" s="23" t="s">
        <v>106</v>
      </c>
      <c r="O72" s="23" t="s">
        <v>36</v>
      </c>
    </row>
    <row r="73" spans="9:15" x14ac:dyDescent="0.35">
      <c r="I73" s="23" t="s">
        <v>3084</v>
      </c>
      <c r="J73" s="23" t="s">
        <v>3085</v>
      </c>
      <c r="K73" s="23" t="s">
        <v>2525</v>
      </c>
      <c r="L73" s="23">
        <v>32606</v>
      </c>
      <c r="M73" s="23">
        <v>0.75</v>
      </c>
      <c r="N73" s="23" t="s">
        <v>47</v>
      </c>
      <c r="O73" s="23" t="s">
        <v>36</v>
      </c>
    </row>
    <row r="74" spans="9:15" x14ac:dyDescent="0.35">
      <c r="I74" s="23" t="s">
        <v>2940</v>
      </c>
      <c r="J74" s="23" t="s">
        <v>2941</v>
      </c>
      <c r="K74" s="23" t="s">
        <v>2518</v>
      </c>
      <c r="L74" s="23">
        <v>11815</v>
      </c>
      <c r="M74" s="23">
        <v>3.15</v>
      </c>
      <c r="N74" s="23" t="s">
        <v>36</v>
      </c>
      <c r="O74" s="23" t="s">
        <v>36</v>
      </c>
    </row>
    <row r="75" spans="9:15" x14ac:dyDescent="0.35">
      <c r="I75" s="23" t="s">
        <v>2974</v>
      </c>
      <c r="J75" s="23" t="s">
        <v>2975</v>
      </c>
      <c r="K75" s="23" t="s">
        <v>2536</v>
      </c>
      <c r="L75" s="23">
        <v>4161</v>
      </c>
      <c r="M75" s="23">
        <v>5.0469999999999997</v>
      </c>
      <c r="N75" s="23" t="s">
        <v>36</v>
      </c>
      <c r="O75" s="23" t="s">
        <v>36</v>
      </c>
    </row>
    <row r="76" spans="9:15" x14ac:dyDescent="0.35">
      <c r="I76" s="23" t="s">
        <v>4924</v>
      </c>
      <c r="J76" s="23" t="s">
        <v>4925</v>
      </c>
      <c r="K76" s="23" t="s">
        <v>2517</v>
      </c>
      <c r="L76" s="23">
        <v>6557</v>
      </c>
      <c r="M76" s="23">
        <v>4.2839999999999998</v>
      </c>
      <c r="N76" s="23" t="s">
        <v>50</v>
      </c>
      <c r="O76" s="23" t="s">
        <v>36</v>
      </c>
    </row>
    <row r="77" spans="9:15" x14ac:dyDescent="0.35">
      <c r="I77" s="23" t="s">
        <v>2956</v>
      </c>
      <c r="J77" s="23" t="s">
        <v>2957</v>
      </c>
      <c r="K77" s="23" t="s">
        <v>2522</v>
      </c>
      <c r="L77" s="23">
        <v>20978</v>
      </c>
      <c r="M77" s="23">
        <v>1.8009999999999999</v>
      </c>
      <c r="N77" s="23" t="s">
        <v>71</v>
      </c>
      <c r="O77" s="23" t="s">
        <v>822</v>
      </c>
    </row>
    <row r="78" spans="9:15" x14ac:dyDescent="0.35">
      <c r="I78" s="23" t="s">
        <v>3004</v>
      </c>
      <c r="J78" s="23" t="s">
        <v>3005</v>
      </c>
      <c r="K78" s="23" t="s">
        <v>2517</v>
      </c>
      <c r="L78" s="23">
        <v>9830</v>
      </c>
      <c r="M78" s="23">
        <v>3.53</v>
      </c>
      <c r="N78" s="23" t="s">
        <v>36</v>
      </c>
      <c r="O78" s="23" t="s">
        <v>36</v>
      </c>
    </row>
    <row r="79" spans="9:15" x14ac:dyDescent="0.35">
      <c r="I79" s="23" t="s">
        <v>3056</v>
      </c>
      <c r="J79" s="23" t="s">
        <v>3057</v>
      </c>
      <c r="K79" s="23" t="s">
        <v>2518</v>
      </c>
      <c r="L79" s="23">
        <v>17053</v>
      </c>
      <c r="M79" s="23">
        <v>2.3239999999999998</v>
      </c>
      <c r="N79" s="23" t="s">
        <v>96</v>
      </c>
      <c r="O79" s="23" t="s">
        <v>36</v>
      </c>
    </row>
    <row r="80" spans="9:15" x14ac:dyDescent="0.35">
      <c r="I80" s="23" t="s">
        <v>3014</v>
      </c>
      <c r="J80" s="23" t="s">
        <v>3015</v>
      </c>
      <c r="K80" s="23" t="s">
        <v>2522</v>
      </c>
      <c r="L80" s="23">
        <v>24118</v>
      </c>
      <c r="M80" s="23">
        <v>1.45</v>
      </c>
      <c r="N80" s="23" t="s">
        <v>36</v>
      </c>
      <c r="O80" s="23" t="s">
        <v>36</v>
      </c>
    </row>
    <row r="81" spans="9:15" x14ac:dyDescent="0.35">
      <c r="I81" s="23" t="s">
        <v>4912</v>
      </c>
      <c r="J81" s="23" t="s">
        <v>4913</v>
      </c>
      <c r="K81" s="23" t="s">
        <v>2536</v>
      </c>
      <c r="L81" s="23">
        <v>2624</v>
      </c>
      <c r="M81" s="23">
        <v>5.7919999999999998</v>
      </c>
      <c r="N81" s="23" t="s">
        <v>81</v>
      </c>
      <c r="O81" s="23" t="s">
        <v>36</v>
      </c>
    </row>
    <row r="82" spans="9:15" x14ac:dyDescent="0.35">
      <c r="I82" s="23" t="s">
        <v>3078</v>
      </c>
      <c r="J82" s="23" t="s">
        <v>3079</v>
      </c>
      <c r="K82" s="23" t="s">
        <v>2525</v>
      </c>
      <c r="L82" s="23">
        <v>32606</v>
      </c>
      <c r="M82" s="23">
        <v>0.75</v>
      </c>
      <c r="N82" s="23" t="s">
        <v>36</v>
      </c>
      <c r="O82" s="23" t="s">
        <v>822</v>
      </c>
    </row>
    <row r="83" spans="9:15" x14ac:dyDescent="0.35">
      <c r="I83" s="23" t="s">
        <v>2966</v>
      </c>
      <c r="J83" s="23" t="s">
        <v>2967</v>
      </c>
      <c r="K83" s="23" t="s">
        <v>2518</v>
      </c>
      <c r="L83" s="23">
        <v>18608</v>
      </c>
      <c r="M83" s="23">
        <v>2.1059999999999999</v>
      </c>
      <c r="N83" s="23" t="s">
        <v>39</v>
      </c>
      <c r="O83" s="23" t="s">
        <v>36</v>
      </c>
    </row>
    <row r="84" spans="9:15" x14ac:dyDescent="0.35">
      <c r="I84" s="23" t="s">
        <v>3058</v>
      </c>
      <c r="J84" s="23" t="s">
        <v>3059</v>
      </c>
      <c r="K84" s="23" t="s">
        <v>2518</v>
      </c>
      <c r="L84" s="23">
        <v>18129</v>
      </c>
      <c r="M84" s="23">
        <v>2.173</v>
      </c>
      <c r="N84" s="23" t="s">
        <v>47</v>
      </c>
      <c r="O84" s="23" t="s">
        <v>36</v>
      </c>
    </row>
    <row r="85" spans="9:15" x14ac:dyDescent="0.35">
      <c r="I85" s="23" t="s">
        <v>3068</v>
      </c>
      <c r="J85" s="23" t="s">
        <v>3069</v>
      </c>
      <c r="K85" s="23" t="s">
        <v>2525</v>
      </c>
      <c r="L85" s="23">
        <v>32606</v>
      </c>
      <c r="M85" s="23">
        <v>0.75</v>
      </c>
      <c r="N85" s="23" t="s">
        <v>42</v>
      </c>
      <c r="O85" s="23" t="s">
        <v>822</v>
      </c>
    </row>
    <row r="86" spans="9:15" x14ac:dyDescent="0.35">
      <c r="I86" s="23" t="s">
        <v>3828</v>
      </c>
      <c r="J86" s="23" t="s">
        <v>3829</v>
      </c>
      <c r="K86" s="23" t="s">
        <v>2518</v>
      </c>
      <c r="L86" s="23">
        <v>17488</v>
      </c>
      <c r="M86" s="23">
        <v>2.2629999999999999</v>
      </c>
      <c r="N86" s="23" t="s">
        <v>76</v>
      </c>
      <c r="O86" s="23" t="s">
        <v>36</v>
      </c>
    </row>
    <row r="87" spans="9:15" x14ac:dyDescent="0.35">
      <c r="I87" s="23" t="s">
        <v>4936</v>
      </c>
      <c r="J87" s="23" t="s">
        <v>4937</v>
      </c>
      <c r="K87" s="23" t="s">
        <v>2518</v>
      </c>
      <c r="L87" s="23">
        <v>20357</v>
      </c>
      <c r="M87" s="23">
        <v>1.881</v>
      </c>
      <c r="N87" s="23" t="s">
        <v>53</v>
      </c>
      <c r="O87" s="23" t="s">
        <v>36</v>
      </c>
    </row>
    <row r="88" spans="9:15" x14ac:dyDescent="0.35">
      <c r="I88" s="23" t="s">
        <v>2986</v>
      </c>
      <c r="J88" s="23" t="s">
        <v>2987</v>
      </c>
      <c r="K88" s="23" t="s">
        <v>2522</v>
      </c>
      <c r="L88" s="23">
        <v>24285</v>
      </c>
      <c r="M88" s="23">
        <v>1.4339999999999999</v>
      </c>
      <c r="N88" s="23" t="s">
        <v>76</v>
      </c>
      <c r="O88" s="23" t="s">
        <v>822</v>
      </c>
    </row>
    <row r="89" spans="9:15" x14ac:dyDescent="0.35">
      <c r="I89" s="23" t="s">
        <v>2998</v>
      </c>
      <c r="J89" s="23" t="s">
        <v>2999</v>
      </c>
      <c r="K89" s="23" t="s">
        <v>2517</v>
      </c>
      <c r="L89" s="23">
        <v>5485</v>
      </c>
      <c r="M89" s="23">
        <v>4.609</v>
      </c>
      <c r="N89" s="23" t="s">
        <v>106</v>
      </c>
      <c r="O89" s="23" t="s">
        <v>36</v>
      </c>
    </row>
    <row r="90" spans="9:15" x14ac:dyDescent="0.35">
      <c r="I90" s="23" t="s">
        <v>3070</v>
      </c>
      <c r="J90" s="23" t="s">
        <v>3071</v>
      </c>
      <c r="K90" s="23" t="s">
        <v>2517</v>
      </c>
      <c r="L90" s="23">
        <v>9697</v>
      </c>
      <c r="M90" s="23">
        <v>3.5590000000000002</v>
      </c>
      <c r="N90" s="23" t="s">
        <v>71</v>
      </c>
      <c r="O90" s="23" t="s">
        <v>36</v>
      </c>
    </row>
    <row r="91" spans="9:15" x14ac:dyDescent="0.35">
      <c r="I91" s="23" t="s">
        <v>3010</v>
      </c>
      <c r="J91" s="23" t="s">
        <v>3011</v>
      </c>
      <c r="K91" s="23" t="s">
        <v>2522</v>
      </c>
      <c r="L91" s="23">
        <v>21925</v>
      </c>
      <c r="M91" s="23">
        <v>1.6930000000000001</v>
      </c>
      <c r="N91" s="23" t="s">
        <v>76</v>
      </c>
      <c r="O91" s="23" t="s">
        <v>36</v>
      </c>
    </row>
    <row r="92" spans="9:15" x14ac:dyDescent="0.35">
      <c r="I92" s="23" t="s">
        <v>4950</v>
      </c>
      <c r="J92" s="23" t="s">
        <v>4951</v>
      </c>
      <c r="K92" s="23" t="s">
        <v>2525</v>
      </c>
      <c r="L92" s="23">
        <v>44992</v>
      </c>
      <c r="M92" s="23">
        <v>0.745</v>
      </c>
      <c r="N92" s="23" t="s">
        <v>36</v>
      </c>
      <c r="O92" s="23" t="s">
        <v>36</v>
      </c>
    </row>
    <row r="93" spans="9:15" x14ac:dyDescent="0.35">
      <c r="I93" s="23" t="s">
        <v>3028</v>
      </c>
      <c r="J93" s="23" t="s">
        <v>3029</v>
      </c>
      <c r="K93" s="23" t="s">
        <v>2518</v>
      </c>
      <c r="L93" s="23">
        <v>15382</v>
      </c>
      <c r="M93" s="23">
        <v>2.5579999999999998</v>
      </c>
      <c r="N93" s="23" t="s">
        <v>42</v>
      </c>
      <c r="O93" s="23" t="s">
        <v>36</v>
      </c>
    </row>
    <row r="94" spans="9:15" x14ac:dyDescent="0.35">
      <c r="I94" s="23" t="s">
        <v>2988</v>
      </c>
      <c r="J94" s="23" t="s">
        <v>2989</v>
      </c>
      <c r="K94" s="23" t="s">
        <v>2517</v>
      </c>
      <c r="L94" s="23">
        <v>9773</v>
      </c>
      <c r="M94" s="23">
        <v>3.544</v>
      </c>
      <c r="N94" s="23" t="s">
        <v>81</v>
      </c>
      <c r="O94" s="23" t="s">
        <v>36</v>
      </c>
    </row>
    <row r="95" spans="9:15" x14ac:dyDescent="0.35">
      <c r="I95" s="23" t="s">
        <v>2984</v>
      </c>
      <c r="J95" s="23" t="s">
        <v>2985</v>
      </c>
      <c r="K95" s="23" t="s">
        <v>2522</v>
      </c>
      <c r="L95" s="23">
        <v>23152</v>
      </c>
      <c r="M95" s="23">
        <v>1.5549999999999999</v>
      </c>
      <c r="N95" s="23" t="s">
        <v>85</v>
      </c>
      <c r="O95" s="23" t="s">
        <v>822</v>
      </c>
    </row>
    <row r="96" spans="9:15" x14ac:dyDescent="0.35">
      <c r="I96" s="23" t="s">
        <v>2990</v>
      </c>
      <c r="J96" s="23" t="s">
        <v>2991</v>
      </c>
      <c r="K96" s="23" t="s">
        <v>2517</v>
      </c>
      <c r="L96" s="23">
        <v>5522</v>
      </c>
      <c r="M96" s="23">
        <v>4.5960000000000001</v>
      </c>
      <c r="N96" s="23" t="s">
        <v>76</v>
      </c>
      <c r="O96" s="23" t="s">
        <v>36</v>
      </c>
    </row>
    <row r="97" spans="9:15" x14ac:dyDescent="0.35">
      <c r="I97" s="23" t="s">
        <v>2978</v>
      </c>
      <c r="J97" s="23" t="s">
        <v>2979</v>
      </c>
      <c r="K97" s="23" t="s">
        <v>2517</v>
      </c>
      <c r="L97" s="23">
        <v>5775</v>
      </c>
      <c r="M97" s="23">
        <v>4.5179999999999998</v>
      </c>
      <c r="N97" s="23" t="s">
        <v>36</v>
      </c>
      <c r="O97" s="23" t="s">
        <v>36</v>
      </c>
    </row>
    <row r="98" spans="9:15" x14ac:dyDescent="0.35">
      <c r="I98" s="23" t="s">
        <v>2942</v>
      </c>
      <c r="J98" s="23" t="s">
        <v>2943</v>
      </c>
      <c r="K98" s="23" t="s">
        <v>2518</v>
      </c>
      <c r="L98" s="23">
        <v>14548</v>
      </c>
      <c r="M98" s="23">
        <v>2.69</v>
      </c>
      <c r="N98" s="23" t="s">
        <v>36</v>
      </c>
      <c r="O98" s="23" t="s">
        <v>36</v>
      </c>
    </row>
    <row r="99" spans="9:15" x14ac:dyDescent="0.35">
      <c r="I99" s="23" t="s">
        <v>2944</v>
      </c>
      <c r="J99" s="23" t="s">
        <v>2945</v>
      </c>
      <c r="K99" s="23" t="s">
        <v>2536</v>
      </c>
      <c r="L99" s="23">
        <v>2626</v>
      </c>
      <c r="M99" s="23">
        <v>5.79</v>
      </c>
      <c r="N99" s="23" t="s">
        <v>36</v>
      </c>
      <c r="O99" s="23" t="s">
        <v>36</v>
      </c>
    </row>
    <row r="100" spans="9:15" x14ac:dyDescent="0.35">
      <c r="I100" s="23" t="s">
        <v>3834</v>
      </c>
      <c r="J100" s="23" t="s">
        <v>3835</v>
      </c>
      <c r="K100" s="23" t="s">
        <v>2518</v>
      </c>
      <c r="L100" s="23">
        <v>17374</v>
      </c>
      <c r="M100" s="23">
        <v>2.2789999999999999</v>
      </c>
      <c r="N100" s="23" t="s">
        <v>36</v>
      </c>
      <c r="O100" s="23" t="s">
        <v>36</v>
      </c>
    </row>
    <row r="101" spans="9:15" x14ac:dyDescent="0.35">
      <c r="I101" s="23" t="s">
        <v>3032</v>
      </c>
      <c r="J101" s="23" t="s">
        <v>3033</v>
      </c>
      <c r="K101" s="23" t="s">
        <v>2518</v>
      </c>
      <c r="L101" s="23">
        <v>12708</v>
      </c>
      <c r="M101" s="23">
        <v>2.9950000000000001</v>
      </c>
      <c r="N101" s="23" t="s">
        <v>39</v>
      </c>
      <c r="O101" s="23" t="s">
        <v>36</v>
      </c>
    </row>
    <row r="102" spans="9:15" x14ac:dyDescent="0.35">
      <c r="I102" s="23" t="s">
        <v>4942</v>
      </c>
      <c r="J102" s="23" t="s">
        <v>4943</v>
      </c>
      <c r="K102" s="23" t="s">
        <v>2525</v>
      </c>
      <c r="L102" s="23">
        <v>31473</v>
      </c>
      <c r="M102" s="23">
        <v>0.82699999999999996</v>
      </c>
      <c r="N102" s="23" t="s">
        <v>76</v>
      </c>
      <c r="O102" s="23" t="s">
        <v>36</v>
      </c>
    </row>
    <row r="103" spans="9:15" x14ac:dyDescent="0.35">
      <c r="I103" s="23" t="s">
        <v>2952</v>
      </c>
      <c r="J103" s="23" t="s">
        <v>2953</v>
      </c>
      <c r="K103" s="23" t="s">
        <v>2536</v>
      </c>
      <c r="L103" s="23">
        <v>3070</v>
      </c>
      <c r="M103" s="23">
        <v>5.5469999999999997</v>
      </c>
      <c r="N103" s="23" t="s">
        <v>39</v>
      </c>
      <c r="O103" s="23" t="s">
        <v>36</v>
      </c>
    </row>
    <row r="104" spans="9:15" x14ac:dyDescent="0.35">
      <c r="I104" s="23" t="s">
        <v>2980</v>
      </c>
      <c r="J104" s="23" t="s">
        <v>2981</v>
      </c>
      <c r="K104" s="23" t="s">
        <v>2517</v>
      </c>
      <c r="L104" s="23">
        <v>5978</v>
      </c>
      <c r="M104" s="23">
        <v>4.4580000000000002</v>
      </c>
      <c r="N104" s="23" t="s">
        <v>42</v>
      </c>
      <c r="O104" s="23" t="s">
        <v>36</v>
      </c>
    </row>
    <row r="105" spans="9:15" x14ac:dyDescent="0.35">
      <c r="I105" s="23" t="s">
        <v>4922</v>
      </c>
      <c r="J105" s="23" t="s">
        <v>4923</v>
      </c>
      <c r="K105" s="23" t="s">
        <v>2536</v>
      </c>
      <c r="L105" s="23">
        <v>4641</v>
      </c>
      <c r="M105" s="23">
        <v>4.8689999999999998</v>
      </c>
      <c r="N105" s="23" t="s">
        <v>36</v>
      </c>
      <c r="O105" s="23" t="s">
        <v>822</v>
      </c>
    </row>
    <row r="106" spans="9:15" x14ac:dyDescent="0.35">
      <c r="I106" s="23" t="s">
        <v>3008</v>
      </c>
      <c r="J106" s="23" t="s">
        <v>3009</v>
      </c>
      <c r="K106" s="23" t="s">
        <v>2525</v>
      </c>
      <c r="L106" s="23">
        <v>32606</v>
      </c>
      <c r="M106" s="23">
        <v>0.75</v>
      </c>
      <c r="N106" s="23" t="s">
        <v>36</v>
      </c>
      <c r="O106" s="23" t="s">
        <v>822</v>
      </c>
    </row>
    <row r="107" spans="9:15" x14ac:dyDescent="0.35">
      <c r="I107" s="23" t="s">
        <v>4956</v>
      </c>
      <c r="J107" s="23" t="s">
        <v>4957</v>
      </c>
      <c r="K107" s="23" t="s">
        <v>2525</v>
      </c>
      <c r="L107" s="23">
        <v>58494</v>
      </c>
      <c r="M107" s="23">
        <v>0.61399999999999999</v>
      </c>
      <c r="N107" s="23" t="s">
        <v>106</v>
      </c>
      <c r="O107" s="23" t="s">
        <v>36</v>
      </c>
    </row>
    <row r="108" spans="9:15" x14ac:dyDescent="0.35">
      <c r="I108" s="23" t="s">
        <v>3046</v>
      </c>
      <c r="J108" s="23" t="s">
        <v>3047</v>
      </c>
      <c r="K108" s="23" t="s">
        <v>2518</v>
      </c>
      <c r="L108" s="23">
        <v>16956</v>
      </c>
      <c r="M108" s="23">
        <v>2.3340000000000001</v>
      </c>
      <c r="N108" s="23" t="s">
        <v>47</v>
      </c>
      <c r="O108" s="23" t="s">
        <v>36</v>
      </c>
    </row>
    <row r="109" spans="9:15" x14ac:dyDescent="0.35">
      <c r="I109" s="23" t="s">
        <v>3836</v>
      </c>
      <c r="J109" s="23" t="s">
        <v>3837</v>
      </c>
      <c r="K109" s="23" t="s">
        <v>2518</v>
      </c>
      <c r="L109" s="23">
        <v>12956</v>
      </c>
      <c r="M109" s="23">
        <v>2.956</v>
      </c>
      <c r="N109" s="23" t="s">
        <v>36</v>
      </c>
      <c r="O109" s="23" t="s">
        <v>36</v>
      </c>
    </row>
  </sheetData>
  <sheetProtection algorithmName="SHA-512" hashValue="zz+3Ege6/Pa5zv5Fb7mtQT+e/q8mljG5J0lF3R3hGKALAt8WKbR8j2WbqGM61seAuLSXwzv2Qxg1ni1UcR6wqA==" saltValue="jg3FEe3NJY5FRESVxt6D6w==" spinCount="100000" sheet="1" objects="1" scenarios="1"/>
  <autoFilter ref="A2:O2" xr:uid="{00000000-0001-0000-0900-000000000000}"/>
  <sortState xmlns:xlrd2="http://schemas.microsoft.com/office/spreadsheetml/2017/richdata2" ref="I3:O109">
    <sortCondition ref="J3:J109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9AB5-013C-47A0-AFC2-6748D95ADEF6}">
  <dimension ref="A1:O181"/>
  <sheetViews>
    <sheetView zoomScale="80" zoomScaleNormal="80" workbookViewId="0">
      <selection activeCell="S35" sqref="S35"/>
    </sheetView>
  </sheetViews>
  <sheetFormatPr baseColWidth="10" defaultRowHeight="12.75" x14ac:dyDescent="0.35"/>
  <cols>
    <col min="1" max="1" width="13.9296875" bestFit="1" customWidth="1"/>
    <col min="2" max="2" width="23.6640625" bestFit="1" customWidth="1"/>
    <col min="3" max="3" width="12.53125" bestFit="1" customWidth="1"/>
    <col min="4" max="4" width="7.265625" bestFit="1" customWidth="1"/>
    <col min="5" max="5" width="8.06640625" bestFit="1" customWidth="1"/>
    <col min="6" max="6" width="10.796875" bestFit="1" customWidth="1"/>
    <col min="7" max="7" width="7.73046875" bestFit="1" customWidth="1"/>
    <col min="8" max="8" width="5.53125" customWidth="1"/>
    <col min="9" max="9" width="13.9296875" bestFit="1" customWidth="1"/>
    <col min="10" max="10" width="20.59765625" bestFit="1" customWidth="1"/>
    <col min="11" max="11" width="12.53125" bestFit="1" customWidth="1"/>
    <col min="12" max="12" width="7.265625" bestFit="1" customWidth="1"/>
    <col min="13" max="13" width="8.06640625" bestFit="1" customWidth="1"/>
    <col min="14" max="14" width="10.796875" bestFit="1" customWidth="1"/>
    <col min="15" max="15" width="7.7304687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5275</v>
      </c>
      <c r="B3" s="23" t="s">
        <v>5276</v>
      </c>
      <c r="C3" s="23" t="s">
        <v>2525</v>
      </c>
      <c r="D3" s="23">
        <v>11849</v>
      </c>
      <c r="E3" s="23">
        <v>0.75</v>
      </c>
      <c r="F3" s="23" t="s">
        <v>39</v>
      </c>
      <c r="G3" s="23" t="s">
        <v>822</v>
      </c>
      <c r="I3" s="23" t="s">
        <v>5337</v>
      </c>
      <c r="J3" s="23" t="s">
        <v>5338</v>
      </c>
      <c r="K3" s="23" t="s">
        <v>2525</v>
      </c>
      <c r="L3" s="23">
        <v>32269</v>
      </c>
      <c r="M3" s="23">
        <v>0.77700000000000002</v>
      </c>
      <c r="N3" s="23" t="s">
        <v>71</v>
      </c>
      <c r="O3" s="23" t="s">
        <v>822</v>
      </c>
    </row>
    <row r="4" spans="1:15" x14ac:dyDescent="0.35">
      <c r="A4" s="23" t="s">
        <v>5111</v>
      </c>
      <c r="B4" s="23" t="s">
        <v>5112</v>
      </c>
      <c r="C4" s="23" t="s">
        <v>2518</v>
      </c>
      <c r="D4" s="23">
        <v>7538</v>
      </c>
      <c r="E4" s="23">
        <v>1.7929999999999999</v>
      </c>
      <c r="F4" s="23" t="s">
        <v>71</v>
      </c>
      <c r="G4" s="23" t="s">
        <v>822</v>
      </c>
      <c r="I4" s="23" t="s">
        <v>5229</v>
      </c>
      <c r="J4" s="23" t="s">
        <v>5230</v>
      </c>
      <c r="K4" s="23" t="s">
        <v>2522</v>
      </c>
      <c r="L4" s="23">
        <v>21500</v>
      </c>
      <c r="M4" s="23">
        <v>1.7390000000000001</v>
      </c>
      <c r="N4" s="23" t="s">
        <v>81</v>
      </c>
      <c r="O4" s="23" t="s">
        <v>822</v>
      </c>
    </row>
    <row r="5" spans="1:15" x14ac:dyDescent="0.35">
      <c r="A5" s="23" t="s">
        <v>5219</v>
      </c>
      <c r="B5" s="23" t="s">
        <v>5220</v>
      </c>
      <c r="C5" s="23" t="s">
        <v>2525</v>
      </c>
      <c r="D5" s="23">
        <v>11849</v>
      </c>
      <c r="E5" s="23">
        <v>0.75</v>
      </c>
      <c r="F5" s="23" t="s">
        <v>156</v>
      </c>
      <c r="G5" s="23" t="s">
        <v>822</v>
      </c>
      <c r="I5" s="23" t="s">
        <v>5467</v>
      </c>
      <c r="J5" s="23" t="s">
        <v>5468</v>
      </c>
      <c r="K5" s="23" t="s">
        <v>2525</v>
      </c>
      <c r="L5" s="23">
        <v>32606</v>
      </c>
      <c r="M5" s="23">
        <v>0.75</v>
      </c>
      <c r="N5" s="23" t="s">
        <v>85</v>
      </c>
      <c r="O5" s="23" t="s">
        <v>822</v>
      </c>
    </row>
    <row r="6" spans="1:15" x14ac:dyDescent="0.35">
      <c r="A6" s="23" t="s">
        <v>5263</v>
      </c>
      <c r="B6" s="23" t="s">
        <v>5264</v>
      </c>
      <c r="C6" s="23" t="s">
        <v>2525</v>
      </c>
      <c r="D6" s="23">
        <v>11849</v>
      </c>
      <c r="E6" s="23">
        <v>0.75</v>
      </c>
      <c r="F6" s="23" t="s">
        <v>53</v>
      </c>
      <c r="G6" s="23" t="s">
        <v>822</v>
      </c>
      <c r="I6" s="23" t="s">
        <v>5217</v>
      </c>
      <c r="J6" s="23" t="s">
        <v>5218</v>
      </c>
      <c r="K6" s="23" t="s">
        <v>2522</v>
      </c>
      <c r="L6" s="23">
        <v>20476</v>
      </c>
      <c r="M6" s="23">
        <v>1.865</v>
      </c>
      <c r="N6" s="23" t="s">
        <v>106</v>
      </c>
      <c r="O6" s="23" t="s">
        <v>36</v>
      </c>
    </row>
    <row r="7" spans="1:15" x14ac:dyDescent="0.35">
      <c r="A7" s="23" t="s">
        <v>5155</v>
      </c>
      <c r="B7" s="23" t="s">
        <v>5156</v>
      </c>
      <c r="C7" s="23" t="s">
        <v>2522</v>
      </c>
      <c r="D7" s="23">
        <v>11449</v>
      </c>
      <c r="E7" s="23">
        <v>0.82799999999999996</v>
      </c>
      <c r="F7" s="23" t="s">
        <v>96</v>
      </c>
      <c r="G7" s="23" t="s">
        <v>36</v>
      </c>
      <c r="I7" s="23" t="s">
        <v>5133</v>
      </c>
      <c r="J7" s="23" t="s">
        <v>5134</v>
      </c>
      <c r="K7" s="23" t="s">
        <v>2517</v>
      </c>
      <c r="L7" s="23">
        <v>9434</v>
      </c>
      <c r="M7" s="23">
        <v>3.61</v>
      </c>
      <c r="N7" s="23" t="s">
        <v>76</v>
      </c>
      <c r="O7" s="23" t="s">
        <v>36</v>
      </c>
    </row>
    <row r="8" spans="1:15" x14ac:dyDescent="0.35">
      <c r="A8" s="23" t="s">
        <v>5139</v>
      </c>
      <c r="B8" s="23" t="s">
        <v>5140</v>
      </c>
      <c r="C8" s="23" t="s">
        <v>2522</v>
      </c>
      <c r="D8" s="23">
        <v>10322</v>
      </c>
      <c r="E8" s="23">
        <v>1.0900000000000001</v>
      </c>
      <c r="F8" s="23" t="s">
        <v>68</v>
      </c>
      <c r="G8" s="23" t="s">
        <v>822</v>
      </c>
      <c r="I8" s="23" t="s">
        <v>5213</v>
      </c>
      <c r="J8" s="23" t="s">
        <v>5214</v>
      </c>
      <c r="K8" s="23" t="s">
        <v>2522</v>
      </c>
      <c r="L8" s="23">
        <v>20474</v>
      </c>
      <c r="M8" s="23">
        <v>1.865</v>
      </c>
      <c r="N8" s="23" t="s">
        <v>50</v>
      </c>
      <c r="O8" s="23" t="s">
        <v>36</v>
      </c>
    </row>
    <row r="9" spans="1:15" x14ac:dyDescent="0.35">
      <c r="A9" s="23" t="s">
        <v>5107</v>
      </c>
      <c r="B9" s="23" t="s">
        <v>5108</v>
      </c>
      <c r="C9" s="23" t="s">
        <v>2518</v>
      </c>
      <c r="D9" s="23">
        <v>6065</v>
      </c>
      <c r="E9" s="23">
        <v>2.2639999999999998</v>
      </c>
      <c r="F9" s="23" t="s">
        <v>68</v>
      </c>
      <c r="G9" s="23" t="s">
        <v>822</v>
      </c>
      <c r="I9" s="23" t="s">
        <v>5495</v>
      </c>
      <c r="J9" s="23" t="s">
        <v>5496</v>
      </c>
      <c r="K9" s="23" t="s">
        <v>2525</v>
      </c>
      <c r="L9" s="23">
        <v>32606</v>
      </c>
      <c r="M9" s="23">
        <v>0.75</v>
      </c>
      <c r="N9" s="23" t="s">
        <v>85</v>
      </c>
      <c r="O9" s="23" t="s">
        <v>822</v>
      </c>
    </row>
    <row r="10" spans="1:15" x14ac:dyDescent="0.35">
      <c r="A10" s="23" t="s">
        <v>5163</v>
      </c>
      <c r="B10" s="23" t="s">
        <v>5164</v>
      </c>
      <c r="C10" s="23" t="s">
        <v>2522</v>
      </c>
      <c r="D10" s="23">
        <v>11496</v>
      </c>
      <c r="E10" s="23">
        <v>0.81799999999999995</v>
      </c>
      <c r="F10" s="23" t="s">
        <v>144</v>
      </c>
      <c r="G10" s="23" t="s">
        <v>822</v>
      </c>
      <c r="I10" s="23" t="s">
        <v>5415</v>
      </c>
      <c r="J10" s="23" t="s">
        <v>5416</v>
      </c>
      <c r="K10" s="23" t="s">
        <v>2525</v>
      </c>
      <c r="L10" s="23">
        <v>32606</v>
      </c>
      <c r="M10" s="23">
        <v>0.75</v>
      </c>
      <c r="N10" s="23" t="s">
        <v>96</v>
      </c>
      <c r="O10" s="23" t="s">
        <v>822</v>
      </c>
    </row>
    <row r="11" spans="1:15" x14ac:dyDescent="0.35">
      <c r="A11" s="23" t="s">
        <v>5283</v>
      </c>
      <c r="B11" s="23" t="s">
        <v>5284</v>
      </c>
      <c r="C11" s="23" t="s">
        <v>2525</v>
      </c>
      <c r="D11" s="23">
        <v>11849</v>
      </c>
      <c r="E11" s="23">
        <v>0.75</v>
      </c>
      <c r="F11" s="23" t="s">
        <v>35</v>
      </c>
      <c r="G11" s="23" t="s">
        <v>822</v>
      </c>
      <c r="I11" s="23" t="s">
        <v>5289</v>
      </c>
      <c r="J11" s="23" t="s">
        <v>5290</v>
      </c>
      <c r="K11" s="23" t="s">
        <v>2522</v>
      </c>
      <c r="L11" s="23">
        <v>28764</v>
      </c>
      <c r="M11" s="23">
        <v>1.03</v>
      </c>
      <c r="N11" s="23" t="s">
        <v>76</v>
      </c>
      <c r="O11" s="23" t="s">
        <v>822</v>
      </c>
    </row>
    <row r="12" spans="1:15" x14ac:dyDescent="0.35">
      <c r="A12" s="23" t="s">
        <v>5295</v>
      </c>
      <c r="B12" s="23" t="s">
        <v>5296</v>
      </c>
      <c r="C12" s="23" t="s">
        <v>2525</v>
      </c>
      <c r="D12" s="23">
        <v>11849</v>
      </c>
      <c r="E12" s="23">
        <v>0.75</v>
      </c>
      <c r="F12" s="23" t="s">
        <v>53</v>
      </c>
      <c r="G12" s="23" t="s">
        <v>822</v>
      </c>
      <c r="I12" s="23" t="s">
        <v>5549</v>
      </c>
      <c r="J12" s="23" t="s">
        <v>5550</v>
      </c>
      <c r="K12" s="23" t="s">
        <v>2525</v>
      </c>
      <c r="L12" s="23">
        <v>58328</v>
      </c>
      <c r="M12" s="23">
        <v>0.63200000000000001</v>
      </c>
      <c r="N12" s="23" t="s">
        <v>81</v>
      </c>
      <c r="O12" s="23" t="s">
        <v>36</v>
      </c>
    </row>
    <row r="13" spans="1:15" x14ac:dyDescent="0.35">
      <c r="A13" s="23" t="s">
        <v>5207</v>
      </c>
      <c r="B13" s="23" t="s">
        <v>5208</v>
      </c>
      <c r="C13" s="23" t="s">
        <v>2525</v>
      </c>
      <c r="D13" s="23">
        <v>11849</v>
      </c>
      <c r="E13" s="23">
        <v>0.75</v>
      </c>
      <c r="F13" s="23" t="s">
        <v>96</v>
      </c>
      <c r="G13" s="23" t="s">
        <v>822</v>
      </c>
      <c r="I13" s="23" t="s">
        <v>5423</v>
      </c>
      <c r="J13" s="23" t="s">
        <v>5424</v>
      </c>
      <c r="K13" s="23" t="s">
        <v>2525</v>
      </c>
      <c r="L13" s="23">
        <v>32606</v>
      </c>
      <c r="M13" s="23">
        <v>0.75</v>
      </c>
      <c r="N13" s="23" t="s">
        <v>39</v>
      </c>
      <c r="O13" s="23" t="s">
        <v>822</v>
      </c>
    </row>
    <row r="14" spans="1:15" x14ac:dyDescent="0.35">
      <c r="A14" s="23" t="s">
        <v>5187</v>
      </c>
      <c r="B14" s="23" t="s">
        <v>5188</v>
      </c>
      <c r="C14" s="23" t="s">
        <v>2525</v>
      </c>
      <c r="D14" s="23">
        <v>11849</v>
      </c>
      <c r="E14" s="23">
        <v>0.75</v>
      </c>
      <c r="F14" s="23" t="s">
        <v>155</v>
      </c>
      <c r="G14" s="23" t="s">
        <v>822</v>
      </c>
      <c r="I14" s="23" t="s">
        <v>5463</v>
      </c>
      <c r="J14" s="23" t="s">
        <v>5464</v>
      </c>
      <c r="K14" s="23" t="s">
        <v>2525</v>
      </c>
      <c r="L14" s="23">
        <v>32606</v>
      </c>
      <c r="M14" s="23">
        <v>0.75</v>
      </c>
      <c r="N14" s="23" t="s">
        <v>36</v>
      </c>
      <c r="O14" s="23" t="s">
        <v>822</v>
      </c>
    </row>
    <row r="15" spans="1:15" x14ac:dyDescent="0.35">
      <c r="A15" s="23" t="s">
        <v>5167</v>
      </c>
      <c r="B15" s="23" t="s">
        <v>5168</v>
      </c>
      <c r="C15" s="23" t="s">
        <v>2525</v>
      </c>
      <c r="D15" s="23">
        <v>11849</v>
      </c>
      <c r="E15" s="23">
        <v>0.75</v>
      </c>
      <c r="F15" s="23" t="s">
        <v>81</v>
      </c>
      <c r="G15" s="23" t="s">
        <v>36</v>
      </c>
      <c r="I15" s="23" t="s">
        <v>5201</v>
      </c>
      <c r="J15" s="23" t="s">
        <v>5202</v>
      </c>
      <c r="K15" s="23" t="s">
        <v>2518</v>
      </c>
      <c r="L15" s="23">
        <v>18892</v>
      </c>
      <c r="M15" s="23">
        <v>2.0670000000000002</v>
      </c>
      <c r="N15" s="23" t="s">
        <v>96</v>
      </c>
      <c r="O15" s="23" t="s">
        <v>822</v>
      </c>
    </row>
    <row r="16" spans="1:15" x14ac:dyDescent="0.35">
      <c r="A16" s="23" t="s">
        <v>5171</v>
      </c>
      <c r="B16" s="23" t="s">
        <v>5172</v>
      </c>
      <c r="C16" s="23" t="s">
        <v>2525</v>
      </c>
      <c r="D16" s="23">
        <v>11849</v>
      </c>
      <c r="E16" s="23">
        <v>0.75</v>
      </c>
      <c r="F16" s="23" t="s">
        <v>96</v>
      </c>
      <c r="G16" s="23" t="s">
        <v>822</v>
      </c>
      <c r="I16" s="23" t="s">
        <v>5535</v>
      </c>
      <c r="J16" s="23" t="s">
        <v>5536</v>
      </c>
      <c r="K16" s="23" t="s">
        <v>2525</v>
      </c>
      <c r="L16" s="23">
        <v>44992</v>
      </c>
      <c r="M16" s="23">
        <v>0.745</v>
      </c>
      <c r="N16" s="23" t="s">
        <v>36</v>
      </c>
      <c r="O16" s="23" t="s">
        <v>36</v>
      </c>
    </row>
    <row r="17" spans="1:15" x14ac:dyDescent="0.35">
      <c r="A17" s="23" t="s">
        <v>5303</v>
      </c>
      <c r="B17" s="23" t="s">
        <v>5304</v>
      </c>
      <c r="C17" s="23" t="s">
        <v>2525</v>
      </c>
      <c r="D17" s="23">
        <v>16773</v>
      </c>
      <c r="E17" s="23">
        <v>0.74299999999999999</v>
      </c>
      <c r="F17" s="23" t="s">
        <v>76</v>
      </c>
      <c r="G17" s="23" t="s">
        <v>36</v>
      </c>
      <c r="I17" s="23" t="s">
        <v>5353</v>
      </c>
      <c r="J17" s="23" t="s">
        <v>5354</v>
      </c>
      <c r="K17" s="23" t="s">
        <v>2525</v>
      </c>
      <c r="L17" s="23">
        <v>32606</v>
      </c>
      <c r="M17" s="23">
        <v>0.75</v>
      </c>
      <c r="N17" s="23" t="s">
        <v>76</v>
      </c>
      <c r="O17" s="23" t="s">
        <v>36</v>
      </c>
    </row>
    <row r="18" spans="1:15" x14ac:dyDescent="0.35">
      <c r="A18" s="23" t="s">
        <v>5267</v>
      </c>
      <c r="B18" s="23" t="s">
        <v>5268</v>
      </c>
      <c r="C18" s="23" t="s">
        <v>2525</v>
      </c>
      <c r="D18" s="23">
        <v>11849</v>
      </c>
      <c r="E18" s="23">
        <v>0.75</v>
      </c>
      <c r="F18" s="23" t="s">
        <v>68</v>
      </c>
      <c r="G18" s="23" t="s">
        <v>822</v>
      </c>
      <c r="I18" s="23" t="s">
        <v>5293</v>
      </c>
      <c r="J18" s="23" t="s">
        <v>5294</v>
      </c>
      <c r="K18" s="23" t="s">
        <v>2522</v>
      </c>
      <c r="L18" s="23">
        <v>28885</v>
      </c>
      <c r="M18" s="23">
        <v>1.0189999999999999</v>
      </c>
      <c r="N18" s="23" t="s">
        <v>85</v>
      </c>
      <c r="O18" s="23" t="s">
        <v>36</v>
      </c>
    </row>
    <row r="19" spans="1:15" x14ac:dyDescent="0.35">
      <c r="A19" s="23" t="s">
        <v>5119</v>
      </c>
      <c r="B19" s="23" t="s">
        <v>5120</v>
      </c>
      <c r="C19" s="23" t="s">
        <v>2522</v>
      </c>
      <c r="D19" s="23">
        <v>7839</v>
      </c>
      <c r="E19" s="23">
        <v>1.7150000000000001</v>
      </c>
      <c r="F19" s="23" t="s">
        <v>36</v>
      </c>
      <c r="G19" s="23" t="s">
        <v>822</v>
      </c>
      <c r="I19" s="23" t="s">
        <v>5189</v>
      </c>
      <c r="J19" s="23" t="s">
        <v>5190</v>
      </c>
      <c r="K19" s="23" t="s">
        <v>2518</v>
      </c>
      <c r="L19" s="23">
        <v>17446</v>
      </c>
      <c r="M19" s="23">
        <v>2.2679999999999998</v>
      </c>
      <c r="N19" s="23" t="s">
        <v>85</v>
      </c>
      <c r="O19" s="23" t="s">
        <v>36</v>
      </c>
    </row>
    <row r="20" spans="1:15" x14ac:dyDescent="0.35">
      <c r="A20" s="23" t="s">
        <v>5137</v>
      </c>
      <c r="B20" s="23" t="s">
        <v>5138</v>
      </c>
      <c r="C20" s="23" t="s">
        <v>2522</v>
      </c>
      <c r="D20" s="23">
        <v>9301</v>
      </c>
      <c r="E20" s="23">
        <v>1.3340000000000001</v>
      </c>
      <c r="F20" s="23" t="s">
        <v>71</v>
      </c>
      <c r="G20" s="23" t="s">
        <v>822</v>
      </c>
      <c r="I20" s="23" t="s">
        <v>5101</v>
      </c>
      <c r="J20" s="23" t="s">
        <v>5102</v>
      </c>
      <c r="K20" s="23" t="s">
        <v>2517</v>
      </c>
      <c r="L20" s="23">
        <v>5813</v>
      </c>
      <c r="M20" s="23">
        <v>4.51</v>
      </c>
      <c r="N20" s="23" t="s">
        <v>76</v>
      </c>
      <c r="O20" s="23" t="s">
        <v>36</v>
      </c>
    </row>
    <row r="21" spans="1:15" x14ac:dyDescent="0.35">
      <c r="A21" s="23" t="s">
        <v>5079</v>
      </c>
      <c r="B21" s="23" t="s">
        <v>5080</v>
      </c>
      <c r="C21" s="23" t="s">
        <v>2516</v>
      </c>
      <c r="D21" s="23">
        <v>596</v>
      </c>
      <c r="E21" s="23">
        <v>6.649</v>
      </c>
      <c r="F21" s="23" t="s">
        <v>68</v>
      </c>
      <c r="G21" s="23" t="s">
        <v>822</v>
      </c>
      <c r="I21" s="23" t="s">
        <v>5367</v>
      </c>
      <c r="J21" s="23" t="s">
        <v>5368</v>
      </c>
      <c r="K21" s="23" t="s">
        <v>2525</v>
      </c>
      <c r="L21" s="23">
        <v>32606</v>
      </c>
      <c r="M21" s="23">
        <v>0.75</v>
      </c>
      <c r="N21" s="23" t="s">
        <v>36</v>
      </c>
      <c r="O21" s="23" t="s">
        <v>822</v>
      </c>
    </row>
    <row r="22" spans="1:15" x14ac:dyDescent="0.35">
      <c r="A22" s="23" t="s">
        <v>5143</v>
      </c>
      <c r="B22" s="23" t="s">
        <v>5144</v>
      </c>
      <c r="C22" s="23" t="s">
        <v>2522</v>
      </c>
      <c r="D22" s="23">
        <v>10496</v>
      </c>
      <c r="E22" s="23">
        <v>1.046</v>
      </c>
      <c r="F22" s="23" t="s">
        <v>85</v>
      </c>
      <c r="G22" s="23" t="s">
        <v>822</v>
      </c>
      <c r="I22" s="23" t="s">
        <v>5301</v>
      </c>
      <c r="J22" s="23" t="s">
        <v>5302</v>
      </c>
      <c r="K22" s="23" t="s">
        <v>2522</v>
      </c>
      <c r="L22" s="23">
        <v>29433</v>
      </c>
      <c r="M22" s="23">
        <v>0.97299999999999998</v>
      </c>
      <c r="N22" s="23" t="s">
        <v>71</v>
      </c>
      <c r="O22" s="23" t="s">
        <v>36</v>
      </c>
    </row>
    <row r="23" spans="1:15" x14ac:dyDescent="0.35">
      <c r="A23" s="23" t="s">
        <v>5271</v>
      </c>
      <c r="B23" s="23" t="s">
        <v>5272</v>
      </c>
      <c r="C23" s="23" t="s">
        <v>2525</v>
      </c>
      <c r="D23" s="23">
        <v>11849</v>
      </c>
      <c r="E23" s="23">
        <v>0.75</v>
      </c>
      <c r="F23" s="23" t="s">
        <v>96</v>
      </c>
      <c r="G23" s="23" t="s">
        <v>822</v>
      </c>
      <c r="I23" s="23" t="s">
        <v>5355</v>
      </c>
      <c r="J23" s="23" t="s">
        <v>5356</v>
      </c>
      <c r="K23" s="23" t="s">
        <v>2525</v>
      </c>
      <c r="L23" s="23">
        <v>32606</v>
      </c>
      <c r="M23" s="23">
        <v>0.75</v>
      </c>
      <c r="N23" s="23" t="s">
        <v>71</v>
      </c>
      <c r="O23" s="23" t="s">
        <v>36</v>
      </c>
    </row>
    <row r="24" spans="1:15" x14ac:dyDescent="0.35">
      <c r="A24" s="23" t="s">
        <v>5083</v>
      </c>
      <c r="B24" s="23" t="s">
        <v>5084</v>
      </c>
      <c r="C24" s="23" t="s">
        <v>2536</v>
      </c>
      <c r="D24" s="23">
        <v>1530</v>
      </c>
      <c r="E24" s="23">
        <v>5.0039999999999996</v>
      </c>
      <c r="F24" s="23" t="s">
        <v>76</v>
      </c>
      <c r="G24" s="23" t="s">
        <v>36</v>
      </c>
      <c r="I24" s="23" t="s">
        <v>5523</v>
      </c>
      <c r="J24" s="23" t="s">
        <v>5524</v>
      </c>
      <c r="K24" s="23" t="s">
        <v>2525</v>
      </c>
      <c r="L24" s="23">
        <v>44992</v>
      </c>
      <c r="M24" s="23">
        <v>0.745</v>
      </c>
      <c r="N24" s="23" t="s">
        <v>53</v>
      </c>
      <c r="O24" s="23" t="s">
        <v>36</v>
      </c>
    </row>
    <row r="25" spans="1:15" x14ac:dyDescent="0.35">
      <c r="A25" s="23" t="s">
        <v>5215</v>
      </c>
      <c r="B25" s="23" t="s">
        <v>5216</v>
      </c>
      <c r="C25" s="23" t="s">
        <v>2525</v>
      </c>
      <c r="D25" s="23">
        <v>11849</v>
      </c>
      <c r="E25" s="23">
        <v>0.75</v>
      </c>
      <c r="F25" s="23" t="s">
        <v>144</v>
      </c>
      <c r="G25" s="23" t="s">
        <v>822</v>
      </c>
      <c r="I25" s="23" t="s">
        <v>5359</v>
      </c>
      <c r="J25" s="23" t="s">
        <v>5360</v>
      </c>
      <c r="K25" s="23" t="s">
        <v>2525</v>
      </c>
      <c r="L25" s="23">
        <v>32606</v>
      </c>
      <c r="M25" s="23">
        <v>0.75</v>
      </c>
      <c r="N25" s="23" t="s">
        <v>144</v>
      </c>
      <c r="O25" s="23" t="s">
        <v>822</v>
      </c>
    </row>
    <row r="26" spans="1:15" x14ac:dyDescent="0.35">
      <c r="A26" s="23" t="s">
        <v>5147</v>
      </c>
      <c r="B26" s="23" t="s">
        <v>5148</v>
      </c>
      <c r="C26" s="23" t="s">
        <v>2522</v>
      </c>
      <c r="D26" s="23">
        <v>10667</v>
      </c>
      <c r="E26" s="23">
        <v>0.995</v>
      </c>
      <c r="F26" s="23" t="s">
        <v>36</v>
      </c>
      <c r="G26" s="23" t="s">
        <v>822</v>
      </c>
      <c r="I26" s="23" t="s">
        <v>5313</v>
      </c>
      <c r="J26" s="23" t="s">
        <v>5314</v>
      </c>
      <c r="K26" s="23" t="s">
        <v>2522</v>
      </c>
      <c r="L26" s="23">
        <v>30657</v>
      </c>
      <c r="M26" s="23">
        <v>0.88800000000000001</v>
      </c>
      <c r="N26" s="23" t="s">
        <v>85</v>
      </c>
      <c r="O26" s="23" t="s">
        <v>36</v>
      </c>
    </row>
    <row r="27" spans="1:15" x14ac:dyDescent="0.35">
      <c r="A27" s="23" t="s">
        <v>5123</v>
      </c>
      <c r="B27" s="23" t="s">
        <v>5124</v>
      </c>
      <c r="C27" s="23" t="s">
        <v>2522</v>
      </c>
      <c r="D27" s="23">
        <v>7846</v>
      </c>
      <c r="E27" s="23">
        <v>1.7150000000000001</v>
      </c>
      <c r="F27" s="23" t="s">
        <v>96</v>
      </c>
      <c r="G27" s="23" t="s">
        <v>36</v>
      </c>
      <c r="I27" s="23" t="s">
        <v>5185</v>
      </c>
      <c r="J27" s="23" t="s">
        <v>5186</v>
      </c>
      <c r="K27" s="23" t="s">
        <v>2518</v>
      </c>
      <c r="L27" s="23">
        <v>17141</v>
      </c>
      <c r="M27" s="23">
        <v>2.3109999999999999</v>
      </c>
      <c r="N27" s="23" t="s">
        <v>36</v>
      </c>
      <c r="O27" s="23" t="s">
        <v>822</v>
      </c>
    </row>
    <row r="28" spans="1:15" x14ac:dyDescent="0.35">
      <c r="A28" s="23" t="s">
        <v>5319</v>
      </c>
      <c r="B28" s="23" t="s">
        <v>5320</v>
      </c>
      <c r="C28" s="23" t="s">
        <v>2525</v>
      </c>
      <c r="D28" s="23">
        <v>21239</v>
      </c>
      <c r="E28" s="23">
        <v>0.70699999999999996</v>
      </c>
      <c r="F28" s="23" t="s">
        <v>42</v>
      </c>
      <c r="G28" s="23" t="s">
        <v>36</v>
      </c>
      <c r="I28" s="23" t="s">
        <v>5233</v>
      </c>
      <c r="J28" s="23" t="s">
        <v>5234</v>
      </c>
      <c r="K28" s="23" t="s">
        <v>2522</v>
      </c>
      <c r="L28" s="23">
        <v>21534</v>
      </c>
      <c r="M28" s="23">
        <v>1.736</v>
      </c>
      <c r="N28" s="23" t="s">
        <v>76</v>
      </c>
      <c r="O28" s="23" t="s">
        <v>36</v>
      </c>
    </row>
    <row r="29" spans="1:15" x14ac:dyDescent="0.35">
      <c r="A29" s="23" t="s">
        <v>5315</v>
      </c>
      <c r="B29" s="23" t="s">
        <v>5316</v>
      </c>
      <c r="C29" s="23" t="s">
        <v>2525</v>
      </c>
      <c r="D29" s="23">
        <v>16773</v>
      </c>
      <c r="E29" s="23">
        <v>0.74299999999999999</v>
      </c>
      <c r="F29" s="23" t="s">
        <v>39</v>
      </c>
      <c r="G29" s="23" t="s">
        <v>36</v>
      </c>
      <c r="I29" s="23" t="s">
        <v>5437</v>
      </c>
      <c r="J29" s="23" t="s">
        <v>5438</v>
      </c>
      <c r="K29" s="23" t="s">
        <v>2525</v>
      </c>
      <c r="L29" s="23">
        <v>32606</v>
      </c>
      <c r="M29" s="23">
        <v>0.75</v>
      </c>
      <c r="N29" s="23" t="s">
        <v>36</v>
      </c>
      <c r="O29" s="23" t="s">
        <v>822</v>
      </c>
    </row>
    <row r="30" spans="1:15" x14ac:dyDescent="0.35">
      <c r="A30" s="23" t="s">
        <v>5199</v>
      </c>
      <c r="B30" s="23" t="s">
        <v>5200</v>
      </c>
      <c r="C30" s="23" t="s">
        <v>2525</v>
      </c>
      <c r="D30" s="23">
        <v>11849</v>
      </c>
      <c r="E30" s="23">
        <v>0.75</v>
      </c>
      <c r="F30" s="23" t="s">
        <v>39</v>
      </c>
      <c r="G30" s="23" t="s">
        <v>822</v>
      </c>
      <c r="I30" s="23" t="s">
        <v>5113</v>
      </c>
      <c r="J30" s="23" t="s">
        <v>5114</v>
      </c>
      <c r="K30" s="23" t="s">
        <v>2517</v>
      </c>
      <c r="L30" s="23">
        <v>7671</v>
      </c>
      <c r="M30" s="23">
        <v>4.03</v>
      </c>
      <c r="N30" s="23" t="s">
        <v>36</v>
      </c>
      <c r="O30" s="23" t="s">
        <v>36</v>
      </c>
    </row>
    <row r="31" spans="1:15" x14ac:dyDescent="0.35">
      <c r="A31" s="23" t="s">
        <v>5259</v>
      </c>
      <c r="B31" s="23" t="s">
        <v>5260</v>
      </c>
      <c r="C31" s="23" t="s">
        <v>2525</v>
      </c>
      <c r="D31" s="23">
        <v>11849</v>
      </c>
      <c r="E31" s="23">
        <v>0.75</v>
      </c>
      <c r="F31" s="23" t="s">
        <v>39</v>
      </c>
      <c r="G31" s="23" t="s">
        <v>822</v>
      </c>
      <c r="I31" s="23" t="s">
        <v>5335</v>
      </c>
      <c r="J31" s="23" t="s">
        <v>5336</v>
      </c>
      <c r="K31" s="23" t="s">
        <v>2525</v>
      </c>
      <c r="L31" s="23">
        <v>32223</v>
      </c>
      <c r="M31" s="23">
        <v>0.78</v>
      </c>
      <c r="N31" s="23" t="s">
        <v>81</v>
      </c>
      <c r="O31" s="23" t="s">
        <v>36</v>
      </c>
    </row>
    <row r="32" spans="1:15" x14ac:dyDescent="0.35">
      <c r="A32" s="23" t="s">
        <v>5287</v>
      </c>
      <c r="B32" s="23" t="s">
        <v>5288</v>
      </c>
      <c r="C32" s="23" t="s">
        <v>2525</v>
      </c>
      <c r="D32" s="23">
        <v>11849</v>
      </c>
      <c r="E32" s="23">
        <v>0.75</v>
      </c>
      <c r="F32" s="23" t="s">
        <v>76</v>
      </c>
      <c r="G32" s="23" t="s">
        <v>822</v>
      </c>
      <c r="I32" s="23" t="s">
        <v>550</v>
      </c>
      <c r="J32" s="23" t="s">
        <v>551</v>
      </c>
      <c r="K32" s="23" t="s">
        <v>2525</v>
      </c>
      <c r="L32" s="23">
        <v>32606</v>
      </c>
      <c r="M32" s="23">
        <v>0.75</v>
      </c>
      <c r="N32" s="23" t="s">
        <v>144</v>
      </c>
      <c r="O32" s="23" t="s">
        <v>822</v>
      </c>
    </row>
    <row r="33" spans="1:15" x14ac:dyDescent="0.35">
      <c r="A33" s="23" t="s">
        <v>5099</v>
      </c>
      <c r="B33" s="23" t="s">
        <v>5100</v>
      </c>
      <c r="C33" s="23" t="s">
        <v>2518</v>
      </c>
      <c r="D33" s="23">
        <v>4225</v>
      </c>
      <c r="E33" s="23">
        <v>3.0920000000000001</v>
      </c>
      <c r="F33" s="23" t="s">
        <v>36</v>
      </c>
      <c r="G33" s="23" t="s">
        <v>822</v>
      </c>
      <c r="I33" s="23" t="s">
        <v>5403</v>
      </c>
      <c r="J33" s="23" t="s">
        <v>5404</v>
      </c>
      <c r="K33" s="23" t="s">
        <v>2525</v>
      </c>
      <c r="L33" s="23">
        <v>32606</v>
      </c>
      <c r="M33" s="23">
        <v>0.75</v>
      </c>
      <c r="N33" s="23" t="s">
        <v>42</v>
      </c>
      <c r="O33" s="23" t="s">
        <v>822</v>
      </c>
    </row>
    <row r="34" spans="1:15" x14ac:dyDescent="0.35">
      <c r="A34" s="23" t="s">
        <v>5195</v>
      </c>
      <c r="B34" s="23" t="s">
        <v>5196</v>
      </c>
      <c r="C34" s="23" t="s">
        <v>2525</v>
      </c>
      <c r="D34" s="23">
        <v>11849</v>
      </c>
      <c r="E34" s="23">
        <v>0.75</v>
      </c>
      <c r="F34" s="23" t="s">
        <v>36</v>
      </c>
      <c r="G34" s="23" t="s">
        <v>822</v>
      </c>
      <c r="I34" s="23" t="s">
        <v>5475</v>
      </c>
      <c r="J34" s="23" t="s">
        <v>5476</v>
      </c>
      <c r="K34" s="23" t="s">
        <v>2525</v>
      </c>
      <c r="L34" s="23">
        <v>32606</v>
      </c>
      <c r="M34" s="23">
        <v>0.75</v>
      </c>
      <c r="N34" s="23" t="s">
        <v>81</v>
      </c>
      <c r="O34" s="23" t="s">
        <v>822</v>
      </c>
    </row>
    <row r="35" spans="1:15" x14ac:dyDescent="0.35">
      <c r="A35" s="23" t="s">
        <v>5291</v>
      </c>
      <c r="B35" s="23" t="s">
        <v>5292</v>
      </c>
      <c r="C35" s="23" t="s">
        <v>2525</v>
      </c>
      <c r="D35" s="23">
        <v>11849</v>
      </c>
      <c r="E35" s="23">
        <v>0.75</v>
      </c>
      <c r="F35" s="23" t="s">
        <v>35</v>
      </c>
      <c r="G35" s="23" t="s">
        <v>822</v>
      </c>
      <c r="I35" s="23" t="s">
        <v>5397</v>
      </c>
      <c r="J35" s="23" t="s">
        <v>5398</v>
      </c>
      <c r="K35" s="23" t="s">
        <v>2525</v>
      </c>
      <c r="L35" s="23">
        <v>32606</v>
      </c>
      <c r="M35" s="23">
        <v>0.75</v>
      </c>
      <c r="N35" s="23" t="s">
        <v>156</v>
      </c>
      <c r="O35" s="23" t="s">
        <v>822</v>
      </c>
    </row>
    <row r="36" spans="1:15" x14ac:dyDescent="0.35">
      <c r="A36" s="23" t="s">
        <v>5087</v>
      </c>
      <c r="B36" s="23" t="s">
        <v>5088</v>
      </c>
      <c r="C36" s="23" t="s">
        <v>2517</v>
      </c>
      <c r="D36" s="23">
        <v>3483</v>
      </c>
      <c r="E36" s="23">
        <v>3.5209999999999999</v>
      </c>
      <c r="F36" s="23" t="s">
        <v>68</v>
      </c>
      <c r="G36" s="23" t="s">
        <v>822</v>
      </c>
      <c r="I36" s="23" t="s">
        <v>5511</v>
      </c>
      <c r="J36" s="23" t="s">
        <v>5512</v>
      </c>
      <c r="K36" s="23" t="s">
        <v>2525</v>
      </c>
      <c r="L36" s="23">
        <v>32606</v>
      </c>
      <c r="M36" s="23">
        <v>0.75</v>
      </c>
      <c r="N36" s="23" t="s">
        <v>71</v>
      </c>
      <c r="O36" s="23" t="s">
        <v>822</v>
      </c>
    </row>
    <row r="37" spans="1:15" x14ac:dyDescent="0.35">
      <c r="A37" s="23" t="s">
        <v>5251</v>
      </c>
      <c r="B37" s="23" t="s">
        <v>5252</v>
      </c>
      <c r="C37" s="23" t="s">
        <v>2525</v>
      </c>
      <c r="D37" s="23">
        <v>11849</v>
      </c>
      <c r="E37" s="23">
        <v>0.75</v>
      </c>
      <c r="F37" s="23" t="s">
        <v>53</v>
      </c>
      <c r="G37" s="23" t="s">
        <v>822</v>
      </c>
      <c r="I37" s="23" t="s">
        <v>5103</v>
      </c>
      <c r="J37" s="23" t="s">
        <v>5104</v>
      </c>
      <c r="K37" s="23" t="s">
        <v>2517</v>
      </c>
      <c r="L37" s="23">
        <v>7203</v>
      </c>
      <c r="M37" s="23">
        <v>4.1070000000000002</v>
      </c>
      <c r="N37" s="23" t="s">
        <v>36</v>
      </c>
      <c r="O37" s="23" t="s">
        <v>36</v>
      </c>
    </row>
    <row r="38" spans="1:15" x14ac:dyDescent="0.35">
      <c r="A38" s="23" t="s">
        <v>5135</v>
      </c>
      <c r="B38" s="23" t="s">
        <v>5136</v>
      </c>
      <c r="C38" s="23" t="s">
        <v>2522</v>
      </c>
      <c r="D38" s="23">
        <v>9028</v>
      </c>
      <c r="E38" s="23">
        <v>1.399</v>
      </c>
      <c r="F38" s="23" t="s">
        <v>76</v>
      </c>
      <c r="G38" s="23" t="s">
        <v>36</v>
      </c>
      <c r="I38" s="23" t="s">
        <v>5465</v>
      </c>
      <c r="J38" s="23" t="s">
        <v>5466</v>
      </c>
      <c r="K38" s="23" t="s">
        <v>2525</v>
      </c>
      <c r="L38" s="23">
        <v>32606</v>
      </c>
      <c r="M38" s="23">
        <v>0.75</v>
      </c>
      <c r="N38" s="23" t="s">
        <v>85</v>
      </c>
      <c r="O38" s="23" t="s">
        <v>822</v>
      </c>
    </row>
    <row r="39" spans="1:15" x14ac:dyDescent="0.35">
      <c r="A39" s="23" t="s">
        <v>5239</v>
      </c>
      <c r="B39" s="23" t="s">
        <v>5240</v>
      </c>
      <c r="C39" s="23" t="s">
        <v>2525</v>
      </c>
      <c r="D39" s="23">
        <v>11849</v>
      </c>
      <c r="E39" s="23">
        <v>0.75</v>
      </c>
      <c r="F39" s="23" t="s">
        <v>144</v>
      </c>
      <c r="G39" s="23" t="s">
        <v>822</v>
      </c>
      <c r="I39" s="23" t="s">
        <v>5471</v>
      </c>
      <c r="J39" s="23" t="s">
        <v>5472</v>
      </c>
      <c r="K39" s="23" t="s">
        <v>2525</v>
      </c>
      <c r="L39" s="23">
        <v>32606</v>
      </c>
      <c r="M39" s="23">
        <v>0.75</v>
      </c>
      <c r="N39" s="23" t="s">
        <v>71</v>
      </c>
      <c r="O39" s="23" t="s">
        <v>822</v>
      </c>
    </row>
    <row r="40" spans="1:15" x14ac:dyDescent="0.35">
      <c r="A40" s="23" t="s">
        <v>5227</v>
      </c>
      <c r="B40" s="23" t="s">
        <v>5228</v>
      </c>
      <c r="C40" s="23" t="s">
        <v>2525</v>
      </c>
      <c r="D40" s="23">
        <v>11849</v>
      </c>
      <c r="E40" s="23">
        <v>0.75</v>
      </c>
      <c r="F40" s="23" t="s">
        <v>36</v>
      </c>
      <c r="G40" s="23" t="s">
        <v>822</v>
      </c>
      <c r="I40" s="23" t="s">
        <v>5327</v>
      </c>
      <c r="J40" s="23" t="s">
        <v>5328</v>
      </c>
      <c r="K40" s="23" t="s">
        <v>2525</v>
      </c>
      <c r="L40" s="23">
        <v>31660</v>
      </c>
      <c r="M40" s="23">
        <v>0.81399999999999995</v>
      </c>
      <c r="N40" s="23" t="s">
        <v>85</v>
      </c>
      <c r="O40" s="23" t="s">
        <v>822</v>
      </c>
    </row>
    <row r="41" spans="1:15" x14ac:dyDescent="0.35">
      <c r="A41" s="23" t="s">
        <v>5255</v>
      </c>
      <c r="B41" s="23" t="s">
        <v>5256</v>
      </c>
      <c r="C41" s="23" t="s">
        <v>2525</v>
      </c>
      <c r="D41" s="23">
        <v>11849</v>
      </c>
      <c r="E41" s="23">
        <v>0.75</v>
      </c>
      <c r="F41" s="23" t="s">
        <v>76</v>
      </c>
      <c r="G41" s="23" t="s">
        <v>822</v>
      </c>
      <c r="I41" s="23" t="s">
        <v>5449</v>
      </c>
      <c r="J41" s="23" t="s">
        <v>5450</v>
      </c>
      <c r="K41" s="23" t="s">
        <v>2525</v>
      </c>
      <c r="L41" s="23">
        <v>32606</v>
      </c>
      <c r="M41" s="23">
        <v>0.75</v>
      </c>
      <c r="N41" s="23" t="s">
        <v>42</v>
      </c>
      <c r="O41" s="23" t="s">
        <v>822</v>
      </c>
    </row>
    <row r="42" spans="1:15" x14ac:dyDescent="0.35">
      <c r="A42" s="23" t="s">
        <v>5231</v>
      </c>
      <c r="B42" s="23" t="s">
        <v>5232</v>
      </c>
      <c r="C42" s="23" t="s">
        <v>2525</v>
      </c>
      <c r="D42" s="23">
        <v>11849</v>
      </c>
      <c r="E42" s="23">
        <v>0.75</v>
      </c>
      <c r="F42" s="23" t="s">
        <v>144</v>
      </c>
      <c r="G42" s="23" t="s">
        <v>822</v>
      </c>
      <c r="I42" s="23" t="s">
        <v>5445</v>
      </c>
      <c r="J42" s="23" t="s">
        <v>5446</v>
      </c>
      <c r="K42" s="23" t="s">
        <v>2525</v>
      </c>
      <c r="L42" s="23">
        <v>32606</v>
      </c>
      <c r="M42" s="23">
        <v>0.75</v>
      </c>
      <c r="N42" s="23" t="s">
        <v>42</v>
      </c>
      <c r="O42" s="23" t="s">
        <v>822</v>
      </c>
    </row>
    <row r="43" spans="1:15" x14ac:dyDescent="0.35">
      <c r="A43" s="23" t="s">
        <v>5247</v>
      </c>
      <c r="B43" s="23" t="s">
        <v>5248</v>
      </c>
      <c r="C43" s="23" t="s">
        <v>2525</v>
      </c>
      <c r="D43" s="23">
        <v>11849</v>
      </c>
      <c r="E43" s="23">
        <v>0.75</v>
      </c>
      <c r="F43" s="23" t="s">
        <v>68</v>
      </c>
      <c r="G43" s="23" t="s">
        <v>822</v>
      </c>
      <c r="I43" s="23" t="s">
        <v>5551</v>
      </c>
      <c r="J43" s="23" t="s">
        <v>5552</v>
      </c>
      <c r="K43" s="23" t="s">
        <v>2525</v>
      </c>
      <c r="L43" s="23">
        <v>58728</v>
      </c>
      <c r="M43" s="23">
        <v>0.57399999999999995</v>
      </c>
      <c r="N43" s="23" t="s">
        <v>53</v>
      </c>
      <c r="O43" s="23" t="s">
        <v>36</v>
      </c>
    </row>
    <row r="44" spans="1:15" x14ac:dyDescent="0.35">
      <c r="A44" s="23" t="s">
        <v>5299</v>
      </c>
      <c r="B44" s="23" t="s">
        <v>5300</v>
      </c>
      <c r="C44" s="23" t="s">
        <v>2525</v>
      </c>
      <c r="D44" s="23">
        <v>16773</v>
      </c>
      <c r="E44" s="23">
        <v>0.74299999999999999</v>
      </c>
      <c r="F44" s="23" t="s">
        <v>81</v>
      </c>
      <c r="G44" s="23" t="s">
        <v>36</v>
      </c>
      <c r="I44" s="23" t="s">
        <v>5241</v>
      </c>
      <c r="J44" s="23" t="s">
        <v>5242</v>
      </c>
      <c r="K44" s="23" t="s">
        <v>2522</v>
      </c>
      <c r="L44" s="23">
        <v>21598</v>
      </c>
      <c r="M44" s="23">
        <v>1.73</v>
      </c>
      <c r="N44" s="23" t="s">
        <v>47</v>
      </c>
      <c r="O44" s="23" t="s">
        <v>36</v>
      </c>
    </row>
    <row r="45" spans="1:15" x14ac:dyDescent="0.35">
      <c r="A45" s="23" t="s">
        <v>5279</v>
      </c>
      <c r="B45" s="23" t="s">
        <v>5280</v>
      </c>
      <c r="C45" s="23" t="s">
        <v>2525</v>
      </c>
      <c r="D45" s="23">
        <v>11849</v>
      </c>
      <c r="E45" s="23">
        <v>0.75</v>
      </c>
      <c r="F45" s="23" t="s">
        <v>36</v>
      </c>
      <c r="G45" s="23" t="s">
        <v>822</v>
      </c>
      <c r="I45" s="23" t="s">
        <v>5357</v>
      </c>
      <c r="J45" s="23" t="s">
        <v>5358</v>
      </c>
      <c r="K45" s="23" t="s">
        <v>2525</v>
      </c>
      <c r="L45" s="23">
        <v>32606</v>
      </c>
      <c r="M45" s="23">
        <v>0.75</v>
      </c>
      <c r="N45" s="23" t="s">
        <v>68</v>
      </c>
      <c r="O45" s="23" t="s">
        <v>36</v>
      </c>
    </row>
    <row r="46" spans="1:15" x14ac:dyDescent="0.35">
      <c r="A46" s="23" t="s">
        <v>5203</v>
      </c>
      <c r="B46" s="23" t="s">
        <v>5204</v>
      </c>
      <c r="C46" s="23" t="s">
        <v>2525</v>
      </c>
      <c r="D46" s="23">
        <v>11849</v>
      </c>
      <c r="E46" s="23">
        <v>0.75</v>
      </c>
      <c r="F46" s="23" t="s">
        <v>96</v>
      </c>
      <c r="G46" s="23" t="s">
        <v>822</v>
      </c>
      <c r="I46" s="23" t="s">
        <v>5469</v>
      </c>
      <c r="J46" s="23" t="s">
        <v>5470</v>
      </c>
      <c r="K46" s="23" t="s">
        <v>2525</v>
      </c>
      <c r="L46" s="23">
        <v>32606</v>
      </c>
      <c r="M46" s="23">
        <v>0.75</v>
      </c>
      <c r="N46" s="23" t="s">
        <v>36</v>
      </c>
      <c r="O46" s="23" t="s">
        <v>822</v>
      </c>
    </row>
    <row r="47" spans="1:15" x14ac:dyDescent="0.35">
      <c r="A47" s="23" t="s">
        <v>5105</v>
      </c>
      <c r="B47" s="23" t="s">
        <v>5106</v>
      </c>
      <c r="C47" s="23" t="s">
        <v>2518</v>
      </c>
      <c r="D47" s="23">
        <v>5835</v>
      </c>
      <c r="E47" s="23">
        <v>2.3519999999999999</v>
      </c>
      <c r="F47" s="23" t="s">
        <v>96</v>
      </c>
      <c r="G47" s="23" t="s">
        <v>822</v>
      </c>
      <c r="I47" s="23" t="s">
        <v>5373</v>
      </c>
      <c r="J47" s="23" t="s">
        <v>5374</v>
      </c>
      <c r="K47" s="23" t="s">
        <v>2525</v>
      </c>
      <c r="L47" s="23">
        <v>32606</v>
      </c>
      <c r="M47" s="23">
        <v>0.75</v>
      </c>
      <c r="N47" s="23" t="s">
        <v>144</v>
      </c>
      <c r="O47" s="23" t="s">
        <v>822</v>
      </c>
    </row>
    <row r="48" spans="1:15" x14ac:dyDescent="0.35">
      <c r="A48" s="23" t="s">
        <v>5183</v>
      </c>
      <c r="B48" s="23" t="s">
        <v>5184</v>
      </c>
      <c r="C48" s="23" t="s">
        <v>2525</v>
      </c>
      <c r="D48" s="23">
        <v>11849</v>
      </c>
      <c r="E48" s="23">
        <v>0.75</v>
      </c>
      <c r="F48" s="23" t="s">
        <v>42</v>
      </c>
      <c r="G48" s="23" t="s">
        <v>822</v>
      </c>
      <c r="I48" s="23" t="s">
        <v>5125</v>
      </c>
      <c r="J48" s="23" t="s">
        <v>5126</v>
      </c>
      <c r="K48" s="23" t="s">
        <v>2517</v>
      </c>
      <c r="L48" s="23">
        <v>8110</v>
      </c>
      <c r="M48" s="23">
        <v>3.9020000000000001</v>
      </c>
      <c r="N48" s="23" t="s">
        <v>36</v>
      </c>
      <c r="O48" s="23" t="s">
        <v>822</v>
      </c>
    </row>
    <row r="49" spans="1:15" x14ac:dyDescent="0.35">
      <c r="A49" s="23" t="s">
        <v>5127</v>
      </c>
      <c r="B49" s="23" t="s">
        <v>5128</v>
      </c>
      <c r="C49" s="23" t="s">
        <v>2522</v>
      </c>
      <c r="D49" s="23">
        <v>8397</v>
      </c>
      <c r="E49" s="23">
        <v>1.5489999999999999</v>
      </c>
      <c r="F49" s="23" t="s">
        <v>53</v>
      </c>
      <c r="G49" s="23" t="s">
        <v>822</v>
      </c>
      <c r="I49" s="23" t="s">
        <v>5365</v>
      </c>
      <c r="J49" s="23" t="s">
        <v>5366</v>
      </c>
      <c r="K49" s="23" t="s">
        <v>2525</v>
      </c>
      <c r="L49" s="23">
        <v>32606</v>
      </c>
      <c r="M49" s="23">
        <v>0.75</v>
      </c>
      <c r="N49" s="23" t="s">
        <v>36</v>
      </c>
      <c r="O49" s="23" t="s">
        <v>822</v>
      </c>
    </row>
    <row r="50" spans="1:15" x14ac:dyDescent="0.35">
      <c r="A50" s="23" t="s">
        <v>5091</v>
      </c>
      <c r="B50" s="23" t="s">
        <v>5092</v>
      </c>
      <c r="C50" s="23" t="s">
        <v>2517</v>
      </c>
      <c r="D50" s="23">
        <v>3776</v>
      </c>
      <c r="E50" s="23">
        <v>3.3420000000000001</v>
      </c>
      <c r="F50" s="23" t="s">
        <v>144</v>
      </c>
      <c r="G50" s="23" t="s">
        <v>36</v>
      </c>
      <c r="I50" s="23" t="s">
        <v>5249</v>
      </c>
      <c r="J50" s="23" t="s">
        <v>5250</v>
      </c>
      <c r="K50" s="23" t="s">
        <v>2522</v>
      </c>
      <c r="L50" s="23">
        <v>22624</v>
      </c>
      <c r="M50" s="23">
        <v>1.613</v>
      </c>
      <c r="N50" s="23" t="s">
        <v>36</v>
      </c>
      <c r="O50" s="23" t="s">
        <v>822</v>
      </c>
    </row>
    <row r="51" spans="1:15" x14ac:dyDescent="0.35">
      <c r="A51" s="23" t="s">
        <v>542</v>
      </c>
      <c r="B51" s="23" t="s">
        <v>543</v>
      </c>
      <c r="C51" s="23" t="s">
        <v>2518</v>
      </c>
      <c r="D51" s="23">
        <v>4626</v>
      </c>
      <c r="E51" s="23">
        <v>2.8969999999999998</v>
      </c>
      <c r="F51" s="23" t="s">
        <v>96</v>
      </c>
      <c r="G51" s="23" t="s">
        <v>36</v>
      </c>
      <c r="I51" s="23" t="s">
        <v>5525</v>
      </c>
      <c r="J51" s="23" t="s">
        <v>5526</v>
      </c>
      <c r="K51" s="23" t="s">
        <v>2525</v>
      </c>
      <c r="L51" s="23">
        <v>44992</v>
      </c>
      <c r="M51" s="23">
        <v>0.745</v>
      </c>
      <c r="N51" s="23" t="s">
        <v>96</v>
      </c>
      <c r="O51" s="23" t="s">
        <v>36</v>
      </c>
    </row>
    <row r="52" spans="1:15" x14ac:dyDescent="0.35">
      <c r="A52" s="23" t="s">
        <v>5179</v>
      </c>
      <c r="B52" s="23" t="s">
        <v>5180</v>
      </c>
      <c r="C52" s="23" t="s">
        <v>2525</v>
      </c>
      <c r="D52" s="23">
        <v>11849</v>
      </c>
      <c r="E52" s="23">
        <v>0.75</v>
      </c>
      <c r="F52" s="23" t="s">
        <v>144</v>
      </c>
      <c r="G52" s="23" t="s">
        <v>822</v>
      </c>
      <c r="I52" s="23" t="s">
        <v>5309</v>
      </c>
      <c r="J52" s="23" t="s">
        <v>5310</v>
      </c>
      <c r="K52" s="23" t="s">
        <v>2522</v>
      </c>
      <c r="L52" s="23">
        <v>30359</v>
      </c>
      <c r="M52" s="23">
        <v>0.90900000000000003</v>
      </c>
      <c r="N52" s="23" t="s">
        <v>81</v>
      </c>
      <c r="O52" s="23" t="s">
        <v>822</v>
      </c>
    </row>
    <row r="53" spans="1:15" x14ac:dyDescent="0.35">
      <c r="A53" s="23" t="s">
        <v>5235</v>
      </c>
      <c r="B53" s="23" t="s">
        <v>5236</v>
      </c>
      <c r="C53" s="23" t="s">
        <v>2525</v>
      </c>
      <c r="D53" s="23">
        <v>11849</v>
      </c>
      <c r="E53" s="23">
        <v>0.75</v>
      </c>
      <c r="F53" s="23" t="s">
        <v>36</v>
      </c>
      <c r="G53" s="23" t="s">
        <v>822</v>
      </c>
      <c r="I53" s="23" t="s">
        <v>5361</v>
      </c>
      <c r="J53" s="23" t="s">
        <v>5362</v>
      </c>
      <c r="K53" s="23" t="s">
        <v>2525</v>
      </c>
      <c r="L53" s="23">
        <v>32606</v>
      </c>
      <c r="M53" s="23">
        <v>0.75</v>
      </c>
      <c r="N53" s="23" t="s">
        <v>144</v>
      </c>
      <c r="O53" s="23" t="s">
        <v>822</v>
      </c>
    </row>
    <row r="54" spans="1:15" x14ac:dyDescent="0.35">
      <c r="A54" s="23" t="s">
        <v>5131</v>
      </c>
      <c r="B54" s="23" t="s">
        <v>5132</v>
      </c>
      <c r="C54" s="23" t="s">
        <v>2522</v>
      </c>
      <c r="D54" s="23">
        <v>8743</v>
      </c>
      <c r="E54" s="23">
        <v>1.4610000000000001</v>
      </c>
      <c r="F54" s="23" t="s">
        <v>39</v>
      </c>
      <c r="G54" s="23" t="s">
        <v>822</v>
      </c>
      <c r="I54" s="23" t="s">
        <v>5483</v>
      </c>
      <c r="J54" s="23" t="s">
        <v>5484</v>
      </c>
      <c r="K54" s="23" t="s">
        <v>2525</v>
      </c>
      <c r="L54" s="23">
        <v>32606</v>
      </c>
      <c r="M54" s="23">
        <v>0.75</v>
      </c>
      <c r="N54" s="23" t="s">
        <v>36</v>
      </c>
      <c r="O54" s="23" t="s">
        <v>822</v>
      </c>
    </row>
    <row r="55" spans="1:15" x14ac:dyDescent="0.35">
      <c r="A55" s="23" t="s">
        <v>5159</v>
      </c>
      <c r="B55" s="23" t="s">
        <v>5160</v>
      </c>
      <c r="C55" s="23" t="s">
        <v>2522</v>
      </c>
      <c r="D55" s="23">
        <v>11492</v>
      </c>
      <c r="E55" s="23">
        <v>0.82</v>
      </c>
      <c r="F55" s="23" t="s">
        <v>47</v>
      </c>
      <c r="G55" s="23" t="s">
        <v>822</v>
      </c>
      <c r="I55" s="23" t="s">
        <v>5349</v>
      </c>
      <c r="J55" s="23" t="s">
        <v>5350</v>
      </c>
      <c r="K55" s="23" t="s">
        <v>2525</v>
      </c>
      <c r="L55" s="23">
        <v>32606</v>
      </c>
      <c r="M55" s="23">
        <v>0.75</v>
      </c>
      <c r="N55" s="23" t="s">
        <v>36</v>
      </c>
      <c r="O55" s="23" t="s">
        <v>822</v>
      </c>
    </row>
    <row r="56" spans="1:15" x14ac:dyDescent="0.35">
      <c r="A56" s="23" t="s">
        <v>5175</v>
      </c>
      <c r="B56" s="23" t="s">
        <v>5176</v>
      </c>
      <c r="C56" s="23" t="s">
        <v>2525</v>
      </c>
      <c r="D56" s="23">
        <v>11849</v>
      </c>
      <c r="E56" s="23">
        <v>0.75</v>
      </c>
      <c r="F56" s="23" t="s">
        <v>156</v>
      </c>
      <c r="G56" s="23" t="s">
        <v>822</v>
      </c>
      <c r="I56" s="23" t="s">
        <v>5385</v>
      </c>
      <c r="J56" s="23" t="s">
        <v>5386</v>
      </c>
      <c r="K56" s="23" t="s">
        <v>2525</v>
      </c>
      <c r="L56" s="23">
        <v>32606</v>
      </c>
      <c r="M56" s="23">
        <v>0.75</v>
      </c>
      <c r="N56" s="23" t="s">
        <v>156</v>
      </c>
      <c r="O56" s="23" t="s">
        <v>822</v>
      </c>
    </row>
    <row r="57" spans="1:15" x14ac:dyDescent="0.35">
      <c r="A57" s="23" t="s">
        <v>5223</v>
      </c>
      <c r="B57" s="23" t="s">
        <v>5224</v>
      </c>
      <c r="C57" s="23" t="s">
        <v>2525</v>
      </c>
      <c r="D57" s="23">
        <v>11849</v>
      </c>
      <c r="E57" s="23">
        <v>0.75</v>
      </c>
      <c r="F57" s="23" t="s">
        <v>42</v>
      </c>
      <c r="G57" s="23" t="s">
        <v>822</v>
      </c>
      <c r="I57" s="23" t="s">
        <v>5447</v>
      </c>
      <c r="J57" s="23" t="s">
        <v>5448</v>
      </c>
      <c r="K57" s="23" t="s">
        <v>2525</v>
      </c>
      <c r="L57" s="23">
        <v>32606</v>
      </c>
      <c r="M57" s="23">
        <v>0.75</v>
      </c>
      <c r="N57" s="23" t="s">
        <v>42</v>
      </c>
      <c r="O57" s="23" t="s">
        <v>822</v>
      </c>
    </row>
    <row r="58" spans="1:15" x14ac:dyDescent="0.35">
      <c r="A58" s="23" t="s">
        <v>5151</v>
      </c>
      <c r="B58" s="23" t="s">
        <v>5152</v>
      </c>
      <c r="C58" s="23" t="s">
        <v>2522</v>
      </c>
      <c r="D58" s="23">
        <v>11138</v>
      </c>
      <c r="E58" s="23">
        <v>0.89600000000000002</v>
      </c>
      <c r="F58" s="23" t="s">
        <v>71</v>
      </c>
      <c r="G58" s="23" t="s">
        <v>822</v>
      </c>
      <c r="I58" s="23" t="s">
        <v>5221</v>
      </c>
      <c r="J58" s="23" t="s">
        <v>5222</v>
      </c>
      <c r="K58" s="23" t="s">
        <v>2522</v>
      </c>
      <c r="L58" s="23">
        <v>20677</v>
      </c>
      <c r="M58" s="23">
        <v>1.8420000000000001</v>
      </c>
      <c r="N58" s="23" t="s">
        <v>85</v>
      </c>
      <c r="O58" s="23" t="s">
        <v>36</v>
      </c>
    </row>
    <row r="59" spans="1:15" x14ac:dyDescent="0.35">
      <c r="A59" s="23" t="s">
        <v>5243</v>
      </c>
      <c r="B59" s="23" t="s">
        <v>5244</v>
      </c>
      <c r="C59" s="23" t="s">
        <v>2525</v>
      </c>
      <c r="D59" s="23">
        <v>11849</v>
      </c>
      <c r="E59" s="23">
        <v>0.75</v>
      </c>
      <c r="F59" s="23" t="s">
        <v>39</v>
      </c>
      <c r="G59" s="23" t="s">
        <v>822</v>
      </c>
      <c r="I59" s="23" t="s">
        <v>5547</v>
      </c>
      <c r="J59" s="23" t="s">
        <v>5548</v>
      </c>
      <c r="K59" s="23" t="s">
        <v>2525</v>
      </c>
      <c r="L59" s="23">
        <v>57681</v>
      </c>
      <c r="M59" s="23">
        <v>0.69499999999999995</v>
      </c>
      <c r="N59" s="23" t="s">
        <v>39</v>
      </c>
      <c r="O59" s="23" t="s">
        <v>36</v>
      </c>
    </row>
    <row r="60" spans="1:15" x14ac:dyDescent="0.35">
      <c r="A60" s="23" t="s">
        <v>5115</v>
      </c>
      <c r="B60" s="23" t="s">
        <v>5116</v>
      </c>
      <c r="C60" s="23" t="s">
        <v>2518</v>
      </c>
      <c r="D60" s="23">
        <v>7738</v>
      </c>
      <c r="E60" s="23">
        <v>1.742</v>
      </c>
      <c r="F60" s="23" t="s">
        <v>35</v>
      </c>
      <c r="G60" s="23" t="s">
        <v>822</v>
      </c>
      <c r="I60" s="23" t="s">
        <v>5333</v>
      </c>
      <c r="J60" s="23" t="s">
        <v>5334</v>
      </c>
      <c r="K60" s="23" t="s">
        <v>2525</v>
      </c>
      <c r="L60" s="23">
        <v>32223</v>
      </c>
      <c r="M60" s="23">
        <v>0.78</v>
      </c>
      <c r="N60" s="23" t="s">
        <v>71</v>
      </c>
      <c r="O60" s="23" t="s">
        <v>36</v>
      </c>
    </row>
    <row r="61" spans="1:15" x14ac:dyDescent="0.35">
      <c r="A61" s="23" t="s">
        <v>5191</v>
      </c>
      <c r="B61" s="23" t="s">
        <v>5192</v>
      </c>
      <c r="C61" s="23" t="s">
        <v>2525</v>
      </c>
      <c r="D61" s="23">
        <v>11849</v>
      </c>
      <c r="E61" s="23">
        <v>0.75</v>
      </c>
      <c r="F61" s="23" t="s">
        <v>53</v>
      </c>
      <c r="G61" s="23" t="s">
        <v>822</v>
      </c>
      <c r="I61" s="23" t="s">
        <v>5427</v>
      </c>
      <c r="J61" s="23" t="s">
        <v>5428</v>
      </c>
      <c r="K61" s="23" t="s">
        <v>2525</v>
      </c>
      <c r="L61" s="23">
        <v>32606</v>
      </c>
      <c r="M61" s="23">
        <v>0.75</v>
      </c>
      <c r="N61" s="23" t="s">
        <v>156</v>
      </c>
      <c r="O61" s="23" t="s">
        <v>822</v>
      </c>
    </row>
    <row r="62" spans="1:15" x14ac:dyDescent="0.35">
      <c r="A62" s="23" t="s">
        <v>5095</v>
      </c>
      <c r="B62" s="23" t="s">
        <v>5096</v>
      </c>
      <c r="C62" s="23" t="s">
        <v>2518</v>
      </c>
      <c r="D62" s="23">
        <v>4137</v>
      </c>
      <c r="E62" s="23">
        <v>3.1429999999999998</v>
      </c>
      <c r="F62" s="23" t="s">
        <v>42</v>
      </c>
      <c r="G62" s="23" t="s">
        <v>36</v>
      </c>
      <c r="I62" s="23" t="s">
        <v>5393</v>
      </c>
      <c r="J62" s="23" t="s">
        <v>5394</v>
      </c>
      <c r="K62" s="23" t="s">
        <v>2525</v>
      </c>
      <c r="L62" s="23">
        <v>32606</v>
      </c>
      <c r="M62" s="23">
        <v>0.75</v>
      </c>
      <c r="N62" s="23" t="s">
        <v>47</v>
      </c>
      <c r="O62" s="23" t="s">
        <v>822</v>
      </c>
    </row>
    <row r="63" spans="1:15" x14ac:dyDescent="0.35">
      <c r="A63" s="23" t="s">
        <v>5211</v>
      </c>
      <c r="B63" s="23" t="s">
        <v>5212</v>
      </c>
      <c r="C63" s="23" t="s">
        <v>2525</v>
      </c>
      <c r="D63" s="23">
        <v>11849</v>
      </c>
      <c r="E63" s="23">
        <v>0.75</v>
      </c>
      <c r="F63" s="23" t="s">
        <v>47</v>
      </c>
      <c r="G63" s="23" t="s">
        <v>822</v>
      </c>
      <c r="I63" s="23" t="s">
        <v>5381</v>
      </c>
      <c r="J63" s="23" t="s">
        <v>5382</v>
      </c>
      <c r="K63" s="23" t="s">
        <v>2525</v>
      </c>
      <c r="L63" s="23">
        <v>32606</v>
      </c>
      <c r="M63" s="23">
        <v>0.75</v>
      </c>
      <c r="N63" s="23" t="s">
        <v>76</v>
      </c>
      <c r="O63" s="23" t="s">
        <v>822</v>
      </c>
    </row>
    <row r="64" spans="1:15" x14ac:dyDescent="0.35">
      <c r="A64" s="23" t="s">
        <v>5307</v>
      </c>
      <c r="B64" s="23" t="s">
        <v>5308</v>
      </c>
      <c r="C64" s="23" t="s">
        <v>2525</v>
      </c>
      <c r="D64" s="23">
        <v>16773</v>
      </c>
      <c r="E64" s="23">
        <v>0.74299999999999999</v>
      </c>
      <c r="F64" s="23" t="s">
        <v>36</v>
      </c>
      <c r="G64" s="23" t="s">
        <v>36</v>
      </c>
      <c r="I64" s="23" t="s">
        <v>5089</v>
      </c>
      <c r="J64" s="23" t="s">
        <v>5090</v>
      </c>
      <c r="K64" s="23" t="s">
        <v>2536</v>
      </c>
      <c r="L64" s="23">
        <v>4461</v>
      </c>
      <c r="M64" s="23">
        <v>4.9379999999999997</v>
      </c>
      <c r="N64" s="23" t="s">
        <v>36</v>
      </c>
      <c r="O64" s="23" t="s">
        <v>36</v>
      </c>
    </row>
    <row r="65" spans="1:15" x14ac:dyDescent="0.35">
      <c r="A65" s="23" t="s">
        <v>5311</v>
      </c>
      <c r="B65" s="23" t="s">
        <v>5312</v>
      </c>
      <c r="C65" s="23" t="s">
        <v>2525</v>
      </c>
      <c r="D65" s="23">
        <v>16773</v>
      </c>
      <c r="E65" s="23">
        <v>0.74299999999999999</v>
      </c>
      <c r="F65" s="23" t="s">
        <v>35</v>
      </c>
      <c r="G65" s="23" t="s">
        <v>36</v>
      </c>
      <c r="I65" s="23" t="s">
        <v>5341</v>
      </c>
      <c r="J65" s="23" t="s">
        <v>5342</v>
      </c>
      <c r="K65" s="23" t="s">
        <v>2525</v>
      </c>
      <c r="L65" s="23">
        <v>32606</v>
      </c>
      <c r="M65" s="23">
        <v>0.75</v>
      </c>
      <c r="N65" s="23" t="s">
        <v>39</v>
      </c>
      <c r="O65" s="23" t="s">
        <v>822</v>
      </c>
    </row>
    <row r="66" spans="1:15" x14ac:dyDescent="0.35">
      <c r="I66" s="23" t="s">
        <v>5439</v>
      </c>
      <c r="J66" s="23" t="s">
        <v>5440</v>
      </c>
      <c r="K66" s="23" t="s">
        <v>2525</v>
      </c>
      <c r="L66" s="23">
        <v>32606</v>
      </c>
      <c r="M66" s="23">
        <v>0.75</v>
      </c>
      <c r="N66" s="23" t="s">
        <v>71</v>
      </c>
      <c r="O66" s="23" t="s">
        <v>822</v>
      </c>
    </row>
    <row r="67" spans="1:15" x14ac:dyDescent="0.35">
      <c r="I67" s="23" t="s">
        <v>5237</v>
      </c>
      <c r="J67" s="23" t="s">
        <v>5238</v>
      </c>
      <c r="K67" s="23" t="s">
        <v>2522</v>
      </c>
      <c r="L67" s="23">
        <v>21550</v>
      </c>
      <c r="M67" s="23">
        <v>1.734</v>
      </c>
      <c r="N67" s="23" t="s">
        <v>76</v>
      </c>
      <c r="O67" s="23" t="s">
        <v>822</v>
      </c>
    </row>
    <row r="68" spans="1:15" x14ac:dyDescent="0.35">
      <c r="I68" s="23" t="s">
        <v>5153</v>
      </c>
      <c r="J68" s="23" t="s">
        <v>5154</v>
      </c>
      <c r="K68" s="23" t="s">
        <v>2518</v>
      </c>
      <c r="L68" s="23">
        <v>11741</v>
      </c>
      <c r="M68" s="23">
        <v>3.1640000000000001</v>
      </c>
      <c r="N68" s="23" t="s">
        <v>36</v>
      </c>
      <c r="O68" s="23" t="s">
        <v>36</v>
      </c>
    </row>
    <row r="69" spans="1:15" x14ac:dyDescent="0.35">
      <c r="I69" s="23" t="s">
        <v>5323</v>
      </c>
      <c r="J69" s="23" t="s">
        <v>5324</v>
      </c>
      <c r="K69" s="23" t="s">
        <v>2525</v>
      </c>
      <c r="L69" s="23">
        <v>31113</v>
      </c>
      <c r="M69" s="23">
        <v>0.85399999999999998</v>
      </c>
      <c r="N69" s="23" t="s">
        <v>36</v>
      </c>
      <c r="O69" s="23" t="s">
        <v>822</v>
      </c>
    </row>
    <row r="70" spans="1:15" x14ac:dyDescent="0.35">
      <c r="I70" s="23" t="s">
        <v>5391</v>
      </c>
      <c r="J70" s="23" t="s">
        <v>5392</v>
      </c>
      <c r="K70" s="23" t="s">
        <v>2525</v>
      </c>
      <c r="L70" s="23">
        <v>32606</v>
      </c>
      <c r="M70" s="23">
        <v>0.75</v>
      </c>
      <c r="N70" s="23" t="s">
        <v>47</v>
      </c>
      <c r="O70" s="23" t="s">
        <v>822</v>
      </c>
    </row>
    <row r="71" spans="1:15" x14ac:dyDescent="0.35">
      <c r="I71" s="23" t="s">
        <v>5173</v>
      </c>
      <c r="J71" s="23" t="s">
        <v>5174</v>
      </c>
      <c r="K71" s="23" t="s">
        <v>2518</v>
      </c>
      <c r="L71" s="23">
        <v>15115</v>
      </c>
      <c r="M71" s="23">
        <v>2.601</v>
      </c>
      <c r="N71" s="23" t="s">
        <v>39</v>
      </c>
      <c r="O71" s="23" t="s">
        <v>36</v>
      </c>
    </row>
    <row r="72" spans="1:15" x14ac:dyDescent="0.35">
      <c r="I72" s="23" t="s">
        <v>5513</v>
      </c>
      <c r="J72" s="23" t="s">
        <v>5514</v>
      </c>
      <c r="K72" s="23" t="s">
        <v>2525</v>
      </c>
      <c r="L72" s="23">
        <v>44992</v>
      </c>
      <c r="M72" s="23">
        <v>0.745</v>
      </c>
      <c r="N72" s="23" t="s">
        <v>68</v>
      </c>
      <c r="O72" s="23" t="s">
        <v>36</v>
      </c>
    </row>
    <row r="73" spans="1:15" x14ac:dyDescent="0.35">
      <c r="I73" s="23" t="s">
        <v>5253</v>
      </c>
      <c r="J73" s="23" t="s">
        <v>5254</v>
      </c>
      <c r="K73" s="23" t="s">
        <v>2522</v>
      </c>
      <c r="L73" s="23">
        <v>22829</v>
      </c>
      <c r="M73" s="23">
        <v>1.59</v>
      </c>
      <c r="N73" s="23" t="s">
        <v>50</v>
      </c>
      <c r="O73" s="23" t="s">
        <v>36</v>
      </c>
    </row>
    <row r="74" spans="1:15" x14ac:dyDescent="0.35">
      <c r="I74" s="23" t="s">
        <v>5081</v>
      </c>
      <c r="J74" s="23" t="s">
        <v>5082</v>
      </c>
      <c r="K74" s="23" t="s">
        <v>2536</v>
      </c>
      <c r="L74" s="23">
        <v>2725</v>
      </c>
      <c r="M74" s="23">
        <v>5.7290000000000001</v>
      </c>
      <c r="N74" s="23" t="s">
        <v>36</v>
      </c>
      <c r="O74" s="23" t="s">
        <v>822</v>
      </c>
    </row>
    <row r="75" spans="1:15" x14ac:dyDescent="0.35">
      <c r="I75" s="23" t="s">
        <v>1353</v>
      </c>
      <c r="J75" s="23" t="s">
        <v>1354</v>
      </c>
      <c r="K75" s="23" t="s">
        <v>2518</v>
      </c>
      <c r="L75" s="23">
        <v>11153</v>
      </c>
      <c r="M75" s="23">
        <v>3.2709999999999999</v>
      </c>
      <c r="N75" s="23" t="s">
        <v>53</v>
      </c>
      <c r="O75" s="23" t="s">
        <v>36</v>
      </c>
    </row>
    <row r="76" spans="1:15" x14ac:dyDescent="0.35">
      <c r="I76" s="23" t="s">
        <v>5321</v>
      </c>
      <c r="J76" s="23" t="s">
        <v>5322</v>
      </c>
      <c r="K76" s="23" t="s">
        <v>2522</v>
      </c>
      <c r="L76" s="23">
        <v>30760</v>
      </c>
      <c r="M76" s="23">
        <v>0.879</v>
      </c>
      <c r="N76" s="23" t="s">
        <v>85</v>
      </c>
      <c r="O76" s="23" t="s">
        <v>822</v>
      </c>
    </row>
    <row r="77" spans="1:15" x14ac:dyDescent="0.35">
      <c r="I77" s="23" t="s">
        <v>5459</v>
      </c>
      <c r="J77" s="23" t="s">
        <v>5460</v>
      </c>
      <c r="K77" s="23" t="s">
        <v>2525</v>
      </c>
      <c r="L77" s="23">
        <v>32606</v>
      </c>
      <c r="M77" s="23">
        <v>0.75</v>
      </c>
      <c r="N77" s="23" t="s">
        <v>85</v>
      </c>
      <c r="O77" s="23" t="s">
        <v>822</v>
      </c>
    </row>
    <row r="78" spans="1:15" x14ac:dyDescent="0.35">
      <c r="I78" s="23" t="s">
        <v>5363</v>
      </c>
      <c r="J78" s="23" t="s">
        <v>5364</v>
      </c>
      <c r="K78" s="23" t="s">
        <v>2525</v>
      </c>
      <c r="L78" s="23">
        <v>32606</v>
      </c>
      <c r="M78" s="23">
        <v>0.75</v>
      </c>
      <c r="N78" s="23" t="s">
        <v>144</v>
      </c>
      <c r="O78" s="23" t="s">
        <v>822</v>
      </c>
    </row>
    <row r="79" spans="1:15" x14ac:dyDescent="0.35">
      <c r="I79" s="23" t="s">
        <v>5141</v>
      </c>
      <c r="J79" s="23" t="s">
        <v>5142</v>
      </c>
      <c r="K79" s="23" t="s">
        <v>2518</v>
      </c>
      <c r="L79" s="23">
        <v>11219</v>
      </c>
      <c r="M79" s="23">
        <v>3.2589999999999999</v>
      </c>
      <c r="N79" s="23" t="s">
        <v>106</v>
      </c>
      <c r="O79" s="23" t="s">
        <v>36</v>
      </c>
    </row>
    <row r="80" spans="1:15" x14ac:dyDescent="0.35">
      <c r="I80" s="23" t="s">
        <v>5281</v>
      </c>
      <c r="J80" s="23" t="s">
        <v>5282</v>
      </c>
      <c r="K80" s="23" t="s">
        <v>2522</v>
      </c>
      <c r="L80" s="23">
        <v>28639</v>
      </c>
      <c r="M80" s="23">
        <v>1.0429999999999999</v>
      </c>
      <c r="N80" s="23" t="s">
        <v>76</v>
      </c>
      <c r="O80" s="23" t="s">
        <v>36</v>
      </c>
    </row>
    <row r="81" spans="9:15" x14ac:dyDescent="0.35">
      <c r="I81" s="23" t="s">
        <v>5405</v>
      </c>
      <c r="J81" s="23" t="s">
        <v>5406</v>
      </c>
      <c r="K81" s="23" t="s">
        <v>2525</v>
      </c>
      <c r="L81" s="23">
        <v>32606</v>
      </c>
      <c r="M81" s="23">
        <v>0.75</v>
      </c>
      <c r="N81" s="23" t="s">
        <v>156</v>
      </c>
      <c r="O81" s="23" t="s">
        <v>822</v>
      </c>
    </row>
    <row r="82" spans="9:15" x14ac:dyDescent="0.35">
      <c r="I82" s="23" t="s">
        <v>5331</v>
      </c>
      <c r="J82" s="23" t="s">
        <v>5332</v>
      </c>
      <c r="K82" s="23" t="s">
        <v>2525</v>
      </c>
      <c r="L82" s="23">
        <v>32125</v>
      </c>
      <c r="M82" s="23">
        <v>0.78600000000000003</v>
      </c>
      <c r="N82" s="23" t="s">
        <v>71</v>
      </c>
      <c r="O82" s="23" t="s">
        <v>36</v>
      </c>
    </row>
    <row r="83" spans="9:15" x14ac:dyDescent="0.35">
      <c r="I83" s="23" t="s">
        <v>5145</v>
      </c>
      <c r="J83" s="23" t="s">
        <v>5146</v>
      </c>
      <c r="K83" s="23" t="s">
        <v>2518</v>
      </c>
      <c r="L83" s="23">
        <v>11302</v>
      </c>
      <c r="M83" s="23">
        <v>3.2450000000000001</v>
      </c>
      <c r="N83" s="23" t="s">
        <v>50</v>
      </c>
      <c r="O83" s="23" t="s">
        <v>36</v>
      </c>
    </row>
    <row r="84" spans="9:15" x14ac:dyDescent="0.35">
      <c r="I84" s="23" t="s">
        <v>5129</v>
      </c>
      <c r="J84" s="23" t="s">
        <v>5130</v>
      </c>
      <c r="K84" s="23" t="s">
        <v>2517</v>
      </c>
      <c r="L84" s="23">
        <v>9388</v>
      </c>
      <c r="M84" s="23">
        <v>3.6179999999999999</v>
      </c>
      <c r="N84" s="23" t="s">
        <v>76</v>
      </c>
      <c r="O84" s="23" t="s">
        <v>822</v>
      </c>
    </row>
    <row r="85" spans="9:15" x14ac:dyDescent="0.35">
      <c r="I85" s="23" t="s">
        <v>5265</v>
      </c>
      <c r="J85" s="23" t="s">
        <v>5266</v>
      </c>
      <c r="K85" s="23" t="s">
        <v>2522</v>
      </c>
      <c r="L85" s="23">
        <v>25860</v>
      </c>
      <c r="M85" s="23">
        <v>1.2889999999999999</v>
      </c>
      <c r="N85" s="23" t="s">
        <v>47</v>
      </c>
      <c r="O85" s="23" t="s">
        <v>36</v>
      </c>
    </row>
    <row r="86" spans="9:15" x14ac:dyDescent="0.35">
      <c r="I86" s="23" t="s">
        <v>5117</v>
      </c>
      <c r="J86" s="23" t="s">
        <v>5118</v>
      </c>
      <c r="K86" s="23" t="s">
        <v>2517</v>
      </c>
      <c r="L86" s="23">
        <v>7671</v>
      </c>
      <c r="M86" s="23">
        <v>4.03</v>
      </c>
      <c r="N86" s="23" t="s">
        <v>53</v>
      </c>
      <c r="O86" s="23" t="s">
        <v>36</v>
      </c>
    </row>
    <row r="87" spans="9:15" x14ac:dyDescent="0.35">
      <c r="I87" s="23" t="s">
        <v>5261</v>
      </c>
      <c r="J87" s="23" t="s">
        <v>5262</v>
      </c>
      <c r="K87" s="23" t="s">
        <v>2522</v>
      </c>
      <c r="L87" s="23">
        <v>24896</v>
      </c>
      <c r="M87" s="23">
        <v>1.375</v>
      </c>
      <c r="N87" s="23" t="s">
        <v>39</v>
      </c>
      <c r="O87" s="23" t="s">
        <v>36</v>
      </c>
    </row>
    <row r="88" spans="9:15" x14ac:dyDescent="0.35">
      <c r="I88" s="23" t="s">
        <v>5097</v>
      </c>
      <c r="J88" s="23" t="s">
        <v>5098</v>
      </c>
      <c r="K88" s="23" t="s">
        <v>2536</v>
      </c>
      <c r="L88" s="23">
        <v>5004</v>
      </c>
      <c r="M88" s="23">
        <v>4.7649999999999997</v>
      </c>
      <c r="N88" s="23" t="s">
        <v>76</v>
      </c>
      <c r="O88" s="23" t="s">
        <v>36</v>
      </c>
    </row>
    <row r="89" spans="9:15" x14ac:dyDescent="0.35">
      <c r="I89" s="23" t="s">
        <v>5509</v>
      </c>
      <c r="J89" s="23" t="s">
        <v>5510</v>
      </c>
      <c r="K89" s="23" t="s">
        <v>2525</v>
      </c>
      <c r="L89" s="23">
        <v>32606</v>
      </c>
      <c r="M89" s="23">
        <v>0.75</v>
      </c>
      <c r="N89" s="23" t="s">
        <v>36</v>
      </c>
      <c r="O89" s="23" t="s">
        <v>822</v>
      </c>
    </row>
    <row r="90" spans="9:15" x14ac:dyDescent="0.35">
      <c r="I90" s="23" t="s">
        <v>5347</v>
      </c>
      <c r="J90" s="23" t="s">
        <v>5348</v>
      </c>
      <c r="K90" s="23" t="s">
        <v>2525</v>
      </c>
      <c r="L90" s="23">
        <v>32606</v>
      </c>
      <c r="M90" s="23">
        <v>0.75</v>
      </c>
      <c r="N90" s="23" t="s">
        <v>36</v>
      </c>
      <c r="O90" s="23" t="s">
        <v>822</v>
      </c>
    </row>
    <row r="91" spans="9:15" x14ac:dyDescent="0.35">
      <c r="I91" s="23" t="s">
        <v>5531</v>
      </c>
      <c r="J91" s="23" t="s">
        <v>5532</v>
      </c>
      <c r="K91" s="23" t="s">
        <v>2525</v>
      </c>
      <c r="L91" s="23">
        <v>44992</v>
      </c>
      <c r="M91" s="23">
        <v>0.745</v>
      </c>
      <c r="N91" s="23" t="s">
        <v>42</v>
      </c>
      <c r="O91" s="23" t="s">
        <v>36</v>
      </c>
    </row>
    <row r="92" spans="9:15" x14ac:dyDescent="0.35">
      <c r="I92" s="23" t="s">
        <v>5515</v>
      </c>
      <c r="J92" s="23" t="s">
        <v>5516</v>
      </c>
      <c r="K92" s="23" t="s">
        <v>2525</v>
      </c>
      <c r="L92" s="23">
        <v>44992</v>
      </c>
      <c r="M92" s="23">
        <v>0.745</v>
      </c>
      <c r="N92" s="23" t="s">
        <v>85</v>
      </c>
      <c r="O92" s="23" t="s">
        <v>36</v>
      </c>
    </row>
    <row r="93" spans="9:15" x14ac:dyDescent="0.35">
      <c r="I93" s="23" t="s">
        <v>5477</v>
      </c>
      <c r="J93" s="23" t="s">
        <v>5478</v>
      </c>
      <c r="K93" s="23" t="s">
        <v>2525</v>
      </c>
      <c r="L93" s="23">
        <v>32606</v>
      </c>
      <c r="M93" s="23">
        <v>0.75</v>
      </c>
      <c r="N93" s="23" t="s">
        <v>68</v>
      </c>
      <c r="O93" s="23" t="s">
        <v>822</v>
      </c>
    </row>
    <row r="94" spans="9:15" x14ac:dyDescent="0.35">
      <c r="I94" s="23" t="s">
        <v>5109</v>
      </c>
      <c r="J94" s="23" t="s">
        <v>5110</v>
      </c>
      <c r="K94" s="23" t="s">
        <v>2517</v>
      </c>
      <c r="L94" s="23">
        <v>7503</v>
      </c>
      <c r="M94" s="23">
        <v>4.0330000000000004</v>
      </c>
      <c r="N94" s="23" t="s">
        <v>47</v>
      </c>
      <c r="O94" s="23" t="s">
        <v>36</v>
      </c>
    </row>
    <row r="95" spans="9:15" x14ac:dyDescent="0.35">
      <c r="I95" s="23" t="s">
        <v>5537</v>
      </c>
      <c r="J95" s="23" t="s">
        <v>5538</v>
      </c>
      <c r="K95" s="23" t="s">
        <v>2525</v>
      </c>
      <c r="L95" s="23">
        <v>44992</v>
      </c>
      <c r="M95" s="23">
        <v>0.745</v>
      </c>
      <c r="N95" s="23" t="s">
        <v>76</v>
      </c>
      <c r="O95" s="23" t="s">
        <v>36</v>
      </c>
    </row>
    <row r="96" spans="9:15" x14ac:dyDescent="0.35">
      <c r="I96" s="23" t="s">
        <v>5413</v>
      </c>
      <c r="J96" s="23" t="s">
        <v>5414</v>
      </c>
      <c r="K96" s="23" t="s">
        <v>2525</v>
      </c>
      <c r="L96" s="23">
        <v>32606</v>
      </c>
      <c r="M96" s="23">
        <v>0.75</v>
      </c>
      <c r="N96" s="23" t="s">
        <v>36</v>
      </c>
      <c r="O96" s="23" t="s">
        <v>822</v>
      </c>
    </row>
    <row r="97" spans="9:15" x14ac:dyDescent="0.35">
      <c r="I97" s="23" t="s">
        <v>5425</v>
      </c>
      <c r="J97" s="23" t="s">
        <v>5426</v>
      </c>
      <c r="K97" s="23" t="s">
        <v>2525</v>
      </c>
      <c r="L97" s="23">
        <v>32606</v>
      </c>
      <c r="M97" s="23">
        <v>0.75</v>
      </c>
      <c r="N97" s="23" t="s">
        <v>68</v>
      </c>
      <c r="O97" s="23" t="s">
        <v>822</v>
      </c>
    </row>
    <row r="98" spans="9:15" x14ac:dyDescent="0.35">
      <c r="I98" s="23" t="s">
        <v>5371</v>
      </c>
      <c r="J98" s="23" t="s">
        <v>5372</v>
      </c>
      <c r="K98" s="23" t="s">
        <v>2525</v>
      </c>
      <c r="L98" s="23">
        <v>32606</v>
      </c>
      <c r="M98" s="23">
        <v>0.75</v>
      </c>
      <c r="N98" s="23" t="s">
        <v>53</v>
      </c>
      <c r="O98" s="23" t="s">
        <v>822</v>
      </c>
    </row>
    <row r="99" spans="9:15" x14ac:dyDescent="0.35">
      <c r="I99" s="23" t="s">
        <v>3399</v>
      </c>
      <c r="J99" s="23" t="s">
        <v>3400</v>
      </c>
      <c r="K99" s="23" t="s">
        <v>2517</v>
      </c>
      <c r="L99" s="23">
        <v>7481</v>
      </c>
      <c r="M99" s="23">
        <v>4.0410000000000004</v>
      </c>
      <c r="N99" s="23" t="s">
        <v>36</v>
      </c>
      <c r="O99" s="23" t="s">
        <v>36</v>
      </c>
    </row>
    <row r="100" spans="9:15" x14ac:dyDescent="0.35">
      <c r="I100" s="23" t="s">
        <v>5121</v>
      </c>
      <c r="J100" s="23" t="s">
        <v>5122</v>
      </c>
      <c r="K100" s="23" t="s">
        <v>2517</v>
      </c>
      <c r="L100" s="23">
        <v>7671</v>
      </c>
      <c r="M100" s="23">
        <v>4.03</v>
      </c>
      <c r="N100" s="23" t="s">
        <v>76</v>
      </c>
      <c r="O100" s="23" t="s">
        <v>36</v>
      </c>
    </row>
    <row r="101" spans="9:15" x14ac:dyDescent="0.35">
      <c r="I101" s="23" t="s">
        <v>5457</v>
      </c>
      <c r="J101" s="23" t="s">
        <v>5458</v>
      </c>
      <c r="K101" s="23" t="s">
        <v>2525</v>
      </c>
      <c r="L101" s="23">
        <v>32606</v>
      </c>
      <c r="M101" s="23">
        <v>0.75</v>
      </c>
      <c r="N101" s="23" t="s">
        <v>53</v>
      </c>
      <c r="O101" s="23" t="s">
        <v>822</v>
      </c>
    </row>
    <row r="102" spans="9:15" x14ac:dyDescent="0.35">
      <c r="I102" s="23" t="s">
        <v>5377</v>
      </c>
      <c r="J102" s="23" t="s">
        <v>5378</v>
      </c>
      <c r="K102" s="23" t="s">
        <v>2525</v>
      </c>
      <c r="L102" s="23">
        <v>32606</v>
      </c>
      <c r="M102" s="23">
        <v>0.75</v>
      </c>
      <c r="N102" s="23" t="s">
        <v>36</v>
      </c>
      <c r="O102" s="23" t="s">
        <v>822</v>
      </c>
    </row>
    <row r="103" spans="9:15" x14ac:dyDescent="0.35">
      <c r="I103" s="23" t="s">
        <v>5369</v>
      </c>
      <c r="J103" s="23" t="s">
        <v>5370</v>
      </c>
      <c r="K103" s="23" t="s">
        <v>2525</v>
      </c>
      <c r="L103" s="23">
        <v>32606</v>
      </c>
      <c r="M103" s="23">
        <v>0.75</v>
      </c>
      <c r="N103" s="23" t="s">
        <v>47</v>
      </c>
      <c r="O103" s="23" t="s">
        <v>822</v>
      </c>
    </row>
    <row r="104" spans="9:15" x14ac:dyDescent="0.35">
      <c r="I104" s="23" t="s">
        <v>5517</v>
      </c>
      <c r="J104" s="23" t="s">
        <v>5518</v>
      </c>
      <c r="K104" s="23" t="s">
        <v>2525</v>
      </c>
      <c r="L104" s="23">
        <v>44992</v>
      </c>
      <c r="M104" s="23">
        <v>0.745</v>
      </c>
      <c r="N104" s="23" t="s">
        <v>76</v>
      </c>
      <c r="O104" s="23" t="s">
        <v>36</v>
      </c>
    </row>
    <row r="105" spans="9:15" x14ac:dyDescent="0.35">
      <c r="I105" s="23" t="s">
        <v>5429</v>
      </c>
      <c r="J105" s="23" t="s">
        <v>5430</v>
      </c>
      <c r="K105" s="23" t="s">
        <v>2525</v>
      </c>
      <c r="L105" s="23">
        <v>32606</v>
      </c>
      <c r="M105" s="23">
        <v>0.75</v>
      </c>
      <c r="N105" s="23" t="s">
        <v>39</v>
      </c>
      <c r="O105" s="23" t="s">
        <v>822</v>
      </c>
    </row>
    <row r="106" spans="9:15" x14ac:dyDescent="0.35">
      <c r="I106" s="23" t="s">
        <v>5501</v>
      </c>
      <c r="J106" s="23" t="s">
        <v>5502</v>
      </c>
      <c r="K106" s="23" t="s">
        <v>2525</v>
      </c>
      <c r="L106" s="23">
        <v>32606</v>
      </c>
      <c r="M106" s="23">
        <v>0.75</v>
      </c>
      <c r="N106" s="23" t="s">
        <v>85</v>
      </c>
      <c r="O106" s="23" t="s">
        <v>822</v>
      </c>
    </row>
    <row r="107" spans="9:15" x14ac:dyDescent="0.35">
      <c r="I107" s="23" t="s">
        <v>5383</v>
      </c>
      <c r="J107" s="23" t="s">
        <v>5384</v>
      </c>
      <c r="K107" s="23" t="s">
        <v>2525</v>
      </c>
      <c r="L107" s="23">
        <v>32606</v>
      </c>
      <c r="M107" s="23">
        <v>0.75</v>
      </c>
      <c r="N107" s="23" t="s">
        <v>156</v>
      </c>
      <c r="O107" s="23" t="s">
        <v>822</v>
      </c>
    </row>
    <row r="108" spans="9:15" x14ac:dyDescent="0.35">
      <c r="I108" s="23" t="s">
        <v>5545</v>
      </c>
      <c r="J108" s="23" t="s">
        <v>5546</v>
      </c>
      <c r="K108" s="23" t="s">
        <v>2525</v>
      </c>
      <c r="L108" s="23">
        <v>57430</v>
      </c>
      <c r="M108" s="23">
        <v>0.71799999999999997</v>
      </c>
      <c r="N108" s="23" t="s">
        <v>50</v>
      </c>
      <c r="O108" s="23" t="s">
        <v>36</v>
      </c>
    </row>
    <row r="109" spans="9:15" x14ac:dyDescent="0.35">
      <c r="I109" s="23" t="s">
        <v>5245</v>
      </c>
      <c r="J109" s="23" t="s">
        <v>5246</v>
      </c>
      <c r="K109" s="23" t="s">
        <v>2522</v>
      </c>
      <c r="L109" s="23">
        <v>21619</v>
      </c>
      <c r="M109" s="23">
        <v>1.728</v>
      </c>
      <c r="N109" s="23" t="s">
        <v>68</v>
      </c>
      <c r="O109" s="23" t="s">
        <v>822</v>
      </c>
    </row>
    <row r="110" spans="9:15" x14ac:dyDescent="0.35">
      <c r="I110" s="23" t="s">
        <v>5339</v>
      </c>
      <c r="J110" s="23" t="s">
        <v>5340</v>
      </c>
      <c r="K110" s="23" t="s">
        <v>2525</v>
      </c>
      <c r="L110" s="23">
        <v>32606</v>
      </c>
      <c r="M110" s="23">
        <v>0.75</v>
      </c>
      <c r="N110" s="23" t="s">
        <v>36</v>
      </c>
      <c r="O110" s="23" t="s">
        <v>822</v>
      </c>
    </row>
    <row r="111" spans="9:15" x14ac:dyDescent="0.35">
      <c r="I111" s="23" t="s">
        <v>5431</v>
      </c>
      <c r="J111" s="23" t="s">
        <v>5432</v>
      </c>
      <c r="K111" s="23" t="s">
        <v>2525</v>
      </c>
      <c r="L111" s="23">
        <v>32606</v>
      </c>
      <c r="M111" s="23">
        <v>0.75</v>
      </c>
      <c r="N111" s="23" t="s">
        <v>96</v>
      </c>
      <c r="O111" s="23" t="s">
        <v>822</v>
      </c>
    </row>
    <row r="112" spans="9:15" x14ac:dyDescent="0.35">
      <c r="I112" s="23" t="s">
        <v>5417</v>
      </c>
      <c r="J112" s="23" t="s">
        <v>5418</v>
      </c>
      <c r="K112" s="23" t="s">
        <v>2525</v>
      </c>
      <c r="L112" s="23">
        <v>32606</v>
      </c>
      <c r="M112" s="23">
        <v>0.75</v>
      </c>
      <c r="N112" s="23" t="s">
        <v>76</v>
      </c>
      <c r="O112" s="23" t="s">
        <v>822</v>
      </c>
    </row>
    <row r="113" spans="9:15" x14ac:dyDescent="0.35">
      <c r="I113" s="23" t="s">
        <v>5317</v>
      </c>
      <c r="J113" s="23" t="s">
        <v>5318</v>
      </c>
      <c r="K113" s="23" t="s">
        <v>2522</v>
      </c>
      <c r="L113" s="23">
        <v>30717</v>
      </c>
      <c r="M113" s="23">
        <v>0.88200000000000001</v>
      </c>
      <c r="N113" s="23" t="s">
        <v>81</v>
      </c>
      <c r="O113" s="23" t="s">
        <v>822</v>
      </c>
    </row>
    <row r="114" spans="9:15" x14ac:dyDescent="0.35">
      <c r="I114" s="23" t="s">
        <v>5485</v>
      </c>
      <c r="J114" s="23" t="s">
        <v>5486</v>
      </c>
      <c r="K114" s="23" t="s">
        <v>2525</v>
      </c>
      <c r="L114" s="23">
        <v>32606</v>
      </c>
      <c r="M114" s="23">
        <v>0.75</v>
      </c>
      <c r="N114" s="23" t="s">
        <v>42</v>
      </c>
      <c r="O114" s="23" t="s">
        <v>822</v>
      </c>
    </row>
    <row r="115" spans="9:15" x14ac:dyDescent="0.35">
      <c r="I115" s="23" t="s">
        <v>5479</v>
      </c>
      <c r="J115" s="23" t="s">
        <v>5480</v>
      </c>
      <c r="K115" s="23" t="s">
        <v>2525</v>
      </c>
      <c r="L115" s="23">
        <v>32606</v>
      </c>
      <c r="M115" s="23">
        <v>0.75</v>
      </c>
      <c r="N115" s="23" t="s">
        <v>68</v>
      </c>
      <c r="O115" s="23" t="s">
        <v>822</v>
      </c>
    </row>
    <row r="116" spans="9:15" x14ac:dyDescent="0.35">
      <c r="I116" s="23" t="s">
        <v>5375</v>
      </c>
      <c r="J116" s="23" t="s">
        <v>5376</v>
      </c>
      <c r="K116" s="23" t="s">
        <v>2525</v>
      </c>
      <c r="L116" s="23">
        <v>32606</v>
      </c>
      <c r="M116" s="23">
        <v>0.75</v>
      </c>
      <c r="N116" s="23" t="s">
        <v>96</v>
      </c>
      <c r="O116" s="23" t="s">
        <v>822</v>
      </c>
    </row>
    <row r="117" spans="9:15" x14ac:dyDescent="0.35">
      <c r="I117" s="23" t="s">
        <v>5379</v>
      </c>
      <c r="J117" s="23" t="s">
        <v>5380</v>
      </c>
      <c r="K117" s="23" t="s">
        <v>2525</v>
      </c>
      <c r="L117" s="23">
        <v>32606</v>
      </c>
      <c r="M117" s="23">
        <v>0.75</v>
      </c>
      <c r="N117" s="23" t="s">
        <v>155</v>
      </c>
      <c r="O117" s="23" t="s">
        <v>822</v>
      </c>
    </row>
    <row r="118" spans="9:15" x14ac:dyDescent="0.35">
      <c r="I118" s="23" t="s">
        <v>5351</v>
      </c>
      <c r="J118" s="23" t="s">
        <v>5352</v>
      </c>
      <c r="K118" s="23" t="s">
        <v>2525</v>
      </c>
      <c r="L118" s="23">
        <v>32606</v>
      </c>
      <c r="M118" s="23">
        <v>0.75</v>
      </c>
      <c r="N118" s="23" t="s">
        <v>36</v>
      </c>
      <c r="O118" s="23" t="s">
        <v>822</v>
      </c>
    </row>
    <row r="119" spans="9:15" x14ac:dyDescent="0.35">
      <c r="I119" s="23" t="s">
        <v>5419</v>
      </c>
      <c r="J119" s="23" t="s">
        <v>5420</v>
      </c>
      <c r="K119" s="23" t="s">
        <v>2525</v>
      </c>
      <c r="L119" s="23">
        <v>32606</v>
      </c>
      <c r="M119" s="23">
        <v>0.75</v>
      </c>
      <c r="N119" s="23" t="s">
        <v>36</v>
      </c>
      <c r="O119" s="23" t="s">
        <v>822</v>
      </c>
    </row>
    <row r="120" spans="9:15" x14ac:dyDescent="0.35">
      <c r="I120" s="23" t="s">
        <v>5269</v>
      </c>
      <c r="J120" s="23" t="s">
        <v>5270</v>
      </c>
      <c r="K120" s="23" t="s">
        <v>2522</v>
      </c>
      <c r="L120" s="23">
        <v>26532</v>
      </c>
      <c r="M120" s="23">
        <v>1.2350000000000001</v>
      </c>
      <c r="N120" s="23" t="s">
        <v>36</v>
      </c>
      <c r="O120" s="23" t="s">
        <v>822</v>
      </c>
    </row>
    <row r="121" spans="9:15" x14ac:dyDescent="0.35">
      <c r="I121" s="23" t="s">
        <v>3790</v>
      </c>
      <c r="J121" s="23" t="s">
        <v>3791</v>
      </c>
      <c r="K121" s="23" t="s">
        <v>2518</v>
      </c>
      <c r="L121" s="23">
        <v>10359</v>
      </c>
      <c r="M121" s="23">
        <v>3.4249999999999998</v>
      </c>
      <c r="N121" s="23" t="s">
        <v>81</v>
      </c>
      <c r="O121" s="23" t="s">
        <v>36</v>
      </c>
    </row>
    <row r="122" spans="9:15" x14ac:dyDescent="0.35">
      <c r="I122" s="23" t="s">
        <v>5181</v>
      </c>
      <c r="J122" s="23" t="s">
        <v>5182</v>
      </c>
      <c r="K122" s="23" t="s">
        <v>2518</v>
      </c>
      <c r="L122" s="23">
        <v>16373</v>
      </c>
      <c r="M122" s="23">
        <v>2.415</v>
      </c>
      <c r="N122" s="23" t="s">
        <v>47</v>
      </c>
      <c r="O122" s="23" t="s">
        <v>36</v>
      </c>
    </row>
    <row r="123" spans="9:15" x14ac:dyDescent="0.35">
      <c r="I123" s="23" t="s">
        <v>5343</v>
      </c>
      <c r="J123" s="23" t="s">
        <v>5344</v>
      </c>
      <c r="K123" s="23" t="s">
        <v>2525</v>
      </c>
      <c r="L123" s="23">
        <v>32606</v>
      </c>
      <c r="M123" s="23">
        <v>0.75</v>
      </c>
      <c r="N123" s="23" t="s">
        <v>156</v>
      </c>
      <c r="O123" s="23" t="s">
        <v>822</v>
      </c>
    </row>
    <row r="124" spans="9:15" x14ac:dyDescent="0.35">
      <c r="I124" s="23" t="s">
        <v>5497</v>
      </c>
      <c r="J124" s="23" t="s">
        <v>5498</v>
      </c>
      <c r="K124" s="23" t="s">
        <v>2525</v>
      </c>
      <c r="L124" s="23">
        <v>32606</v>
      </c>
      <c r="M124" s="23">
        <v>0.75</v>
      </c>
      <c r="N124" s="23" t="s">
        <v>71</v>
      </c>
      <c r="O124" s="23" t="s">
        <v>822</v>
      </c>
    </row>
    <row r="125" spans="9:15" x14ac:dyDescent="0.35">
      <c r="I125" s="23" t="s">
        <v>5455</v>
      </c>
      <c r="J125" s="23" t="s">
        <v>5456</v>
      </c>
      <c r="K125" s="23" t="s">
        <v>2525</v>
      </c>
      <c r="L125" s="23">
        <v>32606</v>
      </c>
      <c r="M125" s="23">
        <v>0.75</v>
      </c>
      <c r="N125" s="23" t="s">
        <v>3915</v>
      </c>
      <c r="O125" s="23" t="s">
        <v>822</v>
      </c>
    </row>
    <row r="126" spans="9:15" x14ac:dyDescent="0.35">
      <c r="I126" s="23" t="s">
        <v>5329</v>
      </c>
      <c r="J126" s="23" t="s">
        <v>5330</v>
      </c>
      <c r="K126" s="23" t="s">
        <v>2525</v>
      </c>
      <c r="L126" s="23">
        <v>31793</v>
      </c>
      <c r="M126" s="23">
        <v>0.80800000000000005</v>
      </c>
      <c r="N126" s="23" t="s">
        <v>36</v>
      </c>
      <c r="O126" s="23" t="s">
        <v>36</v>
      </c>
    </row>
    <row r="127" spans="9:15" x14ac:dyDescent="0.35">
      <c r="I127" s="23" t="s">
        <v>5161</v>
      </c>
      <c r="J127" s="23" t="s">
        <v>5162</v>
      </c>
      <c r="K127" s="23" t="s">
        <v>2518</v>
      </c>
      <c r="L127" s="23">
        <v>12717</v>
      </c>
      <c r="M127" s="23">
        <v>2.9940000000000002</v>
      </c>
      <c r="N127" s="23" t="s">
        <v>36</v>
      </c>
      <c r="O127" s="23" t="s">
        <v>36</v>
      </c>
    </row>
    <row r="128" spans="9:15" x14ac:dyDescent="0.35">
      <c r="I128" s="23" t="s">
        <v>5443</v>
      </c>
      <c r="J128" s="23" t="s">
        <v>5444</v>
      </c>
      <c r="K128" s="23" t="s">
        <v>2525</v>
      </c>
      <c r="L128" s="23">
        <v>32606</v>
      </c>
      <c r="M128" s="23">
        <v>0.75</v>
      </c>
      <c r="N128" s="23" t="s">
        <v>68</v>
      </c>
      <c r="O128" s="23" t="s">
        <v>822</v>
      </c>
    </row>
    <row r="129" spans="9:15" x14ac:dyDescent="0.35">
      <c r="I129" s="23" t="s">
        <v>5481</v>
      </c>
      <c r="J129" s="23" t="s">
        <v>5482</v>
      </c>
      <c r="K129" s="23" t="s">
        <v>2525</v>
      </c>
      <c r="L129" s="23">
        <v>32606</v>
      </c>
      <c r="M129" s="23">
        <v>0.75</v>
      </c>
      <c r="N129" s="23" t="s">
        <v>81</v>
      </c>
      <c r="O129" s="23" t="s">
        <v>822</v>
      </c>
    </row>
    <row r="130" spans="9:15" x14ac:dyDescent="0.35">
      <c r="I130" s="23" t="s">
        <v>5451</v>
      </c>
      <c r="J130" s="23" t="s">
        <v>5452</v>
      </c>
      <c r="K130" s="23" t="s">
        <v>2525</v>
      </c>
      <c r="L130" s="23">
        <v>32606</v>
      </c>
      <c r="M130" s="23">
        <v>0.75</v>
      </c>
      <c r="N130" s="23" t="s">
        <v>53</v>
      </c>
      <c r="O130" s="23" t="s">
        <v>822</v>
      </c>
    </row>
    <row r="131" spans="9:15" x14ac:dyDescent="0.35">
      <c r="I131" s="23" t="s">
        <v>5209</v>
      </c>
      <c r="J131" s="23" t="s">
        <v>5210</v>
      </c>
      <c r="K131" s="23" t="s">
        <v>2518</v>
      </c>
      <c r="L131" s="23">
        <v>20289</v>
      </c>
      <c r="M131" s="23">
        <v>1.8879999999999999</v>
      </c>
      <c r="N131" s="23" t="s">
        <v>96</v>
      </c>
      <c r="O131" s="23" t="s">
        <v>36</v>
      </c>
    </row>
    <row r="132" spans="9:15" x14ac:dyDescent="0.35">
      <c r="I132" s="23" t="s">
        <v>5409</v>
      </c>
      <c r="J132" s="23" t="s">
        <v>5410</v>
      </c>
      <c r="K132" s="23" t="s">
        <v>2525</v>
      </c>
      <c r="L132" s="23">
        <v>32606</v>
      </c>
      <c r="M132" s="23">
        <v>0.75</v>
      </c>
      <c r="N132" s="23" t="s">
        <v>155</v>
      </c>
      <c r="O132" s="23" t="s">
        <v>822</v>
      </c>
    </row>
    <row r="133" spans="9:15" x14ac:dyDescent="0.35">
      <c r="I133" s="23" t="s">
        <v>5297</v>
      </c>
      <c r="J133" s="23" t="s">
        <v>5298</v>
      </c>
      <c r="K133" s="23" t="s">
        <v>2522</v>
      </c>
      <c r="L133" s="23">
        <v>28937</v>
      </c>
      <c r="M133" s="23">
        <v>1.014</v>
      </c>
      <c r="N133" s="23" t="s">
        <v>144</v>
      </c>
      <c r="O133" s="23" t="s">
        <v>36</v>
      </c>
    </row>
    <row r="134" spans="9:15" x14ac:dyDescent="0.35">
      <c r="I134" s="23" t="s">
        <v>5325</v>
      </c>
      <c r="J134" s="23" t="s">
        <v>5326</v>
      </c>
      <c r="K134" s="23" t="s">
        <v>2525</v>
      </c>
      <c r="L134" s="23">
        <v>31542</v>
      </c>
      <c r="M134" s="23">
        <v>0.82199999999999995</v>
      </c>
      <c r="N134" s="23" t="s">
        <v>81</v>
      </c>
      <c r="O134" s="23" t="s">
        <v>822</v>
      </c>
    </row>
    <row r="135" spans="9:15" x14ac:dyDescent="0.35">
      <c r="I135" s="23" t="s">
        <v>5399</v>
      </c>
      <c r="J135" s="23" t="s">
        <v>5400</v>
      </c>
      <c r="K135" s="23" t="s">
        <v>2525</v>
      </c>
      <c r="L135" s="23">
        <v>32606</v>
      </c>
      <c r="M135" s="23">
        <v>0.75</v>
      </c>
      <c r="N135" s="23" t="s">
        <v>3605</v>
      </c>
      <c r="O135" s="23" t="s">
        <v>822</v>
      </c>
    </row>
    <row r="136" spans="9:15" x14ac:dyDescent="0.35">
      <c r="I136" s="23" t="s">
        <v>5421</v>
      </c>
      <c r="J136" s="23" t="s">
        <v>5422</v>
      </c>
      <c r="K136" s="23" t="s">
        <v>2525</v>
      </c>
      <c r="L136" s="23">
        <v>32606</v>
      </c>
      <c r="M136" s="23">
        <v>0.75</v>
      </c>
      <c r="N136" s="23" t="s">
        <v>39</v>
      </c>
      <c r="O136" s="23" t="s">
        <v>822</v>
      </c>
    </row>
    <row r="137" spans="9:15" x14ac:dyDescent="0.35">
      <c r="I137" s="23" t="s">
        <v>5149</v>
      </c>
      <c r="J137" s="23" t="s">
        <v>5150</v>
      </c>
      <c r="K137" s="23" t="s">
        <v>2518</v>
      </c>
      <c r="L137" s="23">
        <v>11701</v>
      </c>
      <c r="M137" s="23">
        <v>3.1720000000000002</v>
      </c>
      <c r="N137" s="23" t="s">
        <v>68</v>
      </c>
      <c r="O137" s="23" t="s">
        <v>36</v>
      </c>
    </row>
    <row r="138" spans="9:15" x14ac:dyDescent="0.35">
      <c r="I138" s="23" t="s">
        <v>5489</v>
      </c>
      <c r="J138" s="23" t="s">
        <v>5490</v>
      </c>
      <c r="K138" s="23" t="s">
        <v>2525</v>
      </c>
      <c r="L138" s="23">
        <v>32606</v>
      </c>
      <c r="M138" s="23">
        <v>0.75</v>
      </c>
      <c r="N138" s="23" t="s">
        <v>68</v>
      </c>
      <c r="O138" s="23" t="s">
        <v>822</v>
      </c>
    </row>
    <row r="139" spans="9:15" x14ac:dyDescent="0.35">
      <c r="I139" s="23" t="s">
        <v>5389</v>
      </c>
      <c r="J139" s="23" t="s">
        <v>5390</v>
      </c>
      <c r="K139" s="23" t="s">
        <v>2525</v>
      </c>
      <c r="L139" s="23">
        <v>32606</v>
      </c>
      <c r="M139" s="23">
        <v>0.75</v>
      </c>
      <c r="N139" s="23" t="s">
        <v>53</v>
      </c>
      <c r="O139" s="23" t="s">
        <v>822</v>
      </c>
    </row>
    <row r="140" spans="9:15" x14ac:dyDescent="0.35">
      <c r="I140" s="23" t="s">
        <v>5521</v>
      </c>
      <c r="J140" s="23" t="s">
        <v>5522</v>
      </c>
      <c r="K140" s="23" t="s">
        <v>2525</v>
      </c>
      <c r="L140" s="23">
        <v>44992</v>
      </c>
      <c r="M140" s="23">
        <v>0.745</v>
      </c>
      <c r="N140" s="23" t="s">
        <v>68</v>
      </c>
      <c r="O140" s="23" t="s">
        <v>36</v>
      </c>
    </row>
    <row r="141" spans="9:15" x14ac:dyDescent="0.35">
      <c r="I141" s="23" t="s">
        <v>5541</v>
      </c>
      <c r="J141" s="23" t="s">
        <v>5542</v>
      </c>
      <c r="K141" s="23" t="s">
        <v>2525</v>
      </c>
      <c r="L141" s="23">
        <v>44992</v>
      </c>
      <c r="M141" s="23">
        <v>0.745</v>
      </c>
      <c r="N141" s="23" t="s">
        <v>53</v>
      </c>
      <c r="O141" s="23" t="s">
        <v>36</v>
      </c>
    </row>
    <row r="142" spans="9:15" x14ac:dyDescent="0.35">
      <c r="I142" s="23" t="s">
        <v>5543</v>
      </c>
      <c r="J142" s="23" t="s">
        <v>5544</v>
      </c>
      <c r="K142" s="23" t="s">
        <v>2525</v>
      </c>
      <c r="L142" s="23">
        <v>44992</v>
      </c>
      <c r="M142" s="23">
        <v>0.745</v>
      </c>
      <c r="N142" s="23" t="s">
        <v>42</v>
      </c>
      <c r="O142" s="23" t="s">
        <v>36</v>
      </c>
    </row>
    <row r="143" spans="9:15" x14ac:dyDescent="0.35">
      <c r="I143" s="23" t="s">
        <v>5273</v>
      </c>
      <c r="J143" s="23" t="s">
        <v>5274</v>
      </c>
      <c r="K143" s="23" t="s">
        <v>2522</v>
      </c>
      <c r="L143" s="23">
        <v>26915</v>
      </c>
      <c r="M143" s="23">
        <v>1.202</v>
      </c>
      <c r="N143" s="23" t="s">
        <v>156</v>
      </c>
      <c r="O143" s="23" t="s">
        <v>822</v>
      </c>
    </row>
    <row r="144" spans="9:15" x14ac:dyDescent="0.35">
      <c r="I144" s="23" t="s">
        <v>5473</v>
      </c>
      <c r="J144" s="23" t="s">
        <v>5474</v>
      </c>
      <c r="K144" s="23" t="s">
        <v>2525</v>
      </c>
      <c r="L144" s="23">
        <v>32606</v>
      </c>
      <c r="M144" s="23">
        <v>0.75</v>
      </c>
      <c r="N144" s="23" t="s">
        <v>71</v>
      </c>
      <c r="O144" s="23" t="s">
        <v>822</v>
      </c>
    </row>
    <row r="145" spans="9:15" x14ac:dyDescent="0.35">
      <c r="I145" s="23" t="s">
        <v>5487</v>
      </c>
      <c r="J145" s="23" t="s">
        <v>5488</v>
      </c>
      <c r="K145" s="23" t="s">
        <v>2525</v>
      </c>
      <c r="L145" s="23">
        <v>32606</v>
      </c>
      <c r="M145" s="23">
        <v>0.75</v>
      </c>
      <c r="N145" s="23" t="s">
        <v>36</v>
      </c>
      <c r="O145" s="23" t="s">
        <v>822</v>
      </c>
    </row>
    <row r="146" spans="9:15" x14ac:dyDescent="0.35">
      <c r="I146" s="23" t="s">
        <v>5169</v>
      </c>
      <c r="J146" s="23" t="s">
        <v>5170</v>
      </c>
      <c r="K146" s="23" t="s">
        <v>2518</v>
      </c>
      <c r="L146" s="23">
        <v>13964</v>
      </c>
      <c r="M146" s="23">
        <v>2.7850000000000001</v>
      </c>
      <c r="N146" s="23" t="s">
        <v>39</v>
      </c>
      <c r="O146" s="23" t="s">
        <v>822</v>
      </c>
    </row>
    <row r="147" spans="9:15" x14ac:dyDescent="0.35">
      <c r="I147" s="23" t="s">
        <v>5257</v>
      </c>
      <c r="J147" s="23" t="s">
        <v>5258</v>
      </c>
      <c r="K147" s="23" t="s">
        <v>2522</v>
      </c>
      <c r="L147" s="23">
        <v>23785</v>
      </c>
      <c r="M147" s="23">
        <v>1.4870000000000001</v>
      </c>
      <c r="N147" s="23" t="s">
        <v>85</v>
      </c>
      <c r="O147" s="23" t="s">
        <v>822</v>
      </c>
    </row>
    <row r="148" spans="9:15" x14ac:dyDescent="0.35">
      <c r="I148" s="23" t="s">
        <v>5093</v>
      </c>
      <c r="J148" s="23" t="s">
        <v>5094</v>
      </c>
      <c r="K148" s="23" t="s">
        <v>2536</v>
      </c>
      <c r="L148" s="23">
        <v>4876</v>
      </c>
      <c r="M148" s="23">
        <v>4.8010000000000002</v>
      </c>
      <c r="N148" s="23" t="s">
        <v>36</v>
      </c>
      <c r="O148" s="23" t="s">
        <v>36</v>
      </c>
    </row>
    <row r="149" spans="9:15" x14ac:dyDescent="0.35">
      <c r="I149" s="23" t="s">
        <v>5305</v>
      </c>
      <c r="J149" s="23" t="s">
        <v>5306</v>
      </c>
      <c r="K149" s="23" t="s">
        <v>2522</v>
      </c>
      <c r="L149" s="23">
        <v>30352</v>
      </c>
      <c r="M149" s="23">
        <v>0.90900000000000003</v>
      </c>
      <c r="N149" s="23" t="s">
        <v>81</v>
      </c>
      <c r="O149" s="23" t="s">
        <v>822</v>
      </c>
    </row>
    <row r="150" spans="9:15" x14ac:dyDescent="0.35">
      <c r="I150" s="23" t="s">
        <v>5205</v>
      </c>
      <c r="J150" s="23" t="s">
        <v>5206</v>
      </c>
      <c r="K150" s="23" t="s">
        <v>2518</v>
      </c>
      <c r="L150" s="23">
        <v>19113</v>
      </c>
      <c r="M150" s="23">
        <v>2.0369999999999999</v>
      </c>
      <c r="N150" s="23" t="s">
        <v>96</v>
      </c>
      <c r="O150" s="23" t="s">
        <v>36</v>
      </c>
    </row>
    <row r="151" spans="9:15" x14ac:dyDescent="0.35">
      <c r="I151" s="23" t="s">
        <v>5461</v>
      </c>
      <c r="J151" s="23" t="s">
        <v>5462</v>
      </c>
      <c r="K151" s="23" t="s">
        <v>2525</v>
      </c>
      <c r="L151" s="23">
        <v>32606</v>
      </c>
      <c r="M151" s="23">
        <v>0.75</v>
      </c>
      <c r="N151" s="23" t="s">
        <v>155</v>
      </c>
      <c r="O151" s="23" t="s">
        <v>822</v>
      </c>
    </row>
    <row r="152" spans="9:15" x14ac:dyDescent="0.35">
      <c r="I152" s="23" t="s">
        <v>5441</v>
      </c>
      <c r="J152" s="23" t="s">
        <v>5442</v>
      </c>
      <c r="K152" s="23" t="s">
        <v>2525</v>
      </c>
      <c r="L152" s="23">
        <v>32606</v>
      </c>
      <c r="M152" s="23">
        <v>0.75</v>
      </c>
      <c r="N152" s="23" t="s">
        <v>42</v>
      </c>
      <c r="O152" s="23" t="s">
        <v>822</v>
      </c>
    </row>
    <row r="153" spans="9:15" x14ac:dyDescent="0.35">
      <c r="I153" s="23" t="s">
        <v>5157</v>
      </c>
      <c r="J153" s="23" t="s">
        <v>5158</v>
      </c>
      <c r="K153" s="23" t="s">
        <v>2518</v>
      </c>
      <c r="L153" s="23">
        <v>12563</v>
      </c>
      <c r="M153" s="23">
        <v>3.0209999999999999</v>
      </c>
      <c r="N153" s="23" t="s">
        <v>36</v>
      </c>
      <c r="O153" s="23" t="s">
        <v>822</v>
      </c>
    </row>
    <row r="154" spans="9:15" x14ac:dyDescent="0.35">
      <c r="I154" s="23" t="s">
        <v>5493</v>
      </c>
      <c r="J154" s="23" t="s">
        <v>5494</v>
      </c>
      <c r="K154" s="23" t="s">
        <v>2525</v>
      </c>
      <c r="L154" s="23">
        <v>32606</v>
      </c>
      <c r="M154" s="23">
        <v>0.75</v>
      </c>
      <c r="N154" s="23" t="s">
        <v>36</v>
      </c>
      <c r="O154" s="23" t="s">
        <v>822</v>
      </c>
    </row>
    <row r="155" spans="9:15" x14ac:dyDescent="0.35">
      <c r="I155" s="23" t="s">
        <v>5533</v>
      </c>
      <c r="J155" s="23" t="s">
        <v>5534</v>
      </c>
      <c r="K155" s="23" t="s">
        <v>2525</v>
      </c>
      <c r="L155" s="23">
        <v>44992</v>
      </c>
      <c r="M155" s="23">
        <v>0.745</v>
      </c>
      <c r="N155" s="23" t="s">
        <v>39</v>
      </c>
      <c r="O155" s="23" t="s">
        <v>36</v>
      </c>
    </row>
    <row r="156" spans="9:15" x14ac:dyDescent="0.35">
      <c r="I156" s="23" t="s">
        <v>5433</v>
      </c>
      <c r="J156" s="23" t="s">
        <v>5434</v>
      </c>
      <c r="K156" s="23" t="s">
        <v>2525</v>
      </c>
      <c r="L156" s="23">
        <v>32606</v>
      </c>
      <c r="M156" s="23">
        <v>0.75</v>
      </c>
      <c r="N156" s="23" t="s">
        <v>96</v>
      </c>
      <c r="O156" s="23" t="s">
        <v>822</v>
      </c>
    </row>
    <row r="157" spans="9:15" x14ac:dyDescent="0.35">
      <c r="I157" s="23" t="s">
        <v>5519</v>
      </c>
      <c r="J157" s="23" t="s">
        <v>5520</v>
      </c>
      <c r="K157" s="23" t="s">
        <v>2525</v>
      </c>
      <c r="L157" s="23">
        <v>44992</v>
      </c>
      <c r="M157" s="23">
        <v>0.745</v>
      </c>
      <c r="N157" s="23" t="s">
        <v>50</v>
      </c>
      <c r="O157" s="23" t="s">
        <v>36</v>
      </c>
    </row>
    <row r="158" spans="9:15" x14ac:dyDescent="0.35">
      <c r="I158" s="23" t="s">
        <v>5197</v>
      </c>
      <c r="J158" s="23" t="s">
        <v>5198</v>
      </c>
      <c r="K158" s="23" t="s">
        <v>2518</v>
      </c>
      <c r="L158" s="23">
        <v>18006</v>
      </c>
      <c r="M158" s="23">
        <v>2.1909999999999998</v>
      </c>
      <c r="N158" s="23" t="s">
        <v>36</v>
      </c>
      <c r="O158" s="23" t="s">
        <v>36</v>
      </c>
    </row>
    <row r="159" spans="9:15" x14ac:dyDescent="0.35">
      <c r="I159" s="23" t="s">
        <v>5177</v>
      </c>
      <c r="J159" s="23" t="s">
        <v>5178</v>
      </c>
      <c r="K159" s="23" t="s">
        <v>2518</v>
      </c>
      <c r="L159" s="23">
        <v>16268</v>
      </c>
      <c r="M159" s="23">
        <v>2.431</v>
      </c>
      <c r="N159" s="23" t="s">
        <v>36</v>
      </c>
      <c r="O159" s="23" t="s">
        <v>822</v>
      </c>
    </row>
    <row r="160" spans="9:15" x14ac:dyDescent="0.35">
      <c r="I160" s="23" t="s">
        <v>5407</v>
      </c>
      <c r="J160" s="23" t="s">
        <v>5408</v>
      </c>
      <c r="K160" s="23" t="s">
        <v>2525</v>
      </c>
      <c r="L160" s="23">
        <v>32606</v>
      </c>
      <c r="M160" s="23">
        <v>0.75</v>
      </c>
      <c r="N160" s="23" t="s">
        <v>3605</v>
      </c>
      <c r="O160" s="23" t="s">
        <v>822</v>
      </c>
    </row>
    <row r="161" spans="9:15" x14ac:dyDescent="0.35">
      <c r="I161" s="23" t="s">
        <v>5499</v>
      </c>
      <c r="J161" s="23" t="s">
        <v>5500</v>
      </c>
      <c r="K161" s="23" t="s">
        <v>2525</v>
      </c>
      <c r="L161" s="23">
        <v>32606</v>
      </c>
      <c r="M161" s="23">
        <v>0.75</v>
      </c>
      <c r="N161" s="23" t="s">
        <v>85</v>
      </c>
      <c r="O161" s="23" t="s">
        <v>822</v>
      </c>
    </row>
    <row r="162" spans="9:15" x14ac:dyDescent="0.35">
      <c r="I162" s="23" t="s">
        <v>5225</v>
      </c>
      <c r="J162" s="23" t="s">
        <v>5226</v>
      </c>
      <c r="K162" s="23" t="s">
        <v>2522</v>
      </c>
      <c r="L162" s="23">
        <v>21098</v>
      </c>
      <c r="M162" s="23">
        <v>1.788</v>
      </c>
      <c r="N162" s="23" t="s">
        <v>39</v>
      </c>
      <c r="O162" s="23" t="s">
        <v>36</v>
      </c>
    </row>
    <row r="163" spans="9:15" x14ac:dyDescent="0.35">
      <c r="I163" s="23" t="s">
        <v>5453</v>
      </c>
      <c r="J163" s="23" t="s">
        <v>5454</v>
      </c>
      <c r="K163" s="23" t="s">
        <v>2525</v>
      </c>
      <c r="L163" s="23">
        <v>32606</v>
      </c>
      <c r="M163" s="23">
        <v>0.75</v>
      </c>
      <c r="N163" s="23" t="s">
        <v>144</v>
      </c>
      <c r="O163" s="23" t="s">
        <v>822</v>
      </c>
    </row>
    <row r="164" spans="9:15" x14ac:dyDescent="0.35">
      <c r="I164" s="23" t="s">
        <v>5505</v>
      </c>
      <c r="J164" s="23" t="s">
        <v>5506</v>
      </c>
      <c r="K164" s="23" t="s">
        <v>2525</v>
      </c>
      <c r="L164" s="23">
        <v>32606</v>
      </c>
      <c r="M164" s="23">
        <v>0.75</v>
      </c>
      <c r="N164" s="23" t="s">
        <v>36</v>
      </c>
      <c r="O164" s="23" t="s">
        <v>822</v>
      </c>
    </row>
    <row r="165" spans="9:15" x14ac:dyDescent="0.35">
      <c r="I165" s="23" t="s">
        <v>5387</v>
      </c>
      <c r="J165" s="23" t="s">
        <v>5388</v>
      </c>
      <c r="K165" s="23" t="s">
        <v>2525</v>
      </c>
      <c r="L165" s="23">
        <v>32606</v>
      </c>
      <c r="M165" s="23">
        <v>0.75</v>
      </c>
      <c r="N165" s="23" t="s">
        <v>156</v>
      </c>
      <c r="O165" s="23" t="s">
        <v>822</v>
      </c>
    </row>
    <row r="166" spans="9:15" x14ac:dyDescent="0.35">
      <c r="I166" s="23" t="s">
        <v>5527</v>
      </c>
      <c r="J166" s="23" t="s">
        <v>5528</v>
      </c>
      <c r="K166" s="23" t="s">
        <v>2525</v>
      </c>
      <c r="L166" s="23">
        <v>44992</v>
      </c>
      <c r="M166" s="23">
        <v>0.745</v>
      </c>
      <c r="N166" s="23" t="s">
        <v>68</v>
      </c>
      <c r="O166" s="23" t="s">
        <v>36</v>
      </c>
    </row>
    <row r="167" spans="9:15" x14ac:dyDescent="0.35">
      <c r="I167" s="23" t="s">
        <v>5085</v>
      </c>
      <c r="J167" s="23" t="s">
        <v>5086</v>
      </c>
      <c r="K167" s="23" t="s">
        <v>2536</v>
      </c>
      <c r="L167" s="23">
        <v>3472</v>
      </c>
      <c r="M167" s="23">
        <v>5.3490000000000002</v>
      </c>
      <c r="N167" s="23" t="s">
        <v>36</v>
      </c>
      <c r="O167" s="23" t="s">
        <v>36</v>
      </c>
    </row>
    <row r="168" spans="9:15" x14ac:dyDescent="0.35">
      <c r="I168" s="23" t="s">
        <v>5529</v>
      </c>
      <c r="J168" s="23" t="s">
        <v>5530</v>
      </c>
      <c r="K168" s="23" t="s">
        <v>2525</v>
      </c>
      <c r="L168" s="23">
        <v>44992</v>
      </c>
      <c r="M168" s="23">
        <v>0.745</v>
      </c>
      <c r="N168" s="23" t="s">
        <v>76</v>
      </c>
      <c r="O168" s="23" t="s">
        <v>36</v>
      </c>
    </row>
    <row r="169" spans="9:15" x14ac:dyDescent="0.35">
      <c r="I169" s="23" t="s">
        <v>5401</v>
      </c>
      <c r="J169" s="23" t="s">
        <v>5402</v>
      </c>
      <c r="K169" s="23" t="s">
        <v>2525</v>
      </c>
      <c r="L169" s="23">
        <v>32606</v>
      </c>
      <c r="M169" s="23">
        <v>0.75</v>
      </c>
      <c r="N169" s="23" t="s">
        <v>144</v>
      </c>
      <c r="O169" s="23" t="s">
        <v>822</v>
      </c>
    </row>
    <row r="170" spans="9:15" x14ac:dyDescent="0.35">
      <c r="I170" s="23" t="s">
        <v>5435</v>
      </c>
      <c r="J170" s="23" t="s">
        <v>5436</v>
      </c>
      <c r="K170" s="23" t="s">
        <v>2525</v>
      </c>
      <c r="L170" s="23">
        <v>32606</v>
      </c>
      <c r="M170" s="23">
        <v>0.75</v>
      </c>
      <c r="N170" s="23" t="s">
        <v>96</v>
      </c>
      <c r="O170" s="23" t="s">
        <v>822</v>
      </c>
    </row>
    <row r="171" spans="9:15" x14ac:dyDescent="0.35">
      <c r="I171" s="23" t="s">
        <v>5539</v>
      </c>
      <c r="J171" s="23" t="s">
        <v>5540</v>
      </c>
      <c r="K171" s="23" t="s">
        <v>2525</v>
      </c>
      <c r="L171" s="23">
        <v>44992</v>
      </c>
      <c r="M171" s="23">
        <v>0.745</v>
      </c>
      <c r="N171" s="23" t="s">
        <v>96</v>
      </c>
      <c r="O171" s="23" t="s">
        <v>36</v>
      </c>
    </row>
    <row r="172" spans="9:15" x14ac:dyDescent="0.35">
      <c r="I172" s="23" t="s">
        <v>5193</v>
      </c>
      <c r="J172" s="23" t="s">
        <v>5194</v>
      </c>
      <c r="K172" s="23" t="s">
        <v>2518</v>
      </c>
      <c r="L172" s="23">
        <v>17466</v>
      </c>
      <c r="M172" s="23">
        <v>2.266</v>
      </c>
      <c r="N172" s="23" t="s">
        <v>36</v>
      </c>
      <c r="O172" s="23" t="s">
        <v>36</v>
      </c>
    </row>
    <row r="173" spans="9:15" x14ac:dyDescent="0.35">
      <c r="I173" s="23" t="s">
        <v>5503</v>
      </c>
      <c r="J173" s="23" t="s">
        <v>5504</v>
      </c>
      <c r="K173" s="23" t="s">
        <v>2525</v>
      </c>
      <c r="L173" s="23">
        <v>32606</v>
      </c>
      <c r="M173" s="23">
        <v>0.75</v>
      </c>
      <c r="N173" s="23" t="s">
        <v>36</v>
      </c>
      <c r="O173" s="23" t="s">
        <v>822</v>
      </c>
    </row>
    <row r="174" spans="9:15" x14ac:dyDescent="0.35">
      <c r="I174" s="23" t="s">
        <v>5395</v>
      </c>
      <c r="J174" s="23" t="s">
        <v>5396</v>
      </c>
      <c r="K174" s="23" t="s">
        <v>2525</v>
      </c>
      <c r="L174" s="23">
        <v>32606</v>
      </c>
      <c r="M174" s="23">
        <v>0.75</v>
      </c>
      <c r="N174" s="23" t="s">
        <v>96</v>
      </c>
      <c r="O174" s="23" t="s">
        <v>822</v>
      </c>
    </row>
    <row r="175" spans="9:15" x14ac:dyDescent="0.35">
      <c r="I175" s="23" t="s">
        <v>5277</v>
      </c>
      <c r="J175" s="23" t="s">
        <v>5278</v>
      </c>
      <c r="K175" s="23" t="s">
        <v>2522</v>
      </c>
      <c r="L175" s="23">
        <v>27903</v>
      </c>
      <c r="M175" s="23">
        <v>1.115</v>
      </c>
      <c r="N175" s="23" t="s">
        <v>71</v>
      </c>
      <c r="O175" s="23" t="s">
        <v>822</v>
      </c>
    </row>
    <row r="176" spans="9:15" x14ac:dyDescent="0.35">
      <c r="I176" s="23" t="s">
        <v>5345</v>
      </c>
      <c r="J176" s="23" t="s">
        <v>5346</v>
      </c>
      <c r="K176" s="23" t="s">
        <v>2525</v>
      </c>
      <c r="L176" s="23">
        <v>32606</v>
      </c>
      <c r="M176" s="23">
        <v>0.75</v>
      </c>
      <c r="N176" s="23" t="s">
        <v>36</v>
      </c>
      <c r="O176" s="23" t="s">
        <v>822</v>
      </c>
    </row>
    <row r="177" spans="9:15" x14ac:dyDescent="0.35">
      <c r="I177" s="23" t="s">
        <v>5165</v>
      </c>
      <c r="J177" s="23" t="s">
        <v>5166</v>
      </c>
      <c r="K177" s="23" t="s">
        <v>2518</v>
      </c>
      <c r="L177" s="23">
        <v>13553</v>
      </c>
      <c r="M177" s="23">
        <v>2.8540000000000001</v>
      </c>
      <c r="N177" s="23" t="s">
        <v>50</v>
      </c>
      <c r="O177" s="23" t="s">
        <v>36</v>
      </c>
    </row>
    <row r="178" spans="9:15" x14ac:dyDescent="0.35">
      <c r="I178" s="23" t="s">
        <v>5507</v>
      </c>
      <c r="J178" s="23" t="s">
        <v>5508</v>
      </c>
      <c r="K178" s="23" t="s">
        <v>2525</v>
      </c>
      <c r="L178" s="23">
        <v>32606</v>
      </c>
      <c r="M178" s="23">
        <v>0.75</v>
      </c>
      <c r="N178" s="23" t="s">
        <v>36</v>
      </c>
      <c r="O178" s="23" t="s">
        <v>822</v>
      </c>
    </row>
    <row r="179" spans="9:15" x14ac:dyDescent="0.35">
      <c r="I179" s="23" t="s">
        <v>5411</v>
      </c>
      <c r="J179" s="23" t="s">
        <v>5412</v>
      </c>
      <c r="K179" s="23" t="s">
        <v>2525</v>
      </c>
      <c r="L179" s="23">
        <v>32606</v>
      </c>
      <c r="M179" s="23">
        <v>0.75</v>
      </c>
      <c r="N179" s="23" t="s">
        <v>155</v>
      </c>
      <c r="O179" s="23" t="s">
        <v>822</v>
      </c>
    </row>
    <row r="180" spans="9:15" x14ac:dyDescent="0.35">
      <c r="I180" s="23" t="s">
        <v>5285</v>
      </c>
      <c r="J180" s="23" t="s">
        <v>5286</v>
      </c>
      <c r="K180" s="23" t="s">
        <v>2522</v>
      </c>
      <c r="L180" s="23">
        <v>28755</v>
      </c>
      <c r="M180" s="23">
        <v>1.032</v>
      </c>
      <c r="N180" s="23" t="s">
        <v>71</v>
      </c>
      <c r="O180" s="23" t="s">
        <v>36</v>
      </c>
    </row>
    <row r="181" spans="9:15" x14ac:dyDescent="0.35">
      <c r="I181" s="23" t="s">
        <v>5491</v>
      </c>
      <c r="J181" s="23" t="s">
        <v>5492</v>
      </c>
      <c r="K181" s="23" t="s">
        <v>2525</v>
      </c>
      <c r="L181" s="23">
        <v>32606</v>
      </c>
      <c r="M181" s="23">
        <v>0.75</v>
      </c>
      <c r="N181" s="23" t="s">
        <v>71</v>
      </c>
      <c r="O181" s="23" t="s">
        <v>822</v>
      </c>
    </row>
  </sheetData>
  <sheetProtection algorithmName="SHA-512" hashValue="k658bi4h15f1VL7jZ1ZQugRRwTH+RM4mavOdq0RGvCoOXpl7z+ZvSRKvt+QRgcSomWx7KZbUc9NwsgiNKQ/8+Q==" saltValue="xhUjsxQNGvh4ZHb3bOfJ0Q==" spinCount="100000" sheet="1" objects="1" scenarios="1"/>
  <autoFilter ref="A2:O2" xr:uid="{A6839AB5-013C-47A0-AFC2-6748D95ADEF6}"/>
  <sortState xmlns:xlrd2="http://schemas.microsoft.com/office/spreadsheetml/2017/richdata2" ref="I3:O181">
    <sortCondition ref="J3:J181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40"/>
  <sheetViews>
    <sheetView zoomScale="80" zoomScaleNormal="80" workbookViewId="0">
      <selection activeCell="D1" sqref="D1"/>
    </sheetView>
  </sheetViews>
  <sheetFormatPr baseColWidth="10" defaultRowHeight="12.75" x14ac:dyDescent="0.35"/>
  <cols>
    <col min="1" max="1" width="11.73046875" bestFit="1" customWidth="1"/>
    <col min="2" max="2" width="22.132812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7.132812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2264</v>
      </c>
      <c r="B3" s="23" t="s">
        <v>2265</v>
      </c>
      <c r="C3" s="23" t="s">
        <v>2518</v>
      </c>
      <c r="D3" s="23">
        <v>4110</v>
      </c>
      <c r="E3" s="23">
        <v>3.1549999999999998</v>
      </c>
      <c r="F3" s="23" t="s">
        <v>85</v>
      </c>
      <c r="G3" s="23" t="s">
        <v>36</v>
      </c>
      <c r="I3" s="23" t="s">
        <v>459</v>
      </c>
      <c r="J3" s="23" t="s">
        <v>1698</v>
      </c>
      <c r="K3" s="23" t="s">
        <v>2517</v>
      </c>
      <c r="L3" s="23">
        <v>8276</v>
      </c>
      <c r="M3" s="23">
        <v>3.867</v>
      </c>
      <c r="N3" s="23" t="s">
        <v>53</v>
      </c>
      <c r="O3" s="23" t="s">
        <v>36</v>
      </c>
    </row>
    <row r="4" spans="1:15" x14ac:dyDescent="0.35">
      <c r="A4" s="23" t="s">
        <v>3851</v>
      </c>
      <c r="B4" s="23" t="s">
        <v>3852</v>
      </c>
      <c r="C4" s="23" t="s">
        <v>2525</v>
      </c>
      <c r="D4" s="23">
        <v>21488</v>
      </c>
      <c r="E4" s="23">
        <v>0.63100000000000001</v>
      </c>
      <c r="F4" s="23" t="s">
        <v>39</v>
      </c>
      <c r="G4" s="23" t="s">
        <v>36</v>
      </c>
      <c r="I4" s="23" t="s">
        <v>369</v>
      </c>
      <c r="J4" s="23" t="s">
        <v>370</v>
      </c>
      <c r="K4" s="23" t="s">
        <v>2517</v>
      </c>
      <c r="L4" s="23">
        <v>5263</v>
      </c>
      <c r="M4" s="23">
        <v>4.6790000000000003</v>
      </c>
      <c r="N4" s="23" t="s">
        <v>36</v>
      </c>
      <c r="O4" s="23" t="s">
        <v>36</v>
      </c>
    </row>
    <row r="5" spans="1:15" x14ac:dyDescent="0.35">
      <c r="A5" s="23" t="s">
        <v>3088</v>
      </c>
      <c r="B5" s="23" t="s">
        <v>3089</v>
      </c>
      <c r="C5" s="23" t="s">
        <v>2525</v>
      </c>
      <c r="D5" s="23">
        <v>11849</v>
      </c>
      <c r="E5" s="23">
        <v>0.75</v>
      </c>
      <c r="F5" s="23" t="s">
        <v>39</v>
      </c>
      <c r="G5" s="23" t="s">
        <v>36</v>
      </c>
      <c r="I5" s="23" t="s">
        <v>225</v>
      </c>
      <c r="J5" s="23" t="s">
        <v>226</v>
      </c>
      <c r="K5" s="23" t="s">
        <v>2518</v>
      </c>
      <c r="L5" s="23">
        <v>11396</v>
      </c>
      <c r="M5" s="23">
        <v>3.2269999999999999</v>
      </c>
      <c r="N5" s="23" t="s">
        <v>39</v>
      </c>
      <c r="O5" s="23" t="s">
        <v>36</v>
      </c>
    </row>
    <row r="6" spans="1:15" x14ac:dyDescent="0.35">
      <c r="A6" s="23" t="s">
        <v>3266</v>
      </c>
      <c r="B6" s="23" t="s">
        <v>3850</v>
      </c>
      <c r="C6" s="23" t="s">
        <v>2522</v>
      </c>
      <c r="D6" s="23">
        <v>8461</v>
      </c>
      <c r="E6" s="23">
        <v>1.536</v>
      </c>
      <c r="F6" s="23" t="s">
        <v>42</v>
      </c>
      <c r="G6" s="23" t="s">
        <v>822</v>
      </c>
      <c r="I6" s="23" t="s">
        <v>2627</v>
      </c>
      <c r="J6" s="23" t="s">
        <v>2628</v>
      </c>
      <c r="K6" s="23" t="s">
        <v>2525</v>
      </c>
      <c r="L6" s="23">
        <v>32606</v>
      </c>
      <c r="M6" s="23">
        <v>0.75</v>
      </c>
      <c r="N6" s="23" t="s">
        <v>71</v>
      </c>
      <c r="O6" s="23" t="s">
        <v>36</v>
      </c>
    </row>
    <row r="7" spans="1:15" x14ac:dyDescent="0.35">
      <c r="A7" s="23" t="s">
        <v>195</v>
      </c>
      <c r="B7" s="23" t="s">
        <v>196</v>
      </c>
      <c r="C7" s="23" t="s">
        <v>2525</v>
      </c>
      <c r="D7" s="23">
        <v>11849</v>
      </c>
      <c r="E7" s="23">
        <v>0.75</v>
      </c>
      <c r="F7" s="23" t="s">
        <v>96</v>
      </c>
      <c r="G7" s="23" t="s">
        <v>822</v>
      </c>
      <c r="I7" s="23" t="s">
        <v>2617</v>
      </c>
      <c r="J7" s="23" t="s">
        <v>2618</v>
      </c>
      <c r="K7" s="23" t="s">
        <v>2518</v>
      </c>
      <c r="L7" s="23">
        <v>15604</v>
      </c>
      <c r="M7" s="23">
        <v>2.5259999999999998</v>
      </c>
      <c r="N7" s="23" t="s">
        <v>81</v>
      </c>
      <c r="O7" s="23" t="s">
        <v>36</v>
      </c>
    </row>
    <row r="8" spans="1:15" x14ac:dyDescent="0.35">
      <c r="A8" s="23" t="s">
        <v>199</v>
      </c>
      <c r="B8" s="23" t="s">
        <v>200</v>
      </c>
      <c r="C8" s="23" t="s">
        <v>2525</v>
      </c>
      <c r="D8" s="23">
        <v>11849</v>
      </c>
      <c r="E8" s="23">
        <v>0.75</v>
      </c>
      <c r="F8" s="23" t="s">
        <v>36</v>
      </c>
      <c r="G8" s="23" t="s">
        <v>822</v>
      </c>
      <c r="I8" s="23" t="s">
        <v>3857</v>
      </c>
      <c r="J8" s="23" t="s">
        <v>3858</v>
      </c>
      <c r="K8" s="23" t="s">
        <v>2518</v>
      </c>
      <c r="L8" s="23">
        <v>18250</v>
      </c>
      <c r="M8" s="23">
        <v>2.1539999999999999</v>
      </c>
      <c r="N8" s="23" t="s">
        <v>71</v>
      </c>
      <c r="O8" s="23" t="s">
        <v>36</v>
      </c>
    </row>
    <row r="9" spans="1:15" x14ac:dyDescent="0.35">
      <c r="A9" s="23" t="s">
        <v>213</v>
      </c>
      <c r="B9" s="23" t="s">
        <v>214</v>
      </c>
      <c r="C9" s="23" t="s">
        <v>2525</v>
      </c>
      <c r="D9" s="23">
        <v>11849</v>
      </c>
      <c r="E9" s="23">
        <v>0.75</v>
      </c>
      <c r="F9" s="23" t="s">
        <v>53</v>
      </c>
      <c r="G9" s="23" t="s">
        <v>822</v>
      </c>
      <c r="I9" s="23" t="s">
        <v>231</v>
      </c>
      <c r="J9" s="23" t="s">
        <v>232</v>
      </c>
      <c r="K9" s="23" t="s">
        <v>2525</v>
      </c>
      <c r="L9" s="23">
        <v>31327</v>
      </c>
      <c r="M9" s="23">
        <v>0.83899999999999997</v>
      </c>
      <c r="N9" s="23" t="s">
        <v>47</v>
      </c>
      <c r="O9" s="23" t="s">
        <v>36</v>
      </c>
    </row>
    <row r="10" spans="1:15" x14ac:dyDescent="0.35">
      <c r="A10" s="23" t="s">
        <v>3848</v>
      </c>
      <c r="B10" s="23" t="s">
        <v>3849</v>
      </c>
      <c r="C10" s="23" t="s">
        <v>2517</v>
      </c>
      <c r="D10" s="23">
        <v>2934</v>
      </c>
      <c r="E10" s="23">
        <v>3.8570000000000002</v>
      </c>
      <c r="F10" s="23" t="s">
        <v>42</v>
      </c>
      <c r="G10" s="23" t="s">
        <v>36</v>
      </c>
      <c r="I10" s="23" t="s">
        <v>3126</v>
      </c>
      <c r="J10" s="23" t="s">
        <v>3127</v>
      </c>
      <c r="K10" s="23" t="s">
        <v>2517</v>
      </c>
      <c r="L10" s="23">
        <v>10027</v>
      </c>
      <c r="M10" s="23">
        <v>3.4910000000000001</v>
      </c>
      <c r="N10" s="23" t="s">
        <v>81</v>
      </c>
      <c r="O10" s="23" t="s">
        <v>36</v>
      </c>
    </row>
    <row r="11" spans="1:15" x14ac:dyDescent="0.35">
      <c r="A11" s="23" t="s">
        <v>193</v>
      </c>
      <c r="B11" s="23" t="s">
        <v>194</v>
      </c>
      <c r="C11" s="23" t="s">
        <v>2518</v>
      </c>
      <c r="D11" s="23">
        <v>5842</v>
      </c>
      <c r="E11" s="23">
        <v>2.3479999999999999</v>
      </c>
      <c r="F11" s="23" t="s">
        <v>155</v>
      </c>
      <c r="G11" s="23" t="s">
        <v>36</v>
      </c>
      <c r="I11" s="23" t="s">
        <v>3867</v>
      </c>
      <c r="J11" s="23" t="s">
        <v>3868</v>
      </c>
      <c r="K11" s="23" t="s">
        <v>2518</v>
      </c>
      <c r="L11" s="23">
        <v>18659</v>
      </c>
      <c r="M11" s="23">
        <v>2.0990000000000002</v>
      </c>
      <c r="N11" s="23" t="s">
        <v>36</v>
      </c>
      <c r="O11" s="23" t="s">
        <v>36</v>
      </c>
    </row>
    <row r="12" spans="1:15" x14ac:dyDescent="0.35">
      <c r="A12" s="23" t="s">
        <v>2603</v>
      </c>
      <c r="B12" s="23" t="s">
        <v>2604</v>
      </c>
      <c r="C12" s="23" t="s">
        <v>2525</v>
      </c>
      <c r="D12" s="23">
        <v>11849</v>
      </c>
      <c r="E12" s="23">
        <v>0.75</v>
      </c>
      <c r="F12" s="23" t="s">
        <v>42</v>
      </c>
      <c r="G12" s="23" t="s">
        <v>822</v>
      </c>
      <c r="I12" s="23" t="s">
        <v>6037</v>
      </c>
      <c r="J12" s="23" t="s">
        <v>6038</v>
      </c>
      <c r="K12" s="23" t="s">
        <v>2525</v>
      </c>
      <c r="L12" s="23">
        <v>32606</v>
      </c>
      <c r="M12" s="23">
        <v>0.75</v>
      </c>
      <c r="N12" s="23" t="s">
        <v>76</v>
      </c>
      <c r="O12" s="23" t="s">
        <v>36</v>
      </c>
    </row>
    <row r="13" spans="1:15" x14ac:dyDescent="0.35">
      <c r="A13" s="23" t="s">
        <v>2262</v>
      </c>
      <c r="B13" s="23" t="s">
        <v>2263</v>
      </c>
      <c r="C13" s="23" t="s">
        <v>2522</v>
      </c>
      <c r="D13" s="23">
        <v>9233</v>
      </c>
      <c r="E13" s="23">
        <v>1.3480000000000001</v>
      </c>
      <c r="F13" s="23" t="s">
        <v>96</v>
      </c>
      <c r="G13" s="23" t="s">
        <v>36</v>
      </c>
      <c r="I13" s="23" t="s">
        <v>229</v>
      </c>
      <c r="J13" s="23" t="s">
        <v>230</v>
      </c>
      <c r="K13" s="23" t="s">
        <v>2525</v>
      </c>
      <c r="L13" s="23">
        <v>57787</v>
      </c>
      <c r="M13" s="23">
        <v>0.68600000000000005</v>
      </c>
      <c r="N13" s="23" t="s">
        <v>47</v>
      </c>
      <c r="O13" s="23" t="s">
        <v>36</v>
      </c>
    </row>
    <row r="14" spans="1:15" x14ac:dyDescent="0.35">
      <c r="A14" s="23" t="s">
        <v>215</v>
      </c>
      <c r="B14" s="23" t="s">
        <v>216</v>
      </c>
      <c r="C14" s="23" t="s">
        <v>2525</v>
      </c>
      <c r="D14" s="23">
        <v>11849</v>
      </c>
      <c r="E14" s="23">
        <v>0.75</v>
      </c>
      <c r="F14" s="23" t="s">
        <v>42</v>
      </c>
      <c r="G14" s="23" t="s">
        <v>822</v>
      </c>
      <c r="I14" s="23" t="s">
        <v>6033</v>
      </c>
      <c r="J14" s="23" t="s">
        <v>6034</v>
      </c>
      <c r="K14" s="23" t="s">
        <v>2517</v>
      </c>
      <c r="L14" s="23">
        <v>7810</v>
      </c>
      <c r="M14" s="23">
        <v>3.9670000000000001</v>
      </c>
      <c r="N14" s="23" t="s">
        <v>42</v>
      </c>
      <c r="O14" s="23" t="s">
        <v>36</v>
      </c>
    </row>
    <row r="15" spans="1:15" x14ac:dyDescent="0.35">
      <c r="A15" s="23" t="s">
        <v>3092</v>
      </c>
      <c r="B15" s="23" t="s">
        <v>3093</v>
      </c>
      <c r="C15" s="23" t="s">
        <v>2518</v>
      </c>
      <c r="D15" s="23">
        <v>4419</v>
      </c>
      <c r="E15" s="23">
        <v>2.9889999999999999</v>
      </c>
      <c r="F15" s="23" t="s">
        <v>81</v>
      </c>
      <c r="G15" s="23" t="s">
        <v>36</v>
      </c>
      <c r="I15" s="23" t="s">
        <v>1701</v>
      </c>
      <c r="J15" s="23" t="s">
        <v>1702</v>
      </c>
      <c r="K15" s="23" t="s">
        <v>2517</v>
      </c>
      <c r="L15" s="23">
        <v>6198</v>
      </c>
      <c r="M15" s="23">
        <v>4.3979999999999997</v>
      </c>
      <c r="N15" s="23" t="s">
        <v>85</v>
      </c>
      <c r="O15" s="23" t="s">
        <v>36</v>
      </c>
    </row>
    <row r="16" spans="1:15" x14ac:dyDescent="0.35">
      <c r="A16" s="23" t="s">
        <v>455</v>
      </c>
      <c r="B16" s="23" t="s">
        <v>456</v>
      </c>
      <c r="C16" s="23" t="s">
        <v>2517</v>
      </c>
      <c r="D16" s="23">
        <v>3611</v>
      </c>
      <c r="E16" s="23">
        <v>3.444</v>
      </c>
      <c r="F16" s="23" t="s">
        <v>53</v>
      </c>
      <c r="G16" s="23" t="s">
        <v>36</v>
      </c>
      <c r="I16" s="23" t="s">
        <v>1355</v>
      </c>
      <c r="J16" s="23" t="s">
        <v>1356</v>
      </c>
      <c r="K16" s="23" t="s">
        <v>2525</v>
      </c>
      <c r="L16" s="23">
        <v>32606</v>
      </c>
      <c r="M16" s="23">
        <v>0.75</v>
      </c>
      <c r="N16" s="23" t="s">
        <v>47</v>
      </c>
      <c r="O16" s="23" t="s">
        <v>822</v>
      </c>
    </row>
    <row r="17" spans="1:15" x14ac:dyDescent="0.35">
      <c r="A17" s="23" t="s">
        <v>3094</v>
      </c>
      <c r="B17" s="23" t="s">
        <v>3095</v>
      </c>
      <c r="C17" s="23" t="s">
        <v>2522</v>
      </c>
      <c r="D17" s="23">
        <v>9477</v>
      </c>
      <c r="E17" s="23">
        <v>1.2889999999999999</v>
      </c>
      <c r="F17" s="23" t="s">
        <v>81</v>
      </c>
      <c r="G17" s="23" t="s">
        <v>36</v>
      </c>
      <c r="I17" s="23" t="s">
        <v>3118</v>
      </c>
      <c r="J17" s="23" t="s">
        <v>3119</v>
      </c>
      <c r="K17" s="23" t="s">
        <v>2518</v>
      </c>
      <c r="L17" s="23">
        <v>10303</v>
      </c>
      <c r="M17" s="23">
        <v>3.4350000000000001</v>
      </c>
      <c r="N17" s="23" t="s">
        <v>50</v>
      </c>
      <c r="O17" s="23" t="s">
        <v>36</v>
      </c>
    </row>
    <row r="18" spans="1:15" x14ac:dyDescent="0.35">
      <c r="A18" s="23" t="s">
        <v>2242</v>
      </c>
      <c r="B18" s="23" t="s">
        <v>2243</v>
      </c>
      <c r="C18" s="23" t="s">
        <v>2517</v>
      </c>
      <c r="D18" s="23">
        <v>2448</v>
      </c>
      <c r="E18" s="23">
        <v>4.181</v>
      </c>
      <c r="F18" s="23" t="s">
        <v>144</v>
      </c>
      <c r="G18" s="23" t="s">
        <v>36</v>
      </c>
      <c r="I18" s="23" t="s">
        <v>3873</v>
      </c>
      <c r="J18" s="23" t="s">
        <v>3874</v>
      </c>
      <c r="K18" s="23" t="s">
        <v>2522</v>
      </c>
      <c r="L18" s="23">
        <v>20618</v>
      </c>
      <c r="M18" s="23">
        <v>1.8480000000000001</v>
      </c>
      <c r="N18" s="23" t="s">
        <v>106</v>
      </c>
      <c r="O18" s="23" t="s">
        <v>36</v>
      </c>
    </row>
    <row r="19" spans="1:15" x14ac:dyDescent="0.35">
      <c r="A19" s="23" t="s">
        <v>3853</v>
      </c>
      <c r="B19" s="23" t="s">
        <v>3854</v>
      </c>
      <c r="C19" s="23" t="s">
        <v>2518</v>
      </c>
      <c r="D19" s="23">
        <v>7458</v>
      </c>
      <c r="E19" s="23">
        <v>1.819</v>
      </c>
      <c r="F19" s="23" t="s">
        <v>50</v>
      </c>
      <c r="G19" s="23" t="s">
        <v>36</v>
      </c>
      <c r="I19" s="23" t="s">
        <v>6039</v>
      </c>
      <c r="J19" s="23" t="s">
        <v>6040</v>
      </c>
      <c r="K19" s="23" t="s">
        <v>2525</v>
      </c>
      <c r="L19" s="23">
        <v>32606</v>
      </c>
      <c r="M19" s="23">
        <v>0.75</v>
      </c>
      <c r="N19" s="23" t="s">
        <v>42</v>
      </c>
      <c r="O19" s="23" t="s">
        <v>36</v>
      </c>
    </row>
    <row r="20" spans="1:15" x14ac:dyDescent="0.35">
      <c r="A20" s="23" t="s">
        <v>2278</v>
      </c>
      <c r="B20" s="23" t="s">
        <v>2279</v>
      </c>
      <c r="C20" s="23" t="s">
        <v>2518</v>
      </c>
      <c r="D20" s="23">
        <v>7686</v>
      </c>
      <c r="E20" s="23">
        <v>1.7549999999999999</v>
      </c>
      <c r="F20" s="23" t="s">
        <v>39</v>
      </c>
      <c r="G20" s="23" t="s">
        <v>36</v>
      </c>
      <c r="I20" s="23" t="s">
        <v>235</v>
      </c>
      <c r="J20" s="23" t="s">
        <v>236</v>
      </c>
      <c r="K20" s="23" t="s">
        <v>2525</v>
      </c>
      <c r="L20" s="23">
        <v>58849</v>
      </c>
      <c r="M20" s="23">
        <v>0.55100000000000005</v>
      </c>
      <c r="N20" s="23" t="s">
        <v>144</v>
      </c>
      <c r="O20" s="23" t="s">
        <v>36</v>
      </c>
    </row>
    <row r="21" spans="1:15" x14ac:dyDescent="0.35">
      <c r="A21" s="23" t="s">
        <v>3846</v>
      </c>
      <c r="B21" s="23" t="s">
        <v>3847</v>
      </c>
      <c r="C21" s="23" t="s">
        <v>2517</v>
      </c>
      <c r="D21" s="23">
        <v>3075</v>
      </c>
      <c r="E21" s="23">
        <v>3.7730000000000001</v>
      </c>
      <c r="F21" s="23" t="s">
        <v>81</v>
      </c>
      <c r="G21" s="23" t="s">
        <v>36</v>
      </c>
      <c r="I21" s="23" t="s">
        <v>207</v>
      </c>
      <c r="J21" s="23" t="s">
        <v>208</v>
      </c>
      <c r="K21" s="23" t="s">
        <v>2536</v>
      </c>
      <c r="L21" s="23">
        <v>4498</v>
      </c>
      <c r="M21" s="23">
        <v>4.9260000000000002</v>
      </c>
      <c r="N21" s="23" t="s">
        <v>42</v>
      </c>
      <c r="O21" s="23" t="s">
        <v>36</v>
      </c>
    </row>
    <row r="22" spans="1:15" x14ac:dyDescent="0.35">
      <c r="A22" s="23" t="s">
        <v>3090</v>
      </c>
      <c r="B22" s="23" t="s">
        <v>3091</v>
      </c>
      <c r="C22" s="23" t="s">
        <v>2517</v>
      </c>
      <c r="D22" s="23">
        <v>3427</v>
      </c>
      <c r="E22" s="23">
        <v>3.5630000000000002</v>
      </c>
      <c r="F22" s="23" t="s">
        <v>50</v>
      </c>
      <c r="G22" s="23" t="s">
        <v>36</v>
      </c>
      <c r="I22" s="23" t="s">
        <v>2615</v>
      </c>
      <c r="J22" s="23" t="s">
        <v>2616</v>
      </c>
      <c r="K22" s="23" t="s">
        <v>2518</v>
      </c>
      <c r="L22" s="23">
        <v>15728</v>
      </c>
      <c r="M22" s="23">
        <v>2.5089999999999999</v>
      </c>
      <c r="N22" s="23" t="s">
        <v>68</v>
      </c>
      <c r="O22" s="23" t="s">
        <v>36</v>
      </c>
    </row>
    <row r="23" spans="1:15" x14ac:dyDescent="0.35">
      <c r="A23" s="23" t="s">
        <v>2276</v>
      </c>
      <c r="B23" s="23" t="s">
        <v>2277</v>
      </c>
      <c r="C23" s="23" t="s">
        <v>2518</v>
      </c>
      <c r="D23" s="23">
        <v>4038</v>
      </c>
      <c r="E23" s="23">
        <v>3.194</v>
      </c>
      <c r="F23" s="23" t="s">
        <v>76</v>
      </c>
      <c r="G23" s="23" t="s">
        <v>36</v>
      </c>
      <c r="I23" s="23" t="s">
        <v>2260</v>
      </c>
      <c r="J23" s="23" t="s">
        <v>2261</v>
      </c>
      <c r="K23" s="23" t="s">
        <v>2525</v>
      </c>
      <c r="L23" s="23">
        <v>58539</v>
      </c>
      <c r="M23" s="23">
        <v>0.60799999999999998</v>
      </c>
      <c r="N23" s="23" t="s">
        <v>53</v>
      </c>
      <c r="O23" s="23" t="s">
        <v>36</v>
      </c>
    </row>
    <row r="24" spans="1:15" x14ac:dyDescent="0.35">
      <c r="A24" s="23" t="s">
        <v>6035</v>
      </c>
      <c r="B24" s="23" t="s">
        <v>6036</v>
      </c>
      <c r="C24" s="23" t="s">
        <v>2525</v>
      </c>
      <c r="D24" s="23">
        <v>16773</v>
      </c>
      <c r="E24" s="23">
        <v>0.74299999999999999</v>
      </c>
      <c r="F24" s="23" t="s">
        <v>53</v>
      </c>
      <c r="G24" s="23" t="s">
        <v>36</v>
      </c>
      <c r="I24" s="23" t="s">
        <v>639</v>
      </c>
      <c r="J24" s="23" t="s">
        <v>640</v>
      </c>
      <c r="K24" s="23" t="s">
        <v>2536</v>
      </c>
      <c r="L24" s="23">
        <v>3218</v>
      </c>
      <c r="M24" s="23">
        <v>5.4660000000000002</v>
      </c>
      <c r="N24" s="23" t="s">
        <v>42</v>
      </c>
      <c r="O24" s="23" t="s">
        <v>36</v>
      </c>
    </row>
    <row r="25" spans="1:15" x14ac:dyDescent="0.35">
      <c r="A25" s="23" t="s">
        <v>2272</v>
      </c>
      <c r="B25" s="23" t="s">
        <v>2273</v>
      </c>
      <c r="C25" s="23" t="s">
        <v>2536</v>
      </c>
      <c r="D25" s="23">
        <v>2034</v>
      </c>
      <c r="E25" s="23">
        <v>4.5069999999999997</v>
      </c>
      <c r="F25" s="23" t="s">
        <v>81</v>
      </c>
      <c r="G25" s="23" t="s">
        <v>36</v>
      </c>
      <c r="I25" s="23" t="s">
        <v>3098</v>
      </c>
      <c r="J25" s="23" t="s">
        <v>3099</v>
      </c>
      <c r="K25" s="23" t="s">
        <v>2518</v>
      </c>
      <c r="L25" s="23">
        <v>15461</v>
      </c>
      <c r="M25" s="23">
        <v>2.5459999999999998</v>
      </c>
      <c r="N25" s="23" t="s">
        <v>68</v>
      </c>
      <c r="O25" s="23" t="s">
        <v>36</v>
      </c>
    </row>
    <row r="26" spans="1:15" x14ac:dyDescent="0.35">
      <c r="A26" s="23" t="s">
        <v>2266</v>
      </c>
      <c r="B26" s="23" t="s">
        <v>2267</v>
      </c>
      <c r="C26" s="23" t="s">
        <v>2516</v>
      </c>
      <c r="D26" s="23">
        <v>893</v>
      </c>
      <c r="E26" s="23">
        <v>5.9550000000000001</v>
      </c>
      <c r="F26" s="23" t="s">
        <v>81</v>
      </c>
      <c r="G26" s="23" t="s">
        <v>36</v>
      </c>
      <c r="I26" s="23" t="s">
        <v>201</v>
      </c>
      <c r="J26" s="23" t="s">
        <v>202</v>
      </c>
      <c r="K26" s="23" t="s">
        <v>2522</v>
      </c>
      <c r="L26" s="23">
        <v>26871</v>
      </c>
      <c r="M26" s="23">
        <v>1.206</v>
      </c>
      <c r="N26" s="23" t="s">
        <v>39</v>
      </c>
      <c r="O26" s="23" t="s">
        <v>822</v>
      </c>
    </row>
    <row r="27" spans="1:15" x14ac:dyDescent="0.35">
      <c r="A27" s="23" t="s">
        <v>189</v>
      </c>
      <c r="B27" s="23" t="s">
        <v>190</v>
      </c>
      <c r="C27" s="23" t="s">
        <v>2518</v>
      </c>
      <c r="D27" s="23">
        <v>4088</v>
      </c>
      <c r="E27" s="23">
        <v>3.1659999999999999</v>
      </c>
      <c r="F27" s="23" t="s">
        <v>156</v>
      </c>
      <c r="G27" s="23" t="s">
        <v>36</v>
      </c>
      <c r="I27" s="23" t="s">
        <v>1357</v>
      </c>
      <c r="J27" s="23" t="s">
        <v>1358</v>
      </c>
      <c r="K27" s="23" t="s">
        <v>2525</v>
      </c>
      <c r="L27" s="23">
        <v>32606</v>
      </c>
      <c r="M27" s="23">
        <v>0.75</v>
      </c>
      <c r="N27" s="23" t="s">
        <v>47</v>
      </c>
      <c r="O27" s="23" t="s">
        <v>822</v>
      </c>
    </row>
    <row r="28" spans="1:15" x14ac:dyDescent="0.35">
      <c r="A28" s="23" t="s">
        <v>3086</v>
      </c>
      <c r="B28" s="23" t="s">
        <v>3087</v>
      </c>
      <c r="C28" s="23" t="s">
        <v>2525</v>
      </c>
      <c r="D28" s="23">
        <v>11849</v>
      </c>
      <c r="E28" s="23">
        <v>0.75</v>
      </c>
      <c r="F28" s="23" t="s">
        <v>35</v>
      </c>
      <c r="G28" s="23" t="s">
        <v>36</v>
      </c>
      <c r="I28" s="23" t="s">
        <v>6029</v>
      </c>
      <c r="J28" s="23" t="s">
        <v>6030</v>
      </c>
      <c r="K28" s="23" t="s">
        <v>2536</v>
      </c>
      <c r="L28" s="23">
        <v>3880</v>
      </c>
      <c r="M28" s="23">
        <v>5.165</v>
      </c>
      <c r="N28" s="23" t="s">
        <v>53</v>
      </c>
      <c r="O28" s="23" t="s">
        <v>36</v>
      </c>
    </row>
    <row r="29" spans="1:15" x14ac:dyDescent="0.35">
      <c r="A29" s="23" t="s">
        <v>2605</v>
      </c>
      <c r="B29" s="23" t="s">
        <v>2606</v>
      </c>
      <c r="C29" s="23" t="s">
        <v>2536</v>
      </c>
      <c r="D29" s="23">
        <v>1076</v>
      </c>
      <c r="E29" s="23">
        <v>5.64</v>
      </c>
      <c r="F29" s="23" t="s">
        <v>81</v>
      </c>
      <c r="G29" s="23" t="s">
        <v>36</v>
      </c>
      <c r="I29" s="23" t="s">
        <v>217</v>
      </c>
      <c r="J29" s="23" t="s">
        <v>218</v>
      </c>
      <c r="K29" s="23" t="s">
        <v>2518</v>
      </c>
      <c r="L29" s="23">
        <v>13580</v>
      </c>
      <c r="M29" s="23">
        <v>2.8479999999999999</v>
      </c>
      <c r="N29" s="23" t="s">
        <v>39</v>
      </c>
      <c r="O29" s="23" t="s">
        <v>36</v>
      </c>
    </row>
    <row r="30" spans="1:15" x14ac:dyDescent="0.35">
      <c r="I30" s="23" t="s">
        <v>1359</v>
      </c>
      <c r="J30" s="23" t="s">
        <v>1360</v>
      </c>
      <c r="K30" s="23" t="s">
        <v>2525</v>
      </c>
      <c r="L30" s="23">
        <v>32606</v>
      </c>
      <c r="M30" s="23">
        <v>0.75</v>
      </c>
      <c r="N30" s="23" t="s">
        <v>36</v>
      </c>
      <c r="O30" s="23" t="s">
        <v>822</v>
      </c>
    </row>
    <row r="31" spans="1:15" x14ac:dyDescent="0.35">
      <c r="I31" s="23" t="s">
        <v>1361</v>
      </c>
      <c r="J31" s="23" t="s">
        <v>1362</v>
      </c>
      <c r="K31" s="23" t="s">
        <v>2525</v>
      </c>
      <c r="L31" s="23">
        <v>32606</v>
      </c>
      <c r="M31" s="23">
        <v>0.75</v>
      </c>
      <c r="N31" s="23" t="s">
        <v>36</v>
      </c>
      <c r="O31" s="23" t="s">
        <v>822</v>
      </c>
    </row>
    <row r="32" spans="1:15" x14ac:dyDescent="0.35">
      <c r="I32" s="23" t="s">
        <v>2248</v>
      </c>
      <c r="J32" s="23" t="s">
        <v>2249</v>
      </c>
      <c r="K32" s="23" t="s">
        <v>2525</v>
      </c>
      <c r="L32" s="23">
        <v>32606</v>
      </c>
      <c r="M32" s="23">
        <v>0.75</v>
      </c>
      <c r="N32" s="23" t="s">
        <v>76</v>
      </c>
      <c r="O32" s="23" t="s">
        <v>822</v>
      </c>
    </row>
    <row r="33" spans="9:15" x14ac:dyDescent="0.35">
      <c r="I33" s="23" t="s">
        <v>203</v>
      </c>
      <c r="J33" s="23" t="s">
        <v>204</v>
      </c>
      <c r="K33" s="23" t="s">
        <v>2517</v>
      </c>
      <c r="L33" s="23">
        <v>10073</v>
      </c>
      <c r="M33" s="23">
        <v>3.4820000000000002</v>
      </c>
      <c r="N33" s="23" t="s">
        <v>76</v>
      </c>
      <c r="O33" s="23" t="s">
        <v>36</v>
      </c>
    </row>
    <row r="34" spans="9:15" x14ac:dyDescent="0.35">
      <c r="I34" s="23" t="s">
        <v>205</v>
      </c>
      <c r="J34" s="23" t="s">
        <v>206</v>
      </c>
      <c r="K34" s="23" t="s">
        <v>2522</v>
      </c>
      <c r="L34" s="23">
        <v>26471</v>
      </c>
      <c r="M34" s="23">
        <v>1.24</v>
      </c>
      <c r="N34" s="23" t="s">
        <v>96</v>
      </c>
      <c r="O34" s="23" t="s">
        <v>36</v>
      </c>
    </row>
    <row r="35" spans="9:15" x14ac:dyDescent="0.35">
      <c r="I35" s="23" t="s">
        <v>1363</v>
      </c>
      <c r="J35" s="23" t="s">
        <v>1364</v>
      </c>
      <c r="K35" s="23" t="s">
        <v>2525</v>
      </c>
      <c r="L35" s="23">
        <v>32606</v>
      </c>
      <c r="M35" s="23">
        <v>0.75</v>
      </c>
      <c r="N35" s="23" t="s">
        <v>36</v>
      </c>
      <c r="O35" s="23" t="s">
        <v>822</v>
      </c>
    </row>
    <row r="36" spans="9:15" x14ac:dyDescent="0.35">
      <c r="I36" s="23" t="s">
        <v>1365</v>
      </c>
      <c r="J36" s="23" t="s">
        <v>1366</v>
      </c>
      <c r="K36" s="23" t="s">
        <v>2525</v>
      </c>
      <c r="L36" s="23">
        <v>32606</v>
      </c>
      <c r="M36" s="23">
        <v>0.75</v>
      </c>
      <c r="N36" s="23" t="s">
        <v>36</v>
      </c>
      <c r="O36" s="23" t="s">
        <v>822</v>
      </c>
    </row>
    <row r="37" spans="9:15" x14ac:dyDescent="0.35">
      <c r="I37" s="23" t="s">
        <v>219</v>
      </c>
      <c r="J37" s="23" t="s">
        <v>220</v>
      </c>
      <c r="K37" s="23" t="s">
        <v>2525</v>
      </c>
      <c r="L37" s="23">
        <v>32606</v>
      </c>
      <c r="M37" s="23">
        <v>0.75</v>
      </c>
      <c r="N37" s="23" t="s">
        <v>42</v>
      </c>
      <c r="O37" s="23" t="s">
        <v>822</v>
      </c>
    </row>
    <row r="38" spans="9:15" x14ac:dyDescent="0.35">
      <c r="I38" s="23" t="s">
        <v>223</v>
      </c>
      <c r="J38" s="23" t="s">
        <v>224</v>
      </c>
      <c r="K38" s="23" t="s">
        <v>2525</v>
      </c>
      <c r="L38" s="23">
        <v>32606</v>
      </c>
      <c r="M38" s="23">
        <v>0.75</v>
      </c>
      <c r="N38" s="23" t="s">
        <v>96</v>
      </c>
      <c r="O38" s="23" t="s">
        <v>822</v>
      </c>
    </row>
    <row r="39" spans="9:15" x14ac:dyDescent="0.35">
      <c r="I39" s="23" t="s">
        <v>1367</v>
      </c>
      <c r="J39" s="23" t="s">
        <v>1368</v>
      </c>
      <c r="K39" s="23" t="s">
        <v>2525</v>
      </c>
      <c r="L39" s="23">
        <v>32606</v>
      </c>
      <c r="M39" s="23">
        <v>0.75</v>
      </c>
      <c r="N39" s="23" t="s">
        <v>42</v>
      </c>
      <c r="O39" s="23" t="s">
        <v>822</v>
      </c>
    </row>
    <row r="40" spans="9:15" x14ac:dyDescent="0.35">
      <c r="I40" s="23" t="s">
        <v>2623</v>
      </c>
      <c r="J40" s="23" t="s">
        <v>2624</v>
      </c>
      <c r="K40" s="23" t="s">
        <v>2518</v>
      </c>
      <c r="L40" s="23">
        <v>11222</v>
      </c>
      <c r="M40" s="23">
        <v>3.258</v>
      </c>
      <c r="N40" s="23" t="s">
        <v>81</v>
      </c>
      <c r="O40" s="23" t="s">
        <v>36</v>
      </c>
    </row>
    <row r="41" spans="9:15" x14ac:dyDescent="0.35">
      <c r="I41" s="23" t="s">
        <v>3116</v>
      </c>
      <c r="J41" s="23" t="s">
        <v>3117</v>
      </c>
      <c r="K41" s="23" t="s">
        <v>2522</v>
      </c>
      <c r="L41" s="23">
        <v>26951</v>
      </c>
      <c r="M41" s="23">
        <v>1.1990000000000001</v>
      </c>
      <c r="N41" s="23" t="s">
        <v>50</v>
      </c>
      <c r="O41" s="23" t="s">
        <v>822</v>
      </c>
    </row>
    <row r="42" spans="9:15" x14ac:dyDescent="0.35">
      <c r="I42" s="23" t="s">
        <v>460</v>
      </c>
      <c r="J42" s="23" t="s">
        <v>461</v>
      </c>
      <c r="K42" s="23" t="s">
        <v>2517</v>
      </c>
      <c r="L42" s="23">
        <v>7331</v>
      </c>
      <c r="M42" s="23">
        <v>4.0780000000000003</v>
      </c>
      <c r="N42" s="23" t="s">
        <v>53</v>
      </c>
      <c r="O42" s="23" t="s">
        <v>36</v>
      </c>
    </row>
    <row r="43" spans="9:15" x14ac:dyDescent="0.35">
      <c r="I43" s="23" t="s">
        <v>6049</v>
      </c>
      <c r="J43" s="23" t="s">
        <v>6050</v>
      </c>
      <c r="K43" s="23" t="s">
        <v>2525</v>
      </c>
      <c r="L43" s="23">
        <v>32606</v>
      </c>
      <c r="M43" s="23">
        <v>0.75</v>
      </c>
      <c r="N43" s="23" t="s">
        <v>42</v>
      </c>
      <c r="O43" s="23" t="s">
        <v>36</v>
      </c>
    </row>
    <row r="44" spans="9:15" x14ac:dyDescent="0.35">
      <c r="I44" s="23" t="s">
        <v>3104</v>
      </c>
      <c r="J44" s="23" t="s">
        <v>3105</v>
      </c>
      <c r="K44" s="23" t="s">
        <v>2525</v>
      </c>
      <c r="L44" s="23">
        <v>58314</v>
      </c>
      <c r="M44" s="23">
        <v>0.63400000000000001</v>
      </c>
      <c r="N44" s="23" t="s">
        <v>85</v>
      </c>
      <c r="O44" s="23" t="s">
        <v>36</v>
      </c>
    </row>
    <row r="45" spans="9:15" x14ac:dyDescent="0.35">
      <c r="I45" s="23" t="s">
        <v>2256</v>
      </c>
      <c r="J45" s="23" t="s">
        <v>2257</v>
      </c>
      <c r="K45" s="23" t="s">
        <v>2517</v>
      </c>
      <c r="L45" s="23">
        <v>6082</v>
      </c>
      <c r="M45" s="23">
        <v>4.4329999999999998</v>
      </c>
      <c r="N45" s="23" t="s">
        <v>39</v>
      </c>
      <c r="O45" s="23" t="s">
        <v>36</v>
      </c>
    </row>
    <row r="46" spans="9:15" x14ac:dyDescent="0.35">
      <c r="I46" s="23" t="s">
        <v>6027</v>
      </c>
      <c r="J46" s="23" t="s">
        <v>6028</v>
      </c>
      <c r="K46" s="23" t="s">
        <v>2536</v>
      </c>
      <c r="L46" s="23">
        <v>3831</v>
      </c>
      <c r="M46" s="23">
        <v>5.2169999999999996</v>
      </c>
      <c r="N46" s="23" t="s">
        <v>36</v>
      </c>
      <c r="O46" s="23" t="s">
        <v>36</v>
      </c>
    </row>
    <row r="47" spans="9:15" x14ac:dyDescent="0.35">
      <c r="I47" s="23" t="s">
        <v>2609</v>
      </c>
      <c r="J47" s="23" t="s">
        <v>2610</v>
      </c>
      <c r="K47" s="23" t="s">
        <v>2536</v>
      </c>
      <c r="L47" s="23">
        <v>2652</v>
      </c>
      <c r="M47" s="23">
        <v>5.7750000000000004</v>
      </c>
      <c r="N47" s="23" t="s">
        <v>36</v>
      </c>
      <c r="O47" s="23" t="s">
        <v>36</v>
      </c>
    </row>
    <row r="48" spans="9:15" x14ac:dyDescent="0.35">
      <c r="I48" s="23" t="s">
        <v>6047</v>
      </c>
      <c r="J48" s="23" t="s">
        <v>6048</v>
      </c>
      <c r="K48" s="23" t="s">
        <v>2525</v>
      </c>
      <c r="L48" s="23">
        <v>32606</v>
      </c>
      <c r="M48" s="23">
        <v>0.75</v>
      </c>
      <c r="N48" s="23" t="s">
        <v>68</v>
      </c>
      <c r="O48" s="23" t="s">
        <v>36</v>
      </c>
    </row>
    <row r="49" spans="9:15" x14ac:dyDescent="0.35">
      <c r="I49" s="23" t="s">
        <v>6057</v>
      </c>
      <c r="J49" s="23" t="s">
        <v>6058</v>
      </c>
      <c r="K49" s="23" t="s">
        <v>2525</v>
      </c>
      <c r="L49" s="23">
        <v>44992</v>
      </c>
      <c r="M49" s="23">
        <v>0.745</v>
      </c>
      <c r="N49" s="23" t="s">
        <v>106</v>
      </c>
      <c r="O49" s="23" t="s">
        <v>36</v>
      </c>
    </row>
    <row r="50" spans="9:15" x14ac:dyDescent="0.35">
      <c r="I50" s="23" t="s">
        <v>637</v>
      </c>
      <c r="J50" s="23" t="s">
        <v>638</v>
      </c>
      <c r="K50" s="23" t="s">
        <v>2525</v>
      </c>
      <c r="L50" s="23">
        <v>32606</v>
      </c>
      <c r="M50" s="23">
        <v>0.75</v>
      </c>
      <c r="N50" s="23" t="s">
        <v>53</v>
      </c>
      <c r="O50" s="23" t="s">
        <v>822</v>
      </c>
    </row>
    <row r="51" spans="9:15" x14ac:dyDescent="0.35">
      <c r="I51" s="23" t="s">
        <v>3120</v>
      </c>
      <c r="J51" s="23" t="s">
        <v>3121</v>
      </c>
      <c r="K51" s="23" t="s">
        <v>2522</v>
      </c>
      <c r="L51" s="23">
        <v>24546</v>
      </c>
      <c r="M51" s="23">
        <v>1.407</v>
      </c>
      <c r="N51" s="23" t="s">
        <v>53</v>
      </c>
      <c r="O51" s="23" t="s">
        <v>36</v>
      </c>
    </row>
    <row r="52" spans="9:15" x14ac:dyDescent="0.35">
      <c r="I52" s="23" t="s">
        <v>3122</v>
      </c>
      <c r="J52" s="23" t="s">
        <v>3123</v>
      </c>
      <c r="K52" s="23" t="s">
        <v>2522</v>
      </c>
      <c r="L52" s="23">
        <v>27599</v>
      </c>
      <c r="M52" s="23">
        <v>1.1399999999999999</v>
      </c>
      <c r="N52" s="23" t="s">
        <v>36</v>
      </c>
      <c r="O52" s="23" t="s">
        <v>36</v>
      </c>
    </row>
    <row r="53" spans="9:15" x14ac:dyDescent="0.35">
      <c r="I53" s="23" t="s">
        <v>1369</v>
      </c>
      <c r="J53" s="23" t="s">
        <v>1370</v>
      </c>
      <c r="K53" s="23" t="s">
        <v>2525</v>
      </c>
      <c r="L53" s="23">
        <v>32606</v>
      </c>
      <c r="M53" s="23">
        <v>0.75</v>
      </c>
      <c r="N53" s="23" t="s">
        <v>36</v>
      </c>
      <c r="O53" s="23" t="s">
        <v>822</v>
      </c>
    </row>
    <row r="54" spans="9:15" x14ac:dyDescent="0.35">
      <c r="I54" s="23" t="s">
        <v>227</v>
      </c>
      <c r="J54" s="23" t="s">
        <v>228</v>
      </c>
      <c r="K54" s="23" t="s">
        <v>2525</v>
      </c>
      <c r="L54" s="23">
        <v>32606</v>
      </c>
      <c r="M54" s="23">
        <v>0.75</v>
      </c>
      <c r="N54" s="23" t="s">
        <v>47</v>
      </c>
      <c r="O54" s="23" t="s">
        <v>822</v>
      </c>
    </row>
    <row r="55" spans="9:15" x14ac:dyDescent="0.35">
      <c r="I55" s="23" t="s">
        <v>2254</v>
      </c>
      <c r="J55" s="23" t="s">
        <v>2255</v>
      </c>
      <c r="K55" s="23" t="s">
        <v>2518</v>
      </c>
      <c r="L55" s="23">
        <v>19389</v>
      </c>
      <c r="M55" s="23">
        <v>2.0019999999999998</v>
      </c>
      <c r="N55" s="23" t="s">
        <v>36</v>
      </c>
      <c r="O55" s="23" t="s">
        <v>822</v>
      </c>
    </row>
    <row r="56" spans="9:15" x14ac:dyDescent="0.35">
      <c r="I56" s="23" t="s">
        <v>237</v>
      </c>
      <c r="J56" s="23" t="s">
        <v>238</v>
      </c>
      <c r="K56" s="23" t="s">
        <v>2522</v>
      </c>
      <c r="L56" s="23">
        <v>29989</v>
      </c>
      <c r="M56" s="23">
        <v>0.93300000000000005</v>
      </c>
      <c r="N56" s="23" t="s">
        <v>47</v>
      </c>
      <c r="O56" s="23" t="s">
        <v>36</v>
      </c>
    </row>
    <row r="57" spans="9:15" x14ac:dyDescent="0.35">
      <c r="I57" s="23" t="s">
        <v>2311</v>
      </c>
      <c r="J57" s="23" t="s">
        <v>2312</v>
      </c>
      <c r="K57" s="23" t="s">
        <v>2517</v>
      </c>
      <c r="L57" s="23">
        <v>6288</v>
      </c>
      <c r="M57" s="23">
        <v>4.3680000000000003</v>
      </c>
      <c r="N57" s="23" t="s">
        <v>81</v>
      </c>
      <c r="O57" s="23" t="s">
        <v>36</v>
      </c>
    </row>
    <row r="58" spans="9:15" x14ac:dyDescent="0.35">
      <c r="I58" s="23" t="s">
        <v>2274</v>
      </c>
      <c r="J58" s="23" t="s">
        <v>2275</v>
      </c>
      <c r="K58" s="23" t="s">
        <v>2518</v>
      </c>
      <c r="L58" s="23">
        <v>14151</v>
      </c>
      <c r="M58" s="23">
        <v>2.754</v>
      </c>
      <c r="N58" s="23" t="s">
        <v>53</v>
      </c>
      <c r="O58" s="23" t="s">
        <v>36</v>
      </c>
    </row>
    <row r="59" spans="9:15" x14ac:dyDescent="0.35">
      <c r="I59" s="23" t="s">
        <v>1371</v>
      </c>
      <c r="J59" s="23" t="s">
        <v>1372</v>
      </c>
      <c r="K59" s="23" t="s">
        <v>2525</v>
      </c>
      <c r="L59" s="23">
        <v>32606</v>
      </c>
      <c r="M59" s="23">
        <v>0.75</v>
      </c>
      <c r="N59" s="23" t="s">
        <v>36</v>
      </c>
      <c r="O59" s="23" t="s">
        <v>822</v>
      </c>
    </row>
    <row r="60" spans="9:15" x14ac:dyDescent="0.35">
      <c r="I60" s="23" t="s">
        <v>2244</v>
      </c>
      <c r="J60" s="23" t="s">
        <v>2245</v>
      </c>
      <c r="K60" s="23" t="s">
        <v>2536</v>
      </c>
      <c r="L60" s="23">
        <v>4102</v>
      </c>
      <c r="M60" s="23">
        <v>5.0750000000000002</v>
      </c>
      <c r="N60" s="23" t="s">
        <v>53</v>
      </c>
      <c r="O60" s="23" t="s">
        <v>36</v>
      </c>
    </row>
    <row r="61" spans="9:15" x14ac:dyDescent="0.35">
      <c r="I61" s="23" t="s">
        <v>6025</v>
      </c>
      <c r="J61" s="23" t="s">
        <v>6026</v>
      </c>
      <c r="K61" s="23" t="s">
        <v>2536</v>
      </c>
      <c r="L61" s="23">
        <v>3621</v>
      </c>
      <c r="M61" s="23">
        <v>5.2809999999999997</v>
      </c>
      <c r="N61" s="23" t="s">
        <v>36</v>
      </c>
      <c r="O61" s="23" t="s">
        <v>822</v>
      </c>
    </row>
    <row r="62" spans="9:15" x14ac:dyDescent="0.35">
      <c r="I62" s="23" t="s">
        <v>462</v>
      </c>
      <c r="J62" s="23" t="s">
        <v>463</v>
      </c>
      <c r="K62" s="23" t="s">
        <v>2525</v>
      </c>
      <c r="L62" s="23">
        <v>32606</v>
      </c>
      <c r="M62" s="23">
        <v>0.75</v>
      </c>
      <c r="N62" s="23" t="s">
        <v>36</v>
      </c>
      <c r="O62" s="23" t="s">
        <v>822</v>
      </c>
    </row>
    <row r="63" spans="9:15" x14ac:dyDescent="0.35">
      <c r="I63" s="23" t="s">
        <v>464</v>
      </c>
      <c r="J63" s="23" t="s">
        <v>465</v>
      </c>
      <c r="K63" s="23" t="s">
        <v>2525</v>
      </c>
      <c r="L63" s="23">
        <v>32606</v>
      </c>
      <c r="M63" s="23">
        <v>0.75</v>
      </c>
      <c r="N63" s="23" t="s">
        <v>36</v>
      </c>
      <c r="O63" s="23" t="s">
        <v>822</v>
      </c>
    </row>
    <row r="64" spans="9:15" x14ac:dyDescent="0.35">
      <c r="I64" s="23" t="s">
        <v>3106</v>
      </c>
      <c r="J64" s="23" t="s">
        <v>3107</v>
      </c>
      <c r="K64" s="23" t="s">
        <v>2518</v>
      </c>
      <c r="L64" s="23">
        <v>18592</v>
      </c>
      <c r="M64" s="23">
        <v>2.109</v>
      </c>
      <c r="N64" s="23" t="s">
        <v>85</v>
      </c>
      <c r="O64" s="23" t="s">
        <v>36</v>
      </c>
    </row>
    <row r="65" spans="9:15" x14ac:dyDescent="0.35">
      <c r="I65" s="23" t="s">
        <v>1373</v>
      </c>
      <c r="J65" s="23" t="s">
        <v>1374</v>
      </c>
      <c r="K65" s="23" t="s">
        <v>2525</v>
      </c>
      <c r="L65" s="23">
        <v>32606</v>
      </c>
      <c r="M65" s="23">
        <v>0.75</v>
      </c>
      <c r="N65" s="23" t="s">
        <v>36</v>
      </c>
      <c r="O65" s="23" t="s">
        <v>822</v>
      </c>
    </row>
    <row r="66" spans="9:15" x14ac:dyDescent="0.35">
      <c r="I66" s="23" t="s">
        <v>2625</v>
      </c>
      <c r="J66" s="23" t="s">
        <v>2626</v>
      </c>
      <c r="K66" s="23" t="s">
        <v>2522</v>
      </c>
      <c r="L66" s="23">
        <v>29116</v>
      </c>
      <c r="M66" s="23">
        <v>0.995</v>
      </c>
      <c r="N66" s="23" t="s">
        <v>81</v>
      </c>
      <c r="O66" s="23" t="s">
        <v>36</v>
      </c>
    </row>
    <row r="67" spans="9:15" x14ac:dyDescent="0.35">
      <c r="I67" s="23" t="s">
        <v>3102</v>
      </c>
      <c r="J67" s="23" t="s">
        <v>3103</v>
      </c>
      <c r="K67" s="23" t="s">
        <v>2522</v>
      </c>
      <c r="L67" s="23">
        <v>22148</v>
      </c>
      <c r="M67" s="23">
        <v>1.67</v>
      </c>
      <c r="N67" s="23" t="s">
        <v>85</v>
      </c>
      <c r="O67" s="23" t="s">
        <v>36</v>
      </c>
    </row>
    <row r="68" spans="9:15" x14ac:dyDescent="0.35">
      <c r="I68" s="23" t="s">
        <v>3096</v>
      </c>
      <c r="J68" s="23" t="s">
        <v>3097</v>
      </c>
      <c r="K68" s="23" t="s">
        <v>2536</v>
      </c>
      <c r="L68" s="23">
        <v>5058</v>
      </c>
      <c r="M68" s="23">
        <v>4.7489999999999997</v>
      </c>
      <c r="N68" s="23" t="s">
        <v>76</v>
      </c>
      <c r="O68" s="23" t="s">
        <v>36</v>
      </c>
    </row>
    <row r="69" spans="9:15" x14ac:dyDescent="0.35">
      <c r="I69" s="23" t="s">
        <v>1375</v>
      </c>
      <c r="J69" s="23" t="s">
        <v>1376</v>
      </c>
      <c r="K69" s="23" t="s">
        <v>2525</v>
      </c>
      <c r="L69" s="23">
        <v>32606</v>
      </c>
      <c r="M69" s="23">
        <v>0.75</v>
      </c>
      <c r="N69" s="23" t="s">
        <v>36</v>
      </c>
      <c r="O69" s="23" t="s">
        <v>822</v>
      </c>
    </row>
    <row r="70" spans="9:15" x14ac:dyDescent="0.35">
      <c r="I70" s="23" t="s">
        <v>243</v>
      </c>
      <c r="J70" s="23" t="s">
        <v>244</v>
      </c>
      <c r="K70" s="23" t="s">
        <v>2525</v>
      </c>
      <c r="L70" s="23">
        <v>32606</v>
      </c>
      <c r="M70" s="23">
        <v>0.75</v>
      </c>
      <c r="N70" s="23" t="s">
        <v>39</v>
      </c>
      <c r="O70" s="23" t="s">
        <v>36</v>
      </c>
    </row>
    <row r="71" spans="9:15" x14ac:dyDescent="0.35">
      <c r="I71" s="23" t="s">
        <v>1377</v>
      </c>
      <c r="J71" s="23" t="s">
        <v>1378</v>
      </c>
      <c r="K71" s="23" t="s">
        <v>2525</v>
      </c>
      <c r="L71" s="23">
        <v>32606</v>
      </c>
      <c r="M71" s="23">
        <v>0.75</v>
      </c>
      <c r="N71" s="23" t="s">
        <v>36</v>
      </c>
      <c r="O71" s="23" t="s">
        <v>822</v>
      </c>
    </row>
    <row r="72" spans="9:15" x14ac:dyDescent="0.35">
      <c r="I72" s="23" t="s">
        <v>2613</v>
      </c>
      <c r="J72" s="23" t="s">
        <v>2614</v>
      </c>
      <c r="K72" s="23" t="s">
        <v>2518</v>
      </c>
      <c r="L72" s="23">
        <v>13787</v>
      </c>
      <c r="M72" s="23">
        <v>2.8149999999999999</v>
      </c>
      <c r="N72" s="23" t="s">
        <v>36</v>
      </c>
      <c r="O72" s="23" t="s">
        <v>36</v>
      </c>
    </row>
    <row r="73" spans="9:15" x14ac:dyDescent="0.35">
      <c r="I73" s="23" t="s">
        <v>3865</v>
      </c>
      <c r="J73" s="23" t="s">
        <v>3866</v>
      </c>
      <c r="K73" s="23" t="s">
        <v>2522</v>
      </c>
      <c r="L73" s="23">
        <v>29218</v>
      </c>
      <c r="M73" s="23">
        <v>0.98799999999999999</v>
      </c>
      <c r="N73" s="23" t="s">
        <v>81</v>
      </c>
      <c r="O73" s="23" t="s">
        <v>36</v>
      </c>
    </row>
    <row r="74" spans="9:15" x14ac:dyDescent="0.35">
      <c r="I74" s="23" t="s">
        <v>6023</v>
      </c>
      <c r="J74" s="23" t="s">
        <v>6024</v>
      </c>
      <c r="K74" s="23" t="s">
        <v>2536</v>
      </c>
      <c r="L74" s="23">
        <v>2847</v>
      </c>
      <c r="M74" s="23">
        <v>5.66</v>
      </c>
      <c r="N74" s="23" t="s">
        <v>71</v>
      </c>
      <c r="O74" s="23" t="s">
        <v>36</v>
      </c>
    </row>
    <row r="75" spans="9:15" x14ac:dyDescent="0.35">
      <c r="I75" s="23" t="s">
        <v>211</v>
      </c>
      <c r="J75" s="23" t="s">
        <v>212</v>
      </c>
      <c r="K75" s="23" t="s">
        <v>2525</v>
      </c>
      <c r="L75" s="23">
        <v>32606</v>
      </c>
      <c r="M75" s="23">
        <v>0.75</v>
      </c>
      <c r="N75" s="23" t="s">
        <v>36</v>
      </c>
      <c r="O75" s="23" t="s">
        <v>822</v>
      </c>
    </row>
    <row r="76" spans="9:15" x14ac:dyDescent="0.35">
      <c r="I76" s="23" t="s">
        <v>466</v>
      </c>
      <c r="J76" s="23" t="s">
        <v>467</v>
      </c>
      <c r="K76" s="23" t="s">
        <v>2525</v>
      </c>
      <c r="L76" s="23">
        <v>32606</v>
      </c>
      <c r="M76" s="23">
        <v>0.75</v>
      </c>
      <c r="N76" s="23" t="s">
        <v>71</v>
      </c>
      <c r="O76" s="23" t="s">
        <v>822</v>
      </c>
    </row>
    <row r="77" spans="9:15" x14ac:dyDescent="0.35">
      <c r="I77" s="23" t="s">
        <v>3871</v>
      </c>
      <c r="J77" s="23" t="s">
        <v>3872</v>
      </c>
      <c r="K77" s="23" t="s">
        <v>2522</v>
      </c>
      <c r="L77" s="23">
        <v>21742</v>
      </c>
      <c r="M77" s="23">
        <v>1.7150000000000001</v>
      </c>
      <c r="N77" s="23" t="s">
        <v>106</v>
      </c>
      <c r="O77" s="23" t="s">
        <v>36</v>
      </c>
    </row>
    <row r="78" spans="9:15" x14ac:dyDescent="0.35">
      <c r="I78" s="23" t="s">
        <v>2252</v>
      </c>
      <c r="J78" s="23" t="s">
        <v>2253</v>
      </c>
      <c r="K78" s="23" t="s">
        <v>2525</v>
      </c>
      <c r="L78" s="23">
        <v>32606</v>
      </c>
      <c r="M78" s="23">
        <v>0.75</v>
      </c>
      <c r="N78" s="23" t="s">
        <v>36</v>
      </c>
      <c r="O78" s="23" t="s">
        <v>822</v>
      </c>
    </row>
    <row r="79" spans="9:15" x14ac:dyDescent="0.35">
      <c r="I79" s="23" t="s">
        <v>2250</v>
      </c>
      <c r="J79" s="23" t="s">
        <v>2251</v>
      </c>
      <c r="K79" s="23" t="s">
        <v>2522</v>
      </c>
      <c r="L79" s="23">
        <v>20568</v>
      </c>
      <c r="M79" s="23">
        <v>1.853</v>
      </c>
      <c r="N79" s="23" t="s">
        <v>71</v>
      </c>
      <c r="O79" s="23" t="s">
        <v>36</v>
      </c>
    </row>
    <row r="80" spans="9:15" x14ac:dyDescent="0.35">
      <c r="I80" s="23" t="s">
        <v>1379</v>
      </c>
      <c r="J80" s="23" t="s">
        <v>1380</v>
      </c>
      <c r="K80" s="23" t="s">
        <v>2525</v>
      </c>
      <c r="L80" s="23">
        <v>32606</v>
      </c>
      <c r="M80" s="23">
        <v>0.75</v>
      </c>
      <c r="N80" s="23" t="s">
        <v>36</v>
      </c>
      <c r="O80" s="23" t="s">
        <v>822</v>
      </c>
    </row>
    <row r="81" spans="9:15" x14ac:dyDescent="0.35">
      <c r="I81" s="23" t="s">
        <v>1381</v>
      </c>
      <c r="J81" s="23" t="s">
        <v>1382</v>
      </c>
      <c r="K81" s="23" t="s">
        <v>2525</v>
      </c>
      <c r="L81" s="23">
        <v>32606</v>
      </c>
      <c r="M81" s="23">
        <v>0.75</v>
      </c>
      <c r="N81" s="23" t="s">
        <v>47</v>
      </c>
      <c r="O81" s="23" t="s">
        <v>822</v>
      </c>
    </row>
    <row r="82" spans="9:15" x14ac:dyDescent="0.35">
      <c r="I82" s="23" t="s">
        <v>2246</v>
      </c>
      <c r="J82" s="23" t="s">
        <v>2247</v>
      </c>
      <c r="K82" s="23" t="s">
        <v>2517</v>
      </c>
      <c r="L82" s="23">
        <v>8886</v>
      </c>
      <c r="M82" s="23">
        <v>3.722</v>
      </c>
      <c r="N82" s="23" t="s">
        <v>53</v>
      </c>
      <c r="O82" s="23" t="s">
        <v>36</v>
      </c>
    </row>
    <row r="83" spans="9:15" x14ac:dyDescent="0.35">
      <c r="I83" s="23" t="s">
        <v>6051</v>
      </c>
      <c r="J83" s="23" t="s">
        <v>6052</v>
      </c>
      <c r="K83" s="23" t="s">
        <v>2525</v>
      </c>
      <c r="L83" s="23">
        <v>32606</v>
      </c>
      <c r="M83" s="23">
        <v>0.75</v>
      </c>
      <c r="N83" s="23" t="s">
        <v>76</v>
      </c>
      <c r="O83" s="23" t="s">
        <v>36</v>
      </c>
    </row>
    <row r="84" spans="9:15" x14ac:dyDescent="0.35">
      <c r="I84" s="23" t="s">
        <v>1696</v>
      </c>
      <c r="J84" s="23" t="s">
        <v>1697</v>
      </c>
      <c r="K84" s="23" t="s">
        <v>2525</v>
      </c>
      <c r="L84" s="23">
        <v>32606</v>
      </c>
      <c r="M84" s="23">
        <v>0.75</v>
      </c>
      <c r="N84" s="23" t="s">
        <v>76</v>
      </c>
      <c r="O84" s="23" t="s">
        <v>822</v>
      </c>
    </row>
    <row r="85" spans="9:15" x14ac:dyDescent="0.35">
      <c r="I85" s="23" t="s">
        <v>1383</v>
      </c>
      <c r="J85" s="23" t="s">
        <v>1384</v>
      </c>
      <c r="K85" s="23" t="s">
        <v>2525</v>
      </c>
      <c r="L85" s="23">
        <v>32606</v>
      </c>
      <c r="M85" s="23">
        <v>0.75</v>
      </c>
      <c r="N85" s="23" t="s">
        <v>42</v>
      </c>
      <c r="O85" s="23" t="s">
        <v>822</v>
      </c>
    </row>
    <row r="86" spans="9:15" x14ac:dyDescent="0.35">
      <c r="I86" s="23" t="s">
        <v>1385</v>
      </c>
      <c r="J86" s="23" t="s">
        <v>1386</v>
      </c>
      <c r="K86" s="23" t="s">
        <v>2525</v>
      </c>
      <c r="L86" s="23">
        <v>32606</v>
      </c>
      <c r="M86" s="23">
        <v>0.75</v>
      </c>
      <c r="N86" s="23" t="s">
        <v>36</v>
      </c>
      <c r="O86" s="23" t="s">
        <v>822</v>
      </c>
    </row>
    <row r="87" spans="9:15" x14ac:dyDescent="0.35">
      <c r="I87" s="23" t="s">
        <v>1387</v>
      </c>
      <c r="J87" s="23" t="s">
        <v>1388</v>
      </c>
      <c r="K87" s="23" t="s">
        <v>2525</v>
      </c>
      <c r="L87" s="23">
        <v>32606</v>
      </c>
      <c r="M87" s="23">
        <v>0.75</v>
      </c>
      <c r="N87" s="23" t="s">
        <v>47</v>
      </c>
      <c r="O87" s="23" t="s">
        <v>822</v>
      </c>
    </row>
    <row r="88" spans="9:15" x14ac:dyDescent="0.35">
      <c r="I88" s="23" t="s">
        <v>3114</v>
      </c>
      <c r="J88" s="23" t="s">
        <v>3115</v>
      </c>
      <c r="K88" s="23" t="s">
        <v>2525</v>
      </c>
      <c r="L88" s="23">
        <v>32606</v>
      </c>
      <c r="M88" s="23">
        <v>0.75</v>
      </c>
      <c r="N88" s="23" t="s">
        <v>68</v>
      </c>
      <c r="O88" s="23" t="s">
        <v>822</v>
      </c>
    </row>
    <row r="89" spans="9:15" x14ac:dyDescent="0.35">
      <c r="I89" s="23" t="s">
        <v>641</v>
      </c>
      <c r="J89" s="23" t="s">
        <v>642</v>
      </c>
      <c r="K89" s="23" t="s">
        <v>2522</v>
      </c>
      <c r="L89" s="23">
        <v>26923</v>
      </c>
      <c r="M89" s="23">
        <v>1.2010000000000001</v>
      </c>
      <c r="N89" s="23" t="s">
        <v>53</v>
      </c>
      <c r="O89" s="23" t="s">
        <v>822</v>
      </c>
    </row>
    <row r="90" spans="9:15" x14ac:dyDescent="0.35">
      <c r="I90" s="23" t="s">
        <v>1389</v>
      </c>
      <c r="J90" s="23" t="s">
        <v>1390</v>
      </c>
      <c r="K90" s="23" t="s">
        <v>2525</v>
      </c>
      <c r="L90" s="23">
        <v>32606</v>
      </c>
      <c r="M90" s="23">
        <v>0.75</v>
      </c>
      <c r="N90" s="23" t="s">
        <v>36</v>
      </c>
      <c r="O90" s="23" t="s">
        <v>822</v>
      </c>
    </row>
    <row r="91" spans="9:15" x14ac:dyDescent="0.35">
      <c r="I91" s="23" t="s">
        <v>6043</v>
      </c>
      <c r="J91" s="23" t="s">
        <v>6044</v>
      </c>
      <c r="K91" s="23" t="s">
        <v>2525</v>
      </c>
      <c r="L91" s="23">
        <v>32606</v>
      </c>
      <c r="M91" s="23">
        <v>0.75</v>
      </c>
      <c r="N91" s="23" t="s">
        <v>36</v>
      </c>
      <c r="O91" s="23" t="s">
        <v>36</v>
      </c>
    </row>
    <row r="92" spans="9:15" x14ac:dyDescent="0.35">
      <c r="I92" s="23" t="s">
        <v>1391</v>
      </c>
      <c r="J92" s="23" t="s">
        <v>1392</v>
      </c>
      <c r="K92" s="23" t="s">
        <v>2525</v>
      </c>
      <c r="L92" s="23">
        <v>32606</v>
      </c>
      <c r="M92" s="23">
        <v>0.75</v>
      </c>
      <c r="N92" s="23" t="s">
        <v>36</v>
      </c>
      <c r="O92" s="23" t="s">
        <v>822</v>
      </c>
    </row>
    <row r="93" spans="9:15" x14ac:dyDescent="0.35">
      <c r="I93" s="23" t="s">
        <v>1393</v>
      </c>
      <c r="J93" s="23" t="s">
        <v>1394</v>
      </c>
      <c r="K93" s="23" t="s">
        <v>2525</v>
      </c>
      <c r="L93" s="23">
        <v>32606</v>
      </c>
      <c r="M93" s="23">
        <v>0.75</v>
      </c>
      <c r="N93" s="23" t="s">
        <v>36</v>
      </c>
      <c r="O93" s="23" t="s">
        <v>822</v>
      </c>
    </row>
    <row r="94" spans="9:15" x14ac:dyDescent="0.35">
      <c r="I94" s="23" t="s">
        <v>1395</v>
      </c>
      <c r="J94" s="23" t="s">
        <v>1396</v>
      </c>
      <c r="K94" s="23" t="s">
        <v>2525</v>
      </c>
      <c r="L94" s="23">
        <v>32606</v>
      </c>
      <c r="M94" s="23">
        <v>0.75</v>
      </c>
      <c r="N94" s="23" t="s">
        <v>36</v>
      </c>
      <c r="O94" s="23" t="s">
        <v>822</v>
      </c>
    </row>
    <row r="95" spans="9:15" x14ac:dyDescent="0.35">
      <c r="I95" s="23" t="s">
        <v>3861</v>
      </c>
      <c r="J95" s="23" t="s">
        <v>3862</v>
      </c>
      <c r="K95" s="23" t="s">
        <v>2518</v>
      </c>
      <c r="L95" s="23">
        <v>10542</v>
      </c>
      <c r="M95" s="23">
        <v>3.3940000000000001</v>
      </c>
      <c r="N95" s="23" t="s">
        <v>81</v>
      </c>
      <c r="O95" s="23" t="s">
        <v>36</v>
      </c>
    </row>
    <row r="96" spans="9:15" x14ac:dyDescent="0.35">
      <c r="I96" s="23" t="s">
        <v>367</v>
      </c>
      <c r="J96" s="23" t="s">
        <v>368</v>
      </c>
      <c r="K96" s="23" t="s">
        <v>2522</v>
      </c>
      <c r="L96" s="23">
        <v>28423</v>
      </c>
      <c r="M96" s="23">
        <v>1.0629999999999999</v>
      </c>
      <c r="N96" s="23" t="s">
        <v>36</v>
      </c>
      <c r="O96" s="23" t="s">
        <v>822</v>
      </c>
    </row>
    <row r="97" spans="9:15" x14ac:dyDescent="0.35">
      <c r="I97" s="23" t="s">
        <v>239</v>
      </c>
      <c r="J97" s="23" t="s">
        <v>240</v>
      </c>
      <c r="K97" s="23" t="s">
        <v>2518</v>
      </c>
      <c r="L97" s="23">
        <v>20319</v>
      </c>
      <c r="M97" s="23">
        <v>1.885</v>
      </c>
      <c r="N97" s="23" t="s">
        <v>39</v>
      </c>
      <c r="O97" s="23" t="s">
        <v>36</v>
      </c>
    </row>
    <row r="98" spans="9:15" x14ac:dyDescent="0.35">
      <c r="I98" s="23" t="s">
        <v>233</v>
      </c>
      <c r="J98" s="23" t="s">
        <v>234</v>
      </c>
      <c r="K98" s="23" t="s">
        <v>2525</v>
      </c>
      <c r="L98" s="23">
        <v>32606</v>
      </c>
      <c r="M98" s="23">
        <v>0.75</v>
      </c>
      <c r="N98" s="23" t="s">
        <v>53</v>
      </c>
      <c r="O98" s="23" t="s">
        <v>822</v>
      </c>
    </row>
    <row r="99" spans="9:15" x14ac:dyDescent="0.35">
      <c r="I99" s="23" t="s">
        <v>1251</v>
      </c>
      <c r="J99" s="23" t="s">
        <v>1252</v>
      </c>
      <c r="K99" s="23" t="s">
        <v>2522</v>
      </c>
      <c r="L99" s="23">
        <v>20977</v>
      </c>
      <c r="M99" s="23">
        <v>1.802</v>
      </c>
      <c r="N99" s="23" t="s">
        <v>53</v>
      </c>
      <c r="O99" s="23" t="s">
        <v>36</v>
      </c>
    </row>
    <row r="100" spans="9:15" x14ac:dyDescent="0.35">
      <c r="I100" s="23" t="s">
        <v>3859</v>
      </c>
      <c r="J100" s="23" t="s">
        <v>3860</v>
      </c>
      <c r="K100" s="23" t="s">
        <v>2517</v>
      </c>
      <c r="L100" s="23">
        <v>8507</v>
      </c>
      <c r="M100" s="23">
        <v>3.8109999999999999</v>
      </c>
      <c r="N100" s="23" t="s">
        <v>81</v>
      </c>
      <c r="O100" s="23" t="s">
        <v>36</v>
      </c>
    </row>
    <row r="101" spans="9:15" x14ac:dyDescent="0.35">
      <c r="I101" s="23" t="s">
        <v>1397</v>
      </c>
      <c r="J101" s="23" t="s">
        <v>1398</v>
      </c>
      <c r="K101" s="23" t="s">
        <v>2525</v>
      </c>
      <c r="L101" s="23">
        <v>32606</v>
      </c>
      <c r="M101" s="23">
        <v>0.75</v>
      </c>
      <c r="N101" s="23" t="s">
        <v>53</v>
      </c>
      <c r="O101" s="23" t="s">
        <v>822</v>
      </c>
    </row>
    <row r="102" spans="9:15" x14ac:dyDescent="0.35">
      <c r="I102" s="23" t="s">
        <v>241</v>
      </c>
      <c r="J102" s="23" t="s">
        <v>242</v>
      </c>
      <c r="K102" s="23" t="s">
        <v>2525</v>
      </c>
      <c r="L102" s="23">
        <v>32606</v>
      </c>
      <c r="M102" s="23">
        <v>0.75</v>
      </c>
      <c r="N102" s="23" t="s">
        <v>156</v>
      </c>
      <c r="O102" s="23" t="s">
        <v>36</v>
      </c>
    </row>
    <row r="103" spans="9:15" x14ac:dyDescent="0.35">
      <c r="I103" s="23" t="s">
        <v>3875</v>
      </c>
      <c r="J103" s="23" t="s">
        <v>3876</v>
      </c>
      <c r="K103" s="23" t="s">
        <v>2525</v>
      </c>
      <c r="L103" s="23">
        <v>57681</v>
      </c>
      <c r="M103" s="23">
        <v>0.69499999999999995</v>
      </c>
      <c r="N103" s="23" t="s">
        <v>50</v>
      </c>
      <c r="O103" s="23" t="s">
        <v>36</v>
      </c>
    </row>
    <row r="104" spans="9:15" x14ac:dyDescent="0.35">
      <c r="I104" s="23" t="s">
        <v>6041</v>
      </c>
      <c r="J104" s="23" t="s">
        <v>6042</v>
      </c>
      <c r="K104" s="23" t="s">
        <v>2525</v>
      </c>
      <c r="L104" s="23">
        <v>32606</v>
      </c>
      <c r="M104" s="23">
        <v>0.75</v>
      </c>
      <c r="N104" s="23" t="s">
        <v>68</v>
      </c>
      <c r="O104" s="23" t="s">
        <v>36</v>
      </c>
    </row>
    <row r="105" spans="9:15" x14ac:dyDescent="0.35">
      <c r="I105" s="23" t="s">
        <v>1399</v>
      </c>
      <c r="J105" s="23" t="s">
        <v>1400</v>
      </c>
      <c r="K105" s="23" t="s">
        <v>2525</v>
      </c>
      <c r="L105" s="23">
        <v>32606</v>
      </c>
      <c r="M105" s="23">
        <v>0.75</v>
      </c>
      <c r="N105" s="23" t="s">
        <v>39</v>
      </c>
      <c r="O105" s="23" t="s">
        <v>822</v>
      </c>
    </row>
    <row r="106" spans="9:15" x14ac:dyDescent="0.35">
      <c r="I106" s="23" t="s">
        <v>1401</v>
      </c>
      <c r="J106" s="23" t="s">
        <v>1402</v>
      </c>
      <c r="K106" s="23" t="s">
        <v>2525</v>
      </c>
      <c r="L106" s="23">
        <v>32606</v>
      </c>
      <c r="M106" s="23">
        <v>0.75</v>
      </c>
      <c r="N106" s="23" t="s">
        <v>76</v>
      </c>
      <c r="O106" s="23" t="s">
        <v>822</v>
      </c>
    </row>
    <row r="107" spans="9:15" x14ac:dyDescent="0.35">
      <c r="I107" s="23" t="s">
        <v>191</v>
      </c>
      <c r="J107" s="23" t="s">
        <v>192</v>
      </c>
      <c r="K107" s="23" t="s">
        <v>2518</v>
      </c>
      <c r="L107" s="23">
        <v>12096</v>
      </c>
      <c r="M107" s="23">
        <v>3.101</v>
      </c>
      <c r="N107" s="23" t="s">
        <v>39</v>
      </c>
      <c r="O107" s="23" t="s">
        <v>36</v>
      </c>
    </row>
    <row r="108" spans="9:15" x14ac:dyDescent="0.35">
      <c r="I108" s="23" t="s">
        <v>6045</v>
      </c>
      <c r="J108" s="23" t="s">
        <v>6046</v>
      </c>
      <c r="K108" s="23" t="s">
        <v>2525</v>
      </c>
      <c r="L108" s="23">
        <v>32606</v>
      </c>
      <c r="M108" s="23">
        <v>0.75</v>
      </c>
      <c r="N108" s="23" t="s">
        <v>68</v>
      </c>
      <c r="O108" s="23" t="s">
        <v>36</v>
      </c>
    </row>
    <row r="109" spans="9:15" x14ac:dyDescent="0.35">
      <c r="I109" s="23" t="s">
        <v>3112</v>
      </c>
      <c r="J109" s="23" t="s">
        <v>3113</v>
      </c>
      <c r="K109" s="23" t="s">
        <v>2525</v>
      </c>
      <c r="L109" s="23">
        <v>32606</v>
      </c>
      <c r="M109" s="23">
        <v>0.75</v>
      </c>
      <c r="N109" s="23" t="s">
        <v>50</v>
      </c>
      <c r="O109" s="23" t="s">
        <v>36</v>
      </c>
    </row>
    <row r="110" spans="9:15" x14ac:dyDescent="0.35">
      <c r="I110" s="23" t="s">
        <v>3855</v>
      </c>
      <c r="J110" s="23" t="s">
        <v>3856</v>
      </c>
      <c r="K110" s="23" t="s">
        <v>2517</v>
      </c>
      <c r="L110" s="23">
        <v>8827</v>
      </c>
      <c r="M110" s="23">
        <v>3.7360000000000002</v>
      </c>
      <c r="N110" s="23" t="s">
        <v>71</v>
      </c>
      <c r="O110" s="23" t="s">
        <v>36</v>
      </c>
    </row>
    <row r="111" spans="9:15" x14ac:dyDescent="0.35">
      <c r="I111" s="23" t="s">
        <v>1403</v>
      </c>
      <c r="J111" s="23" t="s">
        <v>1404</v>
      </c>
      <c r="K111" s="23" t="s">
        <v>2518</v>
      </c>
      <c r="L111" s="23">
        <v>13937</v>
      </c>
      <c r="M111" s="23">
        <v>2.7890000000000001</v>
      </c>
      <c r="N111" s="23" t="s">
        <v>76</v>
      </c>
      <c r="O111" s="23" t="s">
        <v>36</v>
      </c>
    </row>
    <row r="112" spans="9:15" x14ac:dyDescent="0.35">
      <c r="I112" s="23" t="s">
        <v>2619</v>
      </c>
      <c r="J112" s="23" t="s">
        <v>2620</v>
      </c>
      <c r="K112" s="23" t="s">
        <v>2536</v>
      </c>
      <c r="L112" s="23">
        <v>3065</v>
      </c>
      <c r="M112" s="23">
        <v>5.55</v>
      </c>
      <c r="N112" s="23" t="s">
        <v>81</v>
      </c>
      <c r="O112" s="23" t="s">
        <v>36</v>
      </c>
    </row>
    <row r="113" spans="9:15" x14ac:dyDescent="0.35">
      <c r="I113" s="23" t="s">
        <v>3124</v>
      </c>
      <c r="J113" s="23" t="s">
        <v>3125</v>
      </c>
      <c r="K113" s="23" t="s">
        <v>2517</v>
      </c>
      <c r="L113" s="23">
        <v>7704</v>
      </c>
      <c r="M113" s="23">
        <v>3.9889999999999999</v>
      </c>
      <c r="N113" s="23" t="s">
        <v>50</v>
      </c>
      <c r="O113" s="23" t="s">
        <v>36</v>
      </c>
    </row>
    <row r="114" spans="9:15" x14ac:dyDescent="0.35">
      <c r="I114" s="23" t="s">
        <v>2270</v>
      </c>
      <c r="J114" s="23" t="s">
        <v>2271</v>
      </c>
      <c r="K114" s="23" t="s">
        <v>2522</v>
      </c>
      <c r="L114" s="23">
        <v>20832</v>
      </c>
      <c r="M114" s="23">
        <v>1.82</v>
      </c>
      <c r="N114" s="23" t="s">
        <v>39</v>
      </c>
      <c r="O114" s="23" t="s">
        <v>36</v>
      </c>
    </row>
    <row r="115" spans="9:15" x14ac:dyDescent="0.35">
      <c r="I115" s="23" t="s">
        <v>2629</v>
      </c>
      <c r="J115" s="23" t="s">
        <v>2630</v>
      </c>
      <c r="K115" s="23" t="s">
        <v>2522</v>
      </c>
      <c r="L115" s="23">
        <v>23369</v>
      </c>
      <c r="M115" s="23">
        <v>1.53</v>
      </c>
      <c r="N115" s="23" t="s">
        <v>81</v>
      </c>
      <c r="O115" s="23" t="s">
        <v>36</v>
      </c>
    </row>
    <row r="116" spans="9:15" x14ac:dyDescent="0.35">
      <c r="I116" s="23" t="s">
        <v>2282</v>
      </c>
      <c r="J116" s="23" t="s">
        <v>2283</v>
      </c>
      <c r="K116" s="23" t="s">
        <v>2525</v>
      </c>
      <c r="L116" s="23">
        <v>32606</v>
      </c>
      <c r="M116" s="23">
        <v>0.75</v>
      </c>
      <c r="N116" s="23" t="s">
        <v>36</v>
      </c>
      <c r="O116" s="23" t="s">
        <v>822</v>
      </c>
    </row>
    <row r="117" spans="9:15" x14ac:dyDescent="0.35">
      <c r="I117" s="23" t="s">
        <v>2607</v>
      </c>
      <c r="J117" s="23" t="s">
        <v>2608</v>
      </c>
      <c r="K117" s="23" t="s">
        <v>2517</v>
      </c>
      <c r="L117" s="23">
        <v>6149</v>
      </c>
      <c r="M117" s="23">
        <v>4.4109999999999996</v>
      </c>
      <c r="N117" s="23" t="s">
        <v>96</v>
      </c>
      <c r="O117" s="23" t="s">
        <v>36</v>
      </c>
    </row>
    <row r="118" spans="9:15" x14ac:dyDescent="0.35">
      <c r="I118" s="23" t="s">
        <v>365</v>
      </c>
      <c r="J118" s="23" t="s">
        <v>366</v>
      </c>
      <c r="K118" s="23" t="s">
        <v>2518</v>
      </c>
      <c r="L118" s="23">
        <v>12183</v>
      </c>
      <c r="M118" s="23">
        <v>3.0859999999999999</v>
      </c>
      <c r="N118" s="23" t="s">
        <v>39</v>
      </c>
      <c r="O118" s="23" t="s">
        <v>36</v>
      </c>
    </row>
    <row r="119" spans="9:15" x14ac:dyDescent="0.35">
      <c r="I119" s="23" t="s">
        <v>1405</v>
      </c>
      <c r="J119" s="23" t="s">
        <v>1406</v>
      </c>
      <c r="K119" s="23" t="s">
        <v>2525</v>
      </c>
      <c r="L119" s="23">
        <v>32606</v>
      </c>
      <c r="M119" s="23">
        <v>0.75</v>
      </c>
      <c r="N119" s="23" t="s">
        <v>156</v>
      </c>
      <c r="O119" s="23" t="s">
        <v>822</v>
      </c>
    </row>
    <row r="120" spans="9:15" x14ac:dyDescent="0.35">
      <c r="I120" s="23" t="s">
        <v>2621</v>
      </c>
      <c r="J120" s="23" t="s">
        <v>2622</v>
      </c>
      <c r="K120" s="23" t="s">
        <v>2536</v>
      </c>
      <c r="L120" s="23">
        <v>3358</v>
      </c>
      <c r="M120" s="23">
        <v>5.4029999999999996</v>
      </c>
      <c r="N120" s="23" t="s">
        <v>50</v>
      </c>
      <c r="O120" s="23" t="s">
        <v>36</v>
      </c>
    </row>
    <row r="121" spans="9:15" x14ac:dyDescent="0.35">
      <c r="I121" s="23" t="s">
        <v>6053</v>
      </c>
      <c r="J121" s="23" t="s">
        <v>6054</v>
      </c>
      <c r="K121" s="23" t="s">
        <v>2525</v>
      </c>
      <c r="L121" s="23">
        <v>32606</v>
      </c>
      <c r="M121" s="23">
        <v>0.75</v>
      </c>
      <c r="N121" s="23" t="s">
        <v>76</v>
      </c>
      <c r="O121" s="23" t="s">
        <v>36</v>
      </c>
    </row>
    <row r="122" spans="9:15" x14ac:dyDescent="0.35">
      <c r="I122" s="23" t="s">
        <v>2611</v>
      </c>
      <c r="J122" s="23" t="s">
        <v>2612</v>
      </c>
      <c r="K122" s="23" t="s">
        <v>2522</v>
      </c>
      <c r="L122" s="23">
        <v>29028</v>
      </c>
      <c r="M122" s="23">
        <v>1.002</v>
      </c>
      <c r="N122" s="23" t="s">
        <v>76</v>
      </c>
      <c r="O122" s="23" t="s">
        <v>822</v>
      </c>
    </row>
    <row r="123" spans="9:15" x14ac:dyDescent="0.35">
      <c r="I123" s="23" t="s">
        <v>1699</v>
      </c>
      <c r="J123" s="23" t="s">
        <v>1700</v>
      </c>
      <c r="K123" s="23" t="s">
        <v>2525</v>
      </c>
      <c r="L123" s="23">
        <v>32606</v>
      </c>
      <c r="M123" s="23">
        <v>0.75</v>
      </c>
      <c r="N123" s="23" t="s">
        <v>71</v>
      </c>
      <c r="O123" s="23" t="s">
        <v>36</v>
      </c>
    </row>
    <row r="124" spans="9:15" x14ac:dyDescent="0.35">
      <c r="I124" s="23" t="s">
        <v>2268</v>
      </c>
      <c r="J124" s="23" t="s">
        <v>2269</v>
      </c>
      <c r="K124" s="23" t="s">
        <v>2525</v>
      </c>
      <c r="L124" s="23">
        <v>32606</v>
      </c>
      <c r="M124" s="23">
        <v>0.75</v>
      </c>
      <c r="N124" s="23" t="s">
        <v>85</v>
      </c>
      <c r="O124" s="23" t="s">
        <v>822</v>
      </c>
    </row>
    <row r="125" spans="9:15" x14ac:dyDescent="0.35">
      <c r="I125" s="23" t="s">
        <v>197</v>
      </c>
      <c r="J125" s="23" t="s">
        <v>198</v>
      </c>
      <c r="K125" s="23" t="s">
        <v>2518</v>
      </c>
      <c r="L125" s="23">
        <v>10516</v>
      </c>
      <c r="M125" s="23">
        <v>3.3980000000000001</v>
      </c>
      <c r="N125" s="23" t="s">
        <v>42</v>
      </c>
      <c r="O125" s="23" t="s">
        <v>36</v>
      </c>
    </row>
    <row r="126" spans="9:15" x14ac:dyDescent="0.35">
      <c r="I126" s="23" t="s">
        <v>2638</v>
      </c>
      <c r="J126" s="23" t="s">
        <v>2639</v>
      </c>
      <c r="K126" s="23" t="s">
        <v>2536</v>
      </c>
      <c r="L126" s="23">
        <v>3392</v>
      </c>
      <c r="M126" s="23">
        <v>5.3840000000000003</v>
      </c>
      <c r="N126" s="23" t="s">
        <v>85</v>
      </c>
      <c r="O126" s="23" t="s">
        <v>36</v>
      </c>
    </row>
    <row r="127" spans="9:15" x14ac:dyDescent="0.35">
      <c r="I127" s="23" t="s">
        <v>2280</v>
      </c>
      <c r="J127" s="23" t="s">
        <v>2281</v>
      </c>
      <c r="K127" s="23" t="s">
        <v>2536</v>
      </c>
      <c r="L127" s="23">
        <v>2872</v>
      </c>
      <c r="M127" s="23">
        <v>5.6459999999999999</v>
      </c>
      <c r="N127" s="23" t="s">
        <v>85</v>
      </c>
      <c r="O127" s="23" t="s">
        <v>822</v>
      </c>
    </row>
    <row r="128" spans="9:15" x14ac:dyDescent="0.35">
      <c r="I128" s="23" t="s">
        <v>3110</v>
      </c>
      <c r="J128" s="23" t="s">
        <v>3111</v>
      </c>
      <c r="K128" s="23" t="s">
        <v>2525</v>
      </c>
      <c r="L128" s="23">
        <v>32606</v>
      </c>
      <c r="M128" s="23">
        <v>0.75</v>
      </c>
      <c r="N128" s="23" t="s">
        <v>81</v>
      </c>
      <c r="O128" s="23" t="s">
        <v>822</v>
      </c>
    </row>
    <row r="129" spans="9:15" x14ac:dyDescent="0.35">
      <c r="I129" s="23" t="s">
        <v>1407</v>
      </c>
      <c r="J129" s="23" t="s">
        <v>1408</v>
      </c>
      <c r="K129" s="23" t="s">
        <v>2525</v>
      </c>
      <c r="L129" s="23">
        <v>32606</v>
      </c>
      <c r="M129" s="23">
        <v>0.75</v>
      </c>
      <c r="N129" s="23" t="s">
        <v>36</v>
      </c>
      <c r="O129" s="23" t="s">
        <v>822</v>
      </c>
    </row>
    <row r="130" spans="9:15" x14ac:dyDescent="0.35">
      <c r="I130" s="23" t="s">
        <v>3869</v>
      </c>
      <c r="J130" s="23" t="s">
        <v>3870</v>
      </c>
      <c r="K130" s="23" t="s">
        <v>2525</v>
      </c>
      <c r="L130" s="23">
        <v>32548</v>
      </c>
      <c r="M130" s="23">
        <v>0.754</v>
      </c>
      <c r="N130" s="23" t="s">
        <v>50</v>
      </c>
      <c r="O130" s="23" t="s">
        <v>36</v>
      </c>
    </row>
    <row r="131" spans="9:15" x14ac:dyDescent="0.35">
      <c r="I131" s="23" t="s">
        <v>5606</v>
      </c>
      <c r="J131" s="23" t="s">
        <v>5607</v>
      </c>
      <c r="K131" s="23" t="s">
        <v>2536</v>
      </c>
      <c r="L131" s="23">
        <v>3017</v>
      </c>
      <c r="M131" s="23">
        <v>5.5730000000000004</v>
      </c>
      <c r="N131" s="23" t="s">
        <v>71</v>
      </c>
      <c r="O131" s="23" t="s">
        <v>36</v>
      </c>
    </row>
    <row r="132" spans="9:15" x14ac:dyDescent="0.35">
      <c r="I132" s="23" t="s">
        <v>221</v>
      </c>
      <c r="J132" s="23" t="s">
        <v>222</v>
      </c>
      <c r="K132" s="23" t="s">
        <v>2518</v>
      </c>
      <c r="L132" s="23">
        <v>15317</v>
      </c>
      <c r="M132" s="23">
        <v>2.569</v>
      </c>
      <c r="N132" s="23" t="s">
        <v>42</v>
      </c>
      <c r="O132" s="23" t="s">
        <v>36</v>
      </c>
    </row>
    <row r="133" spans="9:15" x14ac:dyDescent="0.35">
      <c r="I133" s="23" t="s">
        <v>2258</v>
      </c>
      <c r="J133" s="23" t="s">
        <v>2259</v>
      </c>
      <c r="K133" s="23" t="s">
        <v>2517</v>
      </c>
      <c r="L133" s="23">
        <v>8149</v>
      </c>
      <c r="M133" s="23">
        <v>3.895</v>
      </c>
      <c r="N133" s="23" t="s">
        <v>36</v>
      </c>
      <c r="O133" s="23" t="s">
        <v>36</v>
      </c>
    </row>
    <row r="134" spans="9:15" x14ac:dyDescent="0.35">
      <c r="I134" s="23" t="s">
        <v>6031</v>
      </c>
      <c r="J134" s="23" t="s">
        <v>6032</v>
      </c>
      <c r="K134" s="23" t="s">
        <v>2536</v>
      </c>
      <c r="L134" s="23">
        <v>4822</v>
      </c>
      <c r="M134" s="23">
        <v>4.819</v>
      </c>
      <c r="N134" s="23" t="s">
        <v>36</v>
      </c>
      <c r="O134" s="23" t="s">
        <v>36</v>
      </c>
    </row>
    <row r="135" spans="9:15" x14ac:dyDescent="0.35">
      <c r="I135" s="23" t="s">
        <v>6055</v>
      </c>
      <c r="J135" s="23" t="s">
        <v>6056</v>
      </c>
      <c r="K135" s="23" t="s">
        <v>2525</v>
      </c>
      <c r="L135" s="23">
        <v>32606</v>
      </c>
      <c r="M135" s="23">
        <v>0.75</v>
      </c>
      <c r="N135" s="23" t="s">
        <v>106</v>
      </c>
      <c r="O135" s="23" t="s">
        <v>36</v>
      </c>
    </row>
    <row r="136" spans="9:15" x14ac:dyDescent="0.35">
      <c r="I136" s="23" t="s">
        <v>1714</v>
      </c>
      <c r="J136" s="23" t="s">
        <v>1715</v>
      </c>
      <c r="K136" s="23" t="s">
        <v>2517</v>
      </c>
      <c r="L136" s="23">
        <v>6117</v>
      </c>
      <c r="M136" s="23">
        <v>4.4240000000000004</v>
      </c>
      <c r="N136" s="23" t="s">
        <v>71</v>
      </c>
      <c r="O136" s="23" t="s">
        <v>36</v>
      </c>
    </row>
    <row r="137" spans="9:15" x14ac:dyDescent="0.35">
      <c r="I137" s="23" t="s">
        <v>3863</v>
      </c>
      <c r="J137" s="23" t="s">
        <v>3864</v>
      </c>
      <c r="K137" s="23" t="s">
        <v>2525</v>
      </c>
      <c r="L137" s="23">
        <v>32606</v>
      </c>
      <c r="M137" s="23">
        <v>0.75</v>
      </c>
      <c r="N137" s="23" t="s">
        <v>76</v>
      </c>
      <c r="O137" s="23" t="s">
        <v>36</v>
      </c>
    </row>
    <row r="138" spans="9:15" x14ac:dyDescent="0.35">
      <c r="I138" s="23" t="s">
        <v>3108</v>
      </c>
      <c r="J138" s="23" t="s">
        <v>3109</v>
      </c>
      <c r="K138" s="23" t="s">
        <v>2525</v>
      </c>
      <c r="L138" s="23">
        <v>32606</v>
      </c>
      <c r="M138" s="23">
        <v>0.75</v>
      </c>
      <c r="N138" s="23" t="s">
        <v>39</v>
      </c>
      <c r="O138" s="23" t="s">
        <v>36</v>
      </c>
    </row>
    <row r="139" spans="9:15" x14ac:dyDescent="0.35">
      <c r="I139" s="23" t="s">
        <v>3100</v>
      </c>
      <c r="J139" s="23" t="s">
        <v>3101</v>
      </c>
      <c r="K139" s="23" t="s">
        <v>2525</v>
      </c>
      <c r="L139" s="23">
        <v>31000</v>
      </c>
      <c r="M139" s="23">
        <v>0.86199999999999999</v>
      </c>
      <c r="N139" s="23" t="s">
        <v>47</v>
      </c>
      <c r="O139" s="23" t="s">
        <v>36</v>
      </c>
    </row>
    <row r="140" spans="9:15" x14ac:dyDescent="0.35">
      <c r="I140" s="23" t="s">
        <v>6059</v>
      </c>
      <c r="J140" s="23" t="s">
        <v>6060</v>
      </c>
      <c r="K140" s="23" t="s">
        <v>2525</v>
      </c>
      <c r="L140" s="23">
        <v>44992</v>
      </c>
      <c r="M140" s="23">
        <v>0.745</v>
      </c>
      <c r="N140" s="23" t="s">
        <v>36</v>
      </c>
      <c r="O140" s="23" t="s">
        <v>36</v>
      </c>
    </row>
  </sheetData>
  <sheetProtection algorithmName="SHA-512" hashValue="lNgAyRqjsLcC1myP8OZmjLqdV/BUXelP4lZgLQFr7yzXmUODb0AoSgeRS3GVoBXU/M2sWDVjgGnSqoA26+l0Hg==" saltValue="qIzaLrvM7Jt+nZot4FOV2A==" spinCount="100000" sheet="1" objects="1" scenarios="1"/>
  <autoFilter ref="A2:O2" xr:uid="{00000000-0001-0000-0E00-000000000000}"/>
  <sortState xmlns:xlrd2="http://schemas.microsoft.com/office/spreadsheetml/2017/richdata2" ref="I3:O140">
    <sortCondition ref="J3:J14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8"/>
  <sheetViews>
    <sheetView zoomScale="80" zoomScaleNormal="80" workbookViewId="0"/>
  </sheetViews>
  <sheetFormatPr baseColWidth="10" defaultRowHeight="12.75" x14ac:dyDescent="0.35"/>
  <cols>
    <col min="1" max="1" width="11.73046875" bestFit="1" customWidth="1"/>
    <col min="2" max="2" width="20.3320312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3.1992187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6061</v>
      </c>
      <c r="B3" s="23" t="s">
        <v>6062</v>
      </c>
      <c r="C3" s="23" t="s">
        <v>2536</v>
      </c>
      <c r="D3" s="23">
        <v>1088</v>
      </c>
      <c r="E3" s="23">
        <v>5.6150000000000002</v>
      </c>
      <c r="F3" s="23" t="s">
        <v>71</v>
      </c>
      <c r="G3" s="23" t="s">
        <v>36</v>
      </c>
      <c r="I3" s="23" t="s">
        <v>3911</v>
      </c>
      <c r="J3" s="23" t="s">
        <v>3912</v>
      </c>
      <c r="K3" s="23" t="s">
        <v>2517</v>
      </c>
      <c r="L3" s="23">
        <v>9598</v>
      </c>
      <c r="M3" s="23">
        <v>3.577</v>
      </c>
      <c r="N3" s="23" t="s">
        <v>39</v>
      </c>
      <c r="O3" s="23" t="s">
        <v>36</v>
      </c>
    </row>
    <row r="4" spans="1:15" x14ac:dyDescent="0.35">
      <c r="A4" s="23" t="s">
        <v>6065</v>
      </c>
      <c r="B4" s="23" t="s">
        <v>6066</v>
      </c>
      <c r="C4" s="23" t="s">
        <v>2517</v>
      </c>
      <c r="D4" s="23">
        <v>3909</v>
      </c>
      <c r="E4" s="23">
        <v>3.2669999999999999</v>
      </c>
      <c r="F4" s="23" t="s">
        <v>68</v>
      </c>
      <c r="G4" s="23" t="s">
        <v>36</v>
      </c>
      <c r="I4" s="23" t="s">
        <v>320</v>
      </c>
      <c r="J4" s="23" t="s">
        <v>321</v>
      </c>
      <c r="K4" s="23" t="s">
        <v>2522</v>
      </c>
      <c r="L4" s="23">
        <v>26326</v>
      </c>
      <c r="M4" s="23">
        <v>1.254</v>
      </c>
      <c r="N4" s="23" t="s">
        <v>3605</v>
      </c>
      <c r="O4" s="23" t="s">
        <v>36</v>
      </c>
    </row>
    <row r="5" spans="1:15" x14ac:dyDescent="0.35">
      <c r="A5" s="23" t="s">
        <v>298</v>
      </c>
      <c r="B5" s="23" t="s">
        <v>299</v>
      </c>
      <c r="C5" s="23" t="s">
        <v>2522</v>
      </c>
      <c r="D5" s="23">
        <v>10762</v>
      </c>
      <c r="E5" s="23">
        <v>0.97399999999999998</v>
      </c>
      <c r="F5" s="23" t="s">
        <v>47</v>
      </c>
      <c r="G5" s="23" t="s">
        <v>36</v>
      </c>
      <c r="I5" s="23" t="s">
        <v>2644</v>
      </c>
      <c r="J5" s="23" t="s">
        <v>2645</v>
      </c>
      <c r="K5" s="23" t="s">
        <v>2525</v>
      </c>
      <c r="L5" s="23">
        <v>30932</v>
      </c>
      <c r="M5" s="23">
        <v>0.86699999999999999</v>
      </c>
      <c r="N5" s="23" t="s">
        <v>85</v>
      </c>
      <c r="O5" s="23" t="s">
        <v>36</v>
      </c>
    </row>
    <row r="6" spans="1:15" x14ac:dyDescent="0.35">
      <c r="A6" s="23" t="s">
        <v>2631</v>
      </c>
      <c r="B6" s="23" t="s">
        <v>2632</v>
      </c>
      <c r="C6" s="23" t="s">
        <v>2522</v>
      </c>
      <c r="D6" s="23">
        <v>9914</v>
      </c>
      <c r="E6" s="23">
        <v>1.1859999999999999</v>
      </c>
      <c r="F6" s="23" t="s">
        <v>71</v>
      </c>
      <c r="G6" s="23" t="s">
        <v>36</v>
      </c>
      <c r="I6" s="23" t="s">
        <v>6098</v>
      </c>
      <c r="J6" s="23" t="s">
        <v>6099</v>
      </c>
      <c r="K6" s="23" t="s">
        <v>2522</v>
      </c>
      <c r="L6" s="23">
        <v>25977</v>
      </c>
      <c r="M6" s="23">
        <v>1.28</v>
      </c>
      <c r="N6" s="23" t="s">
        <v>36</v>
      </c>
      <c r="O6" s="23" t="s">
        <v>822</v>
      </c>
    </row>
    <row r="7" spans="1:15" x14ac:dyDescent="0.35">
      <c r="A7" s="23" t="s">
        <v>264</v>
      </c>
      <c r="B7" s="23" t="s">
        <v>2284</v>
      </c>
      <c r="C7" s="23" t="s">
        <v>2536</v>
      </c>
      <c r="D7" s="23">
        <v>1942</v>
      </c>
      <c r="E7" s="23">
        <v>4.5970000000000004</v>
      </c>
      <c r="F7" s="23" t="s">
        <v>42</v>
      </c>
      <c r="G7" s="23" t="s">
        <v>36</v>
      </c>
      <c r="I7" s="23" t="s">
        <v>6085</v>
      </c>
      <c r="J7" s="23" t="s">
        <v>6086</v>
      </c>
      <c r="K7" s="23" t="s">
        <v>2518</v>
      </c>
      <c r="L7" s="23">
        <v>18545</v>
      </c>
      <c r="M7" s="23">
        <v>2.1150000000000002</v>
      </c>
      <c r="N7" s="23" t="s">
        <v>42</v>
      </c>
      <c r="O7" s="23" t="s">
        <v>36</v>
      </c>
    </row>
    <row r="8" spans="1:15" x14ac:dyDescent="0.35">
      <c r="A8" s="23" t="s">
        <v>6089</v>
      </c>
      <c r="B8" s="23" t="s">
        <v>6090</v>
      </c>
      <c r="C8" s="23" t="s">
        <v>2525</v>
      </c>
      <c r="D8" s="23">
        <v>16773</v>
      </c>
      <c r="E8" s="23">
        <v>0.74299999999999999</v>
      </c>
      <c r="F8" s="23" t="s">
        <v>76</v>
      </c>
      <c r="G8" s="23" t="s">
        <v>36</v>
      </c>
      <c r="I8" s="23" t="s">
        <v>6124</v>
      </c>
      <c r="J8" s="23" t="s">
        <v>6125</v>
      </c>
      <c r="K8" s="23" t="s">
        <v>2525</v>
      </c>
      <c r="L8" s="23">
        <v>44992</v>
      </c>
      <c r="M8" s="23">
        <v>0.745</v>
      </c>
      <c r="N8" s="23" t="s">
        <v>50</v>
      </c>
      <c r="O8" s="23" t="s">
        <v>36</v>
      </c>
    </row>
    <row r="9" spans="1:15" x14ac:dyDescent="0.35">
      <c r="A9" s="23" t="s">
        <v>3882</v>
      </c>
      <c r="B9" s="23" t="s">
        <v>3883</v>
      </c>
      <c r="C9" s="23" t="s">
        <v>2522</v>
      </c>
      <c r="D9" s="23">
        <v>10112</v>
      </c>
      <c r="E9" s="23">
        <v>1.1379999999999999</v>
      </c>
      <c r="F9" s="23" t="s">
        <v>68</v>
      </c>
      <c r="G9" s="23" t="s">
        <v>36</v>
      </c>
      <c r="I9" s="23" t="s">
        <v>3920</v>
      </c>
      <c r="J9" s="23" t="s">
        <v>3921</v>
      </c>
      <c r="K9" s="23" t="s">
        <v>2525</v>
      </c>
      <c r="L9" s="23">
        <v>32606</v>
      </c>
      <c r="M9" s="23">
        <v>0.75</v>
      </c>
      <c r="N9" s="23" t="s">
        <v>81</v>
      </c>
      <c r="O9" s="23" t="s">
        <v>36</v>
      </c>
    </row>
    <row r="10" spans="1:15" x14ac:dyDescent="0.35">
      <c r="A10" s="23" t="s">
        <v>288</v>
      </c>
      <c r="B10" s="23" t="s">
        <v>289</v>
      </c>
      <c r="C10" s="23" t="s">
        <v>2525</v>
      </c>
      <c r="D10" s="23">
        <v>11849</v>
      </c>
      <c r="E10" s="23">
        <v>0.75</v>
      </c>
      <c r="F10" s="23" t="s">
        <v>36</v>
      </c>
      <c r="G10" s="23" t="s">
        <v>822</v>
      </c>
      <c r="I10" s="23" t="s">
        <v>6118</v>
      </c>
      <c r="J10" s="23" t="s">
        <v>6119</v>
      </c>
      <c r="K10" s="23" t="s">
        <v>2525</v>
      </c>
      <c r="L10" s="23">
        <v>44992</v>
      </c>
      <c r="M10" s="23">
        <v>0.745</v>
      </c>
      <c r="N10" s="23" t="s">
        <v>81</v>
      </c>
      <c r="O10" s="23" t="s">
        <v>36</v>
      </c>
    </row>
    <row r="11" spans="1:15" x14ac:dyDescent="0.35">
      <c r="A11" s="23" t="s">
        <v>251</v>
      </c>
      <c r="B11" s="23" t="s">
        <v>252</v>
      </c>
      <c r="C11" s="23" t="s">
        <v>2525</v>
      </c>
      <c r="D11" s="23">
        <v>11849</v>
      </c>
      <c r="E11" s="23">
        <v>0.75</v>
      </c>
      <c r="F11" s="23" t="s">
        <v>68</v>
      </c>
      <c r="G11" s="23" t="s">
        <v>36</v>
      </c>
      <c r="I11" s="23" t="s">
        <v>324</v>
      </c>
      <c r="J11" s="23" t="s">
        <v>325</v>
      </c>
      <c r="K11" s="23" t="s">
        <v>2525</v>
      </c>
      <c r="L11" s="23">
        <v>32606</v>
      </c>
      <c r="M11" s="23">
        <v>0.75</v>
      </c>
      <c r="N11" s="23" t="s">
        <v>53</v>
      </c>
      <c r="O11" s="23" t="s">
        <v>36</v>
      </c>
    </row>
    <row r="12" spans="1:15" x14ac:dyDescent="0.35">
      <c r="A12" s="23" t="s">
        <v>262</v>
      </c>
      <c r="B12" s="23" t="s">
        <v>263</v>
      </c>
      <c r="C12" s="23" t="s">
        <v>2518</v>
      </c>
      <c r="D12" s="23">
        <v>5698</v>
      </c>
      <c r="E12" s="23">
        <v>2.411</v>
      </c>
      <c r="F12" s="23" t="s">
        <v>96</v>
      </c>
      <c r="G12" s="23" t="s">
        <v>36</v>
      </c>
      <c r="I12" s="23" t="s">
        <v>6126</v>
      </c>
      <c r="J12" s="23" t="s">
        <v>6127</v>
      </c>
      <c r="K12" s="23" t="s">
        <v>2525</v>
      </c>
      <c r="L12" s="23">
        <v>44992</v>
      </c>
      <c r="M12" s="23">
        <v>0.745</v>
      </c>
      <c r="N12" s="23" t="s">
        <v>81</v>
      </c>
      <c r="O12" s="23" t="s">
        <v>36</v>
      </c>
    </row>
    <row r="13" spans="1:15" x14ac:dyDescent="0.35">
      <c r="A13" s="23" t="s">
        <v>470</v>
      </c>
      <c r="B13" s="23" t="s">
        <v>471</v>
      </c>
      <c r="C13" s="23" t="s">
        <v>2518</v>
      </c>
      <c r="D13" s="23">
        <v>4999</v>
      </c>
      <c r="E13" s="23">
        <v>2.7170000000000001</v>
      </c>
      <c r="F13" s="23" t="s">
        <v>68</v>
      </c>
      <c r="G13" s="23" t="s">
        <v>822</v>
      </c>
      <c r="I13" s="23" t="s">
        <v>2656</v>
      </c>
      <c r="J13" s="23" t="s">
        <v>2657</v>
      </c>
      <c r="K13" s="23" t="s">
        <v>2525</v>
      </c>
      <c r="L13" s="23">
        <v>57734</v>
      </c>
      <c r="M13" s="23">
        <v>0.69099999999999995</v>
      </c>
      <c r="N13" s="23" t="s">
        <v>85</v>
      </c>
      <c r="O13" s="23" t="s">
        <v>36</v>
      </c>
    </row>
    <row r="14" spans="1:15" x14ac:dyDescent="0.35">
      <c r="A14" s="23" t="s">
        <v>3130</v>
      </c>
      <c r="B14" s="23" t="s">
        <v>3131</v>
      </c>
      <c r="C14" s="23" t="s">
        <v>2517</v>
      </c>
      <c r="D14" s="23">
        <v>2299</v>
      </c>
      <c r="E14" s="23">
        <v>4.2969999999999997</v>
      </c>
      <c r="F14" s="23" t="s">
        <v>68</v>
      </c>
      <c r="G14" s="23" t="s">
        <v>36</v>
      </c>
      <c r="I14" s="23" t="s">
        <v>278</v>
      </c>
      <c r="J14" s="23" t="s">
        <v>279</v>
      </c>
      <c r="K14" s="23" t="s">
        <v>2517</v>
      </c>
      <c r="L14" s="23">
        <v>9189</v>
      </c>
      <c r="M14" s="23">
        <v>3.661</v>
      </c>
      <c r="N14" s="23" t="s">
        <v>47</v>
      </c>
      <c r="O14" s="23" t="s">
        <v>36</v>
      </c>
    </row>
    <row r="15" spans="1:15" x14ac:dyDescent="0.35">
      <c r="A15" s="23" t="s">
        <v>3879</v>
      </c>
      <c r="B15" s="23" t="s">
        <v>6071</v>
      </c>
      <c r="C15" s="23" t="s">
        <v>2518</v>
      </c>
      <c r="D15" s="23">
        <v>6449</v>
      </c>
      <c r="E15" s="23">
        <v>2.14</v>
      </c>
      <c r="F15" s="23" t="s">
        <v>85</v>
      </c>
      <c r="G15" s="23" t="s">
        <v>36</v>
      </c>
      <c r="I15" s="23" t="s">
        <v>6138</v>
      </c>
      <c r="J15" s="23" t="s">
        <v>6139</v>
      </c>
      <c r="K15" s="23" t="s">
        <v>2525</v>
      </c>
      <c r="L15" s="23">
        <v>58442</v>
      </c>
      <c r="M15" s="23">
        <v>0.62</v>
      </c>
      <c r="N15" s="23" t="s">
        <v>106</v>
      </c>
      <c r="O15" s="23" t="s">
        <v>36</v>
      </c>
    </row>
    <row r="16" spans="1:15" x14ac:dyDescent="0.35">
      <c r="A16" s="23" t="s">
        <v>308</v>
      </c>
      <c r="B16" s="23" t="s">
        <v>309</v>
      </c>
      <c r="C16" s="23" t="s">
        <v>2525</v>
      </c>
      <c r="D16" s="23">
        <v>11849</v>
      </c>
      <c r="E16" s="23">
        <v>0.75</v>
      </c>
      <c r="F16" s="23" t="s">
        <v>39</v>
      </c>
      <c r="G16" s="23" t="s">
        <v>822</v>
      </c>
      <c r="I16" s="23" t="s">
        <v>6074</v>
      </c>
      <c r="J16" s="23" t="s">
        <v>6075</v>
      </c>
      <c r="K16" s="23" t="s">
        <v>2517</v>
      </c>
      <c r="L16" s="23">
        <v>7409</v>
      </c>
      <c r="M16" s="23">
        <v>4.0579999999999998</v>
      </c>
      <c r="N16" s="23" t="s">
        <v>76</v>
      </c>
      <c r="O16" s="23" t="s">
        <v>36</v>
      </c>
    </row>
    <row r="17" spans="1:15" x14ac:dyDescent="0.35">
      <c r="A17" s="23" t="s">
        <v>7107</v>
      </c>
      <c r="B17" s="23" t="s">
        <v>7108</v>
      </c>
      <c r="C17" s="23" t="s">
        <v>2536</v>
      </c>
      <c r="D17" s="23">
        <v>1312</v>
      </c>
      <c r="E17" s="23">
        <v>5.282</v>
      </c>
      <c r="F17" s="23" t="s">
        <v>39</v>
      </c>
      <c r="G17" s="23" t="s">
        <v>36</v>
      </c>
      <c r="I17" s="23" t="s">
        <v>373</v>
      </c>
      <c r="J17" s="23" t="s">
        <v>374</v>
      </c>
      <c r="K17" s="23" t="s">
        <v>2518</v>
      </c>
      <c r="L17" s="23">
        <v>15101</v>
      </c>
      <c r="M17" s="23">
        <v>2.6030000000000002</v>
      </c>
      <c r="N17" s="23" t="s">
        <v>42</v>
      </c>
      <c r="O17" s="23" t="s">
        <v>822</v>
      </c>
    </row>
    <row r="18" spans="1:15" x14ac:dyDescent="0.35">
      <c r="A18" s="23" t="s">
        <v>1422</v>
      </c>
      <c r="B18" s="23" t="s">
        <v>1423</v>
      </c>
      <c r="C18" s="23" t="s">
        <v>2525</v>
      </c>
      <c r="D18" s="23">
        <v>11849</v>
      </c>
      <c r="E18" s="23">
        <v>0.75</v>
      </c>
      <c r="F18" s="23" t="s">
        <v>155</v>
      </c>
      <c r="G18" s="23" t="s">
        <v>822</v>
      </c>
      <c r="I18" s="23" t="s">
        <v>647</v>
      </c>
      <c r="J18" s="23" t="s">
        <v>1409</v>
      </c>
      <c r="K18" s="23" t="s">
        <v>2525</v>
      </c>
      <c r="L18" s="23">
        <v>32606</v>
      </c>
      <c r="M18" s="23">
        <v>0.75</v>
      </c>
      <c r="N18" s="23" t="s">
        <v>36</v>
      </c>
      <c r="O18" s="23" t="s">
        <v>822</v>
      </c>
    </row>
    <row r="19" spans="1:15" x14ac:dyDescent="0.35">
      <c r="A19" s="23" t="s">
        <v>3134</v>
      </c>
      <c r="B19" s="23" t="s">
        <v>3135</v>
      </c>
      <c r="C19" s="23" t="s">
        <v>2518</v>
      </c>
      <c r="D19" s="23">
        <v>6511</v>
      </c>
      <c r="E19" s="23">
        <v>2.12</v>
      </c>
      <c r="F19" s="23" t="s">
        <v>42</v>
      </c>
      <c r="G19" s="23" t="s">
        <v>36</v>
      </c>
      <c r="I19" s="23" t="s">
        <v>2305</v>
      </c>
      <c r="J19" s="23" t="s">
        <v>2306</v>
      </c>
      <c r="K19" s="23" t="s">
        <v>2517</v>
      </c>
      <c r="L19" s="23">
        <v>10218</v>
      </c>
      <c r="M19" s="23">
        <v>3.45</v>
      </c>
      <c r="N19" s="23" t="s">
        <v>36</v>
      </c>
      <c r="O19" s="23" t="s">
        <v>36</v>
      </c>
    </row>
    <row r="20" spans="1:15" x14ac:dyDescent="0.35">
      <c r="A20" s="23" t="s">
        <v>276</v>
      </c>
      <c r="B20" s="23" t="s">
        <v>277</v>
      </c>
      <c r="C20" s="23" t="s">
        <v>2525</v>
      </c>
      <c r="D20" s="23">
        <v>11849</v>
      </c>
      <c r="E20" s="23">
        <v>0.75</v>
      </c>
      <c r="F20" s="23" t="s">
        <v>39</v>
      </c>
      <c r="G20" s="23" t="s">
        <v>822</v>
      </c>
      <c r="I20" s="23" t="s">
        <v>3907</v>
      </c>
      <c r="J20" s="23" t="s">
        <v>3908</v>
      </c>
      <c r="K20" s="23" t="s">
        <v>2525</v>
      </c>
      <c r="L20" s="23">
        <v>32606</v>
      </c>
      <c r="M20" s="23">
        <v>0.75</v>
      </c>
      <c r="N20" s="23" t="s">
        <v>42</v>
      </c>
      <c r="O20" s="23" t="s">
        <v>36</v>
      </c>
    </row>
    <row r="21" spans="1:15" x14ac:dyDescent="0.35">
      <c r="A21" s="23" t="s">
        <v>3128</v>
      </c>
      <c r="B21" s="23" t="s">
        <v>3129</v>
      </c>
      <c r="C21" s="23" t="s">
        <v>2516</v>
      </c>
      <c r="D21" s="23">
        <v>899</v>
      </c>
      <c r="E21" s="23">
        <v>5.94</v>
      </c>
      <c r="F21" s="23" t="s">
        <v>35</v>
      </c>
      <c r="G21" s="23" t="s">
        <v>36</v>
      </c>
      <c r="I21" s="23" t="s">
        <v>2650</v>
      </c>
      <c r="J21" s="23" t="s">
        <v>2651</v>
      </c>
      <c r="K21" s="23" t="s">
        <v>2525</v>
      </c>
      <c r="L21" s="23">
        <v>32606</v>
      </c>
      <c r="M21" s="23">
        <v>0.75</v>
      </c>
      <c r="N21" s="23" t="s">
        <v>85</v>
      </c>
      <c r="O21" s="23" t="s">
        <v>822</v>
      </c>
    </row>
    <row r="22" spans="1:15" x14ac:dyDescent="0.35">
      <c r="A22" s="23" t="s">
        <v>474</v>
      </c>
      <c r="B22" s="23" t="s">
        <v>475</v>
      </c>
      <c r="C22" s="23" t="s">
        <v>2525</v>
      </c>
      <c r="D22" s="23">
        <v>11849</v>
      </c>
      <c r="E22" s="23">
        <v>0.75</v>
      </c>
      <c r="F22" s="23" t="s">
        <v>36</v>
      </c>
      <c r="G22" s="23" t="s">
        <v>822</v>
      </c>
      <c r="I22" s="23" t="s">
        <v>1727</v>
      </c>
      <c r="J22" s="23" t="s">
        <v>1728</v>
      </c>
      <c r="K22" s="23" t="s">
        <v>2525</v>
      </c>
      <c r="L22" s="23">
        <v>32606</v>
      </c>
      <c r="M22" s="23">
        <v>0.75</v>
      </c>
      <c r="N22" s="23" t="s">
        <v>39</v>
      </c>
      <c r="O22" s="23" t="s">
        <v>36</v>
      </c>
    </row>
    <row r="23" spans="1:15" x14ac:dyDescent="0.35">
      <c r="A23" s="23" t="s">
        <v>648</v>
      </c>
      <c r="B23" s="23" t="s">
        <v>649</v>
      </c>
      <c r="C23" s="23" t="s">
        <v>2525</v>
      </c>
      <c r="D23" s="23">
        <v>11849</v>
      </c>
      <c r="E23" s="23">
        <v>0.75</v>
      </c>
      <c r="F23" s="23" t="s">
        <v>39</v>
      </c>
      <c r="G23" s="23" t="s">
        <v>822</v>
      </c>
      <c r="I23" s="23" t="s">
        <v>6093</v>
      </c>
      <c r="J23" s="23" t="s">
        <v>6094</v>
      </c>
      <c r="K23" s="23" t="s">
        <v>2522</v>
      </c>
      <c r="L23" s="23">
        <v>23702</v>
      </c>
      <c r="M23" s="23">
        <v>1.4950000000000001</v>
      </c>
      <c r="N23" s="23" t="s">
        <v>50</v>
      </c>
      <c r="O23" s="23" t="s">
        <v>36</v>
      </c>
    </row>
    <row r="24" spans="1:15" x14ac:dyDescent="0.35">
      <c r="A24" s="23" t="s">
        <v>6081</v>
      </c>
      <c r="B24" s="23" t="s">
        <v>6082</v>
      </c>
      <c r="C24" s="23" t="s">
        <v>2525</v>
      </c>
      <c r="D24" s="23">
        <v>11849</v>
      </c>
      <c r="E24" s="23">
        <v>0.75</v>
      </c>
      <c r="F24" s="23" t="s">
        <v>35</v>
      </c>
      <c r="G24" s="23" t="s">
        <v>36</v>
      </c>
      <c r="I24" s="23" t="s">
        <v>2309</v>
      </c>
      <c r="J24" s="23" t="s">
        <v>2310</v>
      </c>
      <c r="K24" s="23" t="s">
        <v>2525</v>
      </c>
      <c r="L24" s="23">
        <v>32606</v>
      </c>
      <c r="M24" s="23">
        <v>0.75</v>
      </c>
      <c r="N24" s="23" t="s">
        <v>71</v>
      </c>
      <c r="O24" s="23" t="s">
        <v>36</v>
      </c>
    </row>
    <row r="25" spans="1:15" x14ac:dyDescent="0.35">
      <c r="A25" s="23" t="s">
        <v>1430</v>
      </c>
      <c r="B25" s="23" t="s">
        <v>1431</v>
      </c>
      <c r="C25" s="23" t="s">
        <v>2525</v>
      </c>
      <c r="D25" s="23">
        <v>11849</v>
      </c>
      <c r="E25" s="23">
        <v>0.75</v>
      </c>
      <c r="F25" s="23" t="s">
        <v>39</v>
      </c>
      <c r="G25" s="23" t="s">
        <v>822</v>
      </c>
      <c r="I25" s="23" t="s">
        <v>6100</v>
      </c>
      <c r="J25" s="23" t="s">
        <v>6101</v>
      </c>
      <c r="K25" s="23" t="s">
        <v>2522</v>
      </c>
      <c r="L25" s="23">
        <v>27554</v>
      </c>
      <c r="M25" s="23">
        <v>1.1439999999999999</v>
      </c>
      <c r="N25" s="23" t="s">
        <v>76</v>
      </c>
      <c r="O25" s="23" t="s">
        <v>36</v>
      </c>
    </row>
    <row r="26" spans="1:15" x14ac:dyDescent="0.35">
      <c r="A26" s="23" t="s">
        <v>3132</v>
      </c>
      <c r="B26" s="23" t="s">
        <v>3133</v>
      </c>
      <c r="C26" s="23" t="s">
        <v>2517</v>
      </c>
      <c r="D26" s="23">
        <v>3971</v>
      </c>
      <c r="E26" s="23">
        <v>3.23</v>
      </c>
      <c r="F26" s="23" t="s">
        <v>76</v>
      </c>
      <c r="G26" s="23" t="s">
        <v>36</v>
      </c>
      <c r="I26" s="23" t="s">
        <v>280</v>
      </c>
      <c r="J26" s="23" t="s">
        <v>281</v>
      </c>
      <c r="K26" s="23" t="s">
        <v>2525</v>
      </c>
      <c r="L26" s="23">
        <v>32606</v>
      </c>
      <c r="M26" s="23">
        <v>0.75</v>
      </c>
      <c r="N26" s="23" t="s">
        <v>76</v>
      </c>
      <c r="O26" s="23" t="s">
        <v>822</v>
      </c>
    </row>
    <row r="27" spans="1:15" x14ac:dyDescent="0.35">
      <c r="A27" s="23" t="s">
        <v>1434</v>
      </c>
      <c r="B27" s="23" t="s">
        <v>1435</v>
      </c>
      <c r="C27" s="23" t="s">
        <v>2525</v>
      </c>
      <c r="D27" s="23">
        <v>11849</v>
      </c>
      <c r="E27" s="23">
        <v>0.75</v>
      </c>
      <c r="F27" s="23" t="s">
        <v>36</v>
      </c>
      <c r="G27" s="23" t="s">
        <v>822</v>
      </c>
      <c r="I27" s="23" t="s">
        <v>258</v>
      </c>
      <c r="J27" s="23" t="s">
        <v>259</v>
      </c>
      <c r="K27" s="23" t="s">
        <v>2517</v>
      </c>
      <c r="L27" s="23">
        <v>5441</v>
      </c>
      <c r="M27" s="23">
        <v>4.62</v>
      </c>
      <c r="N27" s="23" t="s">
        <v>68</v>
      </c>
      <c r="O27" s="23" t="s">
        <v>36</v>
      </c>
    </row>
    <row r="28" spans="1:15" x14ac:dyDescent="0.35">
      <c r="A28" s="23" t="s">
        <v>1436</v>
      </c>
      <c r="B28" s="23" t="s">
        <v>1437</v>
      </c>
      <c r="C28" s="23" t="s">
        <v>2525</v>
      </c>
      <c r="D28" s="23">
        <v>11849</v>
      </c>
      <c r="E28" s="23">
        <v>0.75</v>
      </c>
      <c r="F28" s="23" t="s">
        <v>36</v>
      </c>
      <c r="G28" s="23" t="s">
        <v>822</v>
      </c>
      <c r="I28" s="23" t="s">
        <v>2636</v>
      </c>
      <c r="J28" s="23" t="s">
        <v>2637</v>
      </c>
      <c r="K28" s="23" t="s">
        <v>2518</v>
      </c>
      <c r="L28" s="23">
        <v>18040</v>
      </c>
      <c r="M28" s="23">
        <v>2.1869999999999998</v>
      </c>
      <c r="N28" s="23" t="s">
        <v>36</v>
      </c>
      <c r="O28" s="23" t="s">
        <v>36</v>
      </c>
    </row>
    <row r="29" spans="1:15" x14ac:dyDescent="0.35">
      <c r="A29" s="23" t="s">
        <v>2303</v>
      </c>
      <c r="B29" s="23" t="s">
        <v>2304</v>
      </c>
      <c r="C29" s="23" t="s">
        <v>2518</v>
      </c>
      <c r="D29" s="23">
        <v>5948</v>
      </c>
      <c r="E29" s="23">
        <v>2.31</v>
      </c>
      <c r="F29" s="23" t="s">
        <v>96</v>
      </c>
      <c r="G29" s="23" t="s">
        <v>36</v>
      </c>
      <c r="I29" s="23" t="s">
        <v>322</v>
      </c>
      <c r="J29" s="23" t="s">
        <v>323</v>
      </c>
      <c r="K29" s="23" t="s">
        <v>2525</v>
      </c>
      <c r="L29" s="23">
        <v>32606</v>
      </c>
      <c r="M29" s="23">
        <v>0.75</v>
      </c>
      <c r="N29" s="23" t="s">
        <v>144</v>
      </c>
      <c r="O29" s="23" t="s">
        <v>822</v>
      </c>
    </row>
    <row r="30" spans="1:15" x14ac:dyDescent="0.35">
      <c r="A30" s="23" t="s">
        <v>1438</v>
      </c>
      <c r="B30" s="23" t="s">
        <v>1439</v>
      </c>
      <c r="C30" s="23" t="s">
        <v>2525</v>
      </c>
      <c r="D30" s="23">
        <v>11849</v>
      </c>
      <c r="E30" s="23">
        <v>0.75</v>
      </c>
      <c r="F30" s="23" t="s">
        <v>36</v>
      </c>
      <c r="G30" s="23" t="s">
        <v>822</v>
      </c>
      <c r="I30" s="23" t="s">
        <v>2646</v>
      </c>
      <c r="J30" s="23" t="s">
        <v>2647</v>
      </c>
      <c r="K30" s="23" t="s">
        <v>2525</v>
      </c>
      <c r="L30" s="23">
        <v>32606</v>
      </c>
      <c r="M30" s="23">
        <v>0.75</v>
      </c>
      <c r="N30" s="23" t="s">
        <v>81</v>
      </c>
      <c r="O30" s="23" t="s">
        <v>822</v>
      </c>
    </row>
    <row r="31" spans="1:15" x14ac:dyDescent="0.35">
      <c r="A31" s="23" t="s">
        <v>1440</v>
      </c>
      <c r="B31" s="23" t="s">
        <v>1441</v>
      </c>
      <c r="C31" s="23" t="s">
        <v>2518</v>
      </c>
      <c r="D31" s="23">
        <v>4723</v>
      </c>
      <c r="E31" s="23">
        <v>2.85</v>
      </c>
      <c r="F31" s="23" t="s">
        <v>53</v>
      </c>
      <c r="G31" s="23" t="s">
        <v>36</v>
      </c>
      <c r="I31" s="23" t="s">
        <v>1716</v>
      </c>
      <c r="J31" s="23" t="s">
        <v>1717</v>
      </c>
      <c r="K31" s="23" t="s">
        <v>2518</v>
      </c>
      <c r="L31" s="23">
        <v>18295</v>
      </c>
      <c r="M31" s="23">
        <v>2.149</v>
      </c>
      <c r="N31" s="23" t="s">
        <v>42</v>
      </c>
      <c r="O31" s="23" t="s">
        <v>36</v>
      </c>
    </row>
    <row r="32" spans="1:15" x14ac:dyDescent="0.35">
      <c r="A32" s="23" t="s">
        <v>247</v>
      </c>
      <c r="B32" s="23" t="s">
        <v>248</v>
      </c>
      <c r="C32" s="23" t="s">
        <v>2536</v>
      </c>
      <c r="D32" s="23">
        <v>1965</v>
      </c>
      <c r="E32" s="23">
        <v>4.5750000000000002</v>
      </c>
      <c r="F32" s="23" t="s">
        <v>96</v>
      </c>
      <c r="G32" s="23" t="s">
        <v>36</v>
      </c>
      <c r="I32" s="23" t="s">
        <v>383</v>
      </c>
      <c r="J32" s="23" t="s">
        <v>384</v>
      </c>
      <c r="K32" s="23" t="s">
        <v>2525</v>
      </c>
      <c r="L32" s="23">
        <v>32606</v>
      </c>
      <c r="M32" s="23">
        <v>0.75</v>
      </c>
      <c r="N32" s="23" t="s">
        <v>36</v>
      </c>
      <c r="O32" s="23" t="s">
        <v>822</v>
      </c>
    </row>
    <row r="33" spans="1:15" x14ac:dyDescent="0.35">
      <c r="A33" s="23" t="s">
        <v>268</v>
      </c>
      <c r="B33" s="23" t="s">
        <v>269</v>
      </c>
      <c r="C33" s="23" t="s">
        <v>2525</v>
      </c>
      <c r="D33" s="23">
        <v>11849</v>
      </c>
      <c r="E33" s="23">
        <v>0.75</v>
      </c>
      <c r="F33" s="23" t="s">
        <v>42</v>
      </c>
      <c r="G33" s="23" t="s">
        <v>36</v>
      </c>
      <c r="I33" s="23" t="s">
        <v>2313</v>
      </c>
      <c r="J33" s="23" t="s">
        <v>2314</v>
      </c>
      <c r="K33" s="23" t="s">
        <v>2525</v>
      </c>
      <c r="L33" s="23">
        <v>32606</v>
      </c>
      <c r="M33" s="23">
        <v>0.75</v>
      </c>
      <c r="N33" s="23" t="s">
        <v>85</v>
      </c>
      <c r="O33" s="23" t="s">
        <v>36</v>
      </c>
    </row>
    <row r="34" spans="1:15" x14ac:dyDescent="0.35">
      <c r="A34" s="23" t="s">
        <v>256</v>
      </c>
      <c r="B34" s="23" t="s">
        <v>257</v>
      </c>
      <c r="C34" s="23" t="s">
        <v>2525</v>
      </c>
      <c r="D34" s="23">
        <v>11849</v>
      </c>
      <c r="E34" s="23">
        <v>0.75</v>
      </c>
      <c r="F34" s="23" t="s">
        <v>144</v>
      </c>
      <c r="G34" s="23" t="s">
        <v>36</v>
      </c>
      <c r="I34" s="23" t="s">
        <v>6122</v>
      </c>
      <c r="J34" s="23" t="s">
        <v>6123</v>
      </c>
      <c r="K34" s="23" t="s">
        <v>2525</v>
      </c>
      <c r="L34" s="23">
        <v>44992</v>
      </c>
      <c r="M34" s="23">
        <v>0.745</v>
      </c>
      <c r="N34" s="23" t="s">
        <v>106</v>
      </c>
      <c r="O34" s="23" t="s">
        <v>36</v>
      </c>
    </row>
    <row r="35" spans="1:15" x14ac:dyDescent="0.35">
      <c r="A35" s="23" t="s">
        <v>286</v>
      </c>
      <c r="B35" s="23" t="s">
        <v>287</v>
      </c>
      <c r="C35" s="23" t="s">
        <v>2525</v>
      </c>
      <c r="D35" s="23">
        <v>11849</v>
      </c>
      <c r="E35" s="23">
        <v>0.75</v>
      </c>
      <c r="F35" s="23" t="s">
        <v>36</v>
      </c>
      <c r="G35" s="23" t="s">
        <v>822</v>
      </c>
      <c r="I35" s="23" t="s">
        <v>3139</v>
      </c>
      <c r="J35" s="23" t="s">
        <v>3140</v>
      </c>
      <c r="K35" s="23" t="s">
        <v>2522</v>
      </c>
      <c r="L35" s="23">
        <v>25623</v>
      </c>
      <c r="M35" s="23">
        <v>1.31</v>
      </c>
      <c r="N35" s="23" t="s">
        <v>36</v>
      </c>
      <c r="O35" s="23" t="s">
        <v>36</v>
      </c>
    </row>
    <row r="36" spans="1:15" x14ac:dyDescent="0.35">
      <c r="A36" s="23" t="s">
        <v>1448</v>
      </c>
      <c r="B36" s="23" t="s">
        <v>1449</v>
      </c>
      <c r="C36" s="23" t="s">
        <v>2525</v>
      </c>
      <c r="D36" s="23">
        <v>11849</v>
      </c>
      <c r="E36" s="23">
        <v>0.75</v>
      </c>
      <c r="F36" s="23" t="s">
        <v>36</v>
      </c>
      <c r="G36" s="23" t="s">
        <v>822</v>
      </c>
      <c r="I36" s="23" t="s">
        <v>1410</v>
      </c>
      <c r="J36" s="23" t="s">
        <v>1411</v>
      </c>
      <c r="K36" s="23" t="s">
        <v>2525</v>
      </c>
      <c r="L36" s="23">
        <v>32606</v>
      </c>
      <c r="M36" s="23">
        <v>0.75</v>
      </c>
      <c r="N36" s="23" t="s">
        <v>36</v>
      </c>
      <c r="O36" s="23" t="s">
        <v>822</v>
      </c>
    </row>
    <row r="37" spans="1:15" x14ac:dyDescent="0.35">
      <c r="A37" s="23" t="s">
        <v>1450</v>
      </c>
      <c r="B37" s="23" t="s">
        <v>1451</v>
      </c>
      <c r="C37" s="23" t="s">
        <v>2525</v>
      </c>
      <c r="D37" s="23">
        <v>11849</v>
      </c>
      <c r="E37" s="23">
        <v>0.75</v>
      </c>
      <c r="F37" s="23" t="s">
        <v>42</v>
      </c>
      <c r="G37" s="23" t="s">
        <v>822</v>
      </c>
      <c r="I37" s="23" t="s">
        <v>1725</v>
      </c>
      <c r="J37" s="23" t="s">
        <v>1726</v>
      </c>
      <c r="K37" s="23" t="s">
        <v>2525</v>
      </c>
      <c r="L37" s="23">
        <v>32606</v>
      </c>
      <c r="M37" s="23">
        <v>0.75</v>
      </c>
      <c r="N37" s="23" t="s">
        <v>36</v>
      </c>
      <c r="O37" s="23" t="s">
        <v>822</v>
      </c>
    </row>
    <row r="38" spans="1:15" x14ac:dyDescent="0.35">
      <c r="A38" s="23" t="s">
        <v>3880</v>
      </c>
      <c r="B38" s="23" t="s">
        <v>3881</v>
      </c>
      <c r="C38" s="23" t="s">
        <v>2518</v>
      </c>
      <c r="D38" s="23">
        <v>5771</v>
      </c>
      <c r="E38" s="23">
        <v>2.383</v>
      </c>
      <c r="F38" s="23" t="s">
        <v>39</v>
      </c>
      <c r="G38" s="23" t="s">
        <v>36</v>
      </c>
      <c r="I38" s="23" t="s">
        <v>375</v>
      </c>
      <c r="J38" s="23" t="s">
        <v>376</v>
      </c>
      <c r="K38" s="23" t="s">
        <v>2525</v>
      </c>
      <c r="L38" s="23">
        <v>32606</v>
      </c>
      <c r="M38" s="23">
        <v>0.75</v>
      </c>
      <c r="N38" s="23" t="s">
        <v>36</v>
      </c>
      <c r="O38" s="23" t="s">
        <v>822</v>
      </c>
    </row>
    <row r="39" spans="1:15" x14ac:dyDescent="0.35">
      <c r="A39" s="23" t="s">
        <v>1458</v>
      </c>
      <c r="B39" s="23" t="s">
        <v>1459</v>
      </c>
      <c r="C39" s="23" t="s">
        <v>2525</v>
      </c>
      <c r="D39" s="23">
        <v>11849</v>
      </c>
      <c r="E39" s="23">
        <v>0.75</v>
      </c>
      <c r="F39" s="23" t="s">
        <v>36</v>
      </c>
      <c r="G39" s="23" t="s">
        <v>822</v>
      </c>
      <c r="I39" s="23" t="s">
        <v>468</v>
      </c>
      <c r="J39" s="23" t="s">
        <v>469</v>
      </c>
      <c r="K39" s="23" t="s">
        <v>2525</v>
      </c>
      <c r="L39" s="23">
        <v>32606</v>
      </c>
      <c r="M39" s="23">
        <v>0.75</v>
      </c>
      <c r="N39" s="23" t="s">
        <v>47</v>
      </c>
      <c r="O39" s="23" t="s">
        <v>822</v>
      </c>
    </row>
    <row r="40" spans="1:15" x14ac:dyDescent="0.35">
      <c r="A40" s="23" t="s">
        <v>1462</v>
      </c>
      <c r="B40" s="23" t="s">
        <v>1463</v>
      </c>
      <c r="C40" s="23" t="s">
        <v>2525</v>
      </c>
      <c r="D40" s="23">
        <v>11849</v>
      </c>
      <c r="E40" s="23">
        <v>0.75</v>
      </c>
      <c r="F40" s="23" t="s">
        <v>47</v>
      </c>
      <c r="G40" s="23" t="s">
        <v>822</v>
      </c>
      <c r="I40" s="23" t="s">
        <v>2652</v>
      </c>
      <c r="J40" s="23" t="s">
        <v>2653</v>
      </c>
      <c r="K40" s="23" t="s">
        <v>2522</v>
      </c>
      <c r="L40" s="23">
        <v>26575</v>
      </c>
      <c r="M40" s="23">
        <v>1.2310000000000001</v>
      </c>
      <c r="N40" s="23" t="s">
        <v>36</v>
      </c>
      <c r="O40" s="23" t="s">
        <v>36</v>
      </c>
    </row>
    <row r="41" spans="1:15" x14ac:dyDescent="0.35">
      <c r="A41" s="23" t="s">
        <v>265</v>
      </c>
      <c r="B41" s="23" t="s">
        <v>266</v>
      </c>
      <c r="C41" s="23" t="s">
        <v>2525</v>
      </c>
      <c r="D41" s="23">
        <v>11849</v>
      </c>
      <c r="E41" s="23">
        <v>0.75</v>
      </c>
      <c r="F41" s="23" t="s">
        <v>96</v>
      </c>
      <c r="G41" s="23" t="s">
        <v>36</v>
      </c>
      <c r="I41" s="23" t="s">
        <v>267</v>
      </c>
      <c r="J41" s="23" t="s">
        <v>3138</v>
      </c>
      <c r="K41" s="23" t="s">
        <v>2536</v>
      </c>
      <c r="L41" s="23">
        <v>3451</v>
      </c>
      <c r="M41" s="23">
        <v>5.3609999999999998</v>
      </c>
      <c r="N41" s="23" t="s">
        <v>76</v>
      </c>
      <c r="O41" s="23" t="s">
        <v>36</v>
      </c>
    </row>
    <row r="42" spans="1:15" x14ac:dyDescent="0.35">
      <c r="A42" s="23" t="s">
        <v>654</v>
      </c>
      <c r="B42" s="23" t="s">
        <v>655</v>
      </c>
      <c r="C42" s="23" t="s">
        <v>2525</v>
      </c>
      <c r="D42" s="23">
        <v>11849</v>
      </c>
      <c r="E42" s="23">
        <v>0.75</v>
      </c>
      <c r="F42" s="23" t="s">
        <v>36</v>
      </c>
      <c r="G42" s="23" t="s">
        <v>822</v>
      </c>
      <c r="I42" s="23" t="s">
        <v>2323</v>
      </c>
      <c r="J42" s="23" t="s">
        <v>2664</v>
      </c>
      <c r="K42" s="23" t="s">
        <v>2518</v>
      </c>
      <c r="L42" s="23">
        <v>19307</v>
      </c>
      <c r="M42" s="23">
        <v>2.012</v>
      </c>
      <c r="N42" s="23" t="s">
        <v>85</v>
      </c>
      <c r="O42" s="23" t="s">
        <v>36</v>
      </c>
    </row>
    <row r="43" spans="1:15" x14ac:dyDescent="0.35">
      <c r="A43" s="23" t="s">
        <v>253</v>
      </c>
      <c r="B43" s="23" t="s">
        <v>254</v>
      </c>
      <c r="C43" s="23" t="s">
        <v>2522</v>
      </c>
      <c r="D43" s="23">
        <v>10531</v>
      </c>
      <c r="E43" s="23">
        <v>1.038</v>
      </c>
      <c r="F43" s="23" t="s">
        <v>42</v>
      </c>
      <c r="G43" s="23" t="s">
        <v>822</v>
      </c>
      <c r="I43" s="23" t="s">
        <v>645</v>
      </c>
      <c r="J43" s="23" t="s">
        <v>646</v>
      </c>
      <c r="K43" s="23" t="s">
        <v>2518</v>
      </c>
      <c r="L43" s="23">
        <v>12001</v>
      </c>
      <c r="M43" s="23">
        <v>3.1179999999999999</v>
      </c>
      <c r="N43" s="23" t="s">
        <v>42</v>
      </c>
      <c r="O43" s="23" t="s">
        <v>36</v>
      </c>
    </row>
    <row r="44" spans="1:15" x14ac:dyDescent="0.35">
      <c r="A44" s="23" t="s">
        <v>3884</v>
      </c>
      <c r="B44" s="23" t="s">
        <v>3885</v>
      </c>
      <c r="C44" s="23" t="s">
        <v>2525</v>
      </c>
      <c r="D44" s="23">
        <v>11849</v>
      </c>
      <c r="E44" s="23">
        <v>0.75</v>
      </c>
      <c r="F44" s="23" t="s">
        <v>35</v>
      </c>
      <c r="G44" s="23" t="s">
        <v>36</v>
      </c>
      <c r="I44" s="23" t="s">
        <v>6067</v>
      </c>
      <c r="J44" s="23" t="s">
        <v>6068</v>
      </c>
      <c r="K44" s="23" t="s">
        <v>2536</v>
      </c>
      <c r="L44" s="23">
        <v>4036</v>
      </c>
      <c r="M44" s="23">
        <v>5.101</v>
      </c>
      <c r="N44" s="23" t="s">
        <v>36</v>
      </c>
      <c r="O44" s="23" t="s">
        <v>822</v>
      </c>
    </row>
    <row r="45" spans="1:15" x14ac:dyDescent="0.35">
      <c r="A45" s="23" t="s">
        <v>296</v>
      </c>
      <c r="B45" s="23" t="s">
        <v>297</v>
      </c>
      <c r="C45" s="23" t="s">
        <v>2525</v>
      </c>
      <c r="D45" s="23">
        <v>11849</v>
      </c>
      <c r="E45" s="23">
        <v>0.75</v>
      </c>
      <c r="F45" s="23" t="s">
        <v>39</v>
      </c>
      <c r="G45" s="23" t="s">
        <v>36</v>
      </c>
      <c r="I45" s="23" t="s">
        <v>342</v>
      </c>
      <c r="J45" s="23" t="s">
        <v>343</v>
      </c>
      <c r="K45" s="23" t="s">
        <v>2525</v>
      </c>
      <c r="L45" s="23">
        <v>32606</v>
      </c>
      <c r="M45" s="23">
        <v>0.75</v>
      </c>
      <c r="N45" s="23" t="s">
        <v>36</v>
      </c>
      <c r="O45" s="23" t="s">
        <v>822</v>
      </c>
    </row>
    <row r="46" spans="1:15" x14ac:dyDescent="0.35">
      <c r="A46" s="23" t="s">
        <v>249</v>
      </c>
      <c r="B46" s="23" t="s">
        <v>250</v>
      </c>
      <c r="C46" s="23" t="s">
        <v>2517</v>
      </c>
      <c r="D46" s="23">
        <v>2886</v>
      </c>
      <c r="E46" s="23">
        <v>3.89</v>
      </c>
      <c r="F46" s="23" t="s">
        <v>47</v>
      </c>
      <c r="G46" s="23" t="s">
        <v>36</v>
      </c>
      <c r="I46" s="23" t="s">
        <v>6130</v>
      </c>
      <c r="J46" s="23" t="s">
        <v>6131</v>
      </c>
      <c r="K46" s="23" t="s">
        <v>2525</v>
      </c>
      <c r="L46" s="23">
        <v>44992</v>
      </c>
      <c r="M46" s="23">
        <v>0.745</v>
      </c>
      <c r="N46" s="23" t="s">
        <v>106</v>
      </c>
      <c r="O46" s="23" t="s">
        <v>36</v>
      </c>
    </row>
    <row r="47" spans="1:15" x14ac:dyDescent="0.35">
      <c r="A47" s="23" t="s">
        <v>1480</v>
      </c>
      <c r="B47" s="23" t="s">
        <v>1481</v>
      </c>
      <c r="C47" s="23" t="s">
        <v>2525</v>
      </c>
      <c r="D47" s="23">
        <v>11849</v>
      </c>
      <c r="E47" s="23">
        <v>0.75</v>
      </c>
      <c r="F47" s="23" t="s">
        <v>76</v>
      </c>
      <c r="G47" s="23" t="s">
        <v>822</v>
      </c>
      <c r="I47" s="23" t="s">
        <v>2662</v>
      </c>
      <c r="J47" s="23" t="s">
        <v>2663</v>
      </c>
      <c r="K47" s="23" t="s">
        <v>2525</v>
      </c>
      <c r="L47" s="23">
        <v>58056</v>
      </c>
      <c r="M47" s="23">
        <v>0.66200000000000003</v>
      </c>
      <c r="N47" s="23" t="s">
        <v>68</v>
      </c>
      <c r="O47" s="23" t="s">
        <v>822</v>
      </c>
    </row>
    <row r="48" spans="1:15" x14ac:dyDescent="0.35">
      <c r="A48" s="23" t="s">
        <v>2293</v>
      </c>
      <c r="B48" s="23" t="s">
        <v>2294</v>
      </c>
      <c r="C48" s="23" t="s">
        <v>2522</v>
      </c>
      <c r="D48" s="23">
        <v>8631</v>
      </c>
      <c r="E48" s="23">
        <v>1.492</v>
      </c>
      <c r="F48" s="23" t="s">
        <v>36</v>
      </c>
      <c r="G48" s="23" t="s">
        <v>822</v>
      </c>
      <c r="I48" s="23" t="s">
        <v>6102</v>
      </c>
      <c r="J48" s="23" t="s">
        <v>6103</v>
      </c>
      <c r="K48" s="23" t="s">
        <v>2522</v>
      </c>
      <c r="L48" s="23">
        <v>30430</v>
      </c>
      <c r="M48" s="23">
        <v>0.90400000000000003</v>
      </c>
      <c r="N48" s="23" t="s">
        <v>50</v>
      </c>
      <c r="O48" s="23" t="s">
        <v>36</v>
      </c>
    </row>
    <row r="49" spans="1:15" x14ac:dyDescent="0.35">
      <c r="A49" s="23" t="s">
        <v>2633</v>
      </c>
      <c r="B49" s="23" t="s">
        <v>2634</v>
      </c>
      <c r="C49" s="23" t="s">
        <v>2525</v>
      </c>
      <c r="D49" s="23">
        <v>11849</v>
      </c>
      <c r="E49" s="23">
        <v>0.75</v>
      </c>
      <c r="F49" s="23" t="s">
        <v>47</v>
      </c>
      <c r="G49" s="23" t="s">
        <v>822</v>
      </c>
      <c r="I49" s="23" t="s">
        <v>3144</v>
      </c>
      <c r="J49" s="23" t="s">
        <v>3145</v>
      </c>
      <c r="K49" s="23" t="s">
        <v>2525</v>
      </c>
      <c r="L49" s="23">
        <v>31562</v>
      </c>
      <c r="M49" s="23">
        <v>0.82199999999999995</v>
      </c>
      <c r="N49" s="23" t="s">
        <v>71</v>
      </c>
      <c r="O49" s="23" t="s">
        <v>822</v>
      </c>
    </row>
    <row r="50" spans="1:15" x14ac:dyDescent="0.35">
      <c r="A50" s="23" t="s">
        <v>6083</v>
      </c>
      <c r="B50" s="23" t="s">
        <v>6084</v>
      </c>
      <c r="C50" s="23" t="s">
        <v>2525</v>
      </c>
      <c r="D50" s="23">
        <v>11849</v>
      </c>
      <c r="E50" s="23">
        <v>0.75</v>
      </c>
      <c r="F50" s="23" t="s">
        <v>53</v>
      </c>
      <c r="G50" s="23" t="s">
        <v>36</v>
      </c>
      <c r="I50" s="23" t="s">
        <v>371</v>
      </c>
      <c r="J50" s="23" t="s">
        <v>372</v>
      </c>
      <c r="K50" s="23" t="s">
        <v>2518</v>
      </c>
      <c r="L50" s="23">
        <v>16212</v>
      </c>
      <c r="M50" s="23">
        <v>2.44</v>
      </c>
      <c r="N50" s="23" t="s">
        <v>36</v>
      </c>
      <c r="O50" s="23" t="s">
        <v>36</v>
      </c>
    </row>
    <row r="51" spans="1:15" x14ac:dyDescent="0.35">
      <c r="A51" s="23" t="s">
        <v>1488</v>
      </c>
      <c r="B51" s="23" t="s">
        <v>1489</v>
      </c>
      <c r="C51" s="23" t="s">
        <v>2525</v>
      </c>
      <c r="D51" s="23">
        <v>11849</v>
      </c>
      <c r="E51" s="23">
        <v>0.75</v>
      </c>
      <c r="F51" s="23" t="s">
        <v>156</v>
      </c>
      <c r="G51" s="23" t="s">
        <v>822</v>
      </c>
      <c r="I51" s="23" t="s">
        <v>3900</v>
      </c>
      <c r="J51" s="23" t="s">
        <v>3901</v>
      </c>
      <c r="K51" s="23" t="s">
        <v>2536</v>
      </c>
      <c r="L51" s="23">
        <v>4206</v>
      </c>
      <c r="M51" s="23">
        <v>5.032</v>
      </c>
      <c r="N51" s="23" t="s">
        <v>68</v>
      </c>
      <c r="O51" s="23" t="s">
        <v>36</v>
      </c>
    </row>
    <row r="52" spans="1:15" x14ac:dyDescent="0.35">
      <c r="A52" s="23" t="s">
        <v>6087</v>
      </c>
      <c r="B52" s="23" t="s">
        <v>6088</v>
      </c>
      <c r="C52" s="23" t="s">
        <v>2525</v>
      </c>
      <c r="D52" s="23">
        <v>16773</v>
      </c>
      <c r="E52" s="23">
        <v>0.74299999999999999</v>
      </c>
      <c r="F52" s="23" t="s">
        <v>85</v>
      </c>
      <c r="G52" s="23" t="s">
        <v>36</v>
      </c>
      <c r="I52" s="23" t="s">
        <v>3151</v>
      </c>
      <c r="J52" s="23" t="s">
        <v>3152</v>
      </c>
      <c r="K52" s="23" t="s">
        <v>2525</v>
      </c>
      <c r="L52" s="23">
        <v>32606</v>
      </c>
      <c r="M52" s="23">
        <v>0.75</v>
      </c>
      <c r="N52" s="23" t="s">
        <v>81</v>
      </c>
      <c r="O52" s="23" t="s">
        <v>36</v>
      </c>
    </row>
    <row r="53" spans="1:15" x14ac:dyDescent="0.35">
      <c r="A53" s="23" t="s">
        <v>3877</v>
      </c>
      <c r="B53" s="23" t="s">
        <v>3878</v>
      </c>
      <c r="C53" s="23" t="s">
        <v>2536</v>
      </c>
      <c r="D53" s="23">
        <v>1159</v>
      </c>
      <c r="E53" s="23">
        <v>5.5010000000000003</v>
      </c>
      <c r="F53" s="23" t="s">
        <v>35</v>
      </c>
      <c r="G53" s="23" t="s">
        <v>36</v>
      </c>
      <c r="I53" s="23" t="s">
        <v>2648</v>
      </c>
      <c r="J53" s="23" t="s">
        <v>2649</v>
      </c>
      <c r="K53" s="23" t="s">
        <v>2517</v>
      </c>
      <c r="L53" s="23">
        <v>5930</v>
      </c>
      <c r="M53" s="23">
        <v>4.4720000000000004</v>
      </c>
      <c r="N53" s="23" t="s">
        <v>81</v>
      </c>
      <c r="O53" s="23" t="s">
        <v>36</v>
      </c>
    </row>
    <row r="54" spans="1:15" x14ac:dyDescent="0.35">
      <c r="A54" s="23" t="s">
        <v>2321</v>
      </c>
      <c r="B54" s="23" t="s">
        <v>2322</v>
      </c>
      <c r="C54" s="23" t="s">
        <v>2522</v>
      </c>
      <c r="D54" s="23">
        <v>11785</v>
      </c>
      <c r="E54" s="23">
        <v>0.76600000000000001</v>
      </c>
      <c r="F54" s="23" t="s">
        <v>71</v>
      </c>
      <c r="G54" s="23" t="s">
        <v>36</v>
      </c>
      <c r="I54" s="23" t="s">
        <v>6076</v>
      </c>
      <c r="J54" s="23" t="s">
        <v>6077</v>
      </c>
      <c r="K54" s="23" t="s">
        <v>2517</v>
      </c>
      <c r="L54" s="23">
        <v>8328</v>
      </c>
      <c r="M54" s="23">
        <v>3.8540000000000001</v>
      </c>
      <c r="N54" s="23" t="s">
        <v>36</v>
      </c>
      <c r="O54" s="23" t="s">
        <v>36</v>
      </c>
    </row>
    <row r="55" spans="1:15" x14ac:dyDescent="0.35">
      <c r="A55" s="23" t="s">
        <v>484</v>
      </c>
      <c r="B55" s="23" t="s">
        <v>656</v>
      </c>
      <c r="C55" s="23" t="s">
        <v>2522</v>
      </c>
      <c r="D55" s="23">
        <v>10612</v>
      </c>
      <c r="E55" s="23">
        <v>1.01</v>
      </c>
      <c r="F55" s="23" t="s">
        <v>36</v>
      </c>
      <c r="G55" s="23" t="s">
        <v>822</v>
      </c>
      <c r="I55" s="23" t="s">
        <v>6072</v>
      </c>
      <c r="J55" s="23" t="s">
        <v>6073</v>
      </c>
      <c r="K55" s="23" t="s">
        <v>2517</v>
      </c>
      <c r="L55" s="23">
        <v>6767</v>
      </c>
      <c r="M55" s="23">
        <v>4.226</v>
      </c>
      <c r="N55" s="23" t="s">
        <v>47</v>
      </c>
      <c r="O55" s="23" t="s">
        <v>36</v>
      </c>
    </row>
    <row r="56" spans="1:15" x14ac:dyDescent="0.35">
      <c r="A56" s="23" t="s">
        <v>255</v>
      </c>
      <c r="B56" s="23" t="s">
        <v>1722</v>
      </c>
      <c r="C56" s="23" t="s">
        <v>2525</v>
      </c>
      <c r="D56" s="23">
        <v>11849</v>
      </c>
      <c r="E56" s="23">
        <v>0.75</v>
      </c>
      <c r="F56" s="23" t="s">
        <v>76</v>
      </c>
      <c r="G56" s="23" t="s">
        <v>822</v>
      </c>
      <c r="I56" s="23" t="s">
        <v>2660</v>
      </c>
      <c r="J56" s="23" t="s">
        <v>2661</v>
      </c>
      <c r="K56" s="23" t="s">
        <v>2525</v>
      </c>
      <c r="L56" s="23">
        <v>31079</v>
      </c>
      <c r="M56" s="23">
        <v>0.85599999999999998</v>
      </c>
      <c r="N56" s="23" t="s">
        <v>39</v>
      </c>
      <c r="O56" s="23" t="s">
        <v>36</v>
      </c>
    </row>
    <row r="57" spans="1:15" x14ac:dyDescent="0.35">
      <c r="A57" s="23" t="s">
        <v>1729</v>
      </c>
      <c r="B57" s="23" t="s">
        <v>1730</v>
      </c>
      <c r="C57" s="23" t="s">
        <v>2525</v>
      </c>
      <c r="D57" s="23">
        <v>11849</v>
      </c>
      <c r="E57" s="23">
        <v>0.75</v>
      </c>
      <c r="F57" s="23" t="s">
        <v>71</v>
      </c>
      <c r="G57" s="23" t="s">
        <v>822</v>
      </c>
      <c r="I57" s="23" t="s">
        <v>1412</v>
      </c>
      <c r="J57" s="23" t="s">
        <v>1413</v>
      </c>
      <c r="K57" s="23" t="s">
        <v>2517</v>
      </c>
      <c r="L57" s="23">
        <v>8065</v>
      </c>
      <c r="M57" s="23">
        <v>3.9119999999999999</v>
      </c>
      <c r="N57" s="23" t="s">
        <v>42</v>
      </c>
      <c r="O57" s="23" t="s">
        <v>36</v>
      </c>
    </row>
    <row r="58" spans="1:15" x14ac:dyDescent="0.35">
      <c r="A58" s="23" t="s">
        <v>1506</v>
      </c>
      <c r="B58" s="23" t="s">
        <v>1507</v>
      </c>
      <c r="C58" s="23" t="s">
        <v>2525</v>
      </c>
      <c r="D58" s="23">
        <v>11849</v>
      </c>
      <c r="E58" s="23">
        <v>0.75</v>
      </c>
      <c r="F58" s="23" t="s">
        <v>53</v>
      </c>
      <c r="G58" s="23" t="s">
        <v>822</v>
      </c>
      <c r="I58" s="23" t="s">
        <v>260</v>
      </c>
      <c r="J58" s="23" t="s">
        <v>261</v>
      </c>
      <c r="K58" s="23" t="s">
        <v>2525</v>
      </c>
      <c r="L58" s="23">
        <v>32606</v>
      </c>
      <c r="M58" s="23">
        <v>0.75</v>
      </c>
      <c r="N58" s="23" t="s">
        <v>36</v>
      </c>
      <c r="O58" s="23" t="s">
        <v>822</v>
      </c>
    </row>
    <row r="59" spans="1:15" x14ac:dyDescent="0.35">
      <c r="A59" s="23" t="s">
        <v>1510</v>
      </c>
      <c r="B59" s="23" t="s">
        <v>1511</v>
      </c>
      <c r="C59" s="23" t="s">
        <v>2525</v>
      </c>
      <c r="D59" s="23">
        <v>11849</v>
      </c>
      <c r="E59" s="23">
        <v>0.75</v>
      </c>
      <c r="F59" s="23" t="s">
        <v>36</v>
      </c>
      <c r="G59" s="23" t="s">
        <v>36</v>
      </c>
      <c r="I59" s="23" t="s">
        <v>1414</v>
      </c>
      <c r="J59" s="23" t="s">
        <v>1415</v>
      </c>
      <c r="K59" s="23" t="s">
        <v>2525</v>
      </c>
      <c r="L59" s="23">
        <v>32606</v>
      </c>
      <c r="M59" s="23">
        <v>0.75</v>
      </c>
      <c r="N59" s="23" t="s">
        <v>39</v>
      </c>
      <c r="O59" s="23" t="s">
        <v>822</v>
      </c>
    </row>
    <row r="60" spans="1:15" x14ac:dyDescent="0.35">
      <c r="A60" s="23" t="s">
        <v>310</v>
      </c>
      <c r="B60" s="23" t="s">
        <v>311</v>
      </c>
      <c r="C60" s="23" t="s">
        <v>2522</v>
      </c>
      <c r="D60" s="23">
        <v>9201</v>
      </c>
      <c r="E60" s="23">
        <v>1.355</v>
      </c>
      <c r="F60" s="23" t="s">
        <v>96</v>
      </c>
      <c r="G60" s="23" t="s">
        <v>36</v>
      </c>
      <c r="I60" s="23" t="s">
        <v>650</v>
      </c>
      <c r="J60" s="23" t="s">
        <v>651</v>
      </c>
      <c r="K60" s="23" t="s">
        <v>2525</v>
      </c>
      <c r="L60" s="23">
        <v>32606</v>
      </c>
      <c r="M60" s="23">
        <v>0.75</v>
      </c>
      <c r="N60" s="23" t="s">
        <v>68</v>
      </c>
      <c r="O60" s="23" t="s">
        <v>822</v>
      </c>
    </row>
    <row r="61" spans="1:15" x14ac:dyDescent="0.35">
      <c r="I61" s="23" t="s">
        <v>6120</v>
      </c>
      <c r="J61" s="23" t="s">
        <v>6121</v>
      </c>
      <c r="K61" s="23" t="s">
        <v>2525</v>
      </c>
      <c r="L61" s="23">
        <v>44992</v>
      </c>
      <c r="M61" s="23">
        <v>0.745</v>
      </c>
      <c r="N61" s="23" t="s">
        <v>85</v>
      </c>
      <c r="O61" s="23" t="s">
        <v>36</v>
      </c>
    </row>
    <row r="62" spans="1:15" x14ac:dyDescent="0.35">
      <c r="I62" s="23" t="s">
        <v>282</v>
      </c>
      <c r="J62" s="23" t="s">
        <v>283</v>
      </c>
      <c r="K62" s="23" t="s">
        <v>2517</v>
      </c>
      <c r="L62" s="23">
        <v>8915</v>
      </c>
      <c r="M62" s="23">
        <v>3.7160000000000002</v>
      </c>
      <c r="N62" s="23" t="s">
        <v>76</v>
      </c>
      <c r="O62" s="23" t="s">
        <v>36</v>
      </c>
    </row>
    <row r="63" spans="1:15" x14ac:dyDescent="0.35">
      <c r="I63" s="23" t="s">
        <v>340</v>
      </c>
      <c r="J63" s="23" t="s">
        <v>341</v>
      </c>
      <c r="K63" s="23" t="s">
        <v>2525</v>
      </c>
      <c r="L63" s="23">
        <v>32606</v>
      </c>
      <c r="M63" s="23">
        <v>0.75</v>
      </c>
      <c r="N63" s="23" t="s">
        <v>36</v>
      </c>
      <c r="O63" s="23" t="s">
        <v>822</v>
      </c>
    </row>
    <row r="64" spans="1:15" x14ac:dyDescent="0.35">
      <c r="I64" s="23" t="s">
        <v>3149</v>
      </c>
      <c r="J64" s="23" t="s">
        <v>3150</v>
      </c>
      <c r="K64" s="23" t="s">
        <v>2518</v>
      </c>
      <c r="L64" s="23">
        <v>13302</v>
      </c>
      <c r="M64" s="23">
        <v>2.8969999999999998</v>
      </c>
      <c r="N64" s="23" t="s">
        <v>68</v>
      </c>
      <c r="O64" s="23" t="s">
        <v>36</v>
      </c>
    </row>
    <row r="65" spans="9:15" x14ac:dyDescent="0.35">
      <c r="I65" s="23" t="s">
        <v>2317</v>
      </c>
      <c r="J65" s="23" t="s">
        <v>2318</v>
      </c>
      <c r="K65" s="23" t="s">
        <v>2525</v>
      </c>
      <c r="L65" s="23">
        <v>32606</v>
      </c>
      <c r="M65" s="23">
        <v>0.75</v>
      </c>
      <c r="N65" s="23" t="s">
        <v>71</v>
      </c>
      <c r="O65" s="23" t="s">
        <v>36</v>
      </c>
    </row>
    <row r="66" spans="9:15" x14ac:dyDescent="0.35">
      <c r="I66" s="23" t="s">
        <v>1416</v>
      </c>
      <c r="J66" s="23" t="s">
        <v>1417</v>
      </c>
      <c r="K66" s="23" t="s">
        <v>2525</v>
      </c>
      <c r="L66" s="23">
        <v>32606</v>
      </c>
      <c r="M66" s="23">
        <v>0.75</v>
      </c>
      <c r="N66" s="23" t="s">
        <v>39</v>
      </c>
      <c r="O66" s="23" t="s">
        <v>822</v>
      </c>
    </row>
    <row r="67" spans="9:15" x14ac:dyDescent="0.35">
      <c r="I67" s="23" t="s">
        <v>652</v>
      </c>
      <c r="J67" s="23" t="s">
        <v>653</v>
      </c>
      <c r="K67" s="23" t="s">
        <v>2525</v>
      </c>
      <c r="L67" s="23">
        <v>32606</v>
      </c>
      <c r="M67" s="23">
        <v>0.75</v>
      </c>
      <c r="N67" s="23" t="s">
        <v>36</v>
      </c>
      <c r="O67" s="23" t="s">
        <v>822</v>
      </c>
    </row>
    <row r="68" spans="9:15" x14ac:dyDescent="0.35">
      <c r="I68" s="23" t="s">
        <v>2299</v>
      </c>
      <c r="J68" s="23" t="s">
        <v>2300</v>
      </c>
      <c r="K68" s="23" t="s">
        <v>2522</v>
      </c>
      <c r="L68" s="23">
        <v>29280</v>
      </c>
      <c r="M68" s="23">
        <v>0.98299999999999998</v>
      </c>
      <c r="N68" s="23" t="s">
        <v>36</v>
      </c>
      <c r="O68" s="23" t="s">
        <v>822</v>
      </c>
    </row>
    <row r="69" spans="9:15" x14ac:dyDescent="0.35">
      <c r="I69" s="23" t="s">
        <v>1731</v>
      </c>
      <c r="J69" s="23" t="s">
        <v>1732</v>
      </c>
      <c r="K69" s="23" t="s">
        <v>2522</v>
      </c>
      <c r="L69" s="23">
        <v>26552</v>
      </c>
      <c r="M69" s="23">
        <v>1.2330000000000001</v>
      </c>
      <c r="N69" s="23" t="s">
        <v>39</v>
      </c>
      <c r="O69" s="23" t="s">
        <v>36</v>
      </c>
    </row>
    <row r="70" spans="9:15" x14ac:dyDescent="0.35">
      <c r="I70" s="23" t="s">
        <v>2307</v>
      </c>
      <c r="J70" s="23" t="s">
        <v>2308</v>
      </c>
      <c r="K70" s="23" t="s">
        <v>2525</v>
      </c>
      <c r="L70" s="23">
        <v>32606</v>
      </c>
      <c r="M70" s="23">
        <v>0.75</v>
      </c>
      <c r="N70" s="23" t="s">
        <v>36</v>
      </c>
      <c r="O70" s="23" t="s">
        <v>36</v>
      </c>
    </row>
    <row r="71" spans="9:15" x14ac:dyDescent="0.35">
      <c r="I71" s="23" t="s">
        <v>1418</v>
      </c>
      <c r="J71" s="23" t="s">
        <v>1419</v>
      </c>
      <c r="K71" s="23" t="s">
        <v>2525</v>
      </c>
      <c r="L71" s="23">
        <v>32606</v>
      </c>
      <c r="M71" s="23">
        <v>0.75</v>
      </c>
      <c r="N71" s="23" t="s">
        <v>36</v>
      </c>
      <c r="O71" s="23" t="s">
        <v>822</v>
      </c>
    </row>
    <row r="72" spans="9:15" x14ac:dyDescent="0.35">
      <c r="I72" s="23" t="s">
        <v>354</v>
      </c>
      <c r="J72" s="23" t="s">
        <v>355</v>
      </c>
      <c r="K72" s="23" t="s">
        <v>2525</v>
      </c>
      <c r="L72" s="23">
        <v>58860</v>
      </c>
      <c r="M72" s="23">
        <v>0.54900000000000004</v>
      </c>
      <c r="N72" s="23" t="s">
        <v>47</v>
      </c>
      <c r="O72" s="23" t="s">
        <v>36</v>
      </c>
    </row>
    <row r="73" spans="9:15" x14ac:dyDescent="0.35">
      <c r="I73" s="23" t="s">
        <v>2301</v>
      </c>
      <c r="J73" s="23" t="s">
        <v>2302</v>
      </c>
      <c r="K73" s="23" t="s">
        <v>2517</v>
      </c>
      <c r="L73" s="23">
        <v>8539</v>
      </c>
      <c r="M73" s="23">
        <v>3.8039999999999998</v>
      </c>
      <c r="N73" s="23" t="s">
        <v>68</v>
      </c>
      <c r="O73" s="23" t="s">
        <v>36</v>
      </c>
    </row>
    <row r="74" spans="9:15" x14ac:dyDescent="0.35">
      <c r="I74" s="23" t="s">
        <v>3902</v>
      </c>
      <c r="J74" s="23" t="s">
        <v>6095</v>
      </c>
      <c r="K74" s="23" t="s">
        <v>2522</v>
      </c>
      <c r="L74" s="23">
        <v>23713</v>
      </c>
      <c r="M74" s="23">
        <v>1.494</v>
      </c>
      <c r="N74" s="23" t="s">
        <v>85</v>
      </c>
      <c r="O74" s="23" t="s">
        <v>36</v>
      </c>
    </row>
    <row r="75" spans="9:15" x14ac:dyDescent="0.35">
      <c r="I75" s="23" t="s">
        <v>6134</v>
      </c>
      <c r="J75" s="23" t="s">
        <v>6135</v>
      </c>
      <c r="K75" s="23" t="s">
        <v>2525</v>
      </c>
      <c r="L75" s="23">
        <v>44992</v>
      </c>
      <c r="M75" s="23">
        <v>0.745</v>
      </c>
      <c r="N75" s="23" t="s">
        <v>50</v>
      </c>
      <c r="O75" s="23" t="s">
        <v>36</v>
      </c>
    </row>
    <row r="76" spans="9:15" x14ac:dyDescent="0.35">
      <c r="I76" s="23" t="s">
        <v>472</v>
      </c>
      <c r="J76" s="23" t="s">
        <v>473</v>
      </c>
      <c r="K76" s="23" t="s">
        <v>2517</v>
      </c>
      <c r="L76" s="23">
        <v>6659</v>
      </c>
      <c r="M76" s="23">
        <v>4.2560000000000002</v>
      </c>
      <c r="N76" s="23" t="s">
        <v>47</v>
      </c>
      <c r="O76" s="23" t="s">
        <v>36</v>
      </c>
    </row>
    <row r="77" spans="9:15" x14ac:dyDescent="0.35">
      <c r="I77" s="23" t="s">
        <v>1420</v>
      </c>
      <c r="J77" s="23" t="s">
        <v>1421</v>
      </c>
      <c r="K77" s="23" t="s">
        <v>2525</v>
      </c>
      <c r="L77" s="23">
        <v>32606</v>
      </c>
      <c r="M77" s="23">
        <v>0.75</v>
      </c>
      <c r="N77" s="23" t="s">
        <v>155</v>
      </c>
      <c r="O77" s="23" t="s">
        <v>822</v>
      </c>
    </row>
    <row r="78" spans="9:15" x14ac:dyDescent="0.35">
      <c r="I78" s="23" t="s">
        <v>2326</v>
      </c>
      <c r="J78" s="23" t="s">
        <v>2327</v>
      </c>
      <c r="K78" s="23" t="s">
        <v>2518</v>
      </c>
      <c r="L78" s="23">
        <v>18239</v>
      </c>
      <c r="M78" s="23">
        <v>2.1549999999999998</v>
      </c>
      <c r="N78" s="23" t="s">
        <v>42</v>
      </c>
      <c r="O78" s="23" t="s">
        <v>36</v>
      </c>
    </row>
    <row r="79" spans="9:15" x14ac:dyDescent="0.35">
      <c r="I79" s="23" t="s">
        <v>6114</v>
      </c>
      <c r="J79" s="23" t="s">
        <v>6115</v>
      </c>
      <c r="K79" s="23" t="s">
        <v>2525</v>
      </c>
      <c r="L79" s="23">
        <v>32606</v>
      </c>
      <c r="M79" s="23">
        <v>0.75</v>
      </c>
      <c r="N79" s="23" t="s">
        <v>50</v>
      </c>
      <c r="O79" s="23" t="s">
        <v>36</v>
      </c>
    </row>
    <row r="80" spans="9:15" x14ac:dyDescent="0.35">
      <c r="I80" s="23" t="s">
        <v>6128</v>
      </c>
      <c r="J80" s="23" t="s">
        <v>6129</v>
      </c>
      <c r="K80" s="23" t="s">
        <v>2525</v>
      </c>
      <c r="L80" s="23">
        <v>44992</v>
      </c>
      <c r="M80" s="23">
        <v>0.745</v>
      </c>
      <c r="N80" s="23" t="s">
        <v>106</v>
      </c>
      <c r="O80" s="23" t="s">
        <v>36</v>
      </c>
    </row>
    <row r="81" spans="9:15" x14ac:dyDescent="0.35">
      <c r="I81" s="23" t="s">
        <v>1424</v>
      </c>
      <c r="J81" s="23" t="s">
        <v>1425</v>
      </c>
      <c r="K81" s="23" t="s">
        <v>2525</v>
      </c>
      <c r="L81" s="23">
        <v>32606</v>
      </c>
      <c r="M81" s="23">
        <v>0.75</v>
      </c>
      <c r="N81" s="23" t="s">
        <v>39</v>
      </c>
      <c r="O81" s="23" t="s">
        <v>822</v>
      </c>
    </row>
    <row r="82" spans="9:15" x14ac:dyDescent="0.35">
      <c r="I82" s="23" t="s">
        <v>2297</v>
      </c>
      <c r="J82" s="23" t="s">
        <v>2298</v>
      </c>
      <c r="K82" s="23" t="s">
        <v>2518</v>
      </c>
      <c r="L82" s="23">
        <v>12280</v>
      </c>
      <c r="M82" s="23">
        <v>3.0680000000000001</v>
      </c>
      <c r="N82" s="23" t="s">
        <v>39</v>
      </c>
      <c r="O82" s="23" t="s">
        <v>36</v>
      </c>
    </row>
    <row r="83" spans="9:15" x14ac:dyDescent="0.35">
      <c r="I83" s="23" t="s">
        <v>6079</v>
      </c>
      <c r="J83" s="23" t="s">
        <v>6080</v>
      </c>
      <c r="K83" s="23" t="s">
        <v>2518</v>
      </c>
      <c r="L83" s="23">
        <v>16673</v>
      </c>
      <c r="M83" s="23">
        <v>2.371</v>
      </c>
      <c r="N83" s="23" t="s">
        <v>36</v>
      </c>
      <c r="O83" s="23" t="s">
        <v>36</v>
      </c>
    </row>
    <row r="84" spans="9:15" x14ac:dyDescent="0.35">
      <c r="I84" s="23" t="s">
        <v>2315</v>
      </c>
      <c r="J84" s="23" t="s">
        <v>2316</v>
      </c>
      <c r="K84" s="23" t="s">
        <v>2525</v>
      </c>
      <c r="L84" s="23">
        <v>32606</v>
      </c>
      <c r="M84" s="23">
        <v>0.75</v>
      </c>
      <c r="N84" s="23" t="s">
        <v>85</v>
      </c>
      <c r="O84" s="23" t="s">
        <v>36</v>
      </c>
    </row>
    <row r="85" spans="9:15" x14ac:dyDescent="0.35">
      <c r="I85" s="23" t="s">
        <v>290</v>
      </c>
      <c r="J85" s="23" t="s">
        <v>291</v>
      </c>
      <c r="K85" s="23" t="s">
        <v>2525</v>
      </c>
      <c r="L85" s="23">
        <v>32606</v>
      </c>
      <c r="M85" s="23">
        <v>0.75</v>
      </c>
      <c r="N85" s="23" t="s">
        <v>36</v>
      </c>
      <c r="O85" s="23" t="s">
        <v>822</v>
      </c>
    </row>
    <row r="86" spans="9:15" x14ac:dyDescent="0.35">
      <c r="I86" s="23" t="s">
        <v>306</v>
      </c>
      <c r="J86" s="23" t="s">
        <v>307</v>
      </c>
      <c r="K86" s="23" t="s">
        <v>2525</v>
      </c>
      <c r="L86" s="23">
        <v>32606</v>
      </c>
      <c r="M86" s="23">
        <v>0.75</v>
      </c>
      <c r="N86" s="23" t="s">
        <v>53</v>
      </c>
      <c r="O86" s="23" t="s">
        <v>36</v>
      </c>
    </row>
    <row r="87" spans="9:15" x14ac:dyDescent="0.35">
      <c r="I87" s="23" t="s">
        <v>314</v>
      </c>
      <c r="J87" s="23" t="s">
        <v>315</v>
      </c>
      <c r="K87" s="23" t="s">
        <v>2525</v>
      </c>
      <c r="L87" s="23">
        <v>32606</v>
      </c>
      <c r="M87" s="23">
        <v>0.75</v>
      </c>
      <c r="N87" s="23" t="s">
        <v>96</v>
      </c>
      <c r="O87" s="23" t="s">
        <v>822</v>
      </c>
    </row>
    <row r="88" spans="9:15" x14ac:dyDescent="0.35">
      <c r="I88" s="23" t="s">
        <v>316</v>
      </c>
      <c r="J88" s="23" t="s">
        <v>317</v>
      </c>
      <c r="K88" s="23" t="s">
        <v>2525</v>
      </c>
      <c r="L88" s="23">
        <v>32606</v>
      </c>
      <c r="M88" s="23">
        <v>0.75</v>
      </c>
      <c r="N88" s="23" t="s">
        <v>36</v>
      </c>
      <c r="O88" s="23" t="s">
        <v>822</v>
      </c>
    </row>
    <row r="89" spans="9:15" x14ac:dyDescent="0.35">
      <c r="I89" s="23" t="s">
        <v>1426</v>
      </c>
      <c r="J89" s="23" t="s">
        <v>1427</v>
      </c>
      <c r="K89" s="23" t="s">
        <v>2525</v>
      </c>
      <c r="L89" s="23">
        <v>32606</v>
      </c>
      <c r="M89" s="23">
        <v>0.75</v>
      </c>
      <c r="N89" s="23" t="s">
        <v>36</v>
      </c>
      <c r="O89" s="23" t="s">
        <v>822</v>
      </c>
    </row>
    <row r="90" spans="9:15" x14ac:dyDescent="0.35">
      <c r="I90" s="23" t="s">
        <v>245</v>
      </c>
      <c r="J90" s="23" t="s">
        <v>246</v>
      </c>
      <c r="K90" s="23" t="s">
        <v>2518</v>
      </c>
      <c r="L90" s="23">
        <v>16058</v>
      </c>
      <c r="M90" s="23">
        <v>2.464</v>
      </c>
      <c r="N90" s="23" t="s">
        <v>36</v>
      </c>
      <c r="O90" s="23" t="s">
        <v>36</v>
      </c>
    </row>
    <row r="91" spans="9:15" x14ac:dyDescent="0.35">
      <c r="I91" s="23" t="s">
        <v>294</v>
      </c>
      <c r="J91" s="23" t="s">
        <v>295</v>
      </c>
      <c r="K91" s="23" t="s">
        <v>2518</v>
      </c>
      <c r="L91" s="23">
        <v>19905</v>
      </c>
      <c r="M91" s="23">
        <v>1.9359999999999999</v>
      </c>
      <c r="N91" s="23" t="s">
        <v>68</v>
      </c>
      <c r="O91" s="23" t="s">
        <v>36</v>
      </c>
    </row>
    <row r="92" spans="9:15" x14ac:dyDescent="0.35">
      <c r="I92" s="23" t="s">
        <v>643</v>
      </c>
      <c r="J92" s="23" t="s">
        <v>644</v>
      </c>
      <c r="K92" s="23" t="s">
        <v>2525</v>
      </c>
      <c r="L92" s="23">
        <v>32606</v>
      </c>
      <c r="M92" s="23">
        <v>0.75</v>
      </c>
      <c r="N92" s="23" t="s">
        <v>96</v>
      </c>
      <c r="O92" s="23" t="s">
        <v>822</v>
      </c>
    </row>
    <row r="93" spans="9:15" x14ac:dyDescent="0.35">
      <c r="I93" s="23" t="s">
        <v>659</v>
      </c>
      <c r="J93" s="23" t="s">
        <v>660</v>
      </c>
      <c r="K93" s="23" t="s">
        <v>2525</v>
      </c>
      <c r="L93" s="23">
        <v>32606</v>
      </c>
      <c r="M93" s="23">
        <v>0.75</v>
      </c>
      <c r="N93" s="23" t="s">
        <v>68</v>
      </c>
      <c r="O93" s="23" t="s">
        <v>822</v>
      </c>
    </row>
    <row r="94" spans="9:15" x14ac:dyDescent="0.35">
      <c r="I94" s="23" t="s">
        <v>6063</v>
      </c>
      <c r="J94" s="23" t="s">
        <v>6064</v>
      </c>
      <c r="K94" s="23" t="s">
        <v>2536</v>
      </c>
      <c r="L94" s="23">
        <v>3786</v>
      </c>
      <c r="M94" s="23">
        <v>5.2039999999999997</v>
      </c>
      <c r="N94" s="23" t="s">
        <v>36</v>
      </c>
      <c r="O94" s="23" t="s">
        <v>36</v>
      </c>
    </row>
    <row r="95" spans="9:15" x14ac:dyDescent="0.35">
      <c r="I95" s="23" t="s">
        <v>1428</v>
      </c>
      <c r="J95" s="23" t="s">
        <v>1429</v>
      </c>
      <c r="K95" s="23" t="s">
        <v>2525</v>
      </c>
      <c r="L95" s="23">
        <v>32606</v>
      </c>
      <c r="M95" s="23">
        <v>0.75</v>
      </c>
      <c r="N95" s="23" t="s">
        <v>155</v>
      </c>
      <c r="O95" s="23" t="s">
        <v>822</v>
      </c>
    </row>
    <row r="96" spans="9:15" x14ac:dyDescent="0.35">
      <c r="I96" s="23" t="s">
        <v>334</v>
      </c>
      <c r="J96" s="23" t="s">
        <v>335</v>
      </c>
      <c r="K96" s="23" t="s">
        <v>2525</v>
      </c>
      <c r="L96" s="23">
        <v>32606</v>
      </c>
      <c r="M96" s="23">
        <v>0.75</v>
      </c>
      <c r="N96" s="23" t="s">
        <v>47</v>
      </c>
      <c r="O96" s="23" t="s">
        <v>822</v>
      </c>
    </row>
    <row r="97" spans="9:15" x14ac:dyDescent="0.35">
      <c r="I97" s="23" t="s">
        <v>3147</v>
      </c>
      <c r="J97" s="23" t="s">
        <v>3148</v>
      </c>
      <c r="K97" s="23" t="s">
        <v>2525</v>
      </c>
      <c r="L97" s="23">
        <v>32606</v>
      </c>
      <c r="M97" s="23">
        <v>0.75</v>
      </c>
      <c r="N97" s="23" t="s">
        <v>47</v>
      </c>
      <c r="O97" s="23" t="s">
        <v>36</v>
      </c>
    </row>
    <row r="98" spans="9:15" x14ac:dyDescent="0.35">
      <c r="I98" s="23" t="s">
        <v>1723</v>
      </c>
      <c r="J98" s="23" t="s">
        <v>1724</v>
      </c>
      <c r="K98" s="23" t="s">
        <v>2522</v>
      </c>
      <c r="L98" s="23">
        <v>21139</v>
      </c>
      <c r="M98" s="23">
        <v>1.7829999999999999</v>
      </c>
      <c r="N98" s="23" t="s">
        <v>71</v>
      </c>
      <c r="O98" s="23" t="s">
        <v>36</v>
      </c>
    </row>
    <row r="99" spans="9:15" x14ac:dyDescent="0.35">
      <c r="I99" s="23" t="s">
        <v>6096</v>
      </c>
      <c r="J99" s="23" t="s">
        <v>6097</v>
      </c>
      <c r="K99" s="23" t="s">
        <v>2522</v>
      </c>
      <c r="L99" s="23">
        <v>25787</v>
      </c>
      <c r="M99" s="23">
        <v>1.296</v>
      </c>
      <c r="N99" s="23" t="s">
        <v>50</v>
      </c>
      <c r="O99" s="23" t="s">
        <v>36</v>
      </c>
    </row>
    <row r="100" spans="9:15" x14ac:dyDescent="0.35">
      <c r="I100" s="23" t="s">
        <v>476</v>
      </c>
      <c r="J100" s="23" t="s">
        <v>477</v>
      </c>
      <c r="K100" s="23" t="s">
        <v>2525</v>
      </c>
      <c r="L100" s="23">
        <v>32606</v>
      </c>
      <c r="M100" s="23">
        <v>0.75</v>
      </c>
      <c r="N100" s="23" t="s">
        <v>39</v>
      </c>
      <c r="O100" s="23" t="s">
        <v>822</v>
      </c>
    </row>
    <row r="101" spans="9:15" x14ac:dyDescent="0.35">
      <c r="I101" s="23" t="s">
        <v>6136</v>
      </c>
      <c r="J101" s="23" t="s">
        <v>6137</v>
      </c>
      <c r="K101" s="23" t="s">
        <v>2525</v>
      </c>
      <c r="L101" s="23">
        <v>44992</v>
      </c>
      <c r="M101" s="23">
        <v>0.745</v>
      </c>
      <c r="N101" s="23" t="s">
        <v>81</v>
      </c>
      <c r="O101" s="23" t="s">
        <v>36</v>
      </c>
    </row>
    <row r="102" spans="9:15" x14ac:dyDescent="0.35">
      <c r="I102" s="23" t="s">
        <v>3141</v>
      </c>
      <c r="J102" s="23" t="s">
        <v>3142</v>
      </c>
      <c r="K102" s="23" t="s">
        <v>2522</v>
      </c>
      <c r="L102" s="23">
        <v>29863</v>
      </c>
      <c r="M102" s="23">
        <v>0.94299999999999995</v>
      </c>
      <c r="N102" s="23" t="s">
        <v>76</v>
      </c>
      <c r="O102" s="23" t="s">
        <v>36</v>
      </c>
    </row>
    <row r="103" spans="9:15" x14ac:dyDescent="0.35">
      <c r="I103" s="23" t="s">
        <v>2291</v>
      </c>
      <c r="J103" s="23" t="s">
        <v>2292</v>
      </c>
      <c r="K103" s="23" t="s">
        <v>2525</v>
      </c>
      <c r="L103" s="23">
        <v>32606</v>
      </c>
      <c r="M103" s="23">
        <v>0.75</v>
      </c>
      <c r="N103" s="23" t="s">
        <v>68</v>
      </c>
      <c r="O103" s="23" t="s">
        <v>822</v>
      </c>
    </row>
    <row r="104" spans="9:15" x14ac:dyDescent="0.35">
      <c r="I104" s="23" t="s">
        <v>2654</v>
      </c>
      <c r="J104" s="23" t="s">
        <v>2655</v>
      </c>
      <c r="K104" s="23" t="s">
        <v>2525</v>
      </c>
      <c r="L104" s="23">
        <v>31572</v>
      </c>
      <c r="M104" s="23">
        <v>0.82099999999999995</v>
      </c>
      <c r="N104" s="23" t="s">
        <v>71</v>
      </c>
      <c r="O104" s="23" t="s">
        <v>36</v>
      </c>
    </row>
    <row r="105" spans="9:15" x14ac:dyDescent="0.35">
      <c r="I105" s="23" t="s">
        <v>1432</v>
      </c>
      <c r="J105" s="23" t="s">
        <v>1433</v>
      </c>
      <c r="K105" s="23" t="s">
        <v>2525</v>
      </c>
      <c r="L105" s="23">
        <v>32606</v>
      </c>
      <c r="M105" s="23">
        <v>0.75</v>
      </c>
      <c r="N105" s="23" t="s">
        <v>3915</v>
      </c>
      <c r="O105" s="23" t="s">
        <v>822</v>
      </c>
    </row>
    <row r="106" spans="9:15" x14ac:dyDescent="0.35">
      <c r="I106" s="23" t="s">
        <v>3136</v>
      </c>
      <c r="J106" s="23" t="s">
        <v>3137</v>
      </c>
      <c r="K106" s="23" t="s">
        <v>2518</v>
      </c>
      <c r="L106" s="23">
        <v>19718</v>
      </c>
      <c r="M106" s="23">
        <v>1.964</v>
      </c>
      <c r="N106" s="23" t="s">
        <v>42</v>
      </c>
      <c r="O106" s="23" t="s">
        <v>822</v>
      </c>
    </row>
    <row r="107" spans="9:15" x14ac:dyDescent="0.35">
      <c r="I107" s="23" t="s">
        <v>1442</v>
      </c>
      <c r="J107" s="23" t="s">
        <v>1443</v>
      </c>
      <c r="K107" s="23" t="s">
        <v>2525</v>
      </c>
      <c r="L107" s="23">
        <v>32606</v>
      </c>
      <c r="M107" s="23">
        <v>0.75</v>
      </c>
      <c r="N107" s="23" t="s">
        <v>36</v>
      </c>
      <c r="O107" s="23" t="s">
        <v>822</v>
      </c>
    </row>
    <row r="108" spans="9:15" x14ac:dyDescent="0.35">
      <c r="I108" s="23" t="s">
        <v>6116</v>
      </c>
      <c r="J108" s="23" t="s">
        <v>6117</v>
      </c>
      <c r="K108" s="23" t="s">
        <v>2525</v>
      </c>
      <c r="L108" s="23">
        <v>32606</v>
      </c>
      <c r="M108" s="23">
        <v>0.75</v>
      </c>
      <c r="N108" s="23" t="s">
        <v>68</v>
      </c>
      <c r="O108" s="23" t="s">
        <v>36</v>
      </c>
    </row>
    <row r="109" spans="9:15" x14ac:dyDescent="0.35">
      <c r="I109" s="23" t="s">
        <v>1444</v>
      </c>
      <c r="J109" s="23" t="s">
        <v>1445</v>
      </c>
      <c r="K109" s="23" t="s">
        <v>2525</v>
      </c>
      <c r="L109" s="23">
        <v>32606</v>
      </c>
      <c r="M109" s="23">
        <v>0.75</v>
      </c>
      <c r="N109" s="23" t="s">
        <v>96</v>
      </c>
      <c r="O109" s="23" t="s">
        <v>822</v>
      </c>
    </row>
    <row r="110" spans="9:15" x14ac:dyDescent="0.35">
      <c r="I110" s="23" t="s">
        <v>381</v>
      </c>
      <c r="J110" s="23" t="s">
        <v>382</v>
      </c>
      <c r="K110" s="23" t="s">
        <v>2525</v>
      </c>
      <c r="L110" s="23">
        <v>32606</v>
      </c>
      <c r="M110" s="23">
        <v>0.75</v>
      </c>
      <c r="N110" s="23" t="s">
        <v>53</v>
      </c>
      <c r="O110" s="23" t="s">
        <v>822</v>
      </c>
    </row>
    <row r="111" spans="9:15" x14ac:dyDescent="0.35">
      <c r="I111" s="23" t="s">
        <v>3916</v>
      </c>
      <c r="J111" s="23" t="s">
        <v>3917</v>
      </c>
      <c r="K111" s="23" t="s">
        <v>2518</v>
      </c>
      <c r="L111" s="23">
        <v>12635</v>
      </c>
      <c r="M111" s="23">
        <v>3.0089999999999999</v>
      </c>
      <c r="N111" s="23" t="s">
        <v>76</v>
      </c>
      <c r="O111" s="23" t="s">
        <v>36</v>
      </c>
    </row>
    <row r="112" spans="9:15" x14ac:dyDescent="0.35">
      <c r="I112" s="23" t="s">
        <v>3918</v>
      </c>
      <c r="J112" s="23" t="s">
        <v>3919</v>
      </c>
      <c r="K112" s="23" t="s">
        <v>2518</v>
      </c>
      <c r="L112" s="23">
        <v>14801</v>
      </c>
      <c r="M112" s="23">
        <v>2.65</v>
      </c>
      <c r="N112" s="23" t="s">
        <v>50</v>
      </c>
      <c r="O112" s="23" t="s">
        <v>36</v>
      </c>
    </row>
    <row r="113" spans="9:15" x14ac:dyDescent="0.35">
      <c r="I113" s="23" t="s">
        <v>478</v>
      </c>
      <c r="J113" s="23" t="s">
        <v>479</v>
      </c>
      <c r="K113" s="23" t="s">
        <v>2525</v>
      </c>
      <c r="L113" s="23">
        <v>30965</v>
      </c>
      <c r="M113" s="23">
        <v>0.86499999999999999</v>
      </c>
      <c r="N113" s="23" t="s">
        <v>96</v>
      </c>
      <c r="O113" s="23" t="s">
        <v>36</v>
      </c>
    </row>
    <row r="114" spans="9:15" x14ac:dyDescent="0.35">
      <c r="I114" s="23" t="s">
        <v>1446</v>
      </c>
      <c r="J114" s="23" t="s">
        <v>1447</v>
      </c>
      <c r="K114" s="23" t="s">
        <v>2525</v>
      </c>
      <c r="L114" s="23">
        <v>32606</v>
      </c>
      <c r="M114" s="23">
        <v>0.75</v>
      </c>
      <c r="N114" s="23" t="s">
        <v>36</v>
      </c>
      <c r="O114" s="23" t="s">
        <v>822</v>
      </c>
    </row>
    <row r="115" spans="9:15" x14ac:dyDescent="0.35">
      <c r="I115" s="23" t="s">
        <v>1452</v>
      </c>
      <c r="J115" s="23" t="s">
        <v>1453</v>
      </c>
      <c r="K115" s="23" t="s">
        <v>2525</v>
      </c>
      <c r="L115" s="23">
        <v>32606</v>
      </c>
      <c r="M115" s="23">
        <v>0.75</v>
      </c>
      <c r="N115" s="23" t="s">
        <v>36</v>
      </c>
      <c r="O115" s="23" t="s">
        <v>822</v>
      </c>
    </row>
    <row r="116" spans="9:15" x14ac:dyDescent="0.35">
      <c r="I116" s="23" t="s">
        <v>1454</v>
      </c>
      <c r="J116" s="23" t="s">
        <v>1455</v>
      </c>
      <c r="K116" s="23" t="s">
        <v>2525</v>
      </c>
      <c r="L116" s="23">
        <v>32606</v>
      </c>
      <c r="M116" s="23">
        <v>0.75</v>
      </c>
      <c r="N116" s="23" t="s">
        <v>96</v>
      </c>
      <c r="O116" s="23" t="s">
        <v>822</v>
      </c>
    </row>
    <row r="117" spans="9:15" x14ac:dyDescent="0.35">
      <c r="I117" s="23" t="s">
        <v>346</v>
      </c>
      <c r="J117" s="23" t="s">
        <v>347</v>
      </c>
      <c r="K117" s="23" t="s">
        <v>2525</v>
      </c>
      <c r="L117" s="23">
        <v>32606</v>
      </c>
      <c r="M117" s="23">
        <v>0.75</v>
      </c>
      <c r="N117" s="23" t="s">
        <v>36</v>
      </c>
      <c r="O117" s="23" t="s">
        <v>822</v>
      </c>
    </row>
    <row r="118" spans="9:15" x14ac:dyDescent="0.35">
      <c r="I118" s="23" t="s">
        <v>536</v>
      </c>
      <c r="J118" s="23" t="s">
        <v>537</v>
      </c>
      <c r="K118" s="23" t="s">
        <v>2518</v>
      </c>
      <c r="L118" s="23">
        <v>15873</v>
      </c>
      <c r="M118" s="23">
        <v>2.4889999999999999</v>
      </c>
      <c r="N118" s="23" t="s">
        <v>42</v>
      </c>
      <c r="O118" s="23" t="s">
        <v>36</v>
      </c>
    </row>
    <row r="119" spans="9:15" x14ac:dyDescent="0.35">
      <c r="I119" s="23" t="s">
        <v>338</v>
      </c>
      <c r="J119" s="23" t="s">
        <v>339</v>
      </c>
      <c r="K119" s="23" t="s">
        <v>2525</v>
      </c>
      <c r="L119" s="23">
        <v>32606</v>
      </c>
      <c r="M119" s="23">
        <v>0.75</v>
      </c>
      <c r="N119" s="23" t="s">
        <v>68</v>
      </c>
      <c r="O119" s="23" t="s">
        <v>822</v>
      </c>
    </row>
    <row r="120" spans="9:15" x14ac:dyDescent="0.35">
      <c r="I120" s="23" t="s">
        <v>480</v>
      </c>
      <c r="J120" s="23" t="s">
        <v>481</v>
      </c>
      <c r="K120" s="23" t="s">
        <v>2518</v>
      </c>
      <c r="L120" s="23">
        <v>18351</v>
      </c>
      <c r="M120" s="23">
        <v>2.1419999999999999</v>
      </c>
      <c r="N120" s="23" t="s">
        <v>76</v>
      </c>
      <c r="O120" s="23" t="s">
        <v>36</v>
      </c>
    </row>
    <row r="121" spans="9:15" x14ac:dyDescent="0.35">
      <c r="I121" s="23" t="s">
        <v>318</v>
      </c>
      <c r="J121" s="23" t="s">
        <v>319</v>
      </c>
      <c r="K121" s="23" t="s">
        <v>2525</v>
      </c>
      <c r="L121" s="23">
        <v>32359</v>
      </c>
      <c r="M121" s="23">
        <v>0.76900000000000002</v>
      </c>
      <c r="N121" s="23" t="s">
        <v>144</v>
      </c>
      <c r="O121" s="23" t="s">
        <v>36</v>
      </c>
    </row>
    <row r="122" spans="9:15" x14ac:dyDescent="0.35">
      <c r="I122" s="23" t="s">
        <v>336</v>
      </c>
      <c r="J122" s="23" t="s">
        <v>337</v>
      </c>
      <c r="K122" s="23" t="s">
        <v>2525</v>
      </c>
      <c r="L122" s="23">
        <v>32606</v>
      </c>
      <c r="M122" s="23">
        <v>0.75</v>
      </c>
      <c r="N122" s="23" t="s">
        <v>36</v>
      </c>
      <c r="O122" s="23" t="s">
        <v>36</v>
      </c>
    </row>
    <row r="123" spans="9:15" x14ac:dyDescent="0.35">
      <c r="I123" s="23" t="s">
        <v>284</v>
      </c>
      <c r="J123" s="23" t="s">
        <v>285</v>
      </c>
      <c r="K123" s="23" t="s">
        <v>2518</v>
      </c>
      <c r="L123" s="23">
        <v>17870</v>
      </c>
      <c r="M123" s="23">
        <v>2.2090000000000001</v>
      </c>
      <c r="N123" s="23" t="s">
        <v>144</v>
      </c>
      <c r="O123" s="23" t="s">
        <v>36</v>
      </c>
    </row>
    <row r="124" spans="9:15" x14ac:dyDescent="0.35">
      <c r="I124" s="23" t="s">
        <v>1456</v>
      </c>
      <c r="J124" s="23" t="s">
        <v>1457</v>
      </c>
      <c r="K124" s="23" t="s">
        <v>2525</v>
      </c>
      <c r="L124" s="23">
        <v>32606</v>
      </c>
      <c r="M124" s="23">
        <v>0.75</v>
      </c>
      <c r="N124" s="23" t="s">
        <v>36</v>
      </c>
      <c r="O124" s="23" t="s">
        <v>822</v>
      </c>
    </row>
    <row r="125" spans="9:15" x14ac:dyDescent="0.35">
      <c r="I125" s="23" t="s">
        <v>3894</v>
      </c>
      <c r="J125" s="23" t="s">
        <v>3895</v>
      </c>
      <c r="K125" s="23" t="s">
        <v>2536</v>
      </c>
      <c r="L125" s="23">
        <v>4288</v>
      </c>
      <c r="M125" s="23">
        <v>5.0030000000000001</v>
      </c>
      <c r="N125" s="23" t="s">
        <v>42</v>
      </c>
      <c r="O125" s="23" t="s">
        <v>36</v>
      </c>
    </row>
    <row r="126" spans="9:15" x14ac:dyDescent="0.35">
      <c r="I126" s="23" t="s">
        <v>3898</v>
      </c>
      <c r="J126" s="23" t="s">
        <v>3899</v>
      </c>
      <c r="K126" s="23" t="s">
        <v>2517</v>
      </c>
      <c r="L126" s="23">
        <v>6843</v>
      </c>
      <c r="M126" s="23">
        <v>4.2039999999999997</v>
      </c>
      <c r="N126" s="23" t="s">
        <v>36</v>
      </c>
      <c r="O126" s="23" t="s">
        <v>36</v>
      </c>
    </row>
    <row r="127" spans="9:15" x14ac:dyDescent="0.35">
      <c r="I127" s="23" t="s">
        <v>1460</v>
      </c>
      <c r="J127" s="23" t="s">
        <v>1461</v>
      </c>
      <c r="K127" s="23" t="s">
        <v>2525</v>
      </c>
      <c r="L127" s="23">
        <v>32606</v>
      </c>
      <c r="M127" s="23">
        <v>0.75</v>
      </c>
      <c r="N127" s="23" t="s">
        <v>53</v>
      </c>
      <c r="O127" s="23" t="s">
        <v>822</v>
      </c>
    </row>
    <row r="128" spans="9:15" x14ac:dyDescent="0.35">
      <c r="I128" s="23" t="s">
        <v>482</v>
      </c>
      <c r="J128" s="23" t="s">
        <v>483</v>
      </c>
      <c r="K128" s="23" t="s">
        <v>2525</v>
      </c>
      <c r="L128" s="23">
        <v>32606</v>
      </c>
      <c r="M128" s="23">
        <v>0.75</v>
      </c>
      <c r="N128" s="23" t="s">
        <v>47</v>
      </c>
      <c r="O128" s="23" t="s">
        <v>822</v>
      </c>
    </row>
    <row r="129" spans="9:15" x14ac:dyDescent="0.35">
      <c r="I129" s="23" t="s">
        <v>3905</v>
      </c>
      <c r="J129" s="23" t="s">
        <v>3906</v>
      </c>
      <c r="K129" s="23" t="s">
        <v>2522</v>
      </c>
      <c r="L129" s="23">
        <v>21715</v>
      </c>
      <c r="M129" s="23">
        <v>1.7170000000000001</v>
      </c>
      <c r="N129" s="23" t="s">
        <v>144</v>
      </c>
      <c r="O129" s="23" t="s">
        <v>36</v>
      </c>
    </row>
    <row r="130" spans="9:15" x14ac:dyDescent="0.35">
      <c r="I130" s="23" t="s">
        <v>6104</v>
      </c>
      <c r="J130" s="23" t="s">
        <v>6105</v>
      </c>
      <c r="K130" s="23" t="s">
        <v>2525</v>
      </c>
      <c r="L130" s="23">
        <v>32072</v>
      </c>
      <c r="M130" s="23">
        <v>0.78900000000000003</v>
      </c>
      <c r="N130" s="23" t="s">
        <v>106</v>
      </c>
      <c r="O130" s="23" t="s">
        <v>36</v>
      </c>
    </row>
    <row r="131" spans="9:15" x14ac:dyDescent="0.35">
      <c r="I131" s="23" t="s">
        <v>274</v>
      </c>
      <c r="J131" s="23" t="s">
        <v>275</v>
      </c>
      <c r="K131" s="23" t="s">
        <v>2522</v>
      </c>
      <c r="L131" s="23">
        <v>22512</v>
      </c>
      <c r="M131" s="23">
        <v>1.625</v>
      </c>
      <c r="N131" s="23" t="s">
        <v>96</v>
      </c>
      <c r="O131" s="23" t="s">
        <v>36</v>
      </c>
    </row>
    <row r="132" spans="9:15" x14ac:dyDescent="0.35">
      <c r="I132" s="23" t="s">
        <v>1464</v>
      </c>
      <c r="J132" s="23" t="s">
        <v>1465</v>
      </c>
      <c r="K132" s="23" t="s">
        <v>2525</v>
      </c>
      <c r="L132" s="23">
        <v>32606</v>
      </c>
      <c r="M132" s="23">
        <v>0.75</v>
      </c>
      <c r="N132" s="23" t="s">
        <v>42</v>
      </c>
      <c r="O132" s="23" t="s">
        <v>822</v>
      </c>
    </row>
    <row r="133" spans="9:15" x14ac:dyDescent="0.35">
      <c r="I133" s="23" t="s">
        <v>1466</v>
      </c>
      <c r="J133" s="23" t="s">
        <v>1467</v>
      </c>
      <c r="K133" s="23" t="s">
        <v>2525</v>
      </c>
      <c r="L133" s="23">
        <v>32606</v>
      </c>
      <c r="M133" s="23">
        <v>0.75</v>
      </c>
      <c r="N133" s="23" t="s">
        <v>53</v>
      </c>
      <c r="O133" s="23" t="s">
        <v>822</v>
      </c>
    </row>
    <row r="134" spans="9:15" x14ac:dyDescent="0.35">
      <c r="I134" s="23" t="s">
        <v>272</v>
      </c>
      <c r="J134" s="23" t="s">
        <v>273</v>
      </c>
      <c r="K134" s="23" t="s">
        <v>2518</v>
      </c>
      <c r="L134" s="23">
        <v>13406</v>
      </c>
      <c r="M134" s="23">
        <v>2.879</v>
      </c>
      <c r="N134" s="23" t="s">
        <v>39</v>
      </c>
      <c r="O134" s="23" t="s">
        <v>36</v>
      </c>
    </row>
    <row r="135" spans="9:15" x14ac:dyDescent="0.35">
      <c r="I135" s="23" t="s">
        <v>1468</v>
      </c>
      <c r="J135" s="23" t="s">
        <v>1469</v>
      </c>
      <c r="K135" s="23" t="s">
        <v>2525</v>
      </c>
      <c r="L135" s="23">
        <v>32606</v>
      </c>
      <c r="M135" s="23">
        <v>0.75</v>
      </c>
      <c r="N135" s="23" t="s">
        <v>36</v>
      </c>
      <c r="O135" s="23" t="s">
        <v>822</v>
      </c>
    </row>
    <row r="136" spans="9:15" x14ac:dyDescent="0.35">
      <c r="I136" s="23" t="s">
        <v>6108</v>
      </c>
      <c r="J136" s="23" t="s">
        <v>6109</v>
      </c>
      <c r="K136" s="23" t="s">
        <v>2525</v>
      </c>
      <c r="L136" s="23">
        <v>32606</v>
      </c>
      <c r="M136" s="23">
        <v>0.75</v>
      </c>
      <c r="N136" s="23" t="s">
        <v>106</v>
      </c>
      <c r="O136" s="23" t="s">
        <v>36</v>
      </c>
    </row>
    <row r="137" spans="9:15" x14ac:dyDescent="0.35">
      <c r="I137" s="23" t="s">
        <v>6091</v>
      </c>
      <c r="J137" s="23" t="s">
        <v>6092</v>
      </c>
      <c r="K137" s="23" t="s">
        <v>2522</v>
      </c>
      <c r="L137" s="23">
        <v>21924</v>
      </c>
      <c r="M137" s="23">
        <v>1.6930000000000001</v>
      </c>
      <c r="N137" s="23" t="s">
        <v>36</v>
      </c>
      <c r="O137" s="23" t="s">
        <v>36</v>
      </c>
    </row>
    <row r="138" spans="9:15" x14ac:dyDescent="0.35">
      <c r="I138" s="23" t="s">
        <v>6112</v>
      </c>
      <c r="J138" s="23" t="s">
        <v>6113</v>
      </c>
      <c r="K138" s="23" t="s">
        <v>2525</v>
      </c>
      <c r="L138" s="23">
        <v>32606</v>
      </c>
      <c r="M138" s="23">
        <v>0.75</v>
      </c>
      <c r="N138" s="23" t="s">
        <v>39</v>
      </c>
      <c r="O138" s="23" t="s">
        <v>36</v>
      </c>
    </row>
    <row r="139" spans="9:15" x14ac:dyDescent="0.35">
      <c r="I139" s="23" t="s">
        <v>1470</v>
      </c>
      <c r="J139" s="23" t="s">
        <v>1471</v>
      </c>
      <c r="K139" s="23" t="s">
        <v>2525</v>
      </c>
      <c r="L139" s="23">
        <v>32606</v>
      </c>
      <c r="M139" s="23">
        <v>0.75</v>
      </c>
      <c r="N139" s="23" t="s">
        <v>36</v>
      </c>
      <c r="O139" s="23" t="s">
        <v>822</v>
      </c>
    </row>
    <row r="140" spans="9:15" x14ac:dyDescent="0.35">
      <c r="I140" s="23" t="s">
        <v>1472</v>
      </c>
      <c r="J140" s="23" t="s">
        <v>1473</v>
      </c>
      <c r="K140" s="23" t="s">
        <v>2525</v>
      </c>
      <c r="L140" s="23">
        <v>32606</v>
      </c>
      <c r="M140" s="23">
        <v>0.75</v>
      </c>
      <c r="N140" s="23" t="s">
        <v>36</v>
      </c>
      <c r="O140" s="23" t="s">
        <v>822</v>
      </c>
    </row>
    <row r="141" spans="9:15" x14ac:dyDescent="0.35">
      <c r="I141" s="23" t="s">
        <v>332</v>
      </c>
      <c r="J141" s="23" t="s">
        <v>333</v>
      </c>
      <c r="K141" s="23" t="s">
        <v>2525</v>
      </c>
      <c r="L141" s="23">
        <v>32606</v>
      </c>
      <c r="M141" s="23">
        <v>0.75</v>
      </c>
      <c r="N141" s="23" t="s">
        <v>39</v>
      </c>
      <c r="O141" s="23" t="s">
        <v>822</v>
      </c>
    </row>
    <row r="142" spans="9:15" x14ac:dyDescent="0.35">
      <c r="I142" s="23" t="s">
        <v>344</v>
      </c>
      <c r="J142" s="23" t="s">
        <v>345</v>
      </c>
      <c r="K142" s="23" t="s">
        <v>2525</v>
      </c>
      <c r="L142" s="23">
        <v>32606</v>
      </c>
      <c r="M142" s="23">
        <v>0.75</v>
      </c>
      <c r="N142" s="23" t="s">
        <v>39</v>
      </c>
      <c r="O142" s="23" t="s">
        <v>822</v>
      </c>
    </row>
    <row r="143" spans="9:15" x14ac:dyDescent="0.35">
      <c r="I143" s="23" t="s">
        <v>3886</v>
      </c>
      <c r="J143" s="23" t="s">
        <v>3887</v>
      </c>
      <c r="K143" s="23" t="s">
        <v>2536</v>
      </c>
      <c r="L143" s="23">
        <v>3626</v>
      </c>
      <c r="M143" s="23">
        <v>5.2789999999999999</v>
      </c>
      <c r="N143" s="23" t="s">
        <v>53</v>
      </c>
      <c r="O143" s="23" t="s">
        <v>36</v>
      </c>
    </row>
    <row r="144" spans="9:15" x14ac:dyDescent="0.35">
      <c r="I144" s="23" t="s">
        <v>3903</v>
      </c>
      <c r="J144" s="23" t="s">
        <v>3904</v>
      </c>
      <c r="K144" s="23" t="s">
        <v>2525</v>
      </c>
      <c r="L144" s="23">
        <v>32606</v>
      </c>
      <c r="M144" s="23">
        <v>0.75</v>
      </c>
      <c r="N144" s="23" t="s">
        <v>71</v>
      </c>
      <c r="O144" s="23" t="s">
        <v>822</v>
      </c>
    </row>
    <row r="145" spans="9:15" x14ac:dyDescent="0.35">
      <c r="I145" s="23" t="s">
        <v>3896</v>
      </c>
      <c r="J145" s="23" t="s">
        <v>3897</v>
      </c>
      <c r="K145" s="23" t="s">
        <v>2517</v>
      </c>
      <c r="L145" s="23">
        <v>5788</v>
      </c>
      <c r="M145" s="23">
        <v>4.5170000000000003</v>
      </c>
      <c r="N145" s="23" t="s">
        <v>39</v>
      </c>
      <c r="O145" s="23" t="s">
        <v>36</v>
      </c>
    </row>
    <row r="146" spans="9:15" x14ac:dyDescent="0.35">
      <c r="I146" s="23" t="s">
        <v>6110</v>
      </c>
      <c r="J146" s="23" t="s">
        <v>6111</v>
      </c>
      <c r="K146" s="23" t="s">
        <v>2525</v>
      </c>
      <c r="L146" s="23">
        <v>32606</v>
      </c>
      <c r="M146" s="23">
        <v>0.75</v>
      </c>
      <c r="N146" s="23" t="s">
        <v>76</v>
      </c>
      <c r="O146" s="23" t="s">
        <v>36</v>
      </c>
    </row>
    <row r="147" spans="9:15" x14ac:dyDescent="0.35">
      <c r="I147" s="23" t="s">
        <v>3146</v>
      </c>
      <c r="J147" s="23" t="s">
        <v>2180</v>
      </c>
      <c r="K147" s="23" t="s">
        <v>2522</v>
      </c>
      <c r="L147" s="23">
        <v>27765</v>
      </c>
      <c r="M147" s="23">
        <v>1.1259999999999999</v>
      </c>
      <c r="N147" s="23" t="s">
        <v>85</v>
      </c>
      <c r="O147" s="23" t="s">
        <v>36</v>
      </c>
    </row>
    <row r="148" spans="9:15" x14ac:dyDescent="0.35">
      <c r="I148" s="23" t="s">
        <v>1474</v>
      </c>
      <c r="J148" s="23" t="s">
        <v>1475</v>
      </c>
      <c r="K148" s="23" t="s">
        <v>2525</v>
      </c>
      <c r="L148" s="23">
        <v>32606</v>
      </c>
      <c r="M148" s="23">
        <v>0.75</v>
      </c>
      <c r="N148" s="23" t="s">
        <v>36</v>
      </c>
      <c r="O148" s="23" t="s">
        <v>822</v>
      </c>
    </row>
    <row r="149" spans="9:15" x14ac:dyDescent="0.35">
      <c r="I149" s="23" t="s">
        <v>2640</v>
      </c>
      <c r="J149" s="23" t="s">
        <v>2641</v>
      </c>
      <c r="K149" s="23" t="s">
        <v>2525</v>
      </c>
      <c r="L149" s="23">
        <v>57257</v>
      </c>
      <c r="M149" s="23">
        <v>0.73199999999999998</v>
      </c>
      <c r="N149" s="23" t="s">
        <v>85</v>
      </c>
      <c r="O149" s="23" t="s">
        <v>36</v>
      </c>
    </row>
    <row r="150" spans="9:15" x14ac:dyDescent="0.35">
      <c r="I150" s="23" t="s">
        <v>1476</v>
      </c>
      <c r="J150" s="23" t="s">
        <v>1477</v>
      </c>
      <c r="K150" s="23" t="s">
        <v>2525</v>
      </c>
      <c r="L150" s="23">
        <v>32606</v>
      </c>
      <c r="M150" s="23">
        <v>0.75</v>
      </c>
      <c r="N150" s="23" t="s">
        <v>68</v>
      </c>
      <c r="O150" s="23" t="s">
        <v>822</v>
      </c>
    </row>
    <row r="151" spans="9:15" x14ac:dyDescent="0.35">
      <c r="I151" s="23" t="s">
        <v>1478</v>
      </c>
      <c r="J151" s="23" t="s">
        <v>1479</v>
      </c>
      <c r="K151" s="23" t="s">
        <v>2525</v>
      </c>
      <c r="L151" s="23">
        <v>32606</v>
      </c>
      <c r="M151" s="23">
        <v>0.75</v>
      </c>
      <c r="N151" s="23" t="s">
        <v>36</v>
      </c>
      <c r="O151" s="23" t="s">
        <v>822</v>
      </c>
    </row>
    <row r="152" spans="9:15" x14ac:dyDescent="0.35">
      <c r="I152" s="23" t="s">
        <v>2324</v>
      </c>
      <c r="J152" s="23" t="s">
        <v>2325</v>
      </c>
      <c r="K152" s="23" t="s">
        <v>2525</v>
      </c>
      <c r="L152" s="23">
        <v>32606</v>
      </c>
      <c r="M152" s="23">
        <v>0.75</v>
      </c>
      <c r="N152" s="23" t="s">
        <v>36</v>
      </c>
      <c r="O152" s="23" t="s">
        <v>36</v>
      </c>
    </row>
    <row r="153" spans="9:15" x14ac:dyDescent="0.35">
      <c r="I153" s="23" t="s">
        <v>312</v>
      </c>
      <c r="J153" s="23" t="s">
        <v>313</v>
      </c>
      <c r="K153" s="23" t="s">
        <v>2525</v>
      </c>
      <c r="L153" s="23">
        <v>32606</v>
      </c>
      <c r="M153" s="23">
        <v>0.75</v>
      </c>
      <c r="N153" s="23" t="s">
        <v>39</v>
      </c>
      <c r="O153" s="23" t="s">
        <v>822</v>
      </c>
    </row>
    <row r="154" spans="9:15" x14ac:dyDescent="0.35">
      <c r="I154" s="23" t="s">
        <v>379</v>
      </c>
      <c r="J154" s="23" t="s">
        <v>380</v>
      </c>
      <c r="K154" s="23" t="s">
        <v>2525</v>
      </c>
      <c r="L154" s="23">
        <v>32606</v>
      </c>
      <c r="M154" s="23">
        <v>0.75</v>
      </c>
      <c r="N154" s="23" t="s">
        <v>36</v>
      </c>
      <c r="O154" s="23" t="s">
        <v>36</v>
      </c>
    </row>
    <row r="155" spans="9:15" x14ac:dyDescent="0.35">
      <c r="I155" s="23" t="s">
        <v>1718</v>
      </c>
      <c r="J155" s="23" t="s">
        <v>1719</v>
      </c>
      <c r="K155" s="23" t="s">
        <v>2536</v>
      </c>
      <c r="L155" s="23">
        <v>4329</v>
      </c>
      <c r="M155" s="23">
        <v>4.9870000000000001</v>
      </c>
      <c r="N155" s="23" t="s">
        <v>42</v>
      </c>
      <c r="O155" s="23" t="s">
        <v>36</v>
      </c>
    </row>
    <row r="156" spans="9:15" x14ac:dyDescent="0.35">
      <c r="I156" s="23" t="s">
        <v>6069</v>
      </c>
      <c r="J156" s="23" t="s">
        <v>6070</v>
      </c>
      <c r="K156" s="23" t="s">
        <v>2536</v>
      </c>
      <c r="L156" s="23">
        <v>4387</v>
      </c>
      <c r="M156" s="23">
        <v>4.9640000000000004</v>
      </c>
      <c r="N156" s="23" t="s">
        <v>36</v>
      </c>
      <c r="O156" s="23" t="s">
        <v>36</v>
      </c>
    </row>
    <row r="157" spans="9:15" x14ac:dyDescent="0.35">
      <c r="I157" s="23" t="s">
        <v>657</v>
      </c>
      <c r="J157" s="23" t="s">
        <v>658</v>
      </c>
      <c r="K157" s="23" t="s">
        <v>2525</v>
      </c>
      <c r="L157" s="23">
        <v>32606</v>
      </c>
      <c r="M157" s="23">
        <v>0.75</v>
      </c>
      <c r="N157" s="23" t="s">
        <v>71</v>
      </c>
      <c r="O157" s="23" t="s">
        <v>822</v>
      </c>
    </row>
    <row r="158" spans="9:15" x14ac:dyDescent="0.35">
      <c r="I158" s="23" t="s">
        <v>377</v>
      </c>
      <c r="J158" s="23" t="s">
        <v>378</v>
      </c>
      <c r="K158" s="23" t="s">
        <v>2525</v>
      </c>
      <c r="L158" s="23">
        <v>32606</v>
      </c>
      <c r="M158" s="23">
        <v>0.75</v>
      </c>
      <c r="N158" s="23" t="s">
        <v>36</v>
      </c>
      <c r="O158" s="23" t="s">
        <v>822</v>
      </c>
    </row>
    <row r="159" spans="9:15" x14ac:dyDescent="0.35">
      <c r="I159" s="23" t="s">
        <v>1482</v>
      </c>
      <c r="J159" s="23" t="s">
        <v>1483</v>
      </c>
      <c r="K159" s="23" t="s">
        <v>2525</v>
      </c>
      <c r="L159" s="23">
        <v>32606</v>
      </c>
      <c r="M159" s="23">
        <v>0.75</v>
      </c>
      <c r="N159" s="23" t="s">
        <v>96</v>
      </c>
      <c r="O159" s="23" t="s">
        <v>822</v>
      </c>
    </row>
    <row r="160" spans="9:15" x14ac:dyDescent="0.35">
      <c r="I160" s="23" t="s">
        <v>1484</v>
      </c>
      <c r="J160" s="23" t="s">
        <v>1485</v>
      </c>
      <c r="K160" s="23" t="s">
        <v>2525</v>
      </c>
      <c r="L160" s="23">
        <v>32606</v>
      </c>
      <c r="M160" s="23">
        <v>0.75</v>
      </c>
      <c r="N160" s="23" t="s">
        <v>36</v>
      </c>
      <c r="O160" s="23" t="s">
        <v>822</v>
      </c>
    </row>
    <row r="161" spans="9:15" x14ac:dyDescent="0.35">
      <c r="I161" s="23" t="s">
        <v>1486</v>
      </c>
      <c r="J161" s="23" t="s">
        <v>1487</v>
      </c>
      <c r="K161" s="23" t="s">
        <v>2522</v>
      </c>
      <c r="L161" s="23">
        <v>25099</v>
      </c>
      <c r="M161" s="23">
        <v>1.357</v>
      </c>
      <c r="N161" s="23" t="s">
        <v>36</v>
      </c>
      <c r="O161" s="23" t="s">
        <v>36</v>
      </c>
    </row>
    <row r="162" spans="9:15" x14ac:dyDescent="0.35">
      <c r="I162" s="23" t="s">
        <v>2287</v>
      </c>
      <c r="J162" s="23" t="s">
        <v>2288</v>
      </c>
      <c r="K162" s="23" t="s">
        <v>2518</v>
      </c>
      <c r="L162" s="23">
        <v>15777</v>
      </c>
      <c r="M162" s="23">
        <v>2.5019999999999998</v>
      </c>
      <c r="N162" s="23" t="s">
        <v>36</v>
      </c>
      <c r="O162" s="23" t="s">
        <v>36</v>
      </c>
    </row>
    <row r="163" spans="9:15" x14ac:dyDescent="0.35">
      <c r="I163" s="23" t="s">
        <v>326</v>
      </c>
      <c r="J163" s="23" t="s">
        <v>327</v>
      </c>
      <c r="K163" s="23" t="s">
        <v>2525</v>
      </c>
      <c r="L163" s="23">
        <v>32606</v>
      </c>
      <c r="M163" s="23">
        <v>0.75</v>
      </c>
      <c r="N163" s="23" t="s">
        <v>155</v>
      </c>
      <c r="O163" s="23" t="s">
        <v>822</v>
      </c>
    </row>
    <row r="164" spans="9:15" x14ac:dyDescent="0.35">
      <c r="I164" s="23" t="s">
        <v>2638</v>
      </c>
      <c r="J164" s="23" t="s">
        <v>2639</v>
      </c>
      <c r="K164" s="23" t="s">
        <v>2536</v>
      </c>
      <c r="L164" s="23">
        <v>3392</v>
      </c>
      <c r="M164" s="23">
        <v>5.3840000000000003</v>
      </c>
      <c r="N164" s="23" t="s">
        <v>85</v>
      </c>
      <c r="O164" s="23" t="s">
        <v>36</v>
      </c>
    </row>
    <row r="165" spans="9:15" x14ac:dyDescent="0.35">
      <c r="I165" s="23" t="s">
        <v>2642</v>
      </c>
      <c r="J165" s="23" t="s">
        <v>2643</v>
      </c>
      <c r="K165" s="23" t="s">
        <v>2522</v>
      </c>
      <c r="L165" s="23">
        <v>29677</v>
      </c>
      <c r="M165" s="23">
        <v>0.95499999999999996</v>
      </c>
      <c r="N165" s="23" t="s">
        <v>81</v>
      </c>
      <c r="O165" s="23" t="s">
        <v>36</v>
      </c>
    </row>
    <row r="166" spans="9:15" x14ac:dyDescent="0.35">
      <c r="I166" s="23" t="s">
        <v>1490</v>
      </c>
      <c r="J166" s="23" t="s">
        <v>1491</v>
      </c>
      <c r="K166" s="23" t="s">
        <v>2525</v>
      </c>
      <c r="L166" s="23">
        <v>32606</v>
      </c>
      <c r="M166" s="23">
        <v>0.75</v>
      </c>
      <c r="N166" s="23" t="s">
        <v>36</v>
      </c>
      <c r="O166" s="23" t="s">
        <v>822</v>
      </c>
    </row>
    <row r="167" spans="9:15" x14ac:dyDescent="0.35">
      <c r="I167" s="23" t="s">
        <v>1492</v>
      </c>
      <c r="J167" s="23" t="s">
        <v>1493</v>
      </c>
      <c r="K167" s="23" t="s">
        <v>2525</v>
      </c>
      <c r="L167" s="23">
        <v>32606</v>
      </c>
      <c r="M167" s="23">
        <v>0.75</v>
      </c>
      <c r="N167" s="23" t="s">
        <v>36</v>
      </c>
      <c r="O167" s="23" t="s">
        <v>822</v>
      </c>
    </row>
    <row r="168" spans="9:15" x14ac:dyDescent="0.35">
      <c r="I168" s="23" t="s">
        <v>292</v>
      </c>
      <c r="J168" s="23" t="s">
        <v>293</v>
      </c>
      <c r="K168" s="23" t="s">
        <v>2525</v>
      </c>
      <c r="L168" s="23">
        <v>32413</v>
      </c>
      <c r="M168" s="23">
        <v>0.76600000000000001</v>
      </c>
      <c r="N168" s="23" t="s">
        <v>39</v>
      </c>
      <c r="O168" s="23" t="s">
        <v>36</v>
      </c>
    </row>
    <row r="169" spans="9:15" x14ac:dyDescent="0.35">
      <c r="I169" s="23" t="s">
        <v>304</v>
      </c>
      <c r="J169" s="23" t="s">
        <v>305</v>
      </c>
      <c r="K169" s="23" t="s">
        <v>2525</v>
      </c>
      <c r="L169" s="23">
        <v>32606</v>
      </c>
      <c r="M169" s="23">
        <v>0.75</v>
      </c>
      <c r="N169" s="23" t="s">
        <v>144</v>
      </c>
      <c r="O169" s="23" t="s">
        <v>36</v>
      </c>
    </row>
    <row r="170" spans="9:15" x14ac:dyDescent="0.35">
      <c r="I170" s="23" t="s">
        <v>1494</v>
      </c>
      <c r="J170" s="23" t="s">
        <v>1495</v>
      </c>
      <c r="K170" s="23" t="s">
        <v>2522</v>
      </c>
      <c r="L170" s="23">
        <v>21109</v>
      </c>
      <c r="M170" s="23">
        <v>1.7869999999999999</v>
      </c>
      <c r="N170" s="23" t="s">
        <v>53</v>
      </c>
      <c r="O170" s="23" t="s">
        <v>36</v>
      </c>
    </row>
    <row r="171" spans="9:15" x14ac:dyDescent="0.35">
      <c r="I171" s="23" t="s">
        <v>5643</v>
      </c>
      <c r="J171" s="23" t="s">
        <v>5644</v>
      </c>
      <c r="K171" s="23" t="s">
        <v>2525</v>
      </c>
      <c r="L171" s="23">
        <v>32606</v>
      </c>
      <c r="M171" s="23">
        <v>0.75</v>
      </c>
      <c r="N171" s="23" t="s">
        <v>50</v>
      </c>
      <c r="O171" s="23" t="s">
        <v>36</v>
      </c>
    </row>
    <row r="172" spans="9:15" x14ac:dyDescent="0.35">
      <c r="I172" s="23" t="s">
        <v>2295</v>
      </c>
      <c r="J172" s="23" t="s">
        <v>2296</v>
      </c>
      <c r="K172" s="23" t="s">
        <v>2517</v>
      </c>
      <c r="L172" s="23">
        <v>5919</v>
      </c>
      <c r="M172" s="23">
        <v>4.4740000000000002</v>
      </c>
      <c r="N172" s="23" t="s">
        <v>53</v>
      </c>
      <c r="O172" s="23" t="s">
        <v>36</v>
      </c>
    </row>
    <row r="173" spans="9:15" x14ac:dyDescent="0.35">
      <c r="I173" s="23" t="s">
        <v>2285</v>
      </c>
      <c r="J173" s="23" t="s">
        <v>2286</v>
      </c>
      <c r="K173" s="23" t="s">
        <v>2522</v>
      </c>
      <c r="L173" s="23">
        <v>28396</v>
      </c>
      <c r="M173" s="23">
        <v>1.0660000000000001</v>
      </c>
      <c r="N173" s="23" t="s">
        <v>36</v>
      </c>
      <c r="O173" s="23" t="s">
        <v>822</v>
      </c>
    </row>
    <row r="174" spans="9:15" x14ac:dyDescent="0.35">
      <c r="I174" s="23" t="s">
        <v>1496</v>
      </c>
      <c r="J174" s="23" t="s">
        <v>1497</v>
      </c>
      <c r="K174" s="23" t="s">
        <v>2517</v>
      </c>
      <c r="L174" s="23">
        <v>7771</v>
      </c>
      <c r="M174" s="23">
        <v>3.9740000000000002</v>
      </c>
      <c r="N174" s="23" t="s">
        <v>42</v>
      </c>
      <c r="O174" s="23" t="s">
        <v>36</v>
      </c>
    </row>
    <row r="175" spans="9:15" x14ac:dyDescent="0.35">
      <c r="I175" s="23" t="s">
        <v>302</v>
      </c>
      <c r="J175" s="23" t="s">
        <v>303</v>
      </c>
      <c r="K175" s="23" t="s">
        <v>2525</v>
      </c>
      <c r="L175" s="23">
        <v>32606</v>
      </c>
      <c r="M175" s="23">
        <v>0.75</v>
      </c>
      <c r="N175" s="23" t="s">
        <v>47</v>
      </c>
      <c r="O175" s="23" t="s">
        <v>822</v>
      </c>
    </row>
    <row r="176" spans="9:15" x14ac:dyDescent="0.35">
      <c r="I176" s="23" t="s">
        <v>352</v>
      </c>
      <c r="J176" s="23" t="s">
        <v>353</v>
      </c>
      <c r="K176" s="23" t="s">
        <v>2525</v>
      </c>
      <c r="L176" s="23">
        <v>32606</v>
      </c>
      <c r="M176" s="23">
        <v>0.75</v>
      </c>
      <c r="N176" s="23" t="s">
        <v>42</v>
      </c>
      <c r="O176" s="23" t="s">
        <v>822</v>
      </c>
    </row>
    <row r="177" spans="9:15" x14ac:dyDescent="0.35">
      <c r="I177" s="23" t="s">
        <v>6106</v>
      </c>
      <c r="J177" s="23" t="s">
        <v>6107</v>
      </c>
      <c r="K177" s="23" t="s">
        <v>2525</v>
      </c>
      <c r="L177" s="23">
        <v>32576</v>
      </c>
      <c r="M177" s="23">
        <v>0.752</v>
      </c>
      <c r="N177" s="23" t="s">
        <v>53</v>
      </c>
      <c r="O177" s="23" t="s">
        <v>36</v>
      </c>
    </row>
    <row r="178" spans="9:15" x14ac:dyDescent="0.35">
      <c r="I178" s="23" t="s">
        <v>1498</v>
      </c>
      <c r="J178" s="23" t="s">
        <v>1499</v>
      </c>
      <c r="K178" s="23" t="s">
        <v>2525</v>
      </c>
      <c r="L178" s="23">
        <v>32606</v>
      </c>
      <c r="M178" s="23">
        <v>0.75</v>
      </c>
      <c r="N178" s="23" t="s">
        <v>53</v>
      </c>
      <c r="O178" s="23" t="s">
        <v>822</v>
      </c>
    </row>
    <row r="179" spans="9:15" x14ac:dyDescent="0.35">
      <c r="I179" s="23" t="s">
        <v>1500</v>
      </c>
      <c r="J179" s="23" t="s">
        <v>1501</v>
      </c>
      <c r="K179" s="23" t="s">
        <v>2525</v>
      </c>
      <c r="L179" s="23">
        <v>32606</v>
      </c>
      <c r="M179" s="23">
        <v>0.75</v>
      </c>
      <c r="N179" s="23" t="s">
        <v>36</v>
      </c>
      <c r="O179" s="23" t="s">
        <v>822</v>
      </c>
    </row>
    <row r="180" spans="9:15" x14ac:dyDescent="0.35">
      <c r="I180" s="23" t="s">
        <v>3890</v>
      </c>
      <c r="J180" s="23" t="s">
        <v>3891</v>
      </c>
      <c r="K180" s="23" t="s">
        <v>2536</v>
      </c>
      <c r="L180" s="23">
        <v>3457</v>
      </c>
      <c r="M180" s="23">
        <v>5.3579999999999997</v>
      </c>
      <c r="N180" s="23" t="s">
        <v>76</v>
      </c>
      <c r="O180" s="23" t="s">
        <v>36</v>
      </c>
    </row>
    <row r="181" spans="9:15" x14ac:dyDescent="0.35">
      <c r="I181" s="23" t="s">
        <v>1502</v>
      </c>
      <c r="J181" s="23" t="s">
        <v>1503</v>
      </c>
      <c r="K181" s="23" t="s">
        <v>2525</v>
      </c>
      <c r="L181" s="23">
        <v>32606</v>
      </c>
      <c r="M181" s="23">
        <v>0.75</v>
      </c>
      <c r="N181" s="23" t="s">
        <v>155</v>
      </c>
      <c r="O181" s="23" t="s">
        <v>822</v>
      </c>
    </row>
    <row r="182" spans="9:15" x14ac:dyDescent="0.35">
      <c r="I182" s="23" t="s">
        <v>2658</v>
      </c>
      <c r="J182" s="23" t="s">
        <v>2659</v>
      </c>
      <c r="K182" s="23" t="s">
        <v>2522</v>
      </c>
      <c r="L182" s="23">
        <v>24312</v>
      </c>
      <c r="M182" s="23">
        <v>1.431</v>
      </c>
      <c r="N182" s="23" t="s">
        <v>42</v>
      </c>
      <c r="O182" s="23" t="s">
        <v>36</v>
      </c>
    </row>
    <row r="183" spans="9:15" x14ac:dyDescent="0.35">
      <c r="I183" s="23" t="s">
        <v>350</v>
      </c>
      <c r="J183" s="23" t="s">
        <v>351</v>
      </c>
      <c r="K183" s="23" t="s">
        <v>2525</v>
      </c>
      <c r="L183" s="23">
        <v>32606</v>
      </c>
      <c r="M183" s="23">
        <v>0.75</v>
      </c>
      <c r="N183" s="23" t="s">
        <v>76</v>
      </c>
      <c r="O183" s="23" t="s">
        <v>822</v>
      </c>
    </row>
    <row r="184" spans="9:15" x14ac:dyDescent="0.35">
      <c r="I184" s="23" t="s">
        <v>3143</v>
      </c>
      <c r="J184" s="23" t="s">
        <v>2320</v>
      </c>
      <c r="K184" s="23" t="s">
        <v>2525</v>
      </c>
      <c r="L184" s="23">
        <v>32606</v>
      </c>
      <c r="M184" s="23">
        <v>0.75</v>
      </c>
      <c r="N184" s="23" t="s">
        <v>39</v>
      </c>
      <c r="O184" s="23" t="s">
        <v>36</v>
      </c>
    </row>
    <row r="185" spans="9:15" x14ac:dyDescent="0.35">
      <c r="I185" s="23" t="s">
        <v>2319</v>
      </c>
      <c r="J185" s="23" t="s">
        <v>2320</v>
      </c>
      <c r="K185" s="23" t="s">
        <v>2525</v>
      </c>
      <c r="L185" s="23">
        <v>32606</v>
      </c>
      <c r="M185" s="23">
        <v>0.75</v>
      </c>
      <c r="N185" s="23" t="s">
        <v>53</v>
      </c>
      <c r="O185" s="23" t="s">
        <v>822</v>
      </c>
    </row>
    <row r="186" spans="9:15" x14ac:dyDescent="0.35">
      <c r="I186" s="23" t="s">
        <v>1504</v>
      </c>
      <c r="J186" s="23" t="s">
        <v>1505</v>
      </c>
      <c r="K186" s="23" t="s">
        <v>2525</v>
      </c>
      <c r="L186" s="23">
        <v>32606</v>
      </c>
      <c r="M186" s="23">
        <v>0.75</v>
      </c>
      <c r="N186" s="23" t="s">
        <v>71</v>
      </c>
      <c r="O186" s="23" t="s">
        <v>822</v>
      </c>
    </row>
    <row r="187" spans="9:15" x14ac:dyDescent="0.35">
      <c r="I187" s="23" t="s">
        <v>3909</v>
      </c>
      <c r="J187" s="23" t="s">
        <v>3910</v>
      </c>
      <c r="K187" s="23" t="s">
        <v>2518</v>
      </c>
      <c r="L187" s="23">
        <v>15093</v>
      </c>
      <c r="M187" s="23">
        <v>2.605</v>
      </c>
      <c r="N187" s="23" t="s">
        <v>39</v>
      </c>
      <c r="O187" s="23" t="s">
        <v>36</v>
      </c>
    </row>
    <row r="188" spans="9:15" x14ac:dyDescent="0.35">
      <c r="I188" s="23" t="s">
        <v>330</v>
      </c>
      <c r="J188" s="23" t="s">
        <v>331</v>
      </c>
      <c r="K188" s="23" t="s">
        <v>2525</v>
      </c>
      <c r="L188" s="23">
        <v>32606</v>
      </c>
      <c r="M188" s="23">
        <v>0.75</v>
      </c>
      <c r="N188" s="23" t="s">
        <v>36</v>
      </c>
      <c r="O188" s="23" t="s">
        <v>822</v>
      </c>
    </row>
    <row r="189" spans="9:15" x14ac:dyDescent="0.35">
      <c r="I189" s="23" t="s">
        <v>300</v>
      </c>
      <c r="J189" s="23" t="s">
        <v>301</v>
      </c>
      <c r="K189" s="23" t="s">
        <v>2525</v>
      </c>
      <c r="L189" s="23">
        <v>32606</v>
      </c>
      <c r="M189" s="23">
        <v>0.75</v>
      </c>
      <c r="N189" s="23" t="s">
        <v>53</v>
      </c>
      <c r="O189" s="23" t="s">
        <v>822</v>
      </c>
    </row>
    <row r="190" spans="9:15" x14ac:dyDescent="0.35">
      <c r="I190" s="23" t="s">
        <v>6132</v>
      </c>
      <c r="J190" s="23" t="s">
        <v>6133</v>
      </c>
      <c r="K190" s="23" t="s">
        <v>2525</v>
      </c>
      <c r="L190" s="23">
        <v>44992</v>
      </c>
      <c r="M190" s="23">
        <v>0.745</v>
      </c>
      <c r="N190" s="23" t="s">
        <v>50</v>
      </c>
      <c r="O190" s="23" t="s">
        <v>36</v>
      </c>
    </row>
    <row r="191" spans="9:15" x14ac:dyDescent="0.35">
      <c r="I191" s="23" t="s">
        <v>3892</v>
      </c>
      <c r="J191" s="23" t="s">
        <v>3893</v>
      </c>
      <c r="K191" s="23" t="s">
        <v>2536</v>
      </c>
      <c r="L191" s="23">
        <v>2841</v>
      </c>
      <c r="M191" s="23">
        <v>5.6630000000000003</v>
      </c>
      <c r="N191" s="23" t="s">
        <v>36</v>
      </c>
      <c r="O191" s="23" t="s">
        <v>36</v>
      </c>
    </row>
    <row r="192" spans="9:15" x14ac:dyDescent="0.35">
      <c r="I192" s="23" t="s">
        <v>3913</v>
      </c>
      <c r="J192" s="23" t="s">
        <v>3914</v>
      </c>
      <c r="K192" s="23" t="s">
        <v>2522</v>
      </c>
      <c r="L192" s="23">
        <v>27129</v>
      </c>
      <c r="M192" s="23">
        <v>1.1830000000000001</v>
      </c>
      <c r="N192" s="23" t="s">
        <v>76</v>
      </c>
      <c r="O192" s="23" t="s">
        <v>36</v>
      </c>
    </row>
    <row r="193" spans="9:15" x14ac:dyDescent="0.35">
      <c r="I193" s="23" t="s">
        <v>1508</v>
      </c>
      <c r="J193" s="23" t="s">
        <v>1509</v>
      </c>
      <c r="K193" s="23" t="s">
        <v>2518</v>
      </c>
      <c r="L193" s="23">
        <v>10750</v>
      </c>
      <c r="M193" s="23">
        <v>3.35</v>
      </c>
      <c r="N193" s="23" t="s">
        <v>71</v>
      </c>
      <c r="O193" s="23" t="s">
        <v>36</v>
      </c>
    </row>
    <row r="194" spans="9:15" x14ac:dyDescent="0.35">
      <c r="I194" s="23" t="s">
        <v>270</v>
      </c>
      <c r="J194" s="23" t="s">
        <v>271</v>
      </c>
      <c r="K194" s="23" t="s">
        <v>2522</v>
      </c>
      <c r="L194" s="23">
        <v>21841</v>
      </c>
      <c r="M194" s="23">
        <v>1.702</v>
      </c>
      <c r="N194" s="23" t="s">
        <v>39</v>
      </c>
      <c r="O194" s="23" t="s">
        <v>36</v>
      </c>
    </row>
    <row r="195" spans="9:15" x14ac:dyDescent="0.35">
      <c r="I195" s="23" t="s">
        <v>2289</v>
      </c>
      <c r="J195" s="23" t="s">
        <v>2290</v>
      </c>
      <c r="K195" s="23" t="s">
        <v>2536</v>
      </c>
      <c r="L195" s="23">
        <v>2968</v>
      </c>
      <c r="M195" s="23">
        <v>5.5970000000000004</v>
      </c>
      <c r="N195" s="23" t="s">
        <v>96</v>
      </c>
      <c r="O195" s="23" t="s">
        <v>36</v>
      </c>
    </row>
    <row r="196" spans="9:15" x14ac:dyDescent="0.35">
      <c r="I196" s="23" t="s">
        <v>3108</v>
      </c>
      <c r="J196" s="23" t="s">
        <v>3109</v>
      </c>
      <c r="K196" s="23" t="s">
        <v>2525</v>
      </c>
      <c r="L196" s="23">
        <v>32606</v>
      </c>
      <c r="M196" s="23">
        <v>0.75</v>
      </c>
      <c r="N196" s="23" t="s">
        <v>39</v>
      </c>
      <c r="O196" s="23" t="s">
        <v>36</v>
      </c>
    </row>
    <row r="197" spans="9:15" x14ac:dyDescent="0.35">
      <c r="I197" s="23" t="s">
        <v>328</v>
      </c>
      <c r="J197" s="23" t="s">
        <v>329</v>
      </c>
      <c r="K197" s="23" t="s">
        <v>2525</v>
      </c>
      <c r="L197" s="23">
        <v>32606</v>
      </c>
      <c r="M197" s="23">
        <v>0.75</v>
      </c>
      <c r="N197" s="23" t="s">
        <v>96</v>
      </c>
      <c r="O197" s="23" t="s">
        <v>36</v>
      </c>
    </row>
    <row r="198" spans="9:15" x14ac:dyDescent="0.35">
      <c r="I198" s="23" t="s">
        <v>6078</v>
      </c>
      <c r="J198" s="23" t="s">
        <v>2635</v>
      </c>
      <c r="K198" s="23" t="s">
        <v>2518</v>
      </c>
      <c r="L198" s="23">
        <v>13941</v>
      </c>
      <c r="M198" s="23">
        <v>2.7879999999999998</v>
      </c>
      <c r="N198" s="23" t="s">
        <v>36</v>
      </c>
      <c r="O198" s="23" t="s">
        <v>36</v>
      </c>
    </row>
  </sheetData>
  <sheetProtection algorithmName="SHA-512" hashValue="+YuRL/T8ErUbdNmNHM1Qi4Y4U7khil12vI4XjT807gSTNKHZcLCfDu35X6vVBwQbwq4zAEdqLYbMktmaiFWKgg==" saltValue="3lQKOK/6NVib2jd6+8A1Kg==" spinCount="100000" sheet="1" objects="1" scenarios="1"/>
  <autoFilter ref="A2:O2" xr:uid="{00000000-0001-0000-0F00-000000000000}"/>
  <sortState xmlns:xlrd2="http://schemas.microsoft.com/office/spreadsheetml/2017/richdata2" ref="I3:O198">
    <sortCondition ref="J3:J19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62"/>
  <sheetViews>
    <sheetView zoomScale="80" zoomScaleNormal="80" workbookViewId="0">
      <selection activeCell="B1" sqref="B1"/>
    </sheetView>
  </sheetViews>
  <sheetFormatPr baseColWidth="10" defaultRowHeight="12.75" x14ac:dyDescent="0.35"/>
  <cols>
    <col min="1" max="1" width="11.73046875" bestFit="1" customWidth="1"/>
    <col min="2" max="2" width="23.79687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4.8632812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6181</v>
      </c>
      <c r="B3" s="23" t="s">
        <v>6182</v>
      </c>
      <c r="C3" s="23" t="s">
        <v>2518</v>
      </c>
      <c r="D3" s="23">
        <v>4403</v>
      </c>
      <c r="E3" s="23">
        <v>2.992</v>
      </c>
      <c r="F3" s="23" t="s">
        <v>35</v>
      </c>
      <c r="G3" s="23" t="s">
        <v>36</v>
      </c>
      <c r="I3" s="23" t="s">
        <v>2711</v>
      </c>
      <c r="J3" s="23" t="s">
        <v>2712</v>
      </c>
      <c r="K3" s="23" t="s">
        <v>2517</v>
      </c>
      <c r="L3" s="23">
        <v>8802</v>
      </c>
      <c r="M3" s="23">
        <v>3.7410000000000001</v>
      </c>
      <c r="N3" s="23" t="s">
        <v>47</v>
      </c>
      <c r="O3" s="23" t="s">
        <v>36</v>
      </c>
    </row>
    <row r="4" spans="1:15" x14ac:dyDescent="0.35">
      <c r="A4" s="23" t="s">
        <v>6187</v>
      </c>
      <c r="B4" s="23" t="s">
        <v>6188</v>
      </c>
      <c r="C4" s="23" t="s">
        <v>2518</v>
      </c>
      <c r="D4" s="23">
        <v>5754</v>
      </c>
      <c r="E4" s="23">
        <v>2.391</v>
      </c>
      <c r="F4" s="23" t="s">
        <v>106</v>
      </c>
      <c r="G4" s="23" t="s">
        <v>36</v>
      </c>
      <c r="I4" s="23" t="s">
        <v>2359</v>
      </c>
      <c r="J4" s="23" t="s">
        <v>2360</v>
      </c>
      <c r="K4" s="23" t="s">
        <v>2518</v>
      </c>
      <c r="L4" s="23">
        <v>17860</v>
      </c>
      <c r="M4" s="23">
        <v>2.21</v>
      </c>
      <c r="N4" s="23" t="s">
        <v>36</v>
      </c>
      <c r="O4" s="23" t="s">
        <v>822</v>
      </c>
    </row>
    <row r="5" spans="1:15" x14ac:dyDescent="0.35">
      <c r="A5" s="23" t="s">
        <v>6156</v>
      </c>
      <c r="B5" s="23" t="s">
        <v>6157</v>
      </c>
      <c r="C5" s="23" t="s">
        <v>2536</v>
      </c>
      <c r="D5" s="23">
        <v>1575</v>
      </c>
      <c r="E5" s="23">
        <v>4.9889999999999999</v>
      </c>
      <c r="F5" s="23" t="s">
        <v>36</v>
      </c>
      <c r="G5" s="23" t="s">
        <v>36</v>
      </c>
      <c r="I5" s="23" t="s">
        <v>2721</v>
      </c>
      <c r="J5" s="23" t="s">
        <v>2722</v>
      </c>
      <c r="K5" s="23" t="s">
        <v>2517</v>
      </c>
      <c r="L5" s="23">
        <v>6617</v>
      </c>
      <c r="M5" s="23">
        <v>4.2670000000000003</v>
      </c>
      <c r="N5" s="23" t="s">
        <v>81</v>
      </c>
      <c r="O5" s="23" t="s">
        <v>36</v>
      </c>
    </row>
    <row r="6" spans="1:15" x14ac:dyDescent="0.35">
      <c r="A6" s="23" t="s">
        <v>1912</v>
      </c>
      <c r="B6" s="23" t="s">
        <v>1913</v>
      </c>
      <c r="C6" s="23" t="s">
        <v>2518</v>
      </c>
      <c r="D6" s="23">
        <v>5451</v>
      </c>
      <c r="E6" s="23">
        <v>2.5129999999999999</v>
      </c>
      <c r="F6" s="23" t="s">
        <v>76</v>
      </c>
      <c r="G6" s="23" t="s">
        <v>36</v>
      </c>
      <c r="I6" s="23" t="s">
        <v>2723</v>
      </c>
      <c r="J6" s="23" t="s">
        <v>2724</v>
      </c>
      <c r="K6" s="23" t="s">
        <v>2525</v>
      </c>
      <c r="L6" s="23">
        <v>32606</v>
      </c>
      <c r="M6" s="23">
        <v>0.75</v>
      </c>
      <c r="N6" s="23" t="s">
        <v>39</v>
      </c>
      <c r="O6" s="23" t="s">
        <v>822</v>
      </c>
    </row>
    <row r="7" spans="1:15" x14ac:dyDescent="0.35">
      <c r="A7" s="23" t="s">
        <v>6169</v>
      </c>
      <c r="B7" s="23" t="s">
        <v>6170</v>
      </c>
      <c r="C7" s="23" t="s">
        <v>2517</v>
      </c>
      <c r="D7" s="23">
        <v>2653</v>
      </c>
      <c r="E7" s="23">
        <v>4.0330000000000004</v>
      </c>
      <c r="F7" s="23" t="s">
        <v>39</v>
      </c>
      <c r="G7" s="23" t="s">
        <v>36</v>
      </c>
      <c r="I7" s="23" t="s">
        <v>6191</v>
      </c>
      <c r="J7" s="23" t="s">
        <v>6192</v>
      </c>
      <c r="K7" s="23" t="s">
        <v>2518</v>
      </c>
      <c r="L7" s="23">
        <v>12684</v>
      </c>
      <c r="M7" s="23">
        <v>2.9990000000000001</v>
      </c>
      <c r="N7" s="23" t="s">
        <v>53</v>
      </c>
      <c r="O7" s="23" t="s">
        <v>36</v>
      </c>
    </row>
    <row r="8" spans="1:15" x14ac:dyDescent="0.35">
      <c r="A8" s="23" t="s">
        <v>1862</v>
      </c>
      <c r="B8" s="23" t="s">
        <v>1863</v>
      </c>
      <c r="C8" s="23" t="s">
        <v>2522</v>
      </c>
      <c r="D8" s="23">
        <v>9009</v>
      </c>
      <c r="E8" s="23">
        <v>1.4019999999999999</v>
      </c>
      <c r="F8" s="23" t="s">
        <v>47</v>
      </c>
      <c r="G8" s="23" t="s">
        <v>822</v>
      </c>
      <c r="I8" s="23" t="s">
        <v>4022</v>
      </c>
      <c r="J8" s="23" t="s">
        <v>4023</v>
      </c>
      <c r="K8" s="23" t="s">
        <v>2518</v>
      </c>
      <c r="L8" s="23">
        <v>14670</v>
      </c>
      <c r="M8" s="23">
        <v>2.673</v>
      </c>
      <c r="N8" s="23" t="s">
        <v>50</v>
      </c>
      <c r="O8" s="23" t="s">
        <v>36</v>
      </c>
    </row>
    <row r="9" spans="1:15" x14ac:dyDescent="0.35">
      <c r="A9" s="23" t="s">
        <v>2385</v>
      </c>
      <c r="B9" s="23" t="s">
        <v>2386</v>
      </c>
      <c r="C9" s="23" t="s">
        <v>2522</v>
      </c>
      <c r="D9" s="23">
        <v>7946</v>
      </c>
      <c r="E9" s="23">
        <v>1.69</v>
      </c>
      <c r="F9" s="23" t="s">
        <v>71</v>
      </c>
      <c r="G9" s="23" t="s">
        <v>822</v>
      </c>
      <c r="I9" s="23" t="s">
        <v>1964</v>
      </c>
      <c r="J9" s="23" t="s">
        <v>1965</v>
      </c>
      <c r="K9" s="23" t="s">
        <v>2525</v>
      </c>
      <c r="L9" s="23">
        <v>32606</v>
      </c>
      <c r="M9" s="23">
        <v>0.75</v>
      </c>
      <c r="N9" s="23" t="s">
        <v>53</v>
      </c>
      <c r="O9" s="23" t="s">
        <v>822</v>
      </c>
    </row>
    <row r="10" spans="1:15" x14ac:dyDescent="0.35">
      <c r="A10" s="23" t="s">
        <v>1936</v>
      </c>
      <c r="B10" s="23" t="s">
        <v>1937</v>
      </c>
      <c r="C10" s="23" t="s">
        <v>2525</v>
      </c>
      <c r="D10" s="23">
        <v>11849</v>
      </c>
      <c r="E10" s="23">
        <v>0.75</v>
      </c>
      <c r="F10" s="23" t="s">
        <v>36</v>
      </c>
      <c r="G10" s="23" t="s">
        <v>822</v>
      </c>
      <c r="I10" s="23" t="s">
        <v>2008</v>
      </c>
      <c r="J10" s="23" t="s">
        <v>2009</v>
      </c>
      <c r="K10" s="23" t="s">
        <v>2525</v>
      </c>
      <c r="L10" s="23">
        <v>32606</v>
      </c>
      <c r="M10" s="23">
        <v>0.75</v>
      </c>
      <c r="N10" s="23" t="s">
        <v>36</v>
      </c>
      <c r="O10" s="23" t="s">
        <v>822</v>
      </c>
    </row>
    <row r="11" spans="1:15" x14ac:dyDescent="0.35">
      <c r="A11" s="23" t="s">
        <v>1906</v>
      </c>
      <c r="B11" s="23" t="s">
        <v>1907</v>
      </c>
      <c r="C11" s="23" t="s">
        <v>2525</v>
      </c>
      <c r="D11" s="23">
        <v>11849</v>
      </c>
      <c r="E11" s="23">
        <v>0.75</v>
      </c>
      <c r="F11" s="23" t="s">
        <v>68</v>
      </c>
      <c r="G11" s="23" t="s">
        <v>822</v>
      </c>
      <c r="I11" s="23" t="s">
        <v>4018</v>
      </c>
      <c r="J11" s="23" t="s">
        <v>4019</v>
      </c>
      <c r="K11" s="23" t="s">
        <v>2525</v>
      </c>
      <c r="L11" s="23">
        <v>32606</v>
      </c>
      <c r="M11" s="23">
        <v>0.75</v>
      </c>
      <c r="N11" s="23" t="s">
        <v>81</v>
      </c>
      <c r="O11" s="23" t="s">
        <v>822</v>
      </c>
    </row>
    <row r="12" spans="1:15" x14ac:dyDescent="0.35">
      <c r="A12" s="23" t="s">
        <v>2381</v>
      </c>
      <c r="B12" s="23" t="s">
        <v>2382</v>
      </c>
      <c r="C12" s="23" t="s">
        <v>2518</v>
      </c>
      <c r="D12" s="23">
        <v>5615</v>
      </c>
      <c r="E12" s="23">
        <v>2.444</v>
      </c>
      <c r="F12" s="23" t="s">
        <v>71</v>
      </c>
      <c r="G12" s="23" t="s">
        <v>822</v>
      </c>
      <c r="I12" s="23" t="s">
        <v>2731</v>
      </c>
      <c r="J12" s="23" t="s">
        <v>2732</v>
      </c>
      <c r="K12" s="23" t="s">
        <v>2525</v>
      </c>
      <c r="L12" s="23">
        <v>32606</v>
      </c>
      <c r="M12" s="23">
        <v>0.75</v>
      </c>
      <c r="N12" s="23" t="s">
        <v>71</v>
      </c>
      <c r="O12" s="23" t="s">
        <v>822</v>
      </c>
    </row>
    <row r="13" spans="1:15" x14ac:dyDescent="0.35">
      <c r="A13" s="23" t="s">
        <v>1886</v>
      </c>
      <c r="B13" s="23" t="s">
        <v>1887</v>
      </c>
      <c r="C13" s="23" t="s">
        <v>2525</v>
      </c>
      <c r="D13" s="23">
        <v>11849</v>
      </c>
      <c r="E13" s="23">
        <v>0.75</v>
      </c>
      <c r="F13" s="23" t="s">
        <v>47</v>
      </c>
      <c r="G13" s="23" t="s">
        <v>822</v>
      </c>
      <c r="I13" s="23" t="s">
        <v>1942</v>
      </c>
      <c r="J13" s="23" t="s">
        <v>1943</v>
      </c>
      <c r="K13" s="23" t="s">
        <v>2522</v>
      </c>
      <c r="L13" s="23">
        <v>23853</v>
      </c>
      <c r="M13" s="23">
        <v>1.48</v>
      </c>
      <c r="N13" s="23" t="s">
        <v>71</v>
      </c>
      <c r="O13" s="23" t="s">
        <v>822</v>
      </c>
    </row>
    <row r="14" spans="1:15" x14ac:dyDescent="0.35">
      <c r="A14" s="23" t="s">
        <v>2669</v>
      </c>
      <c r="B14" s="23" t="s">
        <v>2670</v>
      </c>
      <c r="C14" s="23" t="s">
        <v>2516</v>
      </c>
      <c r="D14" s="23">
        <v>618</v>
      </c>
      <c r="E14" s="23">
        <v>6.5780000000000003</v>
      </c>
      <c r="F14" s="23" t="s">
        <v>85</v>
      </c>
      <c r="G14" s="23" t="s">
        <v>822</v>
      </c>
      <c r="I14" s="23" t="s">
        <v>3950</v>
      </c>
      <c r="J14" s="23" t="s">
        <v>3951</v>
      </c>
      <c r="K14" s="23" t="s">
        <v>2536</v>
      </c>
      <c r="L14" s="23">
        <v>3375</v>
      </c>
      <c r="M14" s="23">
        <v>5.3940000000000001</v>
      </c>
      <c r="N14" s="23" t="s">
        <v>39</v>
      </c>
      <c r="O14" s="23" t="s">
        <v>36</v>
      </c>
    </row>
    <row r="15" spans="1:15" x14ac:dyDescent="0.35">
      <c r="A15" s="23" t="s">
        <v>2699</v>
      </c>
      <c r="B15" s="23" t="s">
        <v>2700</v>
      </c>
      <c r="C15" s="23" t="s">
        <v>2525</v>
      </c>
      <c r="D15" s="23">
        <v>11849</v>
      </c>
      <c r="E15" s="23">
        <v>0.75</v>
      </c>
      <c r="F15" s="23" t="s">
        <v>39</v>
      </c>
      <c r="G15" s="23" t="s">
        <v>822</v>
      </c>
      <c r="I15" s="23" t="s">
        <v>2016</v>
      </c>
      <c r="J15" s="23" t="s">
        <v>2017</v>
      </c>
      <c r="K15" s="23" t="s">
        <v>2525</v>
      </c>
      <c r="L15" s="23">
        <v>32606</v>
      </c>
      <c r="M15" s="23">
        <v>0.75</v>
      </c>
      <c r="N15" s="23" t="s">
        <v>36</v>
      </c>
      <c r="O15" s="23" t="s">
        <v>822</v>
      </c>
    </row>
    <row r="16" spans="1:15" x14ac:dyDescent="0.35">
      <c r="A16" s="23" t="s">
        <v>1830</v>
      </c>
      <c r="B16" s="23" t="s">
        <v>1831</v>
      </c>
      <c r="C16" s="23" t="s">
        <v>2522</v>
      </c>
      <c r="D16" s="23">
        <v>7834</v>
      </c>
      <c r="E16" s="23">
        <v>1.716</v>
      </c>
      <c r="F16" s="23" t="s">
        <v>39</v>
      </c>
      <c r="G16" s="23" t="s">
        <v>822</v>
      </c>
      <c r="I16" s="23" t="s">
        <v>1848</v>
      </c>
      <c r="J16" s="23" t="s">
        <v>1849</v>
      </c>
      <c r="K16" s="23" t="s">
        <v>2525</v>
      </c>
      <c r="L16" s="23">
        <v>32606</v>
      </c>
      <c r="M16" s="23">
        <v>0.75</v>
      </c>
      <c r="N16" s="23" t="s">
        <v>42</v>
      </c>
      <c r="O16" s="23" t="s">
        <v>822</v>
      </c>
    </row>
    <row r="17" spans="1:15" x14ac:dyDescent="0.35">
      <c r="A17" s="23" t="s">
        <v>2328</v>
      </c>
      <c r="B17" s="23" t="s">
        <v>2329</v>
      </c>
      <c r="C17" s="23" t="s">
        <v>2518</v>
      </c>
      <c r="D17" s="23">
        <v>4616</v>
      </c>
      <c r="E17" s="23">
        <v>2.9009999999999998</v>
      </c>
      <c r="F17" s="23" t="s">
        <v>35</v>
      </c>
      <c r="G17" s="23" t="s">
        <v>36</v>
      </c>
      <c r="I17" s="23" t="s">
        <v>3184</v>
      </c>
      <c r="J17" s="23" t="s">
        <v>3185</v>
      </c>
      <c r="K17" s="23" t="s">
        <v>2536</v>
      </c>
      <c r="L17" s="23">
        <v>4940</v>
      </c>
      <c r="M17" s="23">
        <v>4.782</v>
      </c>
      <c r="N17" s="23" t="s">
        <v>53</v>
      </c>
      <c r="O17" s="23" t="s">
        <v>36</v>
      </c>
    </row>
    <row r="18" spans="1:15" x14ac:dyDescent="0.35">
      <c r="A18" s="23" t="s">
        <v>6207</v>
      </c>
      <c r="B18" s="23" t="s">
        <v>6208</v>
      </c>
      <c r="C18" s="23" t="s">
        <v>2525</v>
      </c>
      <c r="D18" s="23">
        <v>11849</v>
      </c>
      <c r="E18" s="23">
        <v>0.75</v>
      </c>
      <c r="F18" s="23" t="s">
        <v>68</v>
      </c>
      <c r="G18" s="23" t="s">
        <v>36</v>
      </c>
      <c r="I18" s="23" t="s">
        <v>2454</v>
      </c>
      <c r="J18" s="23" t="s">
        <v>2455</v>
      </c>
      <c r="K18" s="23" t="s">
        <v>2525</v>
      </c>
      <c r="L18" s="23">
        <v>32606</v>
      </c>
      <c r="M18" s="23">
        <v>0.75</v>
      </c>
      <c r="N18" s="23" t="s">
        <v>71</v>
      </c>
      <c r="O18" s="23" t="s">
        <v>822</v>
      </c>
    </row>
    <row r="19" spans="1:15" x14ac:dyDescent="0.35">
      <c r="A19" s="23" t="s">
        <v>1773</v>
      </c>
      <c r="B19" s="23" t="s">
        <v>1774</v>
      </c>
      <c r="C19" s="23" t="s">
        <v>2516</v>
      </c>
      <c r="D19" s="23">
        <v>738</v>
      </c>
      <c r="E19" s="23">
        <v>6.2750000000000004</v>
      </c>
      <c r="F19" s="23" t="s">
        <v>76</v>
      </c>
      <c r="G19" s="23" t="s">
        <v>36</v>
      </c>
      <c r="I19" s="23" t="s">
        <v>2725</v>
      </c>
      <c r="J19" s="23" t="s">
        <v>2726</v>
      </c>
      <c r="K19" s="23" t="s">
        <v>2525</v>
      </c>
      <c r="L19" s="23">
        <v>32606</v>
      </c>
      <c r="M19" s="23">
        <v>0.75</v>
      </c>
      <c r="N19" s="23" t="s">
        <v>36</v>
      </c>
      <c r="O19" s="23" t="s">
        <v>822</v>
      </c>
    </row>
    <row r="20" spans="1:15" x14ac:dyDescent="0.35">
      <c r="A20" s="23" t="s">
        <v>1769</v>
      </c>
      <c r="B20" s="23" t="s">
        <v>1770</v>
      </c>
      <c r="C20" s="23" t="s">
        <v>2522</v>
      </c>
      <c r="D20" s="23">
        <v>8012</v>
      </c>
      <c r="E20" s="23">
        <v>1.671</v>
      </c>
      <c r="F20" s="23" t="s">
        <v>36</v>
      </c>
      <c r="G20" s="23" t="s">
        <v>822</v>
      </c>
      <c r="I20" s="23" t="s">
        <v>1818</v>
      </c>
      <c r="J20" s="23" t="s">
        <v>1819</v>
      </c>
      <c r="K20" s="23" t="s">
        <v>2522</v>
      </c>
      <c r="L20" s="23">
        <v>23399</v>
      </c>
      <c r="M20" s="23">
        <v>1.5269999999999999</v>
      </c>
      <c r="N20" s="23" t="s">
        <v>36</v>
      </c>
      <c r="O20" s="23" t="s">
        <v>36</v>
      </c>
    </row>
    <row r="21" spans="1:15" x14ac:dyDescent="0.35">
      <c r="A21" s="23" t="s">
        <v>3940</v>
      </c>
      <c r="B21" s="23" t="s">
        <v>3941</v>
      </c>
      <c r="C21" s="23" t="s">
        <v>2518</v>
      </c>
      <c r="D21" s="23">
        <v>4444</v>
      </c>
      <c r="E21" s="23">
        <v>2.9820000000000002</v>
      </c>
      <c r="F21" s="23" t="s">
        <v>106</v>
      </c>
      <c r="G21" s="23" t="s">
        <v>36</v>
      </c>
      <c r="I21" s="23" t="s">
        <v>2424</v>
      </c>
      <c r="J21" s="23" t="s">
        <v>2425</v>
      </c>
      <c r="K21" s="23" t="s">
        <v>2525</v>
      </c>
      <c r="L21" s="23">
        <v>32606</v>
      </c>
      <c r="M21" s="23">
        <v>0.75</v>
      </c>
      <c r="N21" s="23" t="s">
        <v>36</v>
      </c>
      <c r="O21" s="23" t="s">
        <v>822</v>
      </c>
    </row>
    <row r="22" spans="1:15" x14ac:dyDescent="0.35">
      <c r="A22" s="23" t="s">
        <v>3174</v>
      </c>
      <c r="B22" s="23" t="s">
        <v>3175</v>
      </c>
      <c r="C22" s="23" t="s">
        <v>2518</v>
      </c>
      <c r="D22" s="23">
        <v>7582</v>
      </c>
      <c r="E22" s="23">
        <v>1.784</v>
      </c>
      <c r="F22" s="23" t="s">
        <v>50</v>
      </c>
      <c r="G22" s="23" t="s">
        <v>36</v>
      </c>
      <c r="I22" s="23" t="s">
        <v>2434</v>
      </c>
      <c r="J22" s="23" t="s">
        <v>2435</v>
      </c>
      <c r="K22" s="23" t="s">
        <v>2525</v>
      </c>
      <c r="L22" s="23">
        <v>32606</v>
      </c>
      <c r="M22" s="23">
        <v>0.75</v>
      </c>
      <c r="N22" s="23" t="s">
        <v>144</v>
      </c>
      <c r="O22" s="23" t="s">
        <v>822</v>
      </c>
    </row>
    <row r="23" spans="1:15" x14ac:dyDescent="0.35">
      <c r="A23" s="23" t="s">
        <v>1868</v>
      </c>
      <c r="B23" s="23" t="s">
        <v>1869</v>
      </c>
      <c r="C23" s="23" t="s">
        <v>2525</v>
      </c>
      <c r="D23" s="23">
        <v>11849</v>
      </c>
      <c r="E23" s="23">
        <v>0.75</v>
      </c>
      <c r="F23" s="23" t="s">
        <v>35</v>
      </c>
      <c r="G23" s="23" t="s">
        <v>822</v>
      </c>
      <c r="I23" s="23" t="s">
        <v>2412</v>
      </c>
      <c r="J23" s="23" t="s">
        <v>2413</v>
      </c>
      <c r="K23" s="23" t="s">
        <v>2525</v>
      </c>
      <c r="L23" s="23">
        <v>32606</v>
      </c>
      <c r="M23" s="23">
        <v>0.75</v>
      </c>
      <c r="N23" s="23" t="s">
        <v>39</v>
      </c>
      <c r="O23" s="23" t="s">
        <v>36</v>
      </c>
    </row>
    <row r="24" spans="1:15" x14ac:dyDescent="0.35">
      <c r="A24" s="23" t="s">
        <v>2373</v>
      </c>
      <c r="B24" s="23" t="s">
        <v>2374</v>
      </c>
      <c r="C24" s="23" t="s">
        <v>2518</v>
      </c>
      <c r="D24" s="23">
        <v>5162</v>
      </c>
      <c r="E24" s="23">
        <v>2.641</v>
      </c>
      <c r="F24" s="23" t="s">
        <v>81</v>
      </c>
      <c r="G24" s="23" t="s">
        <v>822</v>
      </c>
      <c r="I24" s="23" t="s">
        <v>1914</v>
      </c>
      <c r="J24" s="23" t="s">
        <v>1915</v>
      </c>
      <c r="K24" s="23" t="s">
        <v>2522</v>
      </c>
      <c r="L24" s="23">
        <v>23079</v>
      </c>
      <c r="M24" s="23">
        <v>1.5629999999999999</v>
      </c>
      <c r="N24" s="23" t="s">
        <v>47</v>
      </c>
      <c r="O24" s="23" t="s">
        <v>36</v>
      </c>
    </row>
    <row r="25" spans="1:15" x14ac:dyDescent="0.35">
      <c r="A25" s="23" t="s">
        <v>2430</v>
      </c>
      <c r="B25" s="23" t="s">
        <v>2431</v>
      </c>
      <c r="C25" s="23" t="s">
        <v>2525</v>
      </c>
      <c r="D25" s="23">
        <v>11849</v>
      </c>
      <c r="E25" s="23">
        <v>0.75</v>
      </c>
      <c r="F25" s="23" t="s">
        <v>71</v>
      </c>
      <c r="G25" s="23" t="s">
        <v>822</v>
      </c>
      <c r="I25" s="23" t="s">
        <v>2338</v>
      </c>
      <c r="J25" s="23" t="s">
        <v>2339</v>
      </c>
      <c r="K25" s="23" t="s">
        <v>2536</v>
      </c>
      <c r="L25" s="23">
        <v>3038</v>
      </c>
      <c r="M25" s="23">
        <v>5.5620000000000003</v>
      </c>
      <c r="N25" s="23" t="s">
        <v>36</v>
      </c>
      <c r="O25" s="23" t="s">
        <v>36</v>
      </c>
    </row>
    <row r="26" spans="1:15" x14ac:dyDescent="0.35">
      <c r="A26" s="23" t="s">
        <v>1882</v>
      </c>
      <c r="B26" s="23" t="s">
        <v>1883</v>
      </c>
      <c r="C26" s="23" t="s">
        <v>2517</v>
      </c>
      <c r="D26" s="23">
        <v>2181</v>
      </c>
      <c r="E26" s="23">
        <v>4.3860000000000001</v>
      </c>
      <c r="F26" s="23" t="s">
        <v>36</v>
      </c>
      <c r="G26" s="23" t="s">
        <v>36</v>
      </c>
      <c r="I26" s="23" t="s">
        <v>2422</v>
      </c>
      <c r="J26" s="23" t="s">
        <v>2423</v>
      </c>
      <c r="K26" s="23" t="s">
        <v>2525</v>
      </c>
      <c r="L26" s="23">
        <v>32606</v>
      </c>
      <c r="M26" s="23">
        <v>0.75</v>
      </c>
      <c r="N26" s="23" t="s">
        <v>36</v>
      </c>
      <c r="O26" s="23" t="s">
        <v>822</v>
      </c>
    </row>
    <row r="27" spans="1:15" x14ac:dyDescent="0.35">
      <c r="A27" s="23" t="s">
        <v>3936</v>
      </c>
      <c r="B27" s="23" t="s">
        <v>3937</v>
      </c>
      <c r="C27" s="23" t="s">
        <v>2522</v>
      </c>
      <c r="D27" s="23">
        <v>7879</v>
      </c>
      <c r="E27" s="23">
        <v>1.7090000000000001</v>
      </c>
      <c r="F27" s="23" t="s">
        <v>47</v>
      </c>
      <c r="G27" s="23" t="s">
        <v>36</v>
      </c>
      <c r="I27" s="23" t="s">
        <v>2401</v>
      </c>
      <c r="J27" s="23" t="s">
        <v>3198</v>
      </c>
      <c r="K27" s="23" t="s">
        <v>2525</v>
      </c>
      <c r="L27" s="23">
        <v>32606</v>
      </c>
      <c r="M27" s="23">
        <v>0.75</v>
      </c>
      <c r="N27" s="23" t="s">
        <v>71</v>
      </c>
      <c r="O27" s="23" t="s">
        <v>822</v>
      </c>
    </row>
    <row r="28" spans="1:15" x14ac:dyDescent="0.35">
      <c r="A28" s="23" t="s">
        <v>3944</v>
      </c>
      <c r="B28" s="23" t="s">
        <v>3945</v>
      </c>
      <c r="C28" s="23" t="s">
        <v>2525</v>
      </c>
      <c r="D28" s="23">
        <v>11849</v>
      </c>
      <c r="E28" s="23">
        <v>0.75</v>
      </c>
      <c r="F28" s="23" t="s">
        <v>81</v>
      </c>
      <c r="G28" s="23" t="s">
        <v>36</v>
      </c>
      <c r="I28" s="23" t="s">
        <v>1896</v>
      </c>
      <c r="J28" s="23" t="s">
        <v>1897</v>
      </c>
      <c r="K28" s="23" t="s">
        <v>2522</v>
      </c>
      <c r="L28" s="23">
        <v>23908</v>
      </c>
      <c r="M28" s="23">
        <v>1.4750000000000001</v>
      </c>
      <c r="N28" s="23" t="s">
        <v>156</v>
      </c>
      <c r="O28" s="23" t="s">
        <v>822</v>
      </c>
    </row>
    <row r="29" spans="1:15" x14ac:dyDescent="0.35">
      <c r="A29" s="23" t="s">
        <v>1958</v>
      </c>
      <c r="B29" s="23" t="s">
        <v>1959</v>
      </c>
      <c r="C29" s="23" t="s">
        <v>2525</v>
      </c>
      <c r="D29" s="23">
        <v>11849</v>
      </c>
      <c r="E29" s="23">
        <v>0.75</v>
      </c>
      <c r="F29" s="23" t="s">
        <v>36</v>
      </c>
      <c r="G29" s="23" t="s">
        <v>822</v>
      </c>
      <c r="I29" s="23" t="s">
        <v>2038</v>
      </c>
      <c r="J29" s="23" t="s">
        <v>2039</v>
      </c>
      <c r="K29" s="23" t="s">
        <v>2525</v>
      </c>
      <c r="L29" s="23">
        <v>32606</v>
      </c>
      <c r="M29" s="23">
        <v>0.75</v>
      </c>
      <c r="N29" s="23" t="s">
        <v>53</v>
      </c>
      <c r="O29" s="23" t="s">
        <v>822</v>
      </c>
    </row>
    <row r="30" spans="1:15" x14ac:dyDescent="0.35">
      <c r="A30" s="23" t="s">
        <v>2330</v>
      </c>
      <c r="B30" s="23" t="s">
        <v>2331</v>
      </c>
      <c r="C30" s="23" t="s">
        <v>2518</v>
      </c>
      <c r="D30" s="23">
        <v>4740</v>
      </c>
      <c r="E30" s="23">
        <v>2.8420000000000001</v>
      </c>
      <c r="F30" s="23" t="s">
        <v>53</v>
      </c>
      <c r="G30" s="23" t="s">
        <v>822</v>
      </c>
      <c r="I30" s="23" t="s">
        <v>1950</v>
      </c>
      <c r="J30" s="23" t="s">
        <v>1951</v>
      </c>
      <c r="K30" s="23" t="s">
        <v>2525</v>
      </c>
      <c r="L30" s="23">
        <v>32606</v>
      </c>
      <c r="M30" s="23">
        <v>0.75</v>
      </c>
      <c r="N30" s="23" t="s">
        <v>36</v>
      </c>
      <c r="O30" s="23" t="s">
        <v>822</v>
      </c>
    </row>
    <row r="31" spans="1:15" x14ac:dyDescent="0.35">
      <c r="A31" s="23" t="s">
        <v>3157</v>
      </c>
      <c r="B31" s="23" t="s">
        <v>3158</v>
      </c>
      <c r="C31" s="23" t="s">
        <v>2517</v>
      </c>
      <c r="D31" s="23">
        <v>3274</v>
      </c>
      <c r="E31" s="23">
        <v>3.6509999999999998</v>
      </c>
      <c r="F31" s="23" t="s">
        <v>81</v>
      </c>
      <c r="G31" s="23" t="s">
        <v>36</v>
      </c>
      <c r="I31" s="23" t="s">
        <v>2729</v>
      </c>
      <c r="J31" s="23" t="s">
        <v>2730</v>
      </c>
      <c r="K31" s="23" t="s">
        <v>2525</v>
      </c>
      <c r="L31" s="23">
        <v>32606</v>
      </c>
      <c r="M31" s="23">
        <v>0.75</v>
      </c>
      <c r="N31" s="23" t="s">
        <v>85</v>
      </c>
      <c r="O31" s="23" t="s">
        <v>822</v>
      </c>
    </row>
    <row r="32" spans="1:15" x14ac:dyDescent="0.35">
      <c r="A32" s="23" t="s">
        <v>2673</v>
      </c>
      <c r="B32" s="23" t="s">
        <v>2674</v>
      </c>
      <c r="C32" s="23" t="s">
        <v>2525</v>
      </c>
      <c r="D32" s="23">
        <v>11849</v>
      </c>
      <c r="E32" s="23">
        <v>0.75</v>
      </c>
      <c r="F32" s="23" t="s">
        <v>47</v>
      </c>
      <c r="G32" s="23" t="s">
        <v>36</v>
      </c>
      <c r="I32" s="23" t="s">
        <v>1872</v>
      </c>
      <c r="J32" s="23" t="s">
        <v>1873</v>
      </c>
      <c r="K32" s="23" t="s">
        <v>2517</v>
      </c>
      <c r="L32" s="23">
        <v>7671</v>
      </c>
      <c r="M32" s="23">
        <v>4.03</v>
      </c>
      <c r="N32" s="23" t="s">
        <v>53</v>
      </c>
      <c r="O32" s="23" t="s">
        <v>36</v>
      </c>
    </row>
    <row r="33" spans="1:15" x14ac:dyDescent="0.35">
      <c r="A33" s="23" t="s">
        <v>1787</v>
      </c>
      <c r="B33" s="23" t="s">
        <v>1788</v>
      </c>
      <c r="C33" s="23" t="s">
        <v>2517</v>
      </c>
      <c r="D33" s="23">
        <v>3222</v>
      </c>
      <c r="E33" s="23">
        <v>3.6819999999999999</v>
      </c>
      <c r="F33" s="23" t="s">
        <v>47</v>
      </c>
      <c r="G33" s="23" t="s">
        <v>822</v>
      </c>
      <c r="I33" s="23" t="s">
        <v>1785</v>
      </c>
      <c r="J33" s="23" t="s">
        <v>1786</v>
      </c>
      <c r="K33" s="23" t="s">
        <v>2525</v>
      </c>
      <c r="L33" s="23">
        <v>32606</v>
      </c>
      <c r="M33" s="23">
        <v>0.75</v>
      </c>
      <c r="N33" s="23" t="s">
        <v>36</v>
      </c>
      <c r="O33" s="23" t="s">
        <v>822</v>
      </c>
    </row>
    <row r="34" spans="1:15" x14ac:dyDescent="0.35">
      <c r="A34" s="23" t="s">
        <v>6179</v>
      </c>
      <c r="B34" s="23" t="s">
        <v>6180</v>
      </c>
      <c r="C34" s="23" t="s">
        <v>2518</v>
      </c>
      <c r="D34" s="23">
        <v>4367</v>
      </c>
      <c r="E34" s="23">
        <v>3.0129999999999999</v>
      </c>
      <c r="F34" s="23" t="s">
        <v>76</v>
      </c>
      <c r="G34" s="23" t="s">
        <v>36</v>
      </c>
      <c r="I34" s="23" t="s">
        <v>6142</v>
      </c>
      <c r="J34" s="23" t="s">
        <v>6143</v>
      </c>
      <c r="K34" s="23" t="s">
        <v>2536</v>
      </c>
      <c r="L34" s="23">
        <v>3109</v>
      </c>
      <c r="M34" s="23">
        <v>5.5250000000000004</v>
      </c>
      <c r="N34" s="23" t="s">
        <v>39</v>
      </c>
      <c r="O34" s="23" t="s">
        <v>36</v>
      </c>
    </row>
    <row r="35" spans="1:15" x14ac:dyDescent="0.35">
      <c r="A35" s="23" t="s">
        <v>2685</v>
      </c>
      <c r="B35" s="23" t="s">
        <v>2686</v>
      </c>
      <c r="C35" s="23" t="s">
        <v>2517</v>
      </c>
      <c r="D35" s="23">
        <v>2164</v>
      </c>
      <c r="E35" s="23">
        <v>4.3979999999999997</v>
      </c>
      <c r="F35" s="23" t="s">
        <v>39</v>
      </c>
      <c r="G35" s="23" t="s">
        <v>36</v>
      </c>
      <c r="I35" s="23" t="s">
        <v>2367</v>
      </c>
      <c r="J35" s="23" t="s">
        <v>2368</v>
      </c>
      <c r="K35" s="23" t="s">
        <v>2518</v>
      </c>
      <c r="L35" s="23">
        <v>10983</v>
      </c>
      <c r="M35" s="23">
        <v>3.3029999999999999</v>
      </c>
      <c r="N35" s="23" t="s">
        <v>53</v>
      </c>
      <c r="O35" s="23" t="s">
        <v>36</v>
      </c>
    </row>
    <row r="36" spans="1:15" x14ac:dyDescent="0.35">
      <c r="A36" s="23" t="s">
        <v>1751</v>
      </c>
      <c r="B36" s="23" t="s">
        <v>1752</v>
      </c>
      <c r="C36" s="23" t="s">
        <v>2517</v>
      </c>
      <c r="D36" s="23">
        <v>2903</v>
      </c>
      <c r="E36" s="23">
        <v>3.88</v>
      </c>
      <c r="F36" s="23" t="s">
        <v>53</v>
      </c>
      <c r="G36" s="23" t="s">
        <v>36</v>
      </c>
      <c r="I36" s="23" t="s">
        <v>2446</v>
      </c>
      <c r="J36" s="23" t="s">
        <v>2447</v>
      </c>
      <c r="K36" s="23" t="s">
        <v>2536</v>
      </c>
      <c r="L36" s="23">
        <v>4011</v>
      </c>
      <c r="M36" s="23">
        <v>5.1120000000000001</v>
      </c>
      <c r="N36" s="23" t="s">
        <v>81</v>
      </c>
      <c r="O36" s="23" t="s">
        <v>36</v>
      </c>
    </row>
    <row r="37" spans="1:15" x14ac:dyDescent="0.35">
      <c r="A37" s="23" t="s">
        <v>2683</v>
      </c>
      <c r="B37" s="23" t="s">
        <v>2684</v>
      </c>
      <c r="C37" s="23" t="s">
        <v>2518</v>
      </c>
      <c r="D37" s="23">
        <v>7740</v>
      </c>
      <c r="E37" s="23">
        <v>1.742</v>
      </c>
      <c r="F37" s="23" t="s">
        <v>42</v>
      </c>
      <c r="G37" s="23" t="s">
        <v>36</v>
      </c>
      <c r="I37" s="23" t="s">
        <v>2733</v>
      </c>
      <c r="J37" s="23" t="s">
        <v>2734</v>
      </c>
      <c r="K37" s="23" t="s">
        <v>2518</v>
      </c>
      <c r="L37" s="23">
        <v>15598</v>
      </c>
      <c r="M37" s="23">
        <v>2.5270000000000001</v>
      </c>
      <c r="N37" s="23" t="s">
        <v>50</v>
      </c>
      <c r="O37" s="23" t="s">
        <v>36</v>
      </c>
    </row>
    <row r="38" spans="1:15" x14ac:dyDescent="0.35">
      <c r="A38" s="23" t="s">
        <v>356</v>
      </c>
      <c r="B38" s="23" t="s">
        <v>2509</v>
      </c>
      <c r="C38" s="23" t="s">
        <v>2518</v>
      </c>
      <c r="D38" s="23">
        <v>4910</v>
      </c>
      <c r="E38" s="23">
        <v>2.7610000000000001</v>
      </c>
      <c r="F38" s="23" t="s">
        <v>53</v>
      </c>
      <c r="G38" s="23" t="s">
        <v>36</v>
      </c>
      <c r="I38" s="23" t="s">
        <v>6165</v>
      </c>
      <c r="J38" s="23" t="s">
        <v>6166</v>
      </c>
      <c r="K38" s="23" t="s">
        <v>2536</v>
      </c>
      <c r="L38" s="23">
        <v>5081</v>
      </c>
      <c r="M38" s="23">
        <v>4.7389999999999999</v>
      </c>
      <c r="N38" s="23" t="s">
        <v>53</v>
      </c>
      <c r="O38" s="23" t="s">
        <v>36</v>
      </c>
    </row>
    <row r="39" spans="1:15" x14ac:dyDescent="0.35">
      <c r="A39" s="23" t="s">
        <v>2448</v>
      </c>
      <c r="B39" s="23" t="s">
        <v>2449</v>
      </c>
      <c r="C39" s="23" t="s">
        <v>2525</v>
      </c>
      <c r="D39" s="23">
        <v>11849</v>
      </c>
      <c r="E39" s="23">
        <v>0.75</v>
      </c>
      <c r="F39" s="23" t="s">
        <v>36</v>
      </c>
      <c r="G39" s="23" t="s">
        <v>822</v>
      </c>
      <c r="I39" s="23" t="s">
        <v>2414</v>
      </c>
      <c r="J39" s="23" t="s">
        <v>2415</v>
      </c>
      <c r="K39" s="23" t="s">
        <v>2525</v>
      </c>
      <c r="L39" s="23">
        <v>32606</v>
      </c>
      <c r="M39" s="23">
        <v>0.75</v>
      </c>
      <c r="N39" s="23" t="s">
        <v>36</v>
      </c>
      <c r="O39" s="23" t="s">
        <v>822</v>
      </c>
    </row>
    <row r="40" spans="1:15" x14ac:dyDescent="0.35">
      <c r="A40" s="23" t="s">
        <v>1920</v>
      </c>
      <c r="B40" s="23" t="s">
        <v>1921</v>
      </c>
      <c r="C40" s="23" t="s">
        <v>2517</v>
      </c>
      <c r="D40" s="23">
        <v>2433</v>
      </c>
      <c r="E40" s="23">
        <v>4.1900000000000004</v>
      </c>
      <c r="F40" s="23" t="s">
        <v>47</v>
      </c>
      <c r="G40" s="23" t="s">
        <v>36</v>
      </c>
      <c r="I40" s="23" t="s">
        <v>3993</v>
      </c>
      <c r="J40" s="23" t="s">
        <v>3994</v>
      </c>
      <c r="K40" s="23" t="s">
        <v>2518</v>
      </c>
      <c r="L40" s="23">
        <v>16625</v>
      </c>
      <c r="M40" s="23">
        <v>2.38</v>
      </c>
      <c r="N40" s="23" t="s">
        <v>81</v>
      </c>
      <c r="O40" s="23" t="s">
        <v>36</v>
      </c>
    </row>
    <row r="41" spans="1:15" x14ac:dyDescent="0.35">
      <c r="A41" s="23" t="s">
        <v>2671</v>
      </c>
      <c r="B41" s="23" t="s">
        <v>2672</v>
      </c>
      <c r="C41" s="23" t="s">
        <v>2518</v>
      </c>
      <c r="D41" s="23">
        <v>7282</v>
      </c>
      <c r="E41" s="23">
        <v>1.869</v>
      </c>
      <c r="F41" s="23" t="s">
        <v>68</v>
      </c>
      <c r="G41" s="23" t="s">
        <v>822</v>
      </c>
      <c r="I41" s="23" t="s">
        <v>1781</v>
      </c>
      <c r="J41" s="23" t="s">
        <v>1782</v>
      </c>
      <c r="K41" s="23" t="s">
        <v>2536</v>
      </c>
      <c r="L41" s="23">
        <v>4002</v>
      </c>
      <c r="M41" s="23">
        <v>5.1180000000000003</v>
      </c>
      <c r="N41" s="23" t="s">
        <v>39</v>
      </c>
      <c r="O41" s="23" t="s">
        <v>36</v>
      </c>
    </row>
    <row r="42" spans="1:15" x14ac:dyDescent="0.35">
      <c r="A42" s="23" t="s">
        <v>1846</v>
      </c>
      <c r="B42" s="23" t="s">
        <v>1847</v>
      </c>
      <c r="C42" s="23" t="s">
        <v>2525</v>
      </c>
      <c r="D42" s="23">
        <v>11849</v>
      </c>
      <c r="E42" s="23">
        <v>0.75</v>
      </c>
      <c r="F42" s="23" t="s">
        <v>36</v>
      </c>
      <c r="G42" s="23" t="s">
        <v>822</v>
      </c>
      <c r="I42" s="23" t="s">
        <v>2343</v>
      </c>
      <c r="J42" s="23" t="s">
        <v>2344</v>
      </c>
      <c r="K42" s="23" t="s">
        <v>2518</v>
      </c>
      <c r="L42" s="23">
        <v>15593</v>
      </c>
      <c r="M42" s="23">
        <v>2.5270000000000001</v>
      </c>
      <c r="N42" s="23" t="s">
        <v>53</v>
      </c>
      <c r="O42" s="23" t="s">
        <v>36</v>
      </c>
    </row>
    <row r="43" spans="1:15" x14ac:dyDescent="0.35">
      <c r="A43" s="23" t="s">
        <v>1792</v>
      </c>
      <c r="B43" s="23" t="s">
        <v>1793</v>
      </c>
      <c r="C43" s="23" t="s">
        <v>2518</v>
      </c>
      <c r="D43" s="23">
        <v>5833</v>
      </c>
      <c r="E43" s="23">
        <v>2.3530000000000002</v>
      </c>
      <c r="F43" s="23" t="s">
        <v>47</v>
      </c>
      <c r="G43" s="23" t="s">
        <v>822</v>
      </c>
      <c r="I43" s="23" t="s">
        <v>1928</v>
      </c>
      <c r="J43" s="23" t="s">
        <v>1929</v>
      </c>
      <c r="K43" s="23" t="s">
        <v>2522</v>
      </c>
      <c r="L43" s="23">
        <v>22815</v>
      </c>
      <c r="M43" s="23">
        <v>1.5920000000000001</v>
      </c>
      <c r="N43" s="23" t="s">
        <v>39</v>
      </c>
      <c r="O43" s="23" t="s">
        <v>36</v>
      </c>
    </row>
    <row r="44" spans="1:15" x14ac:dyDescent="0.35">
      <c r="A44" s="23" t="s">
        <v>1033</v>
      </c>
      <c r="B44" s="23" t="s">
        <v>1034</v>
      </c>
      <c r="C44" s="23" t="s">
        <v>2525</v>
      </c>
      <c r="D44" s="23">
        <v>11849</v>
      </c>
      <c r="E44" s="23">
        <v>0.75</v>
      </c>
      <c r="F44" s="23" t="s">
        <v>39</v>
      </c>
      <c r="G44" s="23" t="s">
        <v>36</v>
      </c>
      <c r="I44" s="23" t="s">
        <v>1960</v>
      </c>
      <c r="J44" s="23" t="s">
        <v>1961</v>
      </c>
      <c r="K44" s="23" t="s">
        <v>2522</v>
      </c>
      <c r="L44" s="23">
        <v>27064</v>
      </c>
      <c r="M44" s="23">
        <v>1.1879999999999999</v>
      </c>
      <c r="N44" s="23" t="s">
        <v>47</v>
      </c>
      <c r="O44" s="23" t="s">
        <v>36</v>
      </c>
    </row>
    <row r="45" spans="1:15" x14ac:dyDescent="0.35">
      <c r="A45" s="23" t="s">
        <v>1898</v>
      </c>
      <c r="B45" s="23" t="s">
        <v>1899</v>
      </c>
      <c r="C45" s="23" t="s">
        <v>2525</v>
      </c>
      <c r="D45" s="23">
        <v>11849</v>
      </c>
      <c r="E45" s="23">
        <v>0.75</v>
      </c>
      <c r="F45" s="23" t="s">
        <v>53</v>
      </c>
      <c r="G45" s="23" t="s">
        <v>36</v>
      </c>
      <c r="I45" s="23" t="s">
        <v>2701</v>
      </c>
      <c r="J45" s="23" t="s">
        <v>2702</v>
      </c>
      <c r="K45" s="23" t="s">
        <v>2518</v>
      </c>
      <c r="L45" s="23">
        <v>12165</v>
      </c>
      <c r="M45" s="23">
        <v>3.089</v>
      </c>
      <c r="N45" s="23" t="s">
        <v>36</v>
      </c>
      <c r="O45" s="23" t="s">
        <v>822</v>
      </c>
    </row>
    <row r="46" spans="1:15" x14ac:dyDescent="0.35">
      <c r="A46" s="23" t="s">
        <v>2691</v>
      </c>
      <c r="B46" s="23" t="s">
        <v>2692</v>
      </c>
      <c r="C46" s="23" t="s">
        <v>2536</v>
      </c>
      <c r="D46" s="23">
        <v>1478</v>
      </c>
      <c r="E46" s="23">
        <v>5.077</v>
      </c>
      <c r="F46" s="23" t="s">
        <v>85</v>
      </c>
      <c r="G46" s="23" t="s">
        <v>36</v>
      </c>
      <c r="I46" s="23" t="s">
        <v>6219</v>
      </c>
      <c r="J46" s="23" t="s">
        <v>6220</v>
      </c>
      <c r="K46" s="23" t="s">
        <v>2525</v>
      </c>
      <c r="L46" s="23">
        <v>32606</v>
      </c>
      <c r="M46" s="23">
        <v>0.75</v>
      </c>
      <c r="N46" s="23" t="s">
        <v>81</v>
      </c>
      <c r="O46" s="23" t="s">
        <v>36</v>
      </c>
    </row>
    <row r="47" spans="1:15" x14ac:dyDescent="0.35">
      <c r="A47" s="23" t="s">
        <v>1924</v>
      </c>
      <c r="B47" s="23" t="s">
        <v>1925</v>
      </c>
      <c r="C47" s="23" t="s">
        <v>2522</v>
      </c>
      <c r="D47" s="23">
        <v>10949</v>
      </c>
      <c r="E47" s="23">
        <v>0.93400000000000005</v>
      </c>
      <c r="F47" s="23" t="s">
        <v>53</v>
      </c>
      <c r="G47" s="23" t="s">
        <v>36</v>
      </c>
      <c r="I47" s="23" t="s">
        <v>2735</v>
      </c>
      <c r="J47" s="23" t="s">
        <v>2736</v>
      </c>
      <c r="K47" s="23" t="s">
        <v>2525</v>
      </c>
      <c r="L47" s="23">
        <v>32606</v>
      </c>
      <c r="M47" s="23">
        <v>0.75</v>
      </c>
      <c r="N47" s="23" t="s">
        <v>42</v>
      </c>
      <c r="O47" s="23" t="s">
        <v>36</v>
      </c>
    </row>
    <row r="48" spans="1:15" x14ac:dyDescent="0.35">
      <c r="A48" s="23" t="s">
        <v>1828</v>
      </c>
      <c r="B48" s="23" t="s">
        <v>1829</v>
      </c>
      <c r="C48" s="23" t="s">
        <v>2516</v>
      </c>
      <c r="D48" s="23">
        <v>851</v>
      </c>
      <c r="E48" s="23">
        <v>6.0380000000000003</v>
      </c>
      <c r="F48" s="23" t="s">
        <v>53</v>
      </c>
      <c r="G48" s="23" t="s">
        <v>36</v>
      </c>
      <c r="I48" s="23" t="s">
        <v>4014</v>
      </c>
      <c r="J48" s="23" t="s">
        <v>4015</v>
      </c>
      <c r="K48" s="23" t="s">
        <v>2525</v>
      </c>
      <c r="L48" s="23">
        <v>32606</v>
      </c>
      <c r="M48" s="23">
        <v>0.75</v>
      </c>
      <c r="N48" s="23" t="s">
        <v>71</v>
      </c>
      <c r="O48" s="23" t="s">
        <v>822</v>
      </c>
    </row>
    <row r="49" spans="1:15" x14ac:dyDescent="0.35">
      <c r="A49" s="23" t="s">
        <v>2351</v>
      </c>
      <c r="B49" s="23" t="s">
        <v>2352</v>
      </c>
      <c r="C49" s="23" t="s">
        <v>2536</v>
      </c>
      <c r="D49" s="23">
        <v>1930</v>
      </c>
      <c r="E49" s="23">
        <v>4.6130000000000004</v>
      </c>
      <c r="F49" s="23" t="s">
        <v>47</v>
      </c>
      <c r="G49" s="23" t="s">
        <v>36</v>
      </c>
      <c r="I49" s="23" t="s">
        <v>4004</v>
      </c>
      <c r="J49" s="23" t="s">
        <v>4005</v>
      </c>
      <c r="K49" s="23" t="s">
        <v>2525</v>
      </c>
      <c r="L49" s="23">
        <v>32606</v>
      </c>
      <c r="M49" s="23">
        <v>0.75</v>
      </c>
      <c r="N49" s="23" t="s">
        <v>85</v>
      </c>
      <c r="O49" s="23" t="s">
        <v>36</v>
      </c>
    </row>
    <row r="50" spans="1:15" x14ac:dyDescent="0.35">
      <c r="A50" s="23" t="s">
        <v>1954</v>
      </c>
      <c r="B50" s="23" t="s">
        <v>1955</v>
      </c>
      <c r="C50" s="23" t="s">
        <v>2525</v>
      </c>
      <c r="D50" s="23">
        <v>11849</v>
      </c>
      <c r="E50" s="23">
        <v>0.75</v>
      </c>
      <c r="F50" s="23" t="s">
        <v>96</v>
      </c>
      <c r="G50" s="23" t="s">
        <v>822</v>
      </c>
      <c r="I50" s="23" t="s">
        <v>1900</v>
      </c>
      <c r="J50" s="23" t="s">
        <v>1901</v>
      </c>
      <c r="K50" s="23" t="s">
        <v>2525</v>
      </c>
      <c r="L50" s="23">
        <v>32606</v>
      </c>
      <c r="M50" s="23">
        <v>0.75</v>
      </c>
      <c r="N50" s="23" t="s">
        <v>68</v>
      </c>
      <c r="O50" s="23" t="s">
        <v>822</v>
      </c>
    </row>
    <row r="51" spans="1:15" x14ac:dyDescent="0.35">
      <c r="A51" s="23" t="s">
        <v>3924</v>
      </c>
      <c r="B51" s="23" t="s">
        <v>3925</v>
      </c>
      <c r="C51" s="23" t="s">
        <v>2517</v>
      </c>
      <c r="D51" s="23">
        <v>2964</v>
      </c>
      <c r="E51" s="23">
        <v>3.84</v>
      </c>
      <c r="F51" s="23" t="s">
        <v>36</v>
      </c>
      <c r="G51" s="23" t="s">
        <v>36</v>
      </c>
      <c r="I51" s="23" t="s">
        <v>3985</v>
      </c>
      <c r="J51" s="23" t="s">
        <v>3986</v>
      </c>
      <c r="K51" s="23" t="s">
        <v>2518</v>
      </c>
      <c r="L51" s="23">
        <v>17070</v>
      </c>
      <c r="M51" s="23">
        <v>2.3220000000000001</v>
      </c>
      <c r="N51" s="23" t="s">
        <v>81</v>
      </c>
      <c r="O51" s="23" t="s">
        <v>36</v>
      </c>
    </row>
    <row r="52" spans="1:15" x14ac:dyDescent="0.35">
      <c r="A52" s="23" t="s">
        <v>6205</v>
      </c>
      <c r="B52" s="23" t="s">
        <v>6206</v>
      </c>
      <c r="C52" s="23" t="s">
        <v>2525</v>
      </c>
      <c r="D52" s="23">
        <v>11849</v>
      </c>
      <c r="E52" s="23">
        <v>0.75</v>
      </c>
      <c r="F52" s="23" t="s">
        <v>156</v>
      </c>
      <c r="G52" s="23" t="s">
        <v>822</v>
      </c>
      <c r="I52" s="23" t="s">
        <v>3204</v>
      </c>
      <c r="J52" s="23" t="s">
        <v>3205</v>
      </c>
      <c r="K52" s="23" t="s">
        <v>2525</v>
      </c>
      <c r="L52" s="23">
        <v>32606</v>
      </c>
      <c r="M52" s="23">
        <v>0.75</v>
      </c>
      <c r="N52" s="23" t="s">
        <v>53</v>
      </c>
      <c r="O52" s="23" t="s">
        <v>36</v>
      </c>
    </row>
    <row r="53" spans="1:15" x14ac:dyDescent="0.35">
      <c r="A53" s="23" t="s">
        <v>2395</v>
      </c>
      <c r="B53" s="23" t="s">
        <v>2396</v>
      </c>
      <c r="C53" s="23" t="s">
        <v>2525</v>
      </c>
      <c r="D53" s="23">
        <v>11849</v>
      </c>
      <c r="E53" s="23">
        <v>0.75</v>
      </c>
      <c r="F53" s="23" t="s">
        <v>36</v>
      </c>
      <c r="G53" s="23" t="s">
        <v>822</v>
      </c>
      <c r="I53" s="23" t="s">
        <v>2018</v>
      </c>
      <c r="J53" s="23" t="s">
        <v>2019</v>
      </c>
      <c r="K53" s="23" t="s">
        <v>2525</v>
      </c>
      <c r="L53" s="23">
        <v>32606</v>
      </c>
      <c r="M53" s="23">
        <v>0.75</v>
      </c>
      <c r="N53" s="23" t="s">
        <v>144</v>
      </c>
      <c r="O53" s="23" t="s">
        <v>822</v>
      </c>
    </row>
    <row r="54" spans="1:15" x14ac:dyDescent="0.35">
      <c r="A54" s="23" t="s">
        <v>2689</v>
      </c>
      <c r="B54" s="23" t="s">
        <v>2690</v>
      </c>
      <c r="C54" s="23" t="s">
        <v>2522</v>
      </c>
      <c r="D54" s="23">
        <v>8288</v>
      </c>
      <c r="E54" s="23">
        <v>1.5840000000000001</v>
      </c>
      <c r="F54" s="23" t="s">
        <v>81</v>
      </c>
      <c r="G54" s="23" t="s">
        <v>822</v>
      </c>
      <c r="I54" s="23" t="s">
        <v>3267</v>
      </c>
      <c r="J54" s="23" t="s">
        <v>3268</v>
      </c>
      <c r="K54" s="23" t="s">
        <v>2525</v>
      </c>
      <c r="L54" s="23">
        <v>32606</v>
      </c>
      <c r="M54" s="23">
        <v>0.75</v>
      </c>
      <c r="N54" s="23" t="s">
        <v>47</v>
      </c>
      <c r="O54" s="23" t="s">
        <v>36</v>
      </c>
    </row>
    <row r="55" spans="1:15" x14ac:dyDescent="0.35">
      <c r="A55" s="23" t="s">
        <v>3946</v>
      </c>
      <c r="B55" s="23" t="s">
        <v>3947</v>
      </c>
      <c r="C55" s="23" t="s">
        <v>2522</v>
      </c>
      <c r="D55" s="23">
        <v>10988</v>
      </c>
      <c r="E55" s="23">
        <v>0.92800000000000005</v>
      </c>
      <c r="F55" s="23" t="s">
        <v>50</v>
      </c>
      <c r="G55" s="23" t="s">
        <v>36</v>
      </c>
      <c r="I55" s="23" t="s">
        <v>3973</v>
      </c>
      <c r="J55" s="23" t="s">
        <v>3974</v>
      </c>
      <c r="K55" s="23" t="s">
        <v>2518</v>
      </c>
      <c r="L55" s="23">
        <v>14149</v>
      </c>
      <c r="M55" s="23">
        <v>2.754</v>
      </c>
      <c r="N55" s="23" t="s">
        <v>76</v>
      </c>
      <c r="O55" s="23" t="s">
        <v>36</v>
      </c>
    </row>
    <row r="56" spans="1:15" x14ac:dyDescent="0.35">
      <c r="A56" s="23" t="s">
        <v>1952</v>
      </c>
      <c r="B56" s="23" t="s">
        <v>1953</v>
      </c>
      <c r="C56" s="23" t="s">
        <v>2536</v>
      </c>
      <c r="D56" s="23">
        <v>1770</v>
      </c>
      <c r="E56" s="23">
        <v>4.758</v>
      </c>
      <c r="F56" s="23" t="s">
        <v>53</v>
      </c>
      <c r="G56" s="23" t="s">
        <v>36</v>
      </c>
      <c r="I56" s="23" t="s">
        <v>1988</v>
      </c>
      <c r="J56" s="23" t="s">
        <v>1989</v>
      </c>
      <c r="K56" s="23" t="s">
        <v>2525</v>
      </c>
      <c r="L56" s="23">
        <v>32606</v>
      </c>
      <c r="M56" s="23">
        <v>0.75</v>
      </c>
      <c r="N56" s="23" t="s">
        <v>36</v>
      </c>
      <c r="O56" s="23" t="s">
        <v>822</v>
      </c>
    </row>
    <row r="57" spans="1:15" x14ac:dyDescent="0.35">
      <c r="A57" s="23" t="s">
        <v>1870</v>
      </c>
      <c r="B57" s="23" t="s">
        <v>1871</v>
      </c>
      <c r="C57" s="23" t="s">
        <v>2518</v>
      </c>
      <c r="D57" s="23">
        <v>5253</v>
      </c>
      <c r="E57" s="23">
        <v>2.601</v>
      </c>
      <c r="F57" s="23" t="s">
        <v>36</v>
      </c>
      <c r="G57" s="23" t="s">
        <v>36</v>
      </c>
      <c r="I57" s="23" t="s">
        <v>2046</v>
      </c>
      <c r="J57" s="23" t="s">
        <v>2047</v>
      </c>
      <c r="K57" s="23" t="s">
        <v>2522</v>
      </c>
      <c r="L57" s="23">
        <v>22070</v>
      </c>
      <c r="M57" s="23">
        <v>1.677</v>
      </c>
      <c r="N57" s="23" t="s">
        <v>85</v>
      </c>
      <c r="O57" s="23" t="s">
        <v>822</v>
      </c>
    </row>
    <row r="58" spans="1:15" x14ac:dyDescent="0.35">
      <c r="A58" s="23" t="s">
        <v>1880</v>
      </c>
      <c r="B58" s="23" t="s">
        <v>1881</v>
      </c>
      <c r="C58" s="23" t="s">
        <v>2525</v>
      </c>
      <c r="D58" s="23">
        <v>11849</v>
      </c>
      <c r="E58" s="23">
        <v>0.75</v>
      </c>
      <c r="F58" s="23" t="s">
        <v>36</v>
      </c>
      <c r="G58" s="23" t="s">
        <v>822</v>
      </c>
      <c r="I58" s="23" t="s">
        <v>6231</v>
      </c>
      <c r="J58" s="23" t="s">
        <v>6232</v>
      </c>
      <c r="K58" s="23" t="s">
        <v>2525</v>
      </c>
      <c r="L58" s="23">
        <v>44992</v>
      </c>
      <c r="M58" s="23">
        <v>0.745</v>
      </c>
      <c r="N58" s="23" t="s">
        <v>36</v>
      </c>
      <c r="O58" s="23" t="s">
        <v>36</v>
      </c>
    </row>
    <row r="59" spans="1:15" x14ac:dyDescent="0.35">
      <c r="A59" s="23" t="s">
        <v>1902</v>
      </c>
      <c r="B59" s="23" t="s">
        <v>1903</v>
      </c>
      <c r="C59" s="23" t="s">
        <v>2518</v>
      </c>
      <c r="D59" s="23">
        <v>5937</v>
      </c>
      <c r="E59" s="23">
        <v>2.3140000000000001</v>
      </c>
      <c r="F59" s="23" t="s">
        <v>71</v>
      </c>
      <c r="G59" s="23" t="s">
        <v>822</v>
      </c>
      <c r="I59" s="23" t="s">
        <v>3194</v>
      </c>
      <c r="J59" s="23" t="s">
        <v>3195</v>
      </c>
      <c r="K59" s="23" t="s">
        <v>2536</v>
      </c>
      <c r="L59" s="23">
        <v>2975</v>
      </c>
      <c r="M59" s="23">
        <v>5.5910000000000002</v>
      </c>
      <c r="N59" s="23" t="s">
        <v>50</v>
      </c>
      <c r="O59" s="23" t="s">
        <v>36</v>
      </c>
    </row>
    <row r="60" spans="1:15" x14ac:dyDescent="0.35">
      <c r="A60" s="23" t="s">
        <v>2377</v>
      </c>
      <c r="B60" s="23" t="s">
        <v>2378</v>
      </c>
      <c r="C60" s="23" t="s">
        <v>2518</v>
      </c>
      <c r="D60" s="23">
        <v>5654</v>
      </c>
      <c r="E60" s="23">
        <v>2.4260000000000002</v>
      </c>
      <c r="F60" s="23" t="s">
        <v>76</v>
      </c>
      <c r="G60" s="23" t="s">
        <v>822</v>
      </c>
      <c r="I60" s="23" t="s">
        <v>1836</v>
      </c>
      <c r="J60" s="23" t="s">
        <v>1837</v>
      </c>
      <c r="K60" s="23" t="s">
        <v>2517</v>
      </c>
      <c r="L60" s="23">
        <v>9614</v>
      </c>
      <c r="M60" s="23">
        <v>3.573</v>
      </c>
      <c r="N60" s="23" t="s">
        <v>36</v>
      </c>
      <c r="O60" s="23" t="s">
        <v>822</v>
      </c>
    </row>
    <row r="61" spans="1:15" x14ac:dyDescent="0.35">
      <c r="A61" s="23" t="s">
        <v>1775</v>
      </c>
      <c r="B61" s="23" t="s">
        <v>1776</v>
      </c>
      <c r="C61" s="23" t="s">
        <v>2517</v>
      </c>
      <c r="D61" s="23">
        <v>3778</v>
      </c>
      <c r="E61" s="23">
        <v>3.3410000000000002</v>
      </c>
      <c r="F61" s="23" t="s">
        <v>36</v>
      </c>
      <c r="G61" s="23" t="s">
        <v>822</v>
      </c>
      <c r="I61" s="23" t="s">
        <v>3214</v>
      </c>
      <c r="J61" s="23" t="s">
        <v>3215</v>
      </c>
      <c r="K61" s="23" t="s">
        <v>2525</v>
      </c>
      <c r="L61" s="23">
        <v>32606</v>
      </c>
      <c r="M61" s="23">
        <v>0.75</v>
      </c>
      <c r="N61" s="23" t="s">
        <v>85</v>
      </c>
      <c r="O61" s="23" t="s">
        <v>822</v>
      </c>
    </row>
    <row r="62" spans="1:15" x14ac:dyDescent="0.35">
      <c r="A62" s="23" t="s">
        <v>2677</v>
      </c>
      <c r="B62" s="23" t="s">
        <v>2678</v>
      </c>
      <c r="C62" s="23" t="s">
        <v>2525</v>
      </c>
      <c r="D62" s="23">
        <v>11849</v>
      </c>
      <c r="E62" s="23">
        <v>0.75</v>
      </c>
      <c r="F62" s="23" t="s">
        <v>76</v>
      </c>
      <c r="G62" s="23" t="s">
        <v>822</v>
      </c>
      <c r="I62" s="23" t="s">
        <v>1932</v>
      </c>
      <c r="J62" s="23" t="s">
        <v>1933</v>
      </c>
      <c r="K62" s="23" t="s">
        <v>2525</v>
      </c>
      <c r="L62" s="23">
        <v>32606</v>
      </c>
      <c r="M62" s="23">
        <v>0.75</v>
      </c>
      <c r="N62" s="23" t="s">
        <v>71</v>
      </c>
      <c r="O62" s="23" t="s">
        <v>822</v>
      </c>
    </row>
    <row r="63" spans="1:15" x14ac:dyDescent="0.35">
      <c r="A63" s="23" t="s">
        <v>1970</v>
      </c>
      <c r="B63" s="23" t="s">
        <v>1971</v>
      </c>
      <c r="C63" s="23" t="s">
        <v>2525</v>
      </c>
      <c r="D63" s="23">
        <v>11849</v>
      </c>
      <c r="E63" s="23">
        <v>0.75</v>
      </c>
      <c r="F63" s="23" t="s">
        <v>36</v>
      </c>
      <c r="G63" s="23" t="s">
        <v>822</v>
      </c>
      <c r="I63" s="23" t="s">
        <v>1860</v>
      </c>
      <c r="J63" s="23" t="s">
        <v>1861</v>
      </c>
      <c r="K63" s="23" t="s">
        <v>2518</v>
      </c>
      <c r="L63" s="23">
        <v>18176</v>
      </c>
      <c r="M63" s="23">
        <v>2.165</v>
      </c>
      <c r="N63" s="23" t="s">
        <v>144</v>
      </c>
      <c r="O63" s="23" t="s">
        <v>36</v>
      </c>
    </row>
    <row r="64" spans="1:15" x14ac:dyDescent="0.35">
      <c r="A64" s="23" t="s">
        <v>1944</v>
      </c>
      <c r="B64" s="23" t="s">
        <v>1945</v>
      </c>
      <c r="C64" s="23" t="s">
        <v>2525</v>
      </c>
      <c r="D64" s="23">
        <v>11849</v>
      </c>
      <c r="E64" s="23">
        <v>0.75</v>
      </c>
      <c r="F64" s="23" t="s">
        <v>47</v>
      </c>
      <c r="G64" s="23" t="s">
        <v>822</v>
      </c>
      <c r="I64" s="23" t="s">
        <v>810</v>
      </c>
      <c r="J64" s="23" t="s">
        <v>811</v>
      </c>
      <c r="K64" s="23" t="s">
        <v>2525</v>
      </c>
      <c r="L64" s="23">
        <v>32606</v>
      </c>
      <c r="M64" s="23">
        <v>0.75</v>
      </c>
      <c r="N64" s="23" t="s">
        <v>47</v>
      </c>
      <c r="O64" s="23" t="s">
        <v>822</v>
      </c>
    </row>
    <row r="65" spans="1:15" x14ac:dyDescent="0.35">
      <c r="A65" s="23" t="s">
        <v>1998</v>
      </c>
      <c r="B65" s="23" t="s">
        <v>1999</v>
      </c>
      <c r="C65" s="23" t="s">
        <v>2525</v>
      </c>
      <c r="D65" s="23">
        <v>11849</v>
      </c>
      <c r="E65" s="23">
        <v>0.75</v>
      </c>
      <c r="F65" s="23" t="s">
        <v>47</v>
      </c>
      <c r="G65" s="23" t="s">
        <v>822</v>
      </c>
      <c r="I65" s="23" t="s">
        <v>4012</v>
      </c>
      <c r="J65" s="23" t="s">
        <v>4013</v>
      </c>
      <c r="K65" s="23" t="s">
        <v>2525</v>
      </c>
      <c r="L65" s="23">
        <v>32606</v>
      </c>
      <c r="M65" s="23">
        <v>0.75</v>
      </c>
      <c r="N65" s="23" t="s">
        <v>76</v>
      </c>
      <c r="O65" s="23" t="s">
        <v>822</v>
      </c>
    </row>
    <row r="66" spans="1:15" x14ac:dyDescent="0.35">
      <c r="A66" s="23" t="s">
        <v>3780</v>
      </c>
      <c r="B66" s="23" t="s">
        <v>3781</v>
      </c>
      <c r="C66" s="23" t="s">
        <v>2517</v>
      </c>
      <c r="D66" s="23">
        <v>3316</v>
      </c>
      <c r="E66" s="23">
        <v>3.629</v>
      </c>
      <c r="F66" s="23" t="s">
        <v>81</v>
      </c>
      <c r="G66" s="23" t="s">
        <v>36</v>
      </c>
      <c r="I66" s="23" t="s">
        <v>1976</v>
      </c>
      <c r="J66" s="23" t="s">
        <v>1977</v>
      </c>
      <c r="K66" s="23" t="s">
        <v>2525</v>
      </c>
      <c r="L66" s="23">
        <v>32606</v>
      </c>
      <c r="M66" s="23">
        <v>0.75</v>
      </c>
      <c r="N66" s="23" t="s">
        <v>71</v>
      </c>
      <c r="O66" s="23" t="s">
        <v>822</v>
      </c>
    </row>
    <row r="67" spans="1:15" x14ac:dyDescent="0.35">
      <c r="A67" s="23" t="s">
        <v>3932</v>
      </c>
      <c r="B67" s="23" t="s">
        <v>3933</v>
      </c>
      <c r="C67" s="23" t="s">
        <v>2525</v>
      </c>
      <c r="D67" s="23">
        <v>11849</v>
      </c>
      <c r="E67" s="23">
        <v>0.75</v>
      </c>
      <c r="F67" s="23" t="s">
        <v>39</v>
      </c>
      <c r="G67" s="23" t="s">
        <v>36</v>
      </c>
      <c r="I67" s="23" t="s">
        <v>2048</v>
      </c>
      <c r="J67" s="23" t="s">
        <v>2049</v>
      </c>
      <c r="K67" s="23" t="s">
        <v>2525</v>
      </c>
      <c r="L67" s="23">
        <v>32606</v>
      </c>
      <c r="M67" s="23">
        <v>0.75</v>
      </c>
      <c r="N67" s="23" t="s">
        <v>36</v>
      </c>
      <c r="O67" s="23" t="s">
        <v>822</v>
      </c>
    </row>
    <row r="68" spans="1:15" x14ac:dyDescent="0.35">
      <c r="A68" s="23" t="s">
        <v>3165</v>
      </c>
      <c r="B68" s="23" t="s">
        <v>3166</v>
      </c>
      <c r="C68" s="23" t="s">
        <v>2518</v>
      </c>
      <c r="D68" s="23">
        <v>7342</v>
      </c>
      <c r="E68" s="23">
        <v>1.8540000000000001</v>
      </c>
      <c r="F68" s="23" t="s">
        <v>39</v>
      </c>
      <c r="G68" s="23" t="s">
        <v>36</v>
      </c>
      <c r="I68" s="23" t="s">
        <v>1956</v>
      </c>
      <c r="J68" s="23" t="s">
        <v>1957</v>
      </c>
      <c r="K68" s="23" t="s">
        <v>2525</v>
      </c>
      <c r="L68" s="23">
        <v>32606</v>
      </c>
      <c r="M68" s="23">
        <v>0.75</v>
      </c>
      <c r="N68" s="23" t="s">
        <v>36</v>
      </c>
      <c r="O68" s="23" t="s">
        <v>822</v>
      </c>
    </row>
    <row r="69" spans="1:15" x14ac:dyDescent="0.35">
      <c r="A69" s="23" t="s">
        <v>1834</v>
      </c>
      <c r="B69" s="23" t="s">
        <v>1835</v>
      </c>
      <c r="C69" s="23" t="s">
        <v>2517</v>
      </c>
      <c r="D69" s="23">
        <v>2206</v>
      </c>
      <c r="E69" s="23">
        <v>4.3630000000000004</v>
      </c>
      <c r="F69" s="23" t="s">
        <v>53</v>
      </c>
      <c r="G69" s="23" t="s">
        <v>36</v>
      </c>
      <c r="I69" s="23" t="s">
        <v>4010</v>
      </c>
      <c r="J69" s="23" t="s">
        <v>4011</v>
      </c>
      <c r="K69" s="23" t="s">
        <v>2517</v>
      </c>
      <c r="L69" s="23">
        <v>8397</v>
      </c>
      <c r="M69" s="23">
        <v>3.8359999999999999</v>
      </c>
      <c r="N69" s="23" t="s">
        <v>106</v>
      </c>
      <c r="O69" s="23" t="s">
        <v>36</v>
      </c>
    </row>
    <row r="70" spans="1:15" x14ac:dyDescent="0.35">
      <c r="A70" s="23" t="s">
        <v>1858</v>
      </c>
      <c r="B70" s="23" t="s">
        <v>1859</v>
      </c>
      <c r="C70" s="23" t="s">
        <v>2522</v>
      </c>
      <c r="D70" s="23">
        <v>10857</v>
      </c>
      <c r="E70" s="23">
        <v>0.95499999999999996</v>
      </c>
      <c r="F70" s="23" t="s">
        <v>144</v>
      </c>
      <c r="G70" s="23" t="s">
        <v>36</v>
      </c>
      <c r="I70" s="23" t="s">
        <v>3212</v>
      </c>
      <c r="J70" s="23" t="s">
        <v>3213</v>
      </c>
      <c r="K70" s="23" t="s">
        <v>2522</v>
      </c>
      <c r="L70" s="23">
        <v>24912</v>
      </c>
      <c r="M70" s="23">
        <v>1.373</v>
      </c>
      <c r="N70" s="23" t="s">
        <v>85</v>
      </c>
      <c r="O70" s="23" t="s">
        <v>36</v>
      </c>
    </row>
    <row r="71" spans="1:15" x14ac:dyDescent="0.35">
      <c r="A71" s="23" t="s">
        <v>3176</v>
      </c>
      <c r="B71" s="23" t="s">
        <v>3177</v>
      </c>
      <c r="C71" s="23" t="s">
        <v>2525</v>
      </c>
      <c r="D71" s="23">
        <v>11849</v>
      </c>
      <c r="E71" s="23">
        <v>0.75</v>
      </c>
      <c r="F71" s="23" t="s">
        <v>53</v>
      </c>
      <c r="G71" s="23" t="s">
        <v>36</v>
      </c>
      <c r="I71" s="23" t="s">
        <v>1884</v>
      </c>
      <c r="J71" s="23" t="s">
        <v>1885</v>
      </c>
      <c r="K71" s="23" t="s">
        <v>2525</v>
      </c>
      <c r="L71" s="23">
        <v>32606</v>
      </c>
      <c r="M71" s="23">
        <v>0.75</v>
      </c>
      <c r="N71" s="23" t="s">
        <v>96</v>
      </c>
      <c r="O71" s="23" t="s">
        <v>822</v>
      </c>
    </row>
    <row r="72" spans="1:15" x14ac:dyDescent="0.35">
      <c r="A72" s="23" t="s">
        <v>1779</v>
      </c>
      <c r="B72" s="23" t="s">
        <v>1780</v>
      </c>
      <c r="C72" s="23" t="s">
        <v>2522</v>
      </c>
      <c r="D72" s="23">
        <v>8905</v>
      </c>
      <c r="E72" s="23">
        <v>1.425</v>
      </c>
      <c r="F72" s="23" t="s">
        <v>53</v>
      </c>
      <c r="G72" s="23" t="s">
        <v>822</v>
      </c>
      <c r="I72" s="23" t="s">
        <v>3200</v>
      </c>
      <c r="J72" s="23" t="s">
        <v>3201</v>
      </c>
      <c r="K72" s="23" t="s">
        <v>2522</v>
      </c>
      <c r="L72" s="23">
        <v>25671</v>
      </c>
      <c r="M72" s="23">
        <v>1.306</v>
      </c>
      <c r="N72" s="23" t="s">
        <v>39</v>
      </c>
      <c r="O72" s="23" t="s">
        <v>36</v>
      </c>
    </row>
    <row r="73" spans="1:15" x14ac:dyDescent="0.35">
      <c r="A73" s="23" t="s">
        <v>1824</v>
      </c>
      <c r="B73" s="23" t="s">
        <v>1825</v>
      </c>
      <c r="C73" s="23" t="s">
        <v>2522</v>
      </c>
      <c r="D73" s="23">
        <v>10157</v>
      </c>
      <c r="E73" s="23">
        <v>1.1279999999999999</v>
      </c>
      <c r="F73" s="23" t="s">
        <v>36</v>
      </c>
      <c r="G73" s="23" t="s">
        <v>822</v>
      </c>
      <c r="I73" s="23" t="s">
        <v>3210</v>
      </c>
      <c r="J73" s="23" t="s">
        <v>3211</v>
      </c>
      <c r="K73" s="23" t="s">
        <v>2525</v>
      </c>
      <c r="L73" s="23">
        <v>32606</v>
      </c>
      <c r="M73" s="23">
        <v>0.75</v>
      </c>
      <c r="N73" s="23" t="s">
        <v>71</v>
      </c>
      <c r="O73" s="23" t="s">
        <v>36</v>
      </c>
    </row>
    <row r="74" spans="1:15" x14ac:dyDescent="0.35">
      <c r="A74" s="23" t="s">
        <v>2675</v>
      </c>
      <c r="B74" s="23" t="s">
        <v>2676</v>
      </c>
      <c r="C74" s="23" t="s">
        <v>2518</v>
      </c>
      <c r="D74" s="23">
        <v>4716</v>
      </c>
      <c r="E74" s="23">
        <v>2.8540000000000001</v>
      </c>
      <c r="F74" s="23" t="s">
        <v>47</v>
      </c>
      <c r="G74" s="23" t="s">
        <v>36</v>
      </c>
      <c r="I74" s="23" t="s">
        <v>2393</v>
      </c>
      <c r="J74" s="23" t="s">
        <v>2394</v>
      </c>
      <c r="K74" s="23" t="s">
        <v>2525</v>
      </c>
      <c r="L74" s="23">
        <v>32606</v>
      </c>
      <c r="M74" s="23">
        <v>0.75</v>
      </c>
      <c r="N74" s="23" t="s">
        <v>36</v>
      </c>
      <c r="O74" s="23" t="s">
        <v>822</v>
      </c>
    </row>
    <row r="75" spans="1:15" x14ac:dyDescent="0.35">
      <c r="A75" s="23" t="s">
        <v>2024</v>
      </c>
      <c r="B75" s="23" t="s">
        <v>2025</v>
      </c>
      <c r="C75" s="23" t="s">
        <v>2518</v>
      </c>
      <c r="D75" s="23">
        <v>5089</v>
      </c>
      <c r="E75" s="23">
        <v>2.6760000000000002</v>
      </c>
      <c r="F75" s="23" t="s">
        <v>47</v>
      </c>
      <c r="G75" s="23" t="s">
        <v>36</v>
      </c>
      <c r="I75" s="23" t="s">
        <v>1789</v>
      </c>
      <c r="J75" s="23" t="s">
        <v>1790</v>
      </c>
      <c r="K75" s="23" t="s">
        <v>2522</v>
      </c>
      <c r="L75" s="23">
        <v>25622</v>
      </c>
      <c r="M75" s="23">
        <v>1.31</v>
      </c>
      <c r="N75" s="23" t="s">
        <v>47</v>
      </c>
      <c r="O75" s="23" t="s">
        <v>822</v>
      </c>
    </row>
    <row r="76" spans="1:15" x14ac:dyDescent="0.35">
      <c r="A76" s="23" t="s">
        <v>3178</v>
      </c>
      <c r="B76" s="23" t="s">
        <v>3179</v>
      </c>
      <c r="C76" s="23" t="s">
        <v>2517</v>
      </c>
      <c r="D76" s="23">
        <v>2480</v>
      </c>
      <c r="E76" s="23">
        <v>4.157</v>
      </c>
      <c r="F76" s="23" t="s">
        <v>50</v>
      </c>
      <c r="G76" s="23" t="s">
        <v>36</v>
      </c>
      <c r="I76" s="23" t="s">
        <v>3989</v>
      </c>
      <c r="J76" s="23" t="s">
        <v>3990</v>
      </c>
      <c r="K76" s="23" t="s">
        <v>2518</v>
      </c>
      <c r="L76" s="23">
        <v>12426</v>
      </c>
      <c r="M76" s="23">
        <v>3.044</v>
      </c>
      <c r="N76" s="23" t="s">
        <v>81</v>
      </c>
      <c r="O76" s="23" t="s">
        <v>36</v>
      </c>
    </row>
    <row r="77" spans="1:15" x14ac:dyDescent="0.35">
      <c r="A77" s="23" t="s">
        <v>1968</v>
      </c>
      <c r="B77" s="23" t="s">
        <v>1969</v>
      </c>
      <c r="C77" s="23" t="s">
        <v>2525</v>
      </c>
      <c r="D77" s="23">
        <v>11849</v>
      </c>
      <c r="E77" s="23">
        <v>0.75</v>
      </c>
      <c r="F77" s="23" t="s">
        <v>53</v>
      </c>
      <c r="G77" s="23" t="s">
        <v>822</v>
      </c>
      <c r="I77" s="23" t="s">
        <v>1791</v>
      </c>
      <c r="J77" s="23" t="s">
        <v>2342</v>
      </c>
      <c r="K77" s="23" t="s">
        <v>2522</v>
      </c>
      <c r="L77" s="23">
        <v>22771</v>
      </c>
      <c r="M77" s="23">
        <v>1.5960000000000001</v>
      </c>
      <c r="N77" s="23" t="s">
        <v>53</v>
      </c>
      <c r="O77" s="23" t="s">
        <v>822</v>
      </c>
    </row>
    <row r="78" spans="1:15" x14ac:dyDescent="0.35">
      <c r="A78" s="23" t="s">
        <v>1918</v>
      </c>
      <c r="B78" s="23" t="s">
        <v>1919</v>
      </c>
      <c r="C78" s="23" t="s">
        <v>2525</v>
      </c>
      <c r="D78" s="23">
        <v>11849</v>
      </c>
      <c r="E78" s="23">
        <v>0.75</v>
      </c>
      <c r="F78" s="23" t="s">
        <v>36</v>
      </c>
      <c r="G78" s="23" t="s">
        <v>822</v>
      </c>
      <c r="I78" s="23" t="s">
        <v>6225</v>
      </c>
      <c r="J78" s="23" t="s">
        <v>6226</v>
      </c>
      <c r="K78" s="23" t="s">
        <v>2525</v>
      </c>
      <c r="L78" s="23">
        <v>32606</v>
      </c>
      <c r="M78" s="23">
        <v>0.75</v>
      </c>
      <c r="N78" s="23" t="s">
        <v>106</v>
      </c>
      <c r="O78" s="23" t="s">
        <v>36</v>
      </c>
    </row>
    <row r="79" spans="1:15" x14ac:dyDescent="0.35">
      <c r="A79" s="23" t="s">
        <v>1794</v>
      </c>
      <c r="B79" s="23" t="s">
        <v>1795</v>
      </c>
      <c r="C79" s="23" t="s">
        <v>2522</v>
      </c>
      <c r="D79" s="23">
        <v>8445</v>
      </c>
      <c r="E79" s="23">
        <v>1.5389999999999999</v>
      </c>
      <c r="F79" s="23" t="s">
        <v>144</v>
      </c>
      <c r="G79" s="23" t="s">
        <v>822</v>
      </c>
      <c r="I79" s="23" t="s">
        <v>2332</v>
      </c>
      <c r="J79" s="23" t="s">
        <v>2333</v>
      </c>
      <c r="K79" s="23" t="s">
        <v>2525</v>
      </c>
      <c r="L79" s="23">
        <v>32606</v>
      </c>
      <c r="M79" s="23">
        <v>0.75</v>
      </c>
      <c r="N79" s="23" t="s">
        <v>76</v>
      </c>
      <c r="O79" s="23" t="s">
        <v>822</v>
      </c>
    </row>
    <row r="80" spans="1:15" x14ac:dyDescent="0.35">
      <c r="A80" s="23" t="s">
        <v>3942</v>
      </c>
      <c r="B80" s="23" t="s">
        <v>3943</v>
      </c>
      <c r="C80" s="23" t="s">
        <v>2518</v>
      </c>
      <c r="D80" s="23">
        <v>6902</v>
      </c>
      <c r="E80" s="23">
        <v>1.9970000000000001</v>
      </c>
      <c r="F80" s="23" t="s">
        <v>50</v>
      </c>
      <c r="G80" s="23" t="s">
        <v>36</v>
      </c>
      <c r="I80" s="23" t="s">
        <v>2044</v>
      </c>
      <c r="J80" s="23" t="s">
        <v>2045</v>
      </c>
      <c r="K80" s="23" t="s">
        <v>2525</v>
      </c>
      <c r="L80" s="23">
        <v>32606</v>
      </c>
      <c r="M80" s="23">
        <v>0.75</v>
      </c>
      <c r="N80" s="23" t="s">
        <v>85</v>
      </c>
      <c r="O80" s="23" t="s">
        <v>822</v>
      </c>
    </row>
    <row r="81" spans="1:15" x14ac:dyDescent="0.35">
      <c r="A81" s="23" t="s">
        <v>2397</v>
      </c>
      <c r="B81" s="23" t="s">
        <v>2398</v>
      </c>
      <c r="C81" s="23" t="s">
        <v>2518</v>
      </c>
      <c r="D81" s="23">
        <v>4781</v>
      </c>
      <c r="E81" s="23">
        <v>2.827</v>
      </c>
      <c r="F81" s="23" t="s">
        <v>71</v>
      </c>
      <c r="G81" s="23" t="s">
        <v>36</v>
      </c>
      <c r="I81" s="23" t="s">
        <v>1890</v>
      </c>
      <c r="J81" s="23" t="s">
        <v>1891</v>
      </c>
      <c r="K81" s="23" t="s">
        <v>2518</v>
      </c>
      <c r="L81" s="23">
        <v>10873</v>
      </c>
      <c r="M81" s="23">
        <v>3.3239999999999998</v>
      </c>
      <c r="N81" s="23" t="s">
        <v>144</v>
      </c>
      <c r="O81" s="23" t="s">
        <v>36</v>
      </c>
    </row>
    <row r="82" spans="1:15" x14ac:dyDescent="0.35">
      <c r="A82" s="23" t="s">
        <v>2026</v>
      </c>
      <c r="B82" s="23" t="s">
        <v>2027</v>
      </c>
      <c r="C82" s="23" t="s">
        <v>2525</v>
      </c>
      <c r="D82" s="23">
        <v>11849</v>
      </c>
      <c r="E82" s="23">
        <v>0.75</v>
      </c>
      <c r="F82" s="23" t="s">
        <v>36</v>
      </c>
      <c r="G82" s="23" t="s">
        <v>822</v>
      </c>
      <c r="I82" s="23" t="s">
        <v>3977</v>
      </c>
      <c r="J82" s="23" t="s">
        <v>3978</v>
      </c>
      <c r="K82" s="23" t="s">
        <v>2536</v>
      </c>
      <c r="L82" s="23">
        <v>5021</v>
      </c>
      <c r="M82" s="23">
        <v>4.7610000000000001</v>
      </c>
      <c r="N82" s="23" t="s">
        <v>85</v>
      </c>
      <c r="O82" s="23" t="s">
        <v>36</v>
      </c>
    </row>
    <row r="83" spans="1:15" x14ac:dyDescent="0.35">
      <c r="A83" s="23" t="s">
        <v>2438</v>
      </c>
      <c r="B83" s="23" t="s">
        <v>2439</v>
      </c>
      <c r="C83" s="23" t="s">
        <v>2522</v>
      </c>
      <c r="D83" s="23">
        <v>8714</v>
      </c>
      <c r="E83" s="23">
        <v>1.468</v>
      </c>
      <c r="F83" s="23" t="s">
        <v>47</v>
      </c>
      <c r="G83" s="23" t="s">
        <v>822</v>
      </c>
      <c r="I83" s="23" t="s">
        <v>4024</v>
      </c>
      <c r="J83" s="23" t="s">
        <v>4025</v>
      </c>
      <c r="K83" s="23" t="s">
        <v>2525</v>
      </c>
      <c r="L83" s="23">
        <v>32606</v>
      </c>
      <c r="M83" s="23">
        <v>0.75</v>
      </c>
      <c r="N83" s="23" t="s">
        <v>85</v>
      </c>
      <c r="O83" s="23" t="s">
        <v>36</v>
      </c>
    </row>
    <row r="84" spans="1:15" x14ac:dyDescent="0.35">
      <c r="A84" s="23" t="s">
        <v>3167</v>
      </c>
      <c r="B84" s="23" t="s">
        <v>3168</v>
      </c>
      <c r="C84" s="23" t="s">
        <v>2525</v>
      </c>
      <c r="D84" s="23">
        <v>11849</v>
      </c>
      <c r="E84" s="23">
        <v>0.75</v>
      </c>
      <c r="F84" s="23" t="s">
        <v>36</v>
      </c>
      <c r="G84" s="23" t="s">
        <v>822</v>
      </c>
      <c r="I84" s="23" t="s">
        <v>4008</v>
      </c>
      <c r="J84" s="23" t="s">
        <v>4009</v>
      </c>
      <c r="K84" s="23" t="s">
        <v>2518</v>
      </c>
      <c r="L84" s="23">
        <v>18435</v>
      </c>
      <c r="M84" s="23">
        <v>2.1320000000000001</v>
      </c>
      <c r="N84" s="23" t="s">
        <v>106</v>
      </c>
      <c r="O84" s="23" t="s">
        <v>36</v>
      </c>
    </row>
    <row r="85" spans="1:15" x14ac:dyDescent="0.35">
      <c r="A85" s="23" t="s">
        <v>3172</v>
      </c>
      <c r="B85" s="23" t="s">
        <v>3173</v>
      </c>
      <c r="C85" s="23" t="s">
        <v>2525</v>
      </c>
      <c r="D85" s="23">
        <v>11849</v>
      </c>
      <c r="E85" s="23">
        <v>0.75</v>
      </c>
      <c r="F85" s="23" t="s">
        <v>68</v>
      </c>
      <c r="G85" s="23" t="s">
        <v>36</v>
      </c>
      <c r="I85" s="23" t="s">
        <v>4000</v>
      </c>
      <c r="J85" s="23" t="s">
        <v>4001</v>
      </c>
      <c r="K85" s="23" t="s">
        <v>2522</v>
      </c>
      <c r="L85" s="23">
        <v>29980</v>
      </c>
      <c r="M85" s="23">
        <v>0.93300000000000005</v>
      </c>
      <c r="N85" s="23" t="s">
        <v>53</v>
      </c>
      <c r="O85" s="23" t="s">
        <v>36</v>
      </c>
    </row>
    <row r="86" spans="1:15" x14ac:dyDescent="0.35">
      <c r="A86" s="23" t="s">
        <v>1934</v>
      </c>
      <c r="B86" s="23" t="s">
        <v>1935</v>
      </c>
      <c r="C86" s="23" t="s">
        <v>2522</v>
      </c>
      <c r="D86" s="23">
        <v>11555</v>
      </c>
      <c r="E86" s="23">
        <v>0.81</v>
      </c>
      <c r="F86" s="23" t="s">
        <v>155</v>
      </c>
      <c r="G86" s="23" t="s">
        <v>36</v>
      </c>
      <c r="I86" s="23" t="s">
        <v>2719</v>
      </c>
      <c r="J86" s="23" t="s">
        <v>2720</v>
      </c>
      <c r="K86" s="23" t="s">
        <v>2522</v>
      </c>
      <c r="L86" s="23">
        <v>23610</v>
      </c>
      <c r="M86" s="23">
        <v>1.5049999999999999</v>
      </c>
      <c r="N86" s="23" t="s">
        <v>53</v>
      </c>
      <c r="O86" s="23" t="s">
        <v>822</v>
      </c>
    </row>
    <row r="87" spans="1:15" x14ac:dyDescent="0.35">
      <c r="A87" s="23" t="s">
        <v>6150</v>
      </c>
      <c r="B87" s="23" t="s">
        <v>6151</v>
      </c>
      <c r="C87" s="23" t="s">
        <v>2536</v>
      </c>
      <c r="D87" s="23">
        <v>1139</v>
      </c>
      <c r="E87" s="23">
        <v>5.5270000000000001</v>
      </c>
      <c r="F87" s="23" t="s">
        <v>36</v>
      </c>
      <c r="G87" s="23" t="s">
        <v>822</v>
      </c>
      <c r="I87" s="23" t="s">
        <v>2705</v>
      </c>
      <c r="J87" s="23" t="s">
        <v>2706</v>
      </c>
      <c r="K87" s="23" t="s">
        <v>2522</v>
      </c>
      <c r="L87" s="23">
        <v>21623</v>
      </c>
      <c r="M87" s="23">
        <v>1.7270000000000001</v>
      </c>
      <c r="N87" s="23" t="s">
        <v>96</v>
      </c>
      <c r="O87" s="23" t="s">
        <v>822</v>
      </c>
    </row>
    <row r="88" spans="1:15" x14ac:dyDescent="0.35">
      <c r="A88" s="23" t="s">
        <v>1771</v>
      </c>
      <c r="B88" s="23" t="s">
        <v>1772</v>
      </c>
      <c r="C88" s="23" t="s">
        <v>2518</v>
      </c>
      <c r="D88" s="23">
        <v>6961</v>
      </c>
      <c r="E88" s="23">
        <v>1.9770000000000001</v>
      </c>
      <c r="F88" s="23" t="s">
        <v>36</v>
      </c>
      <c r="G88" s="23" t="s">
        <v>822</v>
      </c>
      <c r="I88" s="23" t="s">
        <v>3983</v>
      </c>
      <c r="J88" s="23" t="s">
        <v>3984</v>
      </c>
      <c r="K88" s="23" t="s">
        <v>2517</v>
      </c>
      <c r="L88" s="23">
        <v>9839</v>
      </c>
      <c r="M88" s="23">
        <v>3.5289999999999999</v>
      </c>
      <c r="N88" s="23" t="s">
        <v>85</v>
      </c>
      <c r="O88" s="23" t="s">
        <v>36</v>
      </c>
    </row>
    <row r="89" spans="1:15" x14ac:dyDescent="0.35">
      <c r="A89" s="23" t="s">
        <v>2399</v>
      </c>
      <c r="B89" s="23" t="s">
        <v>2400</v>
      </c>
      <c r="C89" s="23" t="s">
        <v>2522</v>
      </c>
      <c r="D89" s="23">
        <v>9658</v>
      </c>
      <c r="E89" s="23">
        <v>1.2470000000000001</v>
      </c>
      <c r="F89" s="23" t="s">
        <v>85</v>
      </c>
      <c r="G89" s="23" t="s">
        <v>822</v>
      </c>
      <c r="I89" s="23" t="s">
        <v>3188</v>
      </c>
      <c r="J89" s="23" t="s">
        <v>3189</v>
      </c>
      <c r="K89" s="23" t="s">
        <v>2522</v>
      </c>
      <c r="L89" s="23">
        <v>27918</v>
      </c>
      <c r="M89" s="23">
        <v>1.113</v>
      </c>
      <c r="N89" s="23" t="s">
        <v>53</v>
      </c>
      <c r="O89" s="23" t="s">
        <v>36</v>
      </c>
    </row>
    <row r="90" spans="1:15" x14ac:dyDescent="0.35">
      <c r="A90" s="23" t="s">
        <v>2679</v>
      </c>
      <c r="B90" s="23" t="s">
        <v>2680</v>
      </c>
      <c r="C90" s="23" t="s">
        <v>2522</v>
      </c>
      <c r="D90" s="23">
        <v>11281</v>
      </c>
      <c r="E90" s="23">
        <v>0.86799999999999999</v>
      </c>
      <c r="F90" s="23" t="s">
        <v>53</v>
      </c>
      <c r="G90" s="23" t="s">
        <v>36</v>
      </c>
      <c r="I90" s="23" t="s">
        <v>1796</v>
      </c>
      <c r="J90" s="23" t="s">
        <v>1797</v>
      </c>
      <c r="K90" s="23" t="s">
        <v>2517</v>
      </c>
      <c r="L90" s="23">
        <v>6436</v>
      </c>
      <c r="M90" s="23">
        <v>4.3220000000000001</v>
      </c>
      <c r="N90" s="23" t="s">
        <v>47</v>
      </c>
      <c r="O90" s="23" t="s">
        <v>36</v>
      </c>
    </row>
    <row r="91" spans="1:15" x14ac:dyDescent="0.35">
      <c r="A91" s="23" t="s">
        <v>6158</v>
      </c>
      <c r="B91" s="23" t="s">
        <v>6159</v>
      </c>
      <c r="C91" s="23" t="s">
        <v>2536</v>
      </c>
      <c r="D91" s="23">
        <v>1957</v>
      </c>
      <c r="E91" s="23">
        <v>4.5819999999999999</v>
      </c>
      <c r="F91" s="23" t="s">
        <v>68</v>
      </c>
      <c r="G91" s="23" t="s">
        <v>36</v>
      </c>
      <c r="I91" s="23" t="s">
        <v>1826</v>
      </c>
      <c r="J91" s="23" t="s">
        <v>1827</v>
      </c>
      <c r="K91" s="23" t="s">
        <v>2517</v>
      </c>
      <c r="L91" s="23">
        <v>5662</v>
      </c>
      <c r="M91" s="23">
        <v>4.5540000000000003</v>
      </c>
      <c r="N91" s="23" t="s">
        <v>156</v>
      </c>
      <c r="O91" s="23" t="s">
        <v>36</v>
      </c>
    </row>
    <row r="92" spans="1:15" x14ac:dyDescent="0.35">
      <c r="A92" s="23" t="s">
        <v>1972</v>
      </c>
      <c r="B92" s="23" t="s">
        <v>1973</v>
      </c>
      <c r="C92" s="23" t="s">
        <v>2525</v>
      </c>
      <c r="D92" s="23">
        <v>11849</v>
      </c>
      <c r="E92" s="23">
        <v>0.75</v>
      </c>
      <c r="F92" s="23" t="s">
        <v>36</v>
      </c>
      <c r="G92" s="23" t="s">
        <v>822</v>
      </c>
      <c r="I92" s="23" t="s">
        <v>2361</v>
      </c>
      <c r="J92" s="23" t="s">
        <v>2362</v>
      </c>
      <c r="K92" s="23" t="s">
        <v>2518</v>
      </c>
      <c r="L92" s="23">
        <v>17064</v>
      </c>
      <c r="M92" s="23">
        <v>2.3220000000000001</v>
      </c>
      <c r="N92" s="23" t="s">
        <v>96</v>
      </c>
      <c r="O92" s="23" t="s">
        <v>822</v>
      </c>
    </row>
    <row r="93" spans="1:15" x14ac:dyDescent="0.35">
      <c r="A93" s="23" t="s">
        <v>2432</v>
      </c>
      <c r="B93" s="23" t="s">
        <v>2433</v>
      </c>
      <c r="C93" s="23" t="s">
        <v>2525</v>
      </c>
      <c r="D93" s="23">
        <v>11849</v>
      </c>
      <c r="E93" s="23">
        <v>0.75</v>
      </c>
      <c r="F93" s="23" t="s">
        <v>71</v>
      </c>
      <c r="G93" s="23" t="s">
        <v>822</v>
      </c>
      <c r="I93" s="23" t="s">
        <v>1816</v>
      </c>
      <c r="J93" s="23" t="s">
        <v>1817</v>
      </c>
      <c r="K93" s="23" t="s">
        <v>2525</v>
      </c>
      <c r="L93" s="23">
        <v>58289</v>
      </c>
      <c r="M93" s="23">
        <v>0.63700000000000001</v>
      </c>
      <c r="N93" s="23" t="s">
        <v>155</v>
      </c>
      <c r="O93" s="23" t="s">
        <v>36</v>
      </c>
    </row>
    <row r="94" spans="1:15" x14ac:dyDescent="0.35">
      <c r="A94" s="23" t="s">
        <v>2444</v>
      </c>
      <c r="B94" s="23" t="s">
        <v>2445</v>
      </c>
      <c r="C94" s="23" t="s">
        <v>2522</v>
      </c>
      <c r="D94" s="23">
        <v>8342</v>
      </c>
      <c r="E94" s="23">
        <v>1.5669999999999999</v>
      </c>
      <c r="F94" s="23" t="s">
        <v>81</v>
      </c>
      <c r="G94" s="23" t="s">
        <v>36</v>
      </c>
      <c r="I94" s="23" t="s">
        <v>1962</v>
      </c>
      <c r="J94" s="23" t="s">
        <v>1963</v>
      </c>
      <c r="K94" s="23" t="s">
        <v>2525</v>
      </c>
      <c r="L94" s="23">
        <v>32606</v>
      </c>
      <c r="M94" s="23">
        <v>0.75</v>
      </c>
      <c r="N94" s="23" t="s">
        <v>39</v>
      </c>
      <c r="O94" s="23" t="s">
        <v>822</v>
      </c>
    </row>
    <row r="95" spans="1:15" x14ac:dyDescent="0.35">
      <c r="A95" s="23" t="s">
        <v>1908</v>
      </c>
      <c r="B95" s="23" t="s">
        <v>1909</v>
      </c>
      <c r="C95" s="23" t="s">
        <v>2525</v>
      </c>
      <c r="D95" s="23">
        <v>11849</v>
      </c>
      <c r="E95" s="23">
        <v>0.75</v>
      </c>
      <c r="F95" s="23" t="s">
        <v>36</v>
      </c>
      <c r="G95" s="23" t="s">
        <v>822</v>
      </c>
      <c r="I95" s="23" t="s">
        <v>2436</v>
      </c>
      <c r="J95" s="23" t="s">
        <v>2437</v>
      </c>
      <c r="K95" s="23" t="s">
        <v>2525</v>
      </c>
      <c r="L95" s="23">
        <v>32606</v>
      </c>
      <c r="M95" s="23">
        <v>0.75</v>
      </c>
      <c r="N95" s="23" t="s">
        <v>81</v>
      </c>
      <c r="O95" s="23" t="s">
        <v>822</v>
      </c>
    </row>
    <row r="96" spans="1:15" x14ac:dyDescent="0.35">
      <c r="A96" s="23" t="s">
        <v>2665</v>
      </c>
      <c r="B96" s="23" t="s">
        <v>2666</v>
      </c>
      <c r="C96" s="23" t="s">
        <v>2517</v>
      </c>
      <c r="D96" s="23">
        <v>2287</v>
      </c>
      <c r="E96" s="23">
        <v>4.3019999999999996</v>
      </c>
      <c r="F96" s="23" t="s">
        <v>36</v>
      </c>
      <c r="G96" s="23" t="s">
        <v>822</v>
      </c>
      <c r="I96" s="23" t="s">
        <v>1844</v>
      </c>
      <c r="J96" s="23" t="s">
        <v>1845</v>
      </c>
      <c r="K96" s="23" t="s">
        <v>2517</v>
      </c>
      <c r="L96" s="23">
        <v>7738</v>
      </c>
      <c r="M96" s="23">
        <v>3.9809999999999999</v>
      </c>
      <c r="N96" s="23" t="s">
        <v>156</v>
      </c>
      <c r="O96" s="23" t="s">
        <v>36</v>
      </c>
    </row>
    <row r="97" spans="1:15" x14ac:dyDescent="0.35">
      <c r="A97" s="23" t="s">
        <v>6189</v>
      </c>
      <c r="B97" s="23" t="s">
        <v>6190</v>
      </c>
      <c r="C97" s="23" t="s">
        <v>2518</v>
      </c>
      <c r="D97" s="23">
        <v>6609</v>
      </c>
      <c r="E97" s="23">
        <v>2.089</v>
      </c>
      <c r="F97" s="23" t="s">
        <v>35</v>
      </c>
      <c r="G97" s="23" t="s">
        <v>822</v>
      </c>
      <c r="I97" s="23" t="s">
        <v>6161</v>
      </c>
      <c r="J97" s="23" t="s">
        <v>6162</v>
      </c>
      <c r="K97" s="23" t="s">
        <v>2536</v>
      </c>
      <c r="L97" s="23">
        <v>4447</v>
      </c>
      <c r="M97" s="23">
        <v>4.9420000000000002</v>
      </c>
      <c r="N97" s="23" t="s">
        <v>42</v>
      </c>
      <c r="O97" s="23" t="s">
        <v>822</v>
      </c>
    </row>
    <row r="98" spans="1:15" x14ac:dyDescent="0.35">
      <c r="A98" s="23" t="s">
        <v>2416</v>
      </c>
      <c r="B98" s="23" t="s">
        <v>2417</v>
      </c>
      <c r="C98" s="23" t="s">
        <v>2525</v>
      </c>
      <c r="D98" s="23">
        <v>11849</v>
      </c>
      <c r="E98" s="23">
        <v>0.75</v>
      </c>
      <c r="F98" s="23" t="s">
        <v>36</v>
      </c>
      <c r="G98" s="23" t="s">
        <v>822</v>
      </c>
      <c r="I98" s="23" t="s">
        <v>3952</v>
      </c>
      <c r="J98" s="23" t="s">
        <v>3953</v>
      </c>
      <c r="K98" s="23" t="s">
        <v>2536</v>
      </c>
      <c r="L98" s="23">
        <v>3646</v>
      </c>
      <c r="M98" s="23">
        <v>5.27</v>
      </c>
      <c r="N98" s="23" t="s">
        <v>96</v>
      </c>
      <c r="O98" s="23" t="s">
        <v>36</v>
      </c>
    </row>
    <row r="99" spans="1:15" x14ac:dyDescent="0.35">
      <c r="A99" s="23" t="s">
        <v>2340</v>
      </c>
      <c r="B99" s="23" t="s">
        <v>2341</v>
      </c>
      <c r="C99" s="23" t="s">
        <v>2536</v>
      </c>
      <c r="D99" s="23">
        <v>1581</v>
      </c>
      <c r="E99" s="23">
        <v>4.9470000000000001</v>
      </c>
      <c r="F99" s="23" t="s">
        <v>47</v>
      </c>
      <c r="G99" s="23" t="s">
        <v>822</v>
      </c>
      <c r="I99" s="23" t="s">
        <v>3997</v>
      </c>
      <c r="J99" s="23" t="s">
        <v>3169</v>
      </c>
      <c r="K99" s="23" t="s">
        <v>2525</v>
      </c>
      <c r="L99" s="23">
        <v>32606</v>
      </c>
      <c r="M99" s="23">
        <v>0.75</v>
      </c>
      <c r="N99" s="23" t="s">
        <v>36</v>
      </c>
      <c r="O99" s="23" t="s">
        <v>822</v>
      </c>
    </row>
    <row r="100" spans="1:15" x14ac:dyDescent="0.35">
      <c r="A100" s="23" t="s">
        <v>3161</v>
      </c>
      <c r="B100" s="23" t="s">
        <v>3162</v>
      </c>
      <c r="C100" s="23" t="s">
        <v>2517</v>
      </c>
      <c r="D100" s="23">
        <v>2679</v>
      </c>
      <c r="E100" s="23">
        <v>4.0199999999999996</v>
      </c>
      <c r="F100" s="23" t="s">
        <v>81</v>
      </c>
      <c r="G100" s="23" t="s">
        <v>36</v>
      </c>
      <c r="I100" s="23" t="s">
        <v>3224</v>
      </c>
      <c r="J100" s="23" t="s">
        <v>3225</v>
      </c>
      <c r="K100" s="23" t="s">
        <v>2525</v>
      </c>
      <c r="L100" s="23">
        <v>32606</v>
      </c>
      <c r="M100" s="23">
        <v>0.75</v>
      </c>
      <c r="N100" s="23" t="s">
        <v>42</v>
      </c>
      <c r="O100" s="23" t="s">
        <v>36</v>
      </c>
    </row>
    <row r="101" spans="1:15" x14ac:dyDescent="0.35">
      <c r="A101" s="23" t="s">
        <v>3155</v>
      </c>
      <c r="B101" s="23" t="s">
        <v>3156</v>
      </c>
      <c r="C101" s="23" t="s">
        <v>2517</v>
      </c>
      <c r="D101" s="23">
        <v>2731</v>
      </c>
      <c r="E101" s="23">
        <v>3.9889999999999999</v>
      </c>
      <c r="F101" s="23" t="s">
        <v>42</v>
      </c>
      <c r="G101" s="23" t="s">
        <v>36</v>
      </c>
      <c r="I101" s="23" t="s">
        <v>6227</v>
      </c>
      <c r="J101" s="23" t="s">
        <v>6228</v>
      </c>
      <c r="K101" s="23" t="s">
        <v>2525</v>
      </c>
      <c r="L101" s="23">
        <v>32606</v>
      </c>
      <c r="M101" s="23">
        <v>0.75</v>
      </c>
      <c r="N101" s="23" t="s">
        <v>81</v>
      </c>
      <c r="O101" s="23" t="s">
        <v>822</v>
      </c>
    </row>
    <row r="102" spans="1:15" x14ac:dyDescent="0.35">
      <c r="A102" s="23" t="s">
        <v>2028</v>
      </c>
      <c r="B102" s="23" t="s">
        <v>2029</v>
      </c>
      <c r="C102" s="23" t="s">
        <v>2525</v>
      </c>
      <c r="D102" s="23">
        <v>11849</v>
      </c>
      <c r="E102" s="23">
        <v>0.75</v>
      </c>
      <c r="F102" s="23" t="s">
        <v>36</v>
      </c>
      <c r="G102" s="23" t="s">
        <v>822</v>
      </c>
      <c r="I102" s="23" t="s">
        <v>6233</v>
      </c>
      <c r="J102" s="23" t="s">
        <v>6234</v>
      </c>
      <c r="K102" s="23" t="s">
        <v>2525</v>
      </c>
      <c r="L102" s="23">
        <v>44992</v>
      </c>
      <c r="M102" s="23">
        <v>0.745</v>
      </c>
      <c r="N102" s="23" t="s">
        <v>106</v>
      </c>
      <c r="O102" s="23" t="s">
        <v>36</v>
      </c>
    </row>
    <row r="103" spans="1:15" x14ac:dyDescent="0.35">
      <c r="A103" s="23" t="s">
        <v>3153</v>
      </c>
      <c r="B103" s="23" t="s">
        <v>3154</v>
      </c>
      <c r="C103" s="23" t="s">
        <v>2516</v>
      </c>
      <c r="D103" s="23">
        <v>841</v>
      </c>
      <c r="E103" s="23">
        <v>6.0510000000000002</v>
      </c>
      <c r="F103" s="23" t="s">
        <v>81</v>
      </c>
      <c r="G103" s="23" t="s">
        <v>36</v>
      </c>
      <c r="I103" s="23" t="s">
        <v>1980</v>
      </c>
      <c r="J103" s="23" t="s">
        <v>1981</v>
      </c>
      <c r="K103" s="23" t="s">
        <v>2525</v>
      </c>
      <c r="L103" s="23">
        <v>32606</v>
      </c>
      <c r="M103" s="23">
        <v>0.75</v>
      </c>
      <c r="N103" s="23" t="s">
        <v>3605</v>
      </c>
      <c r="O103" s="23" t="s">
        <v>36</v>
      </c>
    </row>
    <row r="104" spans="1:15" x14ac:dyDescent="0.35">
      <c r="A104" s="23" t="s">
        <v>3163</v>
      </c>
      <c r="B104" s="23" t="s">
        <v>3164</v>
      </c>
      <c r="C104" s="23" t="s">
        <v>2517</v>
      </c>
      <c r="D104" s="23">
        <v>2556</v>
      </c>
      <c r="E104" s="23">
        <v>4.101</v>
      </c>
      <c r="F104" s="23" t="s">
        <v>50</v>
      </c>
      <c r="G104" s="23" t="s">
        <v>36</v>
      </c>
      <c r="I104" s="23" t="s">
        <v>1910</v>
      </c>
      <c r="J104" s="23" t="s">
        <v>1911</v>
      </c>
      <c r="K104" s="23" t="s">
        <v>2525</v>
      </c>
      <c r="L104" s="23">
        <v>32606</v>
      </c>
      <c r="M104" s="23">
        <v>0.75</v>
      </c>
      <c r="N104" s="23" t="s">
        <v>36</v>
      </c>
      <c r="O104" s="23" t="s">
        <v>822</v>
      </c>
    </row>
    <row r="105" spans="1:15" x14ac:dyDescent="0.35">
      <c r="A105" s="23" t="s">
        <v>2383</v>
      </c>
      <c r="B105" s="23" t="s">
        <v>2384</v>
      </c>
      <c r="C105" s="23" t="s">
        <v>2518</v>
      </c>
      <c r="D105" s="23">
        <v>5290</v>
      </c>
      <c r="E105" s="23">
        <v>2.5859999999999999</v>
      </c>
      <c r="F105" s="23" t="s">
        <v>76</v>
      </c>
      <c r="G105" s="23" t="s">
        <v>36</v>
      </c>
      <c r="I105" s="23" t="s">
        <v>1806</v>
      </c>
      <c r="J105" s="23" t="s">
        <v>1807</v>
      </c>
      <c r="K105" s="23" t="s">
        <v>2525</v>
      </c>
      <c r="L105" s="23">
        <v>32606</v>
      </c>
      <c r="M105" s="23">
        <v>0.75</v>
      </c>
      <c r="N105" s="23" t="s">
        <v>36</v>
      </c>
      <c r="O105" s="23" t="s">
        <v>822</v>
      </c>
    </row>
    <row r="106" spans="1:15" x14ac:dyDescent="0.35">
      <c r="A106" s="23" t="s">
        <v>6167</v>
      </c>
      <c r="B106" s="23" t="s">
        <v>6168</v>
      </c>
      <c r="C106" s="23" t="s">
        <v>2517</v>
      </c>
      <c r="D106" s="23">
        <v>2591</v>
      </c>
      <c r="E106" s="23">
        <v>4.0730000000000004</v>
      </c>
      <c r="F106" s="23" t="s">
        <v>42</v>
      </c>
      <c r="G106" s="23" t="s">
        <v>36</v>
      </c>
      <c r="I106" s="23" t="s">
        <v>1948</v>
      </c>
      <c r="J106" s="23" t="s">
        <v>1949</v>
      </c>
      <c r="K106" s="23" t="s">
        <v>2525</v>
      </c>
      <c r="L106" s="23">
        <v>32606</v>
      </c>
      <c r="M106" s="23">
        <v>0.75</v>
      </c>
      <c r="N106" s="23" t="s">
        <v>36</v>
      </c>
      <c r="O106" s="23" t="s">
        <v>822</v>
      </c>
    </row>
    <row r="107" spans="1:15" x14ac:dyDescent="0.35">
      <c r="A107" s="23" t="s">
        <v>1966</v>
      </c>
      <c r="B107" s="23" t="s">
        <v>1967</v>
      </c>
      <c r="C107" s="23" t="s">
        <v>2522</v>
      </c>
      <c r="D107" s="23">
        <v>10078</v>
      </c>
      <c r="E107" s="23">
        <v>1.149</v>
      </c>
      <c r="F107" s="23" t="s">
        <v>36</v>
      </c>
      <c r="G107" s="23" t="s">
        <v>822</v>
      </c>
      <c r="I107" s="23" t="s">
        <v>1994</v>
      </c>
      <c r="J107" s="23" t="s">
        <v>1995</v>
      </c>
      <c r="K107" s="23" t="s">
        <v>2525</v>
      </c>
      <c r="L107" s="23">
        <v>32606</v>
      </c>
      <c r="M107" s="23">
        <v>0.75</v>
      </c>
      <c r="N107" s="23" t="s">
        <v>39</v>
      </c>
      <c r="O107" s="23" t="s">
        <v>36</v>
      </c>
    </row>
    <row r="108" spans="1:15" x14ac:dyDescent="0.35">
      <c r="A108" s="23" t="s">
        <v>3159</v>
      </c>
      <c r="B108" s="23" t="s">
        <v>3160</v>
      </c>
      <c r="C108" s="23" t="s">
        <v>2522</v>
      </c>
      <c r="D108" s="23">
        <v>10476</v>
      </c>
      <c r="E108" s="23">
        <v>1.052</v>
      </c>
      <c r="F108" s="23" t="s">
        <v>47</v>
      </c>
      <c r="G108" s="23" t="s">
        <v>822</v>
      </c>
      <c r="I108" s="23" t="s">
        <v>6209</v>
      </c>
      <c r="J108" s="23" t="s">
        <v>6210</v>
      </c>
      <c r="K108" s="23" t="s">
        <v>2522</v>
      </c>
      <c r="L108" s="23">
        <v>27753</v>
      </c>
      <c r="M108" s="23">
        <v>1.1279999999999999</v>
      </c>
      <c r="N108" s="23" t="s">
        <v>50</v>
      </c>
      <c r="O108" s="23" t="s">
        <v>36</v>
      </c>
    </row>
    <row r="109" spans="1:15" x14ac:dyDescent="0.35">
      <c r="A109" s="23" t="s">
        <v>6211</v>
      </c>
      <c r="B109" s="23" t="s">
        <v>6212</v>
      </c>
      <c r="C109" s="23" t="s">
        <v>2525</v>
      </c>
      <c r="D109" s="23">
        <v>16773</v>
      </c>
      <c r="E109" s="23">
        <v>0.74299999999999999</v>
      </c>
      <c r="F109" s="23" t="s">
        <v>39</v>
      </c>
      <c r="G109" s="23" t="s">
        <v>36</v>
      </c>
      <c r="I109" s="23" t="s">
        <v>1832</v>
      </c>
      <c r="J109" s="23" t="s">
        <v>1833</v>
      </c>
      <c r="K109" s="23" t="s">
        <v>2522</v>
      </c>
      <c r="L109" s="23">
        <v>27592</v>
      </c>
      <c r="M109" s="23">
        <v>1.1399999999999999</v>
      </c>
      <c r="N109" s="23" t="s">
        <v>36</v>
      </c>
      <c r="O109" s="23" t="s">
        <v>822</v>
      </c>
    </row>
    <row r="110" spans="1:15" x14ac:dyDescent="0.35">
      <c r="A110" s="23" t="s">
        <v>2418</v>
      </c>
      <c r="B110" s="23" t="s">
        <v>2419</v>
      </c>
      <c r="C110" s="23" t="s">
        <v>2525</v>
      </c>
      <c r="D110" s="23">
        <v>11849</v>
      </c>
      <c r="E110" s="23">
        <v>0.75</v>
      </c>
      <c r="F110" s="23" t="s">
        <v>36</v>
      </c>
      <c r="G110" s="23" t="s">
        <v>822</v>
      </c>
      <c r="I110" s="23" t="s">
        <v>1814</v>
      </c>
      <c r="J110" s="23" t="s">
        <v>1815</v>
      </c>
      <c r="K110" s="23" t="s">
        <v>2536</v>
      </c>
      <c r="L110" s="23">
        <v>4643</v>
      </c>
      <c r="M110" s="23">
        <v>4.8689999999999998</v>
      </c>
      <c r="N110" s="23" t="s">
        <v>96</v>
      </c>
      <c r="O110" s="23" t="s">
        <v>36</v>
      </c>
    </row>
    <row r="111" spans="1:15" x14ac:dyDescent="0.35">
      <c r="A111" s="23" t="s">
        <v>6140</v>
      </c>
      <c r="B111" s="23" t="s">
        <v>6141</v>
      </c>
      <c r="C111" s="23" t="s">
        <v>2516</v>
      </c>
      <c r="D111" s="23">
        <v>609</v>
      </c>
      <c r="E111" s="23">
        <v>6.6139999999999999</v>
      </c>
      <c r="F111" s="23" t="s">
        <v>36</v>
      </c>
      <c r="G111" s="23" t="s">
        <v>36</v>
      </c>
      <c r="I111" s="23" t="s">
        <v>6221</v>
      </c>
      <c r="J111" s="23" t="s">
        <v>6222</v>
      </c>
      <c r="K111" s="23" t="s">
        <v>2525</v>
      </c>
      <c r="L111" s="23">
        <v>32606</v>
      </c>
      <c r="M111" s="23">
        <v>0.75</v>
      </c>
      <c r="N111" s="23" t="s">
        <v>76</v>
      </c>
      <c r="O111" s="23" t="s">
        <v>36</v>
      </c>
    </row>
    <row r="112" spans="1:15" x14ac:dyDescent="0.35">
      <c r="A112" s="23" t="s">
        <v>2410</v>
      </c>
      <c r="B112" s="23" t="s">
        <v>2411</v>
      </c>
      <c r="C112" s="23" t="s">
        <v>2522</v>
      </c>
      <c r="D112" s="23">
        <v>9794</v>
      </c>
      <c r="E112" s="23">
        <v>1.2150000000000001</v>
      </c>
      <c r="F112" s="23" t="s">
        <v>96</v>
      </c>
      <c r="G112" s="23" t="s">
        <v>822</v>
      </c>
      <c r="I112" s="23" t="s">
        <v>6177</v>
      </c>
      <c r="J112" s="23" t="s">
        <v>6178</v>
      </c>
      <c r="K112" s="23" t="s">
        <v>2517</v>
      </c>
      <c r="L112" s="23">
        <v>7631</v>
      </c>
      <c r="M112" s="23">
        <v>4.0039999999999996</v>
      </c>
      <c r="N112" s="23" t="s">
        <v>50</v>
      </c>
      <c r="O112" s="23" t="s">
        <v>36</v>
      </c>
    </row>
    <row r="113" spans="1:15" x14ac:dyDescent="0.35">
      <c r="A113" s="23" t="s">
        <v>2032</v>
      </c>
      <c r="B113" s="23" t="s">
        <v>2033</v>
      </c>
      <c r="C113" s="23" t="s">
        <v>2525</v>
      </c>
      <c r="D113" s="23">
        <v>11849</v>
      </c>
      <c r="E113" s="23">
        <v>0.75</v>
      </c>
      <c r="F113" s="23" t="s">
        <v>36</v>
      </c>
      <c r="G113" s="23" t="s">
        <v>822</v>
      </c>
      <c r="I113" s="23" t="s">
        <v>3998</v>
      </c>
      <c r="J113" s="23" t="s">
        <v>3999</v>
      </c>
      <c r="K113" s="23" t="s">
        <v>2525</v>
      </c>
      <c r="L113" s="23">
        <v>30822</v>
      </c>
      <c r="M113" s="23">
        <v>0.875</v>
      </c>
      <c r="N113" s="23" t="s">
        <v>81</v>
      </c>
      <c r="O113" s="23" t="s">
        <v>36</v>
      </c>
    </row>
    <row r="114" spans="1:15" x14ac:dyDescent="0.35">
      <c r="A114" s="23" t="s">
        <v>2693</v>
      </c>
      <c r="B114" s="23" t="s">
        <v>2694</v>
      </c>
      <c r="C114" s="23" t="s">
        <v>2525</v>
      </c>
      <c r="D114" s="23">
        <v>11849</v>
      </c>
      <c r="E114" s="23">
        <v>0.75</v>
      </c>
      <c r="F114" s="23" t="s">
        <v>47</v>
      </c>
      <c r="G114" s="23" t="s">
        <v>822</v>
      </c>
      <c r="I114" s="23" t="s">
        <v>2053</v>
      </c>
      <c r="J114" s="23" t="s">
        <v>2052</v>
      </c>
      <c r="K114" s="23" t="s">
        <v>2525</v>
      </c>
      <c r="L114" s="23">
        <v>32606</v>
      </c>
      <c r="M114" s="23">
        <v>0.75</v>
      </c>
      <c r="N114" s="23" t="s">
        <v>53</v>
      </c>
      <c r="O114" s="23" t="s">
        <v>36</v>
      </c>
    </row>
    <row r="115" spans="1:15" x14ac:dyDescent="0.35">
      <c r="A115" s="23" t="s">
        <v>2687</v>
      </c>
      <c r="B115" s="23" t="s">
        <v>2688</v>
      </c>
      <c r="C115" s="23" t="s">
        <v>2525</v>
      </c>
      <c r="D115" s="23">
        <v>11849</v>
      </c>
      <c r="E115" s="23">
        <v>0.75</v>
      </c>
      <c r="F115" s="23" t="s">
        <v>76</v>
      </c>
      <c r="G115" s="23" t="s">
        <v>822</v>
      </c>
      <c r="I115" s="23" t="s">
        <v>1798</v>
      </c>
      <c r="J115" s="23" t="s">
        <v>1799</v>
      </c>
      <c r="K115" s="23" t="s">
        <v>2522</v>
      </c>
      <c r="L115" s="23">
        <v>24531</v>
      </c>
      <c r="M115" s="23">
        <v>1.4079999999999999</v>
      </c>
      <c r="N115" s="23" t="s">
        <v>53</v>
      </c>
      <c r="O115" s="23" t="s">
        <v>822</v>
      </c>
    </row>
    <row r="116" spans="1:15" x14ac:dyDescent="0.35">
      <c r="A116" s="23" t="s">
        <v>1812</v>
      </c>
      <c r="B116" s="23" t="s">
        <v>1813</v>
      </c>
      <c r="C116" s="23" t="s">
        <v>2517</v>
      </c>
      <c r="D116" s="23">
        <v>3649</v>
      </c>
      <c r="E116" s="23">
        <v>3.42</v>
      </c>
      <c r="F116" s="23" t="s">
        <v>71</v>
      </c>
      <c r="G116" s="23" t="s">
        <v>822</v>
      </c>
      <c r="I116" s="23" t="s">
        <v>3222</v>
      </c>
      <c r="J116" s="23" t="s">
        <v>3223</v>
      </c>
      <c r="K116" s="23" t="s">
        <v>2525</v>
      </c>
      <c r="L116" s="23">
        <v>32606</v>
      </c>
      <c r="M116" s="23">
        <v>0.75</v>
      </c>
      <c r="N116" s="23" t="s">
        <v>39</v>
      </c>
      <c r="O116" s="23" t="s">
        <v>822</v>
      </c>
    </row>
    <row r="117" spans="1:15" x14ac:dyDescent="0.35">
      <c r="A117" s="23" t="s">
        <v>2667</v>
      </c>
      <c r="B117" s="23" t="s">
        <v>2668</v>
      </c>
      <c r="C117" s="23" t="s">
        <v>2518</v>
      </c>
      <c r="D117" s="23">
        <v>6662</v>
      </c>
      <c r="E117" s="23">
        <v>2.0720000000000001</v>
      </c>
      <c r="F117" s="23" t="s">
        <v>144</v>
      </c>
      <c r="G117" s="23" t="s">
        <v>36</v>
      </c>
      <c r="I117" s="23" t="s">
        <v>1940</v>
      </c>
      <c r="J117" s="23" t="s">
        <v>1941</v>
      </c>
      <c r="K117" s="23" t="s">
        <v>2525</v>
      </c>
      <c r="L117" s="23">
        <v>32606</v>
      </c>
      <c r="M117" s="23">
        <v>0.75</v>
      </c>
      <c r="N117" s="23" t="s">
        <v>3915</v>
      </c>
      <c r="O117" s="23" t="s">
        <v>822</v>
      </c>
    </row>
    <row r="118" spans="1:15" x14ac:dyDescent="0.35">
      <c r="A118" s="23" t="s">
        <v>3930</v>
      </c>
      <c r="B118" s="23" t="s">
        <v>3931</v>
      </c>
      <c r="C118" s="23" t="s">
        <v>2517</v>
      </c>
      <c r="D118" s="23">
        <v>2911</v>
      </c>
      <c r="E118" s="23">
        <v>3.8740000000000001</v>
      </c>
      <c r="F118" s="23" t="s">
        <v>81</v>
      </c>
      <c r="G118" s="23" t="s">
        <v>36</v>
      </c>
      <c r="I118" s="23" t="s">
        <v>1353</v>
      </c>
      <c r="J118" s="23" t="s">
        <v>1354</v>
      </c>
      <c r="K118" s="23" t="s">
        <v>2518</v>
      </c>
      <c r="L118" s="23">
        <v>11153</v>
      </c>
      <c r="M118" s="23">
        <v>3.2709999999999999</v>
      </c>
      <c r="N118" s="23" t="s">
        <v>53</v>
      </c>
      <c r="O118" s="23" t="s">
        <v>36</v>
      </c>
    </row>
    <row r="119" spans="1:15" x14ac:dyDescent="0.35">
      <c r="A119" s="23" t="s">
        <v>3926</v>
      </c>
      <c r="B119" s="23" t="s">
        <v>3927</v>
      </c>
      <c r="C119" s="23" t="s">
        <v>2517</v>
      </c>
      <c r="D119" s="23">
        <v>3341</v>
      </c>
      <c r="E119" s="23">
        <v>3.6120000000000001</v>
      </c>
      <c r="F119" s="23" t="s">
        <v>47</v>
      </c>
      <c r="G119" s="23" t="s">
        <v>36</v>
      </c>
      <c r="I119" s="23" t="s">
        <v>4028</v>
      </c>
      <c r="J119" s="23" t="s">
        <v>4029</v>
      </c>
      <c r="K119" s="23" t="s">
        <v>2518</v>
      </c>
      <c r="L119" s="23">
        <v>20026</v>
      </c>
      <c r="M119" s="23">
        <v>1.919</v>
      </c>
      <c r="N119" s="23" t="s">
        <v>76</v>
      </c>
      <c r="O119" s="23" t="s">
        <v>36</v>
      </c>
    </row>
    <row r="120" spans="1:15" x14ac:dyDescent="0.35">
      <c r="A120" s="23" t="s">
        <v>2406</v>
      </c>
      <c r="B120" s="23" t="s">
        <v>2407</v>
      </c>
      <c r="C120" s="23" t="s">
        <v>2522</v>
      </c>
      <c r="D120" s="23">
        <v>7851</v>
      </c>
      <c r="E120" s="23">
        <v>1.714</v>
      </c>
      <c r="F120" s="23" t="s">
        <v>47</v>
      </c>
      <c r="G120" s="23" t="s">
        <v>36</v>
      </c>
      <c r="I120" s="23" t="s">
        <v>1930</v>
      </c>
      <c r="J120" s="23" t="s">
        <v>1931</v>
      </c>
      <c r="K120" s="23" t="s">
        <v>2525</v>
      </c>
      <c r="L120" s="23">
        <v>32606</v>
      </c>
      <c r="M120" s="23">
        <v>0.75</v>
      </c>
      <c r="N120" s="23" t="s">
        <v>53</v>
      </c>
      <c r="O120" s="23" t="s">
        <v>822</v>
      </c>
    </row>
    <row r="121" spans="1:15" x14ac:dyDescent="0.35">
      <c r="A121" s="23" t="s">
        <v>2022</v>
      </c>
      <c r="B121" s="23" t="s">
        <v>2023</v>
      </c>
      <c r="C121" s="23" t="s">
        <v>2536</v>
      </c>
      <c r="D121" s="23">
        <v>1340</v>
      </c>
      <c r="E121" s="23">
        <v>5.2439999999999998</v>
      </c>
      <c r="F121" s="23" t="s">
        <v>47</v>
      </c>
      <c r="G121" s="23" t="s">
        <v>36</v>
      </c>
      <c r="I121" s="23" t="s">
        <v>4006</v>
      </c>
      <c r="J121" s="23" t="s">
        <v>4007</v>
      </c>
      <c r="K121" s="23" t="s">
        <v>2518</v>
      </c>
      <c r="L121" s="23">
        <v>20111</v>
      </c>
      <c r="M121" s="23">
        <v>1.909</v>
      </c>
      <c r="N121" s="23" t="s">
        <v>50</v>
      </c>
      <c r="O121" s="23" t="s">
        <v>36</v>
      </c>
    </row>
    <row r="122" spans="1:15" x14ac:dyDescent="0.35">
      <c r="A122" s="23" t="s">
        <v>6213</v>
      </c>
      <c r="B122" s="23" t="s">
        <v>6214</v>
      </c>
      <c r="C122" s="23" t="s">
        <v>2525</v>
      </c>
      <c r="D122" s="23">
        <v>16773</v>
      </c>
      <c r="E122" s="23">
        <v>0.74299999999999999</v>
      </c>
      <c r="F122" s="23" t="s">
        <v>50</v>
      </c>
      <c r="G122" s="23" t="s">
        <v>36</v>
      </c>
      <c r="I122" s="23" t="s">
        <v>4020</v>
      </c>
      <c r="J122" s="23" t="s">
        <v>4021</v>
      </c>
      <c r="K122" s="23" t="s">
        <v>2518</v>
      </c>
      <c r="L122" s="23">
        <v>15726</v>
      </c>
      <c r="M122" s="23">
        <v>2.5099999999999998</v>
      </c>
      <c r="N122" s="23" t="s">
        <v>106</v>
      </c>
      <c r="O122" s="23" t="s">
        <v>36</v>
      </c>
    </row>
    <row r="123" spans="1:15" x14ac:dyDescent="0.35">
      <c r="A123" s="23" t="s">
        <v>3170</v>
      </c>
      <c r="B123" s="23" t="s">
        <v>3171</v>
      </c>
      <c r="C123" s="23" t="s">
        <v>2525</v>
      </c>
      <c r="D123" s="23">
        <v>11849</v>
      </c>
      <c r="E123" s="23">
        <v>0.75</v>
      </c>
      <c r="F123" s="23" t="s">
        <v>47</v>
      </c>
      <c r="G123" s="23" t="s">
        <v>822</v>
      </c>
      <c r="I123" s="23" t="s">
        <v>6185</v>
      </c>
      <c r="J123" s="23" t="s">
        <v>6186</v>
      </c>
      <c r="K123" s="23" t="s">
        <v>2517</v>
      </c>
      <c r="L123" s="23">
        <v>9538</v>
      </c>
      <c r="M123" s="23">
        <v>3.589</v>
      </c>
      <c r="N123" s="23" t="s">
        <v>39</v>
      </c>
      <c r="O123" s="23" t="s">
        <v>36</v>
      </c>
    </row>
    <row r="124" spans="1:15" x14ac:dyDescent="0.35">
      <c r="A124" s="23" t="s">
        <v>6144</v>
      </c>
      <c r="B124" s="23" t="s">
        <v>6145</v>
      </c>
      <c r="C124" s="23" t="s">
        <v>2516</v>
      </c>
      <c r="D124" s="23">
        <v>946</v>
      </c>
      <c r="E124" s="23">
        <v>5.86</v>
      </c>
      <c r="F124" s="23" t="s">
        <v>85</v>
      </c>
      <c r="G124" s="23" t="s">
        <v>36</v>
      </c>
      <c r="I124" s="23" t="s">
        <v>2707</v>
      </c>
      <c r="J124" s="23" t="s">
        <v>2708</v>
      </c>
      <c r="K124" s="23" t="s">
        <v>2536</v>
      </c>
      <c r="L124" s="23">
        <v>4277</v>
      </c>
      <c r="M124" s="23">
        <v>5.0069999999999997</v>
      </c>
      <c r="N124" s="23" t="s">
        <v>68</v>
      </c>
      <c r="O124" s="23" t="s">
        <v>36</v>
      </c>
    </row>
    <row r="125" spans="1:15" x14ac:dyDescent="0.35">
      <c r="A125" s="23" t="s">
        <v>1687</v>
      </c>
      <c r="B125" s="23" t="s">
        <v>1688</v>
      </c>
      <c r="C125" s="23" t="s">
        <v>2518</v>
      </c>
      <c r="D125" s="23">
        <v>6769</v>
      </c>
      <c r="E125" s="23">
        <v>2.036</v>
      </c>
      <c r="F125" s="23" t="s">
        <v>36</v>
      </c>
      <c r="G125" s="23" t="s">
        <v>822</v>
      </c>
      <c r="I125" s="23" t="s">
        <v>3182</v>
      </c>
      <c r="J125" s="23" t="s">
        <v>3183</v>
      </c>
      <c r="K125" s="23" t="s">
        <v>2518</v>
      </c>
      <c r="L125" s="23">
        <v>17174</v>
      </c>
      <c r="M125" s="23">
        <v>2.306</v>
      </c>
      <c r="N125" s="23" t="s">
        <v>144</v>
      </c>
      <c r="O125" s="23" t="s">
        <v>822</v>
      </c>
    </row>
    <row r="126" spans="1:15" x14ac:dyDescent="0.35">
      <c r="A126" s="23" t="s">
        <v>2681</v>
      </c>
      <c r="B126" s="23" t="s">
        <v>2682</v>
      </c>
      <c r="C126" s="23" t="s">
        <v>2525</v>
      </c>
      <c r="D126" s="23">
        <v>11849</v>
      </c>
      <c r="E126" s="23">
        <v>0.75</v>
      </c>
      <c r="F126" s="23" t="s">
        <v>76</v>
      </c>
      <c r="G126" s="23" t="s">
        <v>822</v>
      </c>
      <c r="I126" s="23" t="s">
        <v>1926</v>
      </c>
      <c r="J126" s="23" t="s">
        <v>1927</v>
      </c>
      <c r="K126" s="23" t="s">
        <v>2525</v>
      </c>
      <c r="L126" s="23">
        <v>32606</v>
      </c>
      <c r="M126" s="23">
        <v>0.75</v>
      </c>
      <c r="N126" s="23" t="s">
        <v>47</v>
      </c>
      <c r="O126" s="23" t="s">
        <v>36</v>
      </c>
    </row>
    <row r="127" spans="1:15" x14ac:dyDescent="0.35">
      <c r="A127" s="23" t="s">
        <v>2695</v>
      </c>
      <c r="B127" s="23" t="s">
        <v>2696</v>
      </c>
      <c r="C127" s="23" t="s">
        <v>2525</v>
      </c>
      <c r="D127" s="23">
        <v>11849</v>
      </c>
      <c r="E127" s="23">
        <v>0.75</v>
      </c>
      <c r="F127" s="23" t="s">
        <v>53</v>
      </c>
      <c r="G127" s="23" t="s">
        <v>822</v>
      </c>
      <c r="I127" s="23" t="s">
        <v>3963</v>
      </c>
      <c r="J127" s="23" t="s">
        <v>3964</v>
      </c>
      <c r="K127" s="23" t="s">
        <v>2518</v>
      </c>
      <c r="L127" s="23">
        <v>11228</v>
      </c>
      <c r="M127" s="23">
        <v>3.2570000000000001</v>
      </c>
      <c r="N127" s="23" t="s">
        <v>68</v>
      </c>
      <c r="O127" s="23" t="s">
        <v>36</v>
      </c>
    </row>
    <row r="128" spans="1:15" x14ac:dyDescent="0.35">
      <c r="A128" s="23" t="s">
        <v>1850</v>
      </c>
      <c r="B128" s="23" t="s">
        <v>1851</v>
      </c>
      <c r="C128" s="23" t="s">
        <v>2517</v>
      </c>
      <c r="D128" s="23">
        <v>3603</v>
      </c>
      <c r="E128" s="23">
        <v>3.448</v>
      </c>
      <c r="F128" s="23" t="s">
        <v>96</v>
      </c>
      <c r="G128" s="23" t="s">
        <v>36</v>
      </c>
      <c r="I128" s="23" t="s">
        <v>6197</v>
      </c>
      <c r="J128" s="23" t="s">
        <v>6198</v>
      </c>
      <c r="K128" s="23" t="s">
        <v>2518</v>
      </c>
      <c r="L128" s="23">
        <v>18785</v>
      </c>
      <c r="M128" s="23">
        <v>2.08</v>
      </c>
      <c r="N128" s="23" t="s">
        <v>106</v>
      </c>
      <c r="O128" s="23" t="s">
        <v>36</v>
      </c>
    </row>
    <row r="129" spans="1:15" x14ac:dyDescent="0.35">
      <c r="A129" s="23" t="s">
        <v>1946</v>
      </c>
      <c r="B129" s="23" t="s">
        <v>1947</v>
      </c>
      <c r="C129" s="23" t="s">
        <v>2518</v>
      </c>
      <c r="D129" s="23">
        <v>4994</v>
      </c>
      <c r="E129" s="23">
        <v>2.7189999999999999</v>
      </c>
      <c r="F129" s="23" t="s">
        <v>42</v>
      </c>
      <c r="G129" s="23" t="s">
        <v>36</v>
      </c>
      <c r="I129" s="23" t="s">
        <v>2442</v>
      </c>
      <c r="J129" s="23" t="s">
        <v>2443</v>
      </c>
      <c r="K129" s="23" t="s">
        <v>2525</v>
      </c>
      <c r="L129" s="23">
        <v>32606</v>
      </c>
      <c r="M129" s="23">
        <v>0.75</v>
      </c>
      <c r="N129" s="23" t="s">
        <v>71</v>
      </c>
      <c r="O129" s="23" t="s">
        <v>822</v>
      </c>
    </row>
    <row r="130" spans="1:15" x14ac:dyDescent="0.35">
      <c r="A130" s="23" t="s">
        <v>4899</v>
      </c>
      <c r="B130" s="23" t="s">
        <v>4900</v>
      </c>
      <c r="C130" s="23" t="s">
        <v>2516</v>
      </c>
      <c r="D130" s="23">
        <v>778</v>
      </c>
      <c r="E130" s="23">
        <v>6.1840000000000002</v>
      </c>
      <c r="F130" s="23" t="s">
        <v>42</v>
      </c>
      <c r="G130" s="23" t="s">
        <v>36</v>
      </c>
      <c r="I130" s="23" t="s">
        <v>2727</v>
      </c>
      <c r="J130" s="23" t="s">
        <v>2728</v>
      </c>
      <c r="K130" s="23" t="s">
        <v>2518</v>
      </c>
      <c r="L130" s="23">
        <v>12958</v>
      </c>
      <c r="M130" s="23">
        <v>2.956</v>
      </c>
      <c r="N130" s="23" t="s">
        <v>81</v>
      </c>
      <c r="O130" s="23" t="s">
        <v>36</v>
      </c>
    </row>
    <row r="131" spans="1:15" x14ac:dyDescent="0.35">
      <c r="A131" s="23" t="s">
        <v>3928</v>
      </c>
      <c r="B131" s="23" t="s">
        <v>3929</v>
      </c>
      <c r="C131" s="23" t="s">
        <v>2517</v>
      </c>
      <c r="D131" s="23">
        <v>2768</v>
      </c>
      <c r="E131" s="23">
        <v>3.9620000000000002</v>
      </c>
      <c r="F131" s="23" t="s">
        <v>36</v>
      </c>
      <c r="G131" s="23" t="s">
        <v>36</v>
      </c>
      <c r="I131" s="23" t="s">
        <v>2389</v>
      </c>
      <c r="J131" s="23" t="s">
        <v>2390</v>
      </c>
      <c r="K131" s="23" t="s">
        <v>2525</v>
      </c>
      <c r="L131" s="23">
        <v>32606</v>
      </c>
      <c r="M131" s="23">
        <v>0.75</v>
      </c>
      <c r="N131" s="23" t="s">
        <v>71</v>
      </c>
      <c r="O131" s="23" t="s">
        <v>822</v>
      </c>
    </row>
    <row r="132" spans="1:15" x14ac:dyDescent="0.35">
      <c r="A132" s="23" t="s">
        <v>2408</v>
      </c>
      <c r="B132" s="23" t="s">
        <v>2409</v>
      </c>
      <c r="C132" s="23" t="s">
        <v>2525</v>
      </c>
      <c r="D132" s="23">
        <v>11849</v>
      </c>
      <c r="E132" s="23">
        <v>0.75</v>
      </c>
      <c r="F132" s="23" t="s">
        <v>47</v>
      </c>
      <c r="G132" s="23" t="s">
        <v>36</v>
      </c>
      <c r="I132" s="23" t="s">
        <v>4030</v>
      </c>
      <c r="J132" s="23" t="s">
        <v>4031</v>
      </c>
      <c r="K132" s="23" t="s">
        <v>2525</v>
      </c>
      <c r="L132" s="23">
        <v>32606</v>
      </c>
      <c r="M132" s="23">
        <v>0.75</v>
      </c>
      <c r="N132" s="23" t="s">
        <v>39</v>
      </c>
      <c r="O132" s="23" t="s">
        <v>822</v>
      </c>
    </row>
    <row r="133" spans="1:15" x14ac:dyDescent="0.35">
      <c r="A133" s="23" t="s">
        <v>540</v>
      </c>
      <c r="B133" s="23" t="s">
        <v>541</v>
      </c>
      <c r="C133" s="23" t="s">
        <v>2522</v>
      </c>
      <c r="D133" s="23">
        <v>10451</v>
      </c>
      <c r="E133" s="23">
        <v>1.0580000000000001</v>
      </c>
      <c r="F133" s="23" t="s">
        <v>36</v>
      </c>
      <c r="G133" s="23" t="s">
        <v>822</v>
      </c>
      <c r="I133" s="23" t="s">
        <v>1974</v>
      </c>
      <c r="J133" s="23" t="s">
        <v>1975</v>
      </c>
      <c r="K133" s="23" t="s">
        <v>2525</v>
      </c>
      <c r="L133" s="23">
        <v>32606</v>
      </c>
      <c r="M133" s="23">
        <v>0.75</v>
      </c>
      <c r="N133" s="23" t="s">
        <v>96</v>
      </c>
      <c r="O133" s="23" t="s">
        <v>36</v>
      </c>
    </row>
    <row r="134" spans="1:15" x14ac:dyDescent="0.35">
      <c r="A134" s="23" t="s">
        <v>1808</v>
      </c>
      <c r="B134" s="23" t="s">
        <v>1809</v>
      </c>
      <c r="C134" s="23" t="s">
        <v>2516</v>
      </c>
      <c r="D134" s="23">
        <v>853</v>
      </c>
      <c r="E134" s="23">
        <v>6.0369999999999999</v>
      </c>
      <c r="F134" s="23" t="s">
        <v>47</v>
      </c>
      <c r="G134" s="23" t="s">
        <v>36</v>
      </c>
      <c r="I134" s="23" t="s">
        <v>6199</v>
      </c>
      <c r="J134" s="23" t="s">
        <v>6200</v>
      </c>
      <c r="K134" s="23" t="s">
        <v>2518</v>
      </c>
      <c r="L134" s="23">
        <v>18964</v>
      </c>
      <c r="M134" s="23">
        <v>2.0569999999999999</v>
      </c>
      <c r="N134" s="23" t="s">
        <v>106</v>
      </c>
      <c r="O134" s="23" t="s">
        <v>36</v>
      </c>
    </row>
    <row r="135" spans="1:15" x14ac:dyDescent="0.35">
      <c r="A135" s="23" t="s">
        <v>3922</v>
      </c>
      <c r="B135" s="23" t="s">
        <v>3923</v>
      </c>
      <c r="C135" s="23" t="s">
        <v>2536</v>
      </c>
      <c r="D135" s="23">
        <v>1163</v>
      </c>
      <c r="E135" s="23">
        <v>5.4939999999999998</v>
      </c>
      <c r="F135" s="23" t="s">
        <v>35</v>
      </c>
      <c r="G135" s="23" t="s">
        <v>822</v>
      </c>
      <c r="I135" s="23" t="s">
        <v>6215</v>
      </c>
      <c r="J135" s="23" t="s">
        <v>6216</v>
      </c>
      <c r="K135" s="23" t="s">
        <v>2525</v>
      </c>
      <c r="L135" s="23">
        <v>32606</v>
      </c>
      <c r="M135" s="23">
        <v>0.75</v>
      </c>
      <c r="N135" s="23" t="s">
        <v>76</v>
      </c>
      <c r="O135" s="23" t="s">
        <v>36</v>
      </c>
    </row>
    <row r="136" spans="1:15" x14ac:dyDescent="0.35">
      <c r="A136" s="23" t="s">
        <v>2402</v>
      </c>
      <c r="B136" s="23" t="s">
        <v>2403</v>
      </c>
      <c r="C136" s="23" t="s">
        <v>2518</v>
      </c>
      <c r="D136" s="23">
        <v>6207</v>
      </c>
      <c r="E136" s="23">
        <v>2.222</v>
      </c>
      <c r="F136" s="23" t="s">
        <v>71</v>
      </c>
      <c r="G136" s="23" t="s">
        <v>36</v>
      </c>
      <c r="I136" s="23" t="s">
        <v>1982</v>
      </c>
      <c r="J136" s="23" t="s">
        <v>1983</v>
      </c>
      <c r="K136" s="23" t="s">
        <v>2525</v>
      </c>
      <c r="L136" s="23">
        <v>32606</v>
      </c>
      <c r="M136" s="23">
        <v>0.75</v>
      </c>
      <c r="N136" s="23" t="s">
        <v>71</v>
      </c>
      <c r="O136" s="23" t="s">
        <v>822</v>
      </c>
    </row>
    <row r="137" spans="1:15" x14ac:dyDescent="0.35">
      <c r="A137" s="23" t="s">
        <v>546</v>
      </c>
      <c r="B137" s="23" t="s">
        <v>547</v>
      </c>
      <c r="C137" s="23" t="s">
        <v>2522</v>
      </c>
      <c r="D137" s="23">
        <v>8948</v>
      </c>
      <c r="E137" s="23">
        <v>1.413</v>
      </c>
      <c r="F137" s="23" t="s">
        <v>53</v>
      </c>
      <c r="G137" s="23" t="s">
        <v>822</v>
      </c>
      <c r="I137" s="23" t="s">
        <v>6229</v>
      </c>
      <c r="J137" s="23" t="s">
        <v>6230</v>
      </c>
      <c r="K137" s="23" t="s">
        <v>2525</v>
      </c>
      <c r="L137" s="23">
        <v>44992</v>
      </c>
      <c r="M137" s="23">
        <v>0.745</v>
      </c>
      <c r="N137" s="23" t="s">
        <v>50</v>
      </c>
      <c r="O137" s="23" t="s">
        <v>36</v>
      </c>
    </row>
    <row r="138" spans="1:15" x14ac:dyDescent="0.35">
      <c r="A138" s="23" t="s">
        <v>6201</v>
      </c>
      <c r="B138" s="23" t="s">
        <v>6202</v>
      </c>
      <c r="C138" s="23" t="s">
        <v>2525</v>
      </c>
      <c r="D138" s="23">
        <v>11849</v>
      </c>
      <c r="E138" s="23">
        <v>0.75</v>
      </c>
      <c r="F138" s="23" t="s">
        <v>50</v>
      </c>
      <c r="G138" s="23" t="s">
        <v>36</v>
      </c>
      <c r="I138" s="23" t="s">
        <v>2375</v>
      </c>
      <c r="J138" s="23" t="s">
        <v>2376</v>
      </c>
      <c r="K138" s="23" t="s">
        <v>2525</v>
      </c>
      <c r="L138" s="23">
        <v>32606</v>
      </c>
      <c r="M138" s="23">
        <v>0.75</v>
      </c>
      <c r="N138" s="23" t="s">
        <v>36</v>
      </c>
      <c r="O138" s="23" t="s">
        <v>822</v>
      </c>
    </row>
    <row r="139" spans="1:15" x14ac:dyDescent="0.35">
      <c r="A139" s="23" t="s">
        <v>2697</v>
      </c>
      <c r="B139" s="23" t="s">
        <v>2698</v>
      </c>
      <c r="C139" s="23" t="s">
        <v>2525</v>
      </c>
      <c r="D139" s="23">
        <v>11849</v>
      </c>
      <c r="E139" s="23">
        <v>0.75</v>
      </c>
      <c r="F139" s="23" t="s">
        <v>39</v>
      </c>
      <c r="G139" s="23" t="s">
        <v>36</v>
      </c>
      <c r="I139" s="23" t="s">
        <v>3961</v>
      </c>
      <c r="J139" s="23" t="s">
        <v>3962</v>
      </c>
      <c r="K139" s="23" t="s">
        <v>2518</v>
      </c>
      <c r="L139" s="23">
        <v>10640</v>
      </c>
      <c r="M139" s="23">
        <v>3.3679999999999999</v>
      </c>
      <c r="N139" s="23" t="s">
        <v>71</v>
      </c>
      <c r="O139" s="23" t="s">
        <v>822</v>
      </c>
    </row>
    <row r="140" spans="1:15" x14ac:dyDescent="0.35">
      <c r="A140" s="23" t="s">
        <v>1822</v>
      </c>
      <c r="B140" s="23" t="s">
        <v>1823</v>
      </c>
      <c r="C140" s="23" t="s">
        <v>2525</v>
      </c>
      <c r="D140" s="23">
        <v>11849</v>
      </c>
      <c r="E140" s="23">
        <v>0.75</v>
      </c>
      <c r="F140" s="23" t="s">
        <v>53</v>
      </c>
      <c r="G140" s="23" t="s">
        <v>822</v>
      </c>
      <c r="I140" s="23" t="s">
        <v>3991</v>
      </c>
      <c r="J140" s="23" t="s">
        <v>3992</v>
      </c>
      <c r="K140" s="23" t="s">
        <v>2518</v>
      </c>
      <c r="L140" s="23">
        <v>14349</v>
      </c>
      <c r="M140" s="23">
        <v>2.7240000000000002</v>
      </c>
      <c r="N140" s="23" t="s">
        <v>39</v>
      </c>
      <c r="O140" s="23" t="s">
        <v>36</v>
      </c>
    </row>
    <row r="141" spans="1:15" x14ac:dyDescent="0.35">
      <c r="A141" s="23" t="s">
        <v>1876</v>
      </c>
      <c r="B141" s="23" t="s">
        <v>1877</v>
      </c>
      <c r="C141" s="23" t="s">
        <v>2522</v>
      </c>
      <c r="D141" s="23">
        <v>10604</v>
      </c>
      <c r="E141" s="23">
        <v>1.012</v>
      </c>
      <c r="F141" s="23" t="s">
        <v>36</v>
      </c>
      <c r="G141" s="23" t="s">
        <v>822</v>
      </c>
      <c r="I141" s="23" t="s">
        <v>3987</v>
      </c>
      <c r="J141" s="23" t="s">
        <v>3988</v>
      </c>
      <c r="K141" s="23" t="s">
        <v>2517</v>
      </c>
      <c r="L141" s="23">
        <v>7506</v>
      </c>
      <c r="M141" s="23">
        <v>4.0330000000000004</v>
      </c>
      <c r="N141" s="23" t="s">
        <v>50</v>
      </c>
      <c r="O141" s="23" t="s">
        <v>36</v>
      </c>
    </row>
    <row r="142" spans="1:15" x14ac:dyDescent="0.35">
      <c r="A142" s="23" t="s">
        <v>6146</v>
      </c>
      <c r="B142" s="23" t="s">
        <v>6147</v>
      </c>
      <c r="C142" s="23" t="s">
        <v>2516</v>
      </c>
      <c r="D142" s="23">
        <v>1016</v>
      </c>
      <c r="E142" s="23">
        <v>5.7320000000000002</v>
      </c>
      <c r="F142" s="23" t="s">
        <v>71</v>
      </c>
      <c r="G142" s="23" t="s">
        <v>36</v>
      </c>
      <c r="I142" s="23" t="s">
        <v>6152</v>
      </c>
      <c r="J142" s="23" t="s">
        <v>6153</v>
      </c>
      <c r="K142" s="23" t="s">
        <v>2536</v>
      </c>
      <c r="L142" s="23">
        <v>3779</v>
      </c>
      <c r="M142" s="23">
        <v>5.2080000000000002</v>
      </c>
      <c r="N142" s="23" t="s">
        <v>71</v>
      </c>
      <c r="O142" s="23" t="s">
        <v>36</v>
      </c>
    </row>
    <row r="143" spans="1:15" x14ac:dyDescent="0.35">
      <c r="A143" s="23" t="s">
        <v>2042</v>
      </c>
      <c r="B143" s="23" t="s">
        <v>2043</v>
      </c>
      <c r="C143" s="23" t="s">
        <v>2518</v>
      </c>
      <c r="D143" s="23">
        <v>4692</v>
      </c>
      <c r="E143" s="23">
        <v>2.8650000000000002</v>
      </c>
      <c r="F143" s="23" t="s">
        <v>71</v>
      </c>
      <c r="G143" s="23" t="s">
        <v>822</v>
      </c>
      <c r="I143" s="23" t="s">
        <v>4016</v>
      </c>
      <c r="J143" s="23" t="s">
        <v>4017</v>
      </c>
      <c r="K143" s="23" t="s">
        <v>2525</v>
      </c>
      <c r="L143" s="23">
        <v>32606</v>
      </c>
      <c r="M143" s="23">
        <v>0.75</v>
      </c>
      <c r="N143" s="23" t="s">
        <v>81</v>
      </c>
      <c r="O143" s="23" t="s">
        <v>822</v>
      </c>
    </row>
    <row r="144" spans="1:15" x14ac:dyDescent="0.35">
      <c r="A144" s="23" t="s">
        <v>6203</v>
      </c>
      <c r="B144" s="23" t="s">
        <v>6204</v>
      </c>
      <c r="C144" s="23" t="s">
        <v>2525</v>
      </c>
      <c r="D144" s="23">
        <v>11849</v>
      </c>
      <c r="E144" s="23">
        <v>0.75</v>
      </c>
      <c r="F144" s="23" t="s">
        <v>71</v>
      </c>
      <c r="G144" s="23" t="s">
        <v>822</v>
      </c>
      <c r="I144" s="23" t="s">
        <v>6173</v>
      </c>
      <c r="J144" s="23" t="s">
        <v>6174</v>
      </c>
      <c r="K144" s="23" t="s">
        <v>2517</v>
      </c>
      <c r="L144" s="23">
        <v>5549</v>
      </c>
      <c r="M144" s="23">
        <v>4.5890000000000004</v>
      </c>
      <c r="N144" s="23" t="s">
        <v>36</v>
      </c>
      <c r="O144" s="23" t="s">
        <v>36</v>
      </c>
    </row>
    <row r="145" spans="1:15" x14ac:dyDescent="0.35">
      <c r="A145" s="23" t="s">
        <v>2426</v>
      </c>
      <c r="B145" s="23" t="s">
        <v>2427</v>
      </c>
      <c r="C145" s="23" t="s">
        <v>2518</v>
      </c>
      <c r="D145" s="23">
        <v>6372</v>
      </c>
      <c r="E145" s="23">
        <v>2.1619999999999999</v>
      </c>
      <c r="F145" s="23" t="s">
        <v>85</v>
      </c>
      <c r="G145" s="23" t="s">
        <v>822</v>
      </c>
      <c r="I145" s="23" t="s">
        <v>2004</v>
      </c>
      <c r="J145" s="23" t="s">
        <v>2005</v>
      </c>
      <c r="K145" s="23" t="s">
        <v>2525</v>
      </c>
      <c r="L145" s="23">
        <v>32606</v>
      </c>
      <c r="M145" s="23">
        <v>0.75</v>
      </c>
      <c r="N145" s="23" t="s">
        <v>39</v>
      </c>
      <c r="O145" s="23" t="s">
        <v>822</v>
      </c>
    </row>
    <row r="146" spans="1:15" x14ac:dyDescent="0.35">
      <c r="A146" s="23" t="s">
        <v>2369</v>
      </c>
      <c r="B146" s="23" t="s">
        <v>2370</v>
      </c>
      <c r="C146" s="23" t="s">
        <v>2522</v>
      </c>
      <c r="D146" s="23">
        <v>10635</v>
      </c>
      <c r="E146" s="23">
        <v>1.004</v>
      </c>
      <c r="F146" s="23" t="s">
        <v>76</v>
      </c>
      <c r="G146" s="23" t="s">
        <v>822</v>
      </c>
      <c r="I146" s="23" t="s">
        <v>1922</v>
      </c>
      <c r="J146" s="23" t="s">
        <v>1923</v>
      </c>
      <c r="K146" s="23" t="s">
        <v>2525</v>
      </c>
      <c r="L146" s="23">
        <v>32606</v>
      </c>
      <c r="M146" s="23">
        <v>0.75</v>
      </c>
      <c r="N146" s="23" t="s">
        <v>96</v>
      </c>
      <c r="O146" s="23" t="s">
        <v>822</v>
      </c>
    </row>
    <row r="147" spans="1:15" x14ac:dyDescent="0.35">
      <c r="A147" s="23" t="s">
        <v>3938</v>
      </c>
      <c r="B147" s="23" t="s">
        <v>3939</v>
      </c>
      <c r="C147" s="23" t="s">
        <v>2525</v>
      </c>
      <c r="D147" s="23">
        <v>11849</v>
      </c>
      <c r="E147" s="23">
        <v>0.75</v>
      </c>
      <c r="F147" s="23" t="s">
        <v>50</v>
      </c>
      <c r="G147" s="23" t="s">
        <v>36</v>
      </c>
      <c r="I147" s="23" t="s">
        <v>3948</v>
      </c>
      <c r="J147" s="23" t="s">
        <v>3949</v>
      </c>
      <c r="K147" s="23" t="s">
        <v>2536</v>
      </c>
      <c r="L147" s="23">
        <v>3329</v>
      </c>
      <c r="M147" s="23">
        <v>5.4109999999999996</v>
      </c>
      <c r="N147" s="23" t="s">
        <v>96</v>
      </c>
      <c r="O147" s="23" t="s">
        <v>36</v>
      </c>
    </row>
    <row r="148" spans="1:15" x14ac:dyDescent="0.35">
      <c r="A148" s="23" t="s">
        <v>3934</v>
      </c>
      <c r="B148" s="23" t="s">
        <v>3935</v>
      </c>
      <c r="C148" s="23" t="s">
        <v>2522</v>
      </c>
      <c r="D148" s="23">
        <v>8463</v>
      </c>
      <c r="E148" s="23">
        <v>1.536</v>
      </c>
      <c r="F148" s="23" t="s">
        <v>68</v>
      </c>
      <c r="G148" s="23" t="s">
        <v>36</v>
      </c>
      <c r="I148" s="23" t="s">
        <v>3232</v>
      </c>
      <c r="J148" s="23" t="s">
        <v>3233</v>
      </c>
      <c r="K148" s="23" t="s">
        <v>2518</v>
      </c>
      <c r="L148" s="23">
        <v>11174</v>
      </c>
      <c r="M148" s="23">
        <v>3.2669999999999999</v>
      </c>
      <c r="N148" s="23" t="s">
        <v>39</v>
      </c>
      <c r="O148" s="23" t="s">
        <v>36</v>
      </c>
    </row>
    <row r="149" spans="1:15" x14ac:dyDescent="0.35">
      <c r="I149" s="23" t="s">
        <v>1984</v>
      </c>
      <c r="J149" s="23" t="s">
        <v>1985</v>
      </c>
      <c r="K149" s="23" t="s">
        <v>2525</v>
      </c>
      <c r="L149" s="23">
        <v>32606</v>
      </c>
      <c r="M149" s="23">
        <v>0.75</v>
      </c>
      <c r="N149" s="23" t="s">
        <v>47</v>
      </c>
      <c r="O149" s="23" t="s">
        <v>36</v>
      </c>
    </row>
    <row r="150" spans="1:15" x14ac:dyDescent="0.35">
      <c r="I150" s="23" t="s">
        <v>1978</v>
      </c>
      <c r="J150" s="23" t="s">
        <v>1979</v>
      </c>
      <c r="K150" s="23" t="s">
        <v>2525</v>
      </c>
      <c r="L150" s="23">
        <v>31729</v>
      </c>
      <c r="M150" s="23">
        <v>0.81200000000000006</v>
      </c>
      <c r="N150" s="23" t="s">
        <v>53</v>
      </c>
      <c r="O150" s="23" t="s">
        <v>36</v>
      </c>
    </row>
    <row r="151" spans="1:15" x14ac:dyDescent="0.35">
      <c r="I151" s="23" t="s">
        <v>2020</v>
      </c>
      <c r="J151" s="23" t="s">
        <v>2021</v>
      </c>
      <c r="K151" s="23" t="s">
        <v>2525</v>
      </c>
      <c r="L151" s="23">
        <v>32606</v>
      </c>
      <c r="M151" s="23">
        <v>0.75</v>
      </c>
      <c r="N151" s="23" t="s">
        <v>36</v>
      </c>
      <c r="O151" s="23" t="s">
        <v>822</v>
      </c>
    </row>
    <row r="152" spans="1:15" x14ac:dyDescent="0.35">
      <c r="I152" s="23" t="s">
        <v>2030</v>
      </c>
      <c r="J152" s="23" t="s">
        <v>2031</v>
      </c>
      <c r="K152" s="23" t="s">
        <v>2525</v>
      </c>
      <c r="L152" s="23">
        <v>32606</v>
      </c>
      <c r="M152" s="23">
        <v>0.75</v>
      </c>
      <c r="N152" s="23" t="s">
        <v>36</v>
      </c>
      <c r="O152" s="23" t="s">
        <v>822</v>
      </c>
    </row>
    <row r="153" spans="1:15" x14ac:dyDescent="0.35">
      <c r="I153" s="23" t="s">
        <v>3975</v>
      </c>
      <c r="J153" s="23" t="s">
        <v>3976</v>
      </c>
      <c r="K153" s="23" t="s">
        <v>2518</v>
      </c>
      <c r="L153" s="23">
        <v>14857</v>
      </c>
      <c r="M153" s="23">
        <v>2.64</v>
      </c>
      <c r="N153" s="23" t="s">
        <v>36</v>
      </c>
      <c r="O153" s="23" t="s">
        <v>822</v>
      </c>
    </row>
    <row r="154" spans="1:15" x14ac:dyDescent="0.35">
      <c r="I154" s="23" t="s">
        <v>1894</v>
      </c>
      <c r="J154" s="23" t="s">
        <v>1895</v>
      </c>
      <c r="K154" s="23" t="s">
        <v>2525</v>
      </c>
      <c r="L154" s="23">
        <v>32606</v>
      </c>
      <c r="M154" s="23">
        <v>0.75</v>
      </c>
      <c r="N154" s="23" t="s">
        <v>47</v>
      </c>
      <c r="O154" s="23" t="s">
        <v>822</v>
      </c>
    </row>
    <row r="155" spans="1:15" x14ac:dyDescent="0.35">
      <c r="I155" s="23" t="s">
        <v>2391</v>
      </c>
      <c r="J155" s="23" t="s">
        <v>2392</v>
      </c>
      <c r="K155" s="23" t="s">
        <v>2525</v>
      </c>
      <c r="L155" s="23">
        <v>32606</v>
      </c>
      <c r="M155" s="23">
        <v>0.75</v>
      </c>
      <c r="N155" s="23" t="s">
        <v>71</v>
      </c>
      <c r="O155" s="23" t="s">
        <v>822</v>
      </c>
    </row>
    <row r="156" spans="1:15" x14ac:dyDescent="0.35">
      <c r="I156" s="23" t="s">
        <v>3186</v>
      </c>
      <c r="J156" s="23" t="s">
        <v>3187</v>
      </c>
      <c r="K156" s="23" t="s">
        <v>2518</v>
      </c>
      <c r="L156" s="23">
        <v>18533</v>
      </c>
      <c r="M156" s="23">
        <v>2.1160000000000001</v>
      </c>
      <c r="N156" s="23" t="s">
        <v>156</v>
      </c>
      <c r="O156" s="23" t="s">
        <v>822</v>
      </c>
    </row>
    <row r="157" spans="1:15" x14ac:dyDescent="0.35">
      <c r="I157" s="23" t="s">
        <v>1864</v>
      </c>
      <c r="J157" s="23" t="s">
        <v>1865</v>
      </c>
      <c r="K157" s="23" t="s">
        <v>2518</v>
      </c>
      <c r="L157" s="23">
        <v>18097</v>
      </c>
      <c r="M157" s="23">
        <v>2.177</v>
      </c>
      <c r="N157" s="23" t="s">
        <v>76</v>
      </c>
      <c r="O157" s="23" t="s">
        <v>36</v>
      </c>
    </row>
    <row r="158" spans="1:15" x14ac:dyDescent="0.35">
      <c r="I158" s="23" t="s">
        <v>3958</v>
      </c>
      <c r="J158" s="23" t="s">
        <v>6160</v>
      </c>
      <c r="K158" s="23" t="s">
        <v>2536</v>
      </c>
      <c r="L158" s="23">
        <v>4367</v>
      </c>
      <c r="M158" s="23">
        <v>4.9720000000000004</v>
      </c>
      <c r="N158" s="23" t="s">
        <v>155</v>
      </c>
      <c r="O158" s="23" t="s">
        <v>36</v>
      </c>
    </row>
    <row r="159" spans="1:15" x14ac:dyDescent="0.35">
      <c r="I159" s="23" t="s">
        <v>1996</v>
      </c>
      <c r="J159" s="23" t="s">
        <v>1997</v>
      </c>
      <c r="K159" s="23" t="s">
        <v>2518</v>
      </c>
      <c r="L159" s="23">
        <v>19635</v>
      </c>
      <c r="M159" s="23">
        <v>1.972</v>
      </c>
      <c r="N159" s="23" t="s">
        <v>53</v>
      </c>
      <c r="O159" s="23" t="s">
        <v>822</v>
      </c>
    </row>
    <row r="160" spans="1:15" x14ac:dyDescent="0.35">
      <c r="I160" s="23" t="s">
        <v>3967</v>
      </c>
      <c r="J160" s="23" t="s">
        <v>3968</v>
      </c>
      <c r="K160" s="23" t="s">
        <v>2517</v>
      </c>
      <c r="L160" s="23">
        <v>9366</v>
      </c>
      <c r="M160" s="23">
        <v>3.6219999999999999</v>
      </c>
      <c r="N160" s="23" t="s">
        <v>36</v>
      </c>
      <c r="O160" s="23" t="s">
        <v>822</v>
      </c>
    </row>
    <row r="161" spans="9:15" x14ac:dyDescent="0.35">
      <c r="I161" s="23" t="s">
        <v>2012</v>
      </c>
      <c r="J161" s="23" t="s">
        <v>2013</v>
      </c>
      <c r="K161" s="23" t="s">
        <v>2525</v>
      </c>
      <c r="L161" s="23">
        <v>32606</v>
      </c>
      <c r="M161" s="23">
        <v>0.75</v>
      </c>
      <c r="N161" s="23" t="s">
        <v>36</v>
      </c>
      <c r="O161" s="23" t="s">
        <v>822</v>
      </c>
    </row>
    <row r="162" spans="9:15" x14ac:dyDescent="0.35">
      <c r="I162" s="23" t="s">
        <v>2014</v>
      </c>
      <c r="J162" s="23" t="s">
        <v>2015</v>
      </c>
      <c r="K162" s="23" t="s">
        <v>2525</v>
      </c>
      <c r="L162" s="23">
        <v>32606</v>
      </c>
      <c r="M162" s="23">
        <v>0.75</v>
      </c>
      <c r="N162" s="23" t="s">
        <v>36</v>
      </c>
      <c r="O162" s="23" t="s">
        <v>822</v>
      </c>
    </row>
    <row r="163" spans="9:15" x14ac:dyDescent="0.35">
      <c r="I163" s="23" t="s">
        <v>6195</v>
      </c>
      <c r="J163" s="23" t="s">
        <v>6196</v>
      </c>
      <c r="K163" s="23" t="s">
        <v>2518</v>
      </c>
      <c r="L163" s="23">
        <v>17794</v>
      </c>
      <c r="M163" s="23">
        <v>2.218</v>
      </c>
      <c r="N163" s="23" t="s">
        <v>53</v>
      </c>
      <c r="O163" s="23" t="s">
        <v>36</v>
      </c>
    </row>
    <row r="164" spans="9:15" x14ac:dyDescent="0.35">
      <c r="I164" s="23" t="s">
        <v>2336</v>
      </c>
      <c r="J164" s="23" t="s">
        <v>2337</v>
      </c>
      <c r="K164" s="23" t="s">
        <v>2522</v>
      </c>
      <c r="L164" s="23">
        <v>25992</v>
      </c>
      <c r="M164" s="23">
        <v>1.2789999999999999</v>
      </c>
      <c r="N164" s="23" t="s">
        <v>76</v>
      </c>
      <c r="O164" s="23" t="s">
        <v>822</v>
      </c>
    </row>
    <row r="165" spans="9:15" x14ac:dyDescent="0.35">
      <c r="I165" s="23" t="s">
        <v>1990</v>
      </c>
      <c r="J165" s="23" t="s">
        <v>1991</v>
      </c>
      <c r="K165" s="23" t="s">
        <v>2525</v>
      </c>
      <c r="L165" s="23">
        <v>32606</v>
      </c>
      <c r="M165" s="23">
        <v>0.75</v>
      </c>
      <c r="N165" s="23" t="s">
        <v>36</v>
      </c>
      <c r="O165" s="23" t="s">
        <v>822</v>
      </c>
    </row>
    <row r="166" spans="9:15" x14ac:dyDescent="0.35">
      <c r="I166" s="23" t="s">
        <v>1852</v>
      </c>
      <c r="J166" s="23" t="s">
        <v>1853</v>
      </c>
      <c r="K166" s="23" t="s">
        <v>2522</v>
      </c>
      <c r="L166" s="23">
        <v>29193</v>
      </c>
      <c r="M166" s="23">
        <v>0.98899999999999999</v>
      </c>
      <c r="N166" s="23" t="s">
        <v>53</v>
      </c>
      <c r="O166" s="23" t="s">
        <v>36</v>
      </c>
    </row>
    <row r="167" spans="9:15" x14ac:dyDescent="0.35">
      <c r="I167" s="23" t="s">
        <v>6175</v>
      </c>
      <c r="J167" s="23" t="s">
        <v>6176</v>
      </c>
      <c r="K167" s="23" t="s">
        <v>2517</v>
      </c>
      <c r="L167" s="23">
        <v>6548</v>
      </c>
      <c r="M167" s="23">
        <v>4.2859999999999996</v>
      </c>
      <c r="N167" s="23" t="s">
        <v>76</v>
      </c>
      <c r="O167" s="23" t="s">
        <v>822</v>
      </c>
    </row>
    <row r="168" spans="9:15" x14ac:dyDescent="0.35">
      <c r="I168" s="23" t="s">
        <v>3995</v>
      </c>
      <c r="J168" s="23" t="s">
        <v>3996</v>
      </c>
      <c r="K168" s="23" t="s">
        <v>2525</v>
      </c>
      <c r="L168" s="23">
        <v>32606</v>
      </c>
      <c r="M168" s="23">
        <v>0.75</v>
      </c>
      <c r="N168" s="23" t="s">
        <v>85</v>
      </c>
      <c r="O168" s="23" t="s">
        <v>822</v>
      </c>
    </row>
    <row r="169" spans="9:15" x14ac:dyDescent="0.35">
      <c r="I169" s="23" t="s">
        <v>4032</v>
      </c>
      <c r="J169" s="23" t="s">
        <v>4033</v>
      </c>
      <c r="K169" s="23" t="s">
        <v>2525</v>
      </c>
      <c r="L169" s="23">
        <v>32606</v>
      </c>
      <c r="M169" s="23">
        <v>0.75</v>
      </c>
      <c r="N169" s="23" t="s">
        <v>50</v>
      </c>
      <c r="O169" s="23" t="s">
        <v>822</v>
      </c>
    </row>
    <row r="170" spans="9:15" x14ac:dyDescent="0.35">
      <c r="I170" s="23" t="s">
        <v>2002</v>
      </c>
      <c r="J170" s="23" t="s">
        <v>2003</v>
      </c>
      <c r="K170" s="23" t="s">
        <v>2525</v>
      </c>
      <c r="L170" s="23">
        <v>32606</v>
      </c>
      <c r="M170" s="23">
        <v>0.75</v>
      </c>
      <c r="N170" s="23" t="s">
        <v>36</v>
      </c>
      <c r="O170" s="23" t="s">
        <v>822</v>
      </c>
    </row>
    <row r="171" spans="9:15" x14ac:dyDescent="0.35">
      <c r="I171" s="23" t="s">
        <v>2334</v>
      </c>
      <c r="J171" s="23" t="s">
        <v>2335</v>
      </c>
      <c r="K171" s="23" t="s">
        <v>2522</v>
      </c>
      <c r="L171" s="23">
        <v>26387</v>
      </c>
      <c r="M171" s="23">
        <v>1.2490000000000001</v>
      </c>
      <c r="N171" s="23" t="s">
        <v>76</v>
      </c>
      <c r="O171" s="23" t="s">
        <v>822</v>
      </c>
    </row>
    <row r="172" spans="9:15" x14ac:dyDescent="0.35">
      <c r="I172" s="23" t="s">
        <v>1986</v>
      </c>
      <c r="J172" s="23" t="s">
        <v>1987</v>
      </c>
      <c r="K172" s="23" t="s">
        <v>2525</v>
      </c>
      <c r="L172" s="23">
        <v>32606</v>
      </c>
      <c r="M172" s="23">
        <v>0.75</v>
      </c>
      <c r="N172" s="23" t="s">
        <v>53</v>
      </c>
      <c r="O172" s="23" t="s">
        <v>822</v>
      </c>
    </row>
    <row r="173" spans="9:15" x14ac:dyDescent="0.35">
      <c r="I173" s="23" t="s">
        <v>2709</v>
      </c>
      <c r="J173" s="23" t="s">
        <v>2710</v>
      </c>
      <c r="K173" s="23" t="s">
        <v>2522</v>
      </c>
      <c r="L173" s="23">
        <v>22080</v>
      </c>
      <c r="M173" s="23">
        <v>1.6759999999999999</v>
      </c>
      <c r="N173" s="23" t="s">
        <v>42</v>
      </c>
      <c r="O173" s="23" t="s">
        <v>822</v>
      </c>
    </row>
    <row r="174" spans="9:15" x14ac:dyDescent="0.35">
      <c r="I174" s="23" t="s">
        <v>2000</v>
      </c>
      <c r="J174" s="23" t="s">
        <v>2001</v>
      </c>
      <c r="K174" s="23" t="s">
        <v>2525</v>
      </c>
      <c r="L174" s="23">
        <v>32606</v>
      </c>
      <c r="M174" s="23">
        <v>0.75</v>
      </c>
      <c r="N174" s="23" t="s">
        <v>155</v>
      </c>
      <c r="O174" s="23" t="s">
        <v>36</v>
      </c>
    </row>
    <row r="175" spans="9:15" x14ac:dyDescent="0.35">
      <c r="I175" s="23" t="s">
        <v>2050</v>
      </c>
      <c r="J175" s="23" t="s">
        <v>2051</v>
      </c>
      <c r="K175" s="23" t="s">
        <v>2525</v>
      </c>
      <c r="L175" s="23">
        <v>32606</v>
      </c>
      <c r="M175" s="23">
        <v>0.75</v>
      </c>
      <c r="N175" s="23" t="s">
        <v>76</v>
      </c>
      <c r="O175" s="23" t="s">
        <v>36</v>
      </c>
    </row>
    <row r="176" spans="9:15" x14ac:dyDescent="0.35">
      <c r="I176" s="23" t="s">
        <v>1854</v>
      </c>
      <c r="J176" s="23" t="s">
        <v>1855</v>
      </c>
      <c r="K176" s="23" t="s">
        <v>2536</v>
      </c>
      <c r="L176" s="23">
        <v>3565</v>
      </c>
      <c r="M176" s="23">
        <v>5.3049999999999997</v>
      </c>
      <c r="N176" s="23" t="s">
        <v>144</v>
      </c>
      <c r="O176" s="23" t="s">
        <v>36</v>
      </c>
    </row>
    <row r="177" spans="9:15" x14ac:dyDescent="0.35">
      <c r="I177" s="23" t="s">
        <v>1804</v>
      </c>
      <c r="J177" s="23" t="s">
        <v>1805</v>
      </c>
      <c r="K177" s="23" t="s">
        <v>2525</v>
      </c>
      <c r="L177" s="23">
        <v>32606</v>
      </c>
      <c r="M177" s="23">
        <v>0.75</v>
      </c>
      <c r="N177" s="23" t="s">
        <v>36</v>
      </c>
      <c r="O177" s="23" t="s">
        <v>822</v>
      </c>
    </row>
    <row r="178" spans="9:15" x14ac:dyDescent="0.35">
      <c r="I178" s="23" t="s">
        <v>1904</v>
      </c>
      <c r="J178" s="23" t="s">
        <v>1905</v>
      </c>
      <c r="K178" s="23" t="s">
        <v>2522</v>
      </c>
      <c r="L178" s="23">
        <v>29604</v>
      </c>
      <c r="M178" s="23">
        <v>0.95899999999999996</v>
      </c>
      <c r="N178" s="23" t="s">
        <v>53</v>
      </c>
      <c r="O178" s="23" t="s">
        <v>36</v>
      </c>
    </row>
    <row r="179" spans="9:15" x14ac:dyDescent="0.35">
      <c r="I179" s="23" t="s">
        <v>2737</v>
      </c>
      <c r="J179" s="23" t="s">
        <v>2738</v>
      </c>
      <c r="K179" s="23" t="s">
        <v>2525</v>
      </c>
      <c r="L179" s="23">
        <v>32606</v>
      </c>
      <c r="M179" s="23">
        <v>0.75</v>
      </c>
      <c r="N179" s="23" t="s">
        <v>53</v>
      </c>
      <c r="O179" s="23" t="s">
        <v>822</v>
      </c>
    </row>
    <row r="180" spans="9:15" x14ac:dyDescent="0.35">
      <c r="I180" s="23" t="s">
        <v>2739</v>
      </c>
      <c r="J180" s="23" t="s">
        <v>2740</v>
      </c>
      <c r="K180" s="23" t="s">
        <v>2518</v>
      </c>
      <c r="L180" s="23">
        <v>18236</v>
      </c>
      <c r="M180" s="23">
        <v>2.1560000000000001</v>
      </c>
      <c r="N180" s="23" t="s">
        <v>85</v>
      </c>
      <c r="O180" s="23" t="s">
        <v>36</v>
      </c>
    </row>
    <row r="181" spans="9:15" x14ac:dyDescent="0.35">
      <c r="I181" s="23" t="s">
        <v>6148</v>
      </c>
      <c r="J181" s="23" t="s">
        <v>6149</v>
      </c>
      <c r="K181" s="23" t="s">
        <v>2536</v>
      </c>
      <c r="L181" s="23">
        <v>3656</v>
      </c>
      <c r="M181" s="23">
        <v>5.2649999999999997</v>
      </c>
      <c r="N181" s="23" t="s">
        <v>85</v>
      </c>
      <c r="O181" s="23" t="s">
        <v>822</v>
      </c>
    </row>
    <row r="182" spans="9:15" x14ac:dyDescent="0.35">
      <c r="I182" s="23" t="s">
        <v>1888</v>
      </c>
      <c r="J182" s="23" t="s">
        <v>1889</v>
      </c>
      <c r="K182" s="23" t="s">
        <v>2522</v>
      </c>
      <c r="L182" s="23">
        <v>27707</v>
      </c>
      <c r="M182" s="23">
        <v>1.131</v>
      </c>
      <c r="N182" s="23" t="s">
        <v>85</v>
      </c>
      <c r="O182" s="23" t="s">
        <v>822</v>
      </c>
    </row>
    <row r="183" spans="9:15" x14ac:dyDescent="0.35">
      <c r="I183" s="23" t="s">
        <v>2006</v>
      </c>
      <c r="J183" s="23" t="s">
        <v>2007</v>
      </c>
      <c r="K183" s="23" t="s">
        <v>2525</v>
      </c>
      <c r="L183" s="23">
        <v>32606</v>
      </c>
      <c r="M183" s="23">
        <v>0.75</v>
      </c>
      <c r="N183" s="23" t="s">
        <v>53</v>
      </c>
      <c r="O183" s="23" t="s">
        <v>822</v>
      </c>
    </row>
    <row r="184" spans="9:15" x14ac:dyDescent="0.35">
      <c r="I184" s="23" t="s">
        <v>1938</v>
      </c>
      <c r="J184" s="23" t="s">
        <v>1939</v>
      </c>
      <c r="K184" s="23" t="s">
        <v>2525</v>
      </c>
      <c r="L184" s="23">
        <v>32606</v>
      </c>
      <c r="M184" s="23">
        <v>0.75</v>
      </c>
      <c r="N184" s="23" t="s">
        <v>36</v>
      </c>
      <c r="O184" s="23" t="s">
        <v>822</v>
      </c>
    </row>
    <row r="185" spans="9:15" x14ac:dyDescent="0.35">
      <c r="I185" s="23" t="s">
        <v>3220</v>
      </c>
      <c r="J185" s="23" t="s">
        <v>3221</v>
      </c>
      <c r="K185" s="23" t="s">
        <v>2522</v>
      </c>
      <c r="L185" s="23">
        <v>25406</v>
      </c>
      <c r="M185" s="23">
        <v>1.33</v>
      </c>
      <c r="N185" s="23" t="s">
        <v>42</v>
      </c>
      <c r="O185" s="23" t="s">
        <v>36</v>
      </c>
    </row>
    <row r="186" spans="9:15" x14ac:dyDescent="0.35">
      <c r="I186" s="23" t="s">
        <v>1874</v>
      </c>
      <c r="J186" s="23" t="s">
        <v>1875</v>
      </c>
      <c r="K186" s="23" t="s">
        <v>2525</v>
      </c>
      <c r="L186" s="23">
        <v>32606</v>
      </c>
      <c r="M186" s="23">
        <v>0.75</v>
      </c>
      <c r="N186" s="23" t="s">
        <v>76</v>
      </c>
      <c r="O186" s="23" t="s">
        <v>822</v>
      </c>
    </row>
    <row r="187" spans="9:15" x14ac:dyDescent="0.35">
      <c r="I187" s="23" t="s">
        <v>3269</v>
      </c>
      <c r="J187" s="23" t="s">
        <v>3270</v>
      </c>
      <c r="K187" s="23" t="s">
        <v>2522</v>
      </c>
      <c r="L187" s="23">
        <v>24635</v>
      </c>
      <c r="M187" s="23">
        <v>1.397</v>
      </c>
      <c r="N187" s="23" t="s">
        <v>36</v>
      </c>
      <c r="O187" s="23" t="s">
        <v>822</v>
      </c>
    </row>
    <row r="188" spans="9:15" x14ac:dyDescent="0.35">
      <c r="I188" s="23" t="s">
        <v>3199</v>
      </c>
      <c r="J188" s="23" t="s">
        <v>2508</v>
      </c>
      <c r="K188" s="23" t="s">
        <v>2525</v>
      </c>
      <c r="L188" s="23">
        <v>32606</v>
      </c>
      <c r="M188" s="23">
        <v>0.75</v>
      </c>
      <c r="N188" s="23" t="s">
        <v>47</v>
      </c>
      <c r="O188" s="23" t="s">
        <v>822</v>
      </c>
    </row>
    <row r="189" spans="9:15" x14ac:dyDescent="0.35">
      <c r="I189" s="23" t="s">
        <v>2450</v>
      </c>
      <c r="J189" s="23" t="s">
        <v>2451</v>
      </c>
      <c r="K189" s="23" t="s">
        <v>2525</v>
      </c>
      <c r="L189" s="23">
        <v>32606</v>
      </c>
      <c r="M189" s="23">
        <v>0.75</v>
      </c>
      <c r="N189" s="23" t="s">
        <v>36</v>
      </c>
      <c r="O189" s="23" t="s">
        <v>822</v>
      </c>
    </row>
    <row r="190" spans="9:15" x14ac:dyDescent="0.35">
      <c r="I190" s="23" t="s">
        <v>1810</v>
      </c>
      <c r="J190" s="23" t="s">
        <v>1811</v>
      </c>
      <c r="K190" s="23" t="s">
        <v>2517</v>
      </c>
      <c r="L190" s="23">
        <v>9162</v>
      </c>
      <c r="M190" s="23">
        <v>3.6669999999999998</v>
      </c>
      <c r="N190" s="23" t="s">
        <v>96</v>
      </c>
      <c r="O190" s="23" t="s">
        <v>36</v>
      </c>
    </row>
    <row r="191" spans="9:15" x14ac:dyDescent="0.35">
      <c r="I191" s="23" t="s">
        <v>2428</v>
      </c>
      <c r="J191" s="23" t="s">
        <v>2429</v>
      </c>
      <c r="K191" s="23" t="s">
        <v>2525</v>
      </c>
      <c r="L191" s="23">
        <v>32606</v>
      </c>
      <c r="M191" s="23">
        <v>0.75</v>
      </c>
      <c r="N191" s="23" t="s">
        <v>85</v>
      </c>
      <c r="O191" s="23" t="s">
        <v>822</v>
      </c>
    </row>
    <row r="192" spans="9:15" x14ac:dyDescent="0.35">
      <c r="I192" s="23" t="s">
        <v>1800</v>
      </c>
      <c r="J192" s="23" t="s">
        <v>1801</v>
      </c>
      <c r="K192" s="23" t="s">
        <v>2525</v>
      </c>
      <c r="L192" s="23">
        <v>32606</v>
      </c>
      <c r="M192" s="23">
        <v>0.75</v>
      </c>
      <c r="N192" s="23" t="s">
        <v>36</v>
      </c>
      <c r="O192" s="23" t="s">
        <v>822</v>
      </c>
    </row>
    <row r="193" spans="9:15" x14ac:dyDescent="0.35">
      <c r="I193" s="23" t="s">
        <v>548</v>
      </c>
      <c r="J193" s="23" t="s">
        <v>549</v>
      </c>
      <c r="K193" s="23" t="s">
        <v>2517</v>
      </c>
      <c r="L193" s="23">
        <v>7928</v>
      </c>
      <c r="M193" s="23">
        <v>3.9409999999999998</v>
      </c>
      <c r="N193" s="23" t="s">
        <v>39</v>
      </c>
      <c r="O193" s="23" t="s">
        <v>822</v>
      </c>
    </row>
    <row r="194" spans="9:15" x14ac:dyDescent="0.35">
      <c r="I194" s="23" t="s">
        <v>3969</v>
      </c>
      <c r="J194" s="23" t="s">
        <v>3970</v>
      </c>
      <c r="K194" s="23" t="s">
        <v>2518</v>
      </c>
      <c r="L194" s="23">
        <v>12823</v>
      </c>
      <c r="M194" s="23">
        <v>2.9769999999999999</v>
      </c>
      <c r="N194" s="23" t="s">
        <v>36</v>
      </c>
      <c r="O194" s="23" t="s">
        <v>822</v>
      </c>
    </row>
    <row r="195" spans="9:15" x14ac:dyDescent="0.35">
      <c r="I195" s="23" t="s">
        <v>2363</v>
      </c>
      <c r="J195" s="23" t="s">
        <v>2364</v>
      </c>
      <c r="K195" s="23" t="s">
        <v>2517</v>
      </c>
      <c r="L195" s="23">
        <v>5943</v>
      </c>
      <c r="M195" s="23">
        <v>4.4660000000000002</v>
      </c>
      <c r="N195" s="23" t="s">
        <v>68</v>
      </c>
      <c r="O195" s="23" t="s">
        <v>36</v>
      </c>
    </row>
    <row r="196" spans="9:15" x14ac:dyDescent="0.35">
      <c r="I196" s="23" t="s">
        <v>2715</v>
      </c>
      <c r="J196" s="23" t="s">
        <v>2716</v>
      </c>
      <c r="K196" s="23" t="s">
        <v>2518</v>
      </c>
      <c r="L196" s="23">
        <v>18550</v>
      </c>
      <c r="M196" s="23">
        <v>2.1139999999999999</v>
      </c>
      <c r="N196" s="23" t="s">
        <v>85</v>
      </c>
      <c r="O196" s="23" t="s">
        <v>36</v>
      </c>
    </row>
    <row r="197" spans="9:15" x14ac:dyDescent="0.35">
      <c r="I197" s="23" t="s">
        <v>6183</v>
      </c>
      <c r="J197" s="23" t="s">
        <v>6184</v>
      </c>
      <c r="K197" s="23" t="s">
        <v>2517</v>
      </c>
      <c r="L197" s="23">
        <v>8910</v>
      </c>
      <c r="M197" s="23">
        <v>3.7170000000000001</v>
      </c>
      <c r="N197" s="23" t="s">
        <v>39</v>
      </c>
      <c r="O197" s="23" t="s">
        <v>36</v>
      </c>
    </row>
    <row r="198" spans="9:15" x14ac:dyDescent="0.35">
      <c r="I198" s="23" t="s">
        <v>3230</v>
      </c>
      <c r="J198" s="23" t="s">
        <v>3231</v>
      </c>
      <c r="K198" s="23" t="s">
        <v>2518</v>
      </c>
      <c r="L198" s="23">
        <v>12120</v>
      </c>
      <c r="M198" s="23">
        <v>3.097</v>
      </c>
      <c r="N198" s="23" t="s">
        <v>39</v>
      </c>
      <c r="O198" s="23" t="s">
        <v>36</v>
      </c>
    </row>
    <row r="199" spans="9:15" x14ac:dyDescent="0.35">
      <c r="I199" s="23" t="s">
        <v>6163</v>
      </c>
      <c r="J199" s="23" t="s">
        <v>6164</v>
      </c>
      <c r="K199" s="23" t="s">
        <v>2536</v>
      </c>
      <c r="L199" s="23">
        <v>4969</v>
      </c>
      <c r="M199" s="23">
        <v>4.7729999999999997</v>
      </c>
      <c r="N199" s="23" t="s">
        <v>36</v>
      </c>
      <c r="O199" s="23" t="s">
        <v>36</v>
      </c>
    </row>
    <row r="200" spans="9:15" x14ac:dyDescent="0.35">
      <c r="I200" s="23" t="s">
        <v>1916</v>
      </c>
      <c r="J200" s="23" t="s">
        <v>1917</v>
      </c>
      <c r="K200" s="23" t="s">
        <v>2518</v>
      </c>
      <c r="L200" s="23">
        <v>16602</v>
      </c>
      <c r="M200" s="23">
        <v>2.3839999999999999</v>
      </c>
      <c r="N200" s="23" t="s">
        <v>39</v>
      </c>
      <c r="O200" s="23" t="s">
        <v>36</v>
      </c>
    </row>
    <row r="201" spans="9:15" x14ac:dyDescent="0.35">
      <c r="I201" s="23" t="s">
        <v>2349</v>
      </c>
      <c r="J201" s="23" t="s">
        <v>2350</v>
      </c>
      <c r="K201" s="23" t="s">
        <v>2518</v>
      </c>
      <c r="L201" s="23">
        <v>13665</v>
      </c>
      <c r="M201" s="23">
        <v>2.8340000000000001</v>
      </c>
      <c r="N201" s="23" t="s">
        <v>85</v>
      </c>
      <c r="O201" s="23" t="s">
        <v>36</v>
      </c>
    </row>
    <row r="202" spans="9:15" x14ac:dyDescent="0.35">
      <c r="I202" s="23" t="s">
        <v>3190</v>
      </c>
      <c r="J202" s="23" t="s">
        <v>3191</v>
      </c>
      <c r="K202" s="23" t="s">
        <v>2518</v>
      </c>
      <c r="L202" s="23">
        <v>18582</v>
      </c>
      <c r="M202" s="23">
        <v>2.109</v>
      </c>
      <c r="N202" s="23" t="s">
        <v>47</v>
      </c>
      <c r="O202" s="23" t="s">
        <v>822</v>
      </c>
    </row>
    <row r="203" spans="9:15" x14ac:dyDescent="0.35">
      <c r="I203" s="23" t="s">
        <v>1892</v>
      </c>
      <c r="J203" s="23" t="s">
        <v>1893</v>
      </c>
      <c r="K203" s="23" t="s">
        <v>2525</v>
      </c>
      <c r="L203" s="23">
        <v>32606</v>
      </c>
      <c r="M203" s="23">
        <v>0.75</v>
      </c>
      <c r="N203" s="23" t="s">
        <v>36</v>
      </c>
      <c r="O203" s="23" t="s">
        <v>822</v>
      </c>
    </row>
    <row r="204" spans="9:15" x14ac:dyDescent="0.35">
      <c r="I204" s="23" t="s">
        <v>3959</v>
      </c>
      <c r="J204" s="23" t="s">
        <v>3960</v>
      </c>
      <c r="K204" s="23" t="s">
        <v>2518</v>
      </c>
      <c r="L204" s="23">
        <v>10438</v>
      </c>
      <c r="M204" s="23">
        <v>3.4079999999999999</v>
      </c>
      <c r="N204" s="23" t="s">
        <v>36</v>
      </c>
      <c r="O204" s="23" t="s">
        <v>36</v>
      </c>
    </row>
    <row r="205" spans="9:15" x14ac:dyDescent="0.35">
      <c r="I205" s="23" t="s">
        <v>3971</v>
      </c>
      <c r="J205" s="23" t="s">
        <v>3972</v>
      </c>
      <c r="K205" s="23" t="s">
        <v>2518</v>
      </c>
      <c r="L205" s="23">
        <v>13164</v>
      </c>
      <c r="M205" s="23">
        <v>2.9220000000000002</v>
      </c>
      <c r="N205" s="23" t="s">
        <v>36</v>
      </c>
      <c r="O205" s="23" t="s">
        <v>36</v>
      </c>
    </row>
    <row r="206" spans="9:15" x14ac:dyDescent="0.35">
      <c r="I206" s="23" t="s">
        <v>1820</v>
      </c>
      <c r="J206" s="23" t="s">
        <v>1821</v>
      </c>
      <c r="K206" s="23" t="s">
        <v>2536</v>
      </c>
      <c r="L206" s="23">
        <v>3798</v>
      </c>
      <c r="M206" s="23">
        <v>5.2009999999999996</v>
      </c>
      <c r="N206" s="23" t="s">
        <v>68</v>
      </c>
      <c r="O206" s="23" t="s">
        <v>36</v>
      </c>
    </row>
    <row r="207" spans="9:15" x14ac:dyDescent="0.35">
      <c r="I207" s="23" t="s">
        <v>2379</v>
      </c>
      <c r="J207" s="23" t="s">
        <v>2380</v>
      </c>
      <c r="K207" s="23" t="s">
        <v>2525</v>
      </c>
      <c r="L207" s="23">
        <v>32606</v>
      </c>
      <c r="M207" s="23">
        <v>0.75</v>
      </c>
      <c r="N207" s="23" t="s">
        <v>71</v>
      </c>
      <c r="O207" s="23" t="s">
        <v>822</v>
      </c>
    </row>
    <row r="208" spans="9:15" x14ac:dyDescent="0.35">
      <c r="I208" s="23" t="s">
        <v>1878</v>
      </c>
      <c r="J208" s="23" t="s">
        <v>1879</v>
      </c>
      <c r="K208" s="23" t="s">
        <v>2522</v>
      </c>
      <c r="L208" s="23">
        <v>28501</v>
      </c>
      <c r="M208" s="23">
        <v>1.0549999999999999</v>
      </c>
      <c r="N208" s="23" t="s">
        <v>36</v>
      </c>
      <c r="O208" s="23" t="s">
        <v>822</v>
      </c>
    </row>
    <row r="209" spans="9:15" x14ac:dyDescent="0.35">
      <c r="I209" s="23" t="s">
        <v>3956</v>
      </c>
      <c r="J209" s="23" t="s">
        <v>3957</v>
      </c>
      <c r="K209" s="23" t="s">
        <v>2536</v>
      </c>
      <c r="L209" s="23">
        <v>3309</v>
      </c>
      <c r="M209" s="23">
        <v>5.4240000000000004</v>
      </c>
      <c r="N209" s="23" t="s">
        <v>68</v>
      </c>
      <c r="O209" s="23" t="s">
        <v>36</v>
      </c>
    </row>
    <row r="210" spans="9:15" x14ac:dyDescent="0.35">
      <c r="I210" s="23" t="s">
        <v>6154</v>
      </c>
      <c r="J210" s="23" t="s">
        <v>6155</v>
      </c>
      <c r="K210" s="23" t="s">
        <v>2536</v>
      </c>
      <c r="L210" s="23">
        <v>3782</v>
      </c>
      <c r="M210" s="23">
        <v>5.2060000000000004</v>
      </c>
      <c r="N210" s="23" t="s">
        <v>155</v>
      </c>
      <c r="O210" s="23" t="s">
        <v>822</v>
      </c>
    </row>
    <row r="211" spans="9:15" x14ac:dyDescent="0.35">
      <c r="I211" s="23" t="s">
        <v>6217</v>
      </c>
      <c r="J211" s="23" t="s">
        <v>6218</v>
      </c>
      <c r="K211" s="23" t="s">
        <v>2525</v>
      </c>
      <c r="L211" s="23">
        <v>32606</v>
      </c>
      <c r="M211" s="23">
        <v>0.75</v>
      </c>
      <c r="N211" s="23" t="s">
        <v>39</v>
      </c>
      <c r="O211" s="23" t="s">
        <v>36</v>
      </c>
    </row>
    <row r="212" spans="9:15" x14ac:dyDescent="0.35">
      <c r="I212" s="23" t="s">
        <v>3202</v>
      </c>
      <c r="J212" s="23" t="s">
        <v>3203</v>
      </c>
      <c r="K212" s="23" t="s">
        <v>2525</v>
      </c>
      <c r="L212" s="23">
        <v>32606</v>
      </c>
      <c r="M212" s="23">
        <v>0.75</v>
      </c>
      <c r="N212" s="23" t="s">
        <v>71</v>
      </c>
      <c r="O212" s="23" t="s">
        <v>822</v>
      </c>
    </row>
    <row r="213" spans="9:15" x14ac:dyDescent="0.35">
      <c r="I213" s="23" t="s">
        <v>6193</v>
      </c>
      <c r="J213" s="23" t="s">
        <v>6194</v>
      </c>
      <c r="K213" s="23" t="s">
        <v>2518</v>
      </c>
      <c r="L213" s="23">
        <v>14353</v>
      </c>
      <c r="M213" s="23">
        <v>2.7229999999999999</v>
      </c>
      <c r="N213" s="23" t="s">
        <v>47</v>
      </c>
      <c r="O213" s="23" t="s">
        <v>36</v>
      </c>
    </row>
    <row r="214" spans="9:15" x14ac:dyDescent="0.35">
      <c r="I214" s="23" t="s">
        <v>6235</v>
      </c>
      <c r="J214" s="23" t="s">
        <v>6236</v>
      </c>
      <c r="K214" s="23" t="s">
        <v>2525</v>
      </c>
      <c r="L214" s="23">
        <v>59113</v>
      </c>
      <c r="M214" s="23">
        <v>0.46600000000000003</v>
      </c>
      <c r="N214" s="23" t="s">
        <v>50</v>
      </c>
      <c r="O214" s="23" t="s">
        <v>822</v>
      </c>
    </row>
    <row r="215" spans="9:15" x14ac:dyDescent="0.35">
      <c r="I215" s="23" t="s">
        <v>2040</v>
      </c>
      <c r="J215" s="23" t="s">
        <v>2041</v>
      </c>
      <c r="K215" s="23" t="s">
        <v>2522</v>
      </c>
      <c r="L215" s="23">
        <v>25350</v>
      </c>
      <c r="M215" s="23">
        <v>1.3340000000000001</v>
      </c>
      <c r="N215" s="23" t="s">
        <v>53</v>
      </c>
      <c r="O215" s="23" t="s">
        <v>36</v>
      </c>
    </row>
    <row r="216" spans="9:15" x14ac:dyDescent="0.35">
      <c r="I216" s="23" t="s">
        <v>1777</v>
      </c>
      <c r="J216" s="23" t="s">
        <v>1778</v>
      </c>
      <c r="K216" s="23" t="s">
        <v>2525</v>
      </c>
      <c r="L216" s="23">
        <v>32606</v>
      </c>
      <c r="M216" s="23">
        <v>0.75</v>
      </c>
      <c r="N216" s="23" t="s">
        <v>36</v>
      </c>
      <c r="O216" s="23" t="s">
        <v>822</v>
      </c>
    </row>
    <row r="217" spans="9:15" x14ac:dyDescent="0.35">
      <c r="I217" s="23" t="s">
        <v>4034</v>
      </c>
      <c r="J217" s="23" t="s">
        <v>4035</v>
      </c>
      <c r="K217" s="23" t="s">
        <v>2518</v>
      </c>
      <c r="L217" s="23">
        <v>13921</v>
      </c>
      <c r="M217" s="23">
        <v>2.7930000000000001</v>
      </c>
      <c r="N217" s="23" t="s">
        <v>106</v>
      </c>
      <c r="O217" s="23" t="s">
        <v>36</v>
      </c>
    </row>
    <row r="218" spans="9:15" x14ac:dyDescent="0.35">
      <c r="I218" s="23" t="s">
        <v>3965</v>
      </c>
      <c r="J218" s="23" t="s">
        <v>3966</v>
      </c>
      <c r="K218" s="23" t="s">
        <v>2518</v>
      </c>
      <c r="L218" s="23">
        <v>11497</v>
      </c>
      <c r="M218" s="23">
        <v>3.2090000000000001</v>
      </c>
      <c r="N218" s="23" t="s">
        <v>36</v>
      </c>
      <c r="O218" s="23" t="s">
        <v>822</v>
      </c>
    </row>
    <row r="219" spans="9:15" x14ac:dyDescent="0.35">
      <c r="I219" s="23" t="s">
        <v>3979</v>
      </c>
      <c r="J219" s="23" t="s">
        <v>3980</v>
      </c>
      <c r="K219" s="23" t="s">
        <v>2536</v>
      </c>
      <c r="L219" s="23">
        <v>4720</v>
      </c>
      <c r="M219" s="23">
        <v>4.8479999999999999</v>
      </c>
      <c r="N219" s="23" t="s">
        <v>50</v>
      </c>
      <c r="O219" s="23" t="s">
        <v>36</v>
      </c>
    </row>
    <row r="220" spans="9:15" x14ac:dyDescent="0.35">
      <c r="I220" s="23" t="s">
        <v>2371</v>
      </c>
      <c r="J220" s="23" t="s">
        <v>2372</v>
      </c>
      <c r="K220" s="23" t="s">
        <v>2522</v>
      </c>
      <c r="L220" s="23">
        <v>21113</v>
      </c>
      <c r="M220" s="23">
        <v>1.786</v>
      </c>
      <c r="N220" s="23" t="s">
        <v>96</v>
      </c>
      <c r="O220" s="23" t="s">
        <v>36</v>
      </c>
    </row>
    <row r="221" spans="9:15" x14ac:dyDescent="0.35">
      <c r="I221" s="23" t="s">
        <v>4002</v>
      </c>
      <c r="J221" s="23" t="s">
        <v>4003</v>
      </c>
      <c r="K221" s="23" t="s">
        <v>2525</v>
      </c>
      <c r="L221" s="23">
        <v>32606</v>
      </c>
      <c r="M221" s="23">
        <v>0.75</v>
      </c>
      <c r="N221" s="23" t="s">
        <v>76</v>
      </c>
      <c r="O221" s="23" t="s">
        <v>36</v>
      </c>
    </row>
    <row r="222" spans="9:15" x14ac:dyDescent="0.35">
      <c r="I222" s="23" t="s">
        <v>2420</v>
      </c>
      <c r="J222" s="23" t="s">
        <v>2421</v>
      </c>
      <c r="K222" s="23" t="s">
        <v>2525</v>
      </c>
      <c r="L222" s="23">
        <v>32606</v>
      </c>
      <c r="M222" s="23">
        <v>0.75</v>
      </c>
      <c r="N222" s="23" t="s">
        <v>85</v>
      </c>
      <c r="O222" s="23" t="s">
        <v>822</v>
      </c>
    </row>
    <row r="223" spans="9:15" x14ac:dyDescent="0.35">
      <c r="I223" s="23" t="s">
        <v>1783</v>
      </c>
      <c r="J223" s="23" t="s">
        <v>1784</v>
      </c>
      <c r="K223" s="23" t="s">
        <v>2536</v>
      </c>
      <c r="L223" s="23">
        <v>3763</v>
      </c>
      <c r="M223" s="23">
        <v>5.2149999999999999</v>
      </c>
      <c r="N223" s="23" t="s">
        <v>39</v>
      </c>
      <c r="O223" s="23" t="s">
        <v>36</v>
      </c>
    </row>
    <row r="224" spans="9:15" x14ac:dyDescent="0.35">
      <c r="I224" s="23" t="s">
        <v>2347</v>
      </c>
      <c r="J224" s="23" t="s">
        <v>2348</v>
      </c>
      <c r="K224" s="23" t="s">
        <v>2522</v>
      </c>
      <c r="L224" s="23">
        <v>28980</v>
      </c>
      <c r="M224" s="23">
        <v>1.008</v>
      </c>
      <c r="N224" s="23" t="s">
        <v>42</v>
      </c>
      <c r="O224" s="23" t="s">
        <v>822</v>
      </c>
    </row>
    <row r="225" spans="9:15" x14ac:dyDescent="0.35">
      <c r="I225" s="23" t="s">
        <v>1838</v>
      </c>
      <c r="J225" s="23" t="s">
        <v>1839</v>
      </c>
      <c r="K225" s="23" t="s">
        <v>2517</v>
      </c>
      <c r="L225" s="23">
        <v>9139</v>
      </c>
      <c r="M225" s="23">
        <v>3.673</v>
      </c>
      <c r="N225" s="23" t="s">
        <v>144</v>
      </c>
      <c r="O225" s="23" t="s">
        <v>36</v>
      </c>
    </row>
    <row r="226" spans="9:15" x14ac:dyDescent="0.35">
      <c r="I226" s="23" t="s">
        <v>544</v>
      </c>
      <c r="J226" s="23" t="s">
        <v>545</v>
      </c>
      <c r="K226" s="23" t="s">
        <v>2518</v>
      </c>
      <c r="L226" s="23">
        <v>12734</v>
      </c>
      <c r="M226" s="23">
        <v>2.99</v>
      </c>
      <c r="N226" s="23" t="s">
        <v>36</v>
      </c>
      <c r="O226" s="23" t="s">
        <v>822</v>
      </c>
    </row>
    <row r="227" spans="9:15" x14ac:dyDescent="0.35">
      <c r="I227" s="23" t="s">
        <v>2345</v>
      </c>
      <c r="J227" s="23" t="s">
        <v>2346</v>
      </c>
      <c r="K227" s="23" t="s">
        <v>2517</v>
      </c>
      <c r="L227" s="23">
        <v>8699</v>
      </c>
      <c r="M227" s="23">
        <v>3.7639999999999998</v>
      </c>
      <c r="N227" s="23" t="s">
        <v>36</v>
      </c>
      <c r="O227" s="23" t="s">
        <v>822</v>
      </c>
    </row>
    <row r="228" spans="9:15" x14ac:dyDescent="0.35">
      <c r="I228" s="23" t="s">
        <v>3192</v>
      </c>
      <c r="J228" s="23" t="s">
        <v>3193</v>
      </c>
      <c r="K228" s="23" t="s">
        <v>2517</v>
      </c>
      <c r="L228" s="23">
        <v>7034</v>
      </c>
      <c r="M228" s="23">
        <v>4.1539999999999999</v>
      </c>
      <c r="N228" s="23" t="s">
        <v>50</v>
      </c>
      <c r="O228" s="23" t="s">
        <v>36</v>
      </c>
    </row>
    <row r="229" spans="9:15" x14ac:dyDescent="0.35">
      <c r="I229" s="23" t="s">
        <v>2353</v>
      </c>
      <c r="J229" s="23" t="s">
        <v>2354</v>
      </c>
      <c r="K229" s="23" t="s">
        <v>2522</v>
      </c>
      <c r="L229" s="23">
        <v>24661</v>
      </c>
      <c r="M229" s="23">
        <v>1.3939999999999999</v>
      </c>
      <c r="N229" s="23" t="s">
        <v>85</v>
      </c>
      <c r="O229" s="23" t="s">
        <v>822</v>
      </c>
    </row>
    <row r="230" spans="9:15" x14ac:dyDescent="0.35">
      <c r="I230" s="23" t="s">
        <v>3208</v>
      </c>
      <c r="J230" s="23" t="s">
        <v>3209</v>
      </c>
      <c r="K230" s="23" t="s">
        <v>2517</v>
      </c>
      <c r="L230" s="23">
        <v>6806</v>
      </c>
      <c r="M230" s="23">
        <v>4.2149999999999999</v>
      </c>
      <c r="N230" s="23" t="s">
        <v>81</v>
      </c>
      <c r="O230" s="23" t="s">
        <v>36</v>
      </c>
    </row>
    <row r="231" spans="9:15" x14ac:dyDescent="0.35">
      <c r="I231" s="23" t="s">
        <v>3180</v>
      </c>
      <c r="J231" s="23" t="s">
        <v>3181</v>
      </c>
      <c r="K231" s="23" t="s">
        <v>2518</v>
      </c>
      <c r="L231" s="23">
        <v>11868</v>
      </c>
      <c r="M231" s="23">
        <v>3.14</v>
      </c>
      <c r="N231" s="23" t="s">
        <v>68</v>
      </c>
      <c r="O231" s="23" t="s">
        <v>36</v>
      </c>
    </row>
    <row r="232" spans="9:15" x14ac:dyDescent="0.35">
      <c r="I232" s="23" t="s">
        <v>2703</v>
      </c>
      <c r="J232" s="23" t="s">
        <v>2704</v>
      </c>
      <c r="K232" s="23" t="s">
        <v>2522</v>
      </c>
      <c r="L232" s="23">
        <v>22136</v>
      </c>
      <c r="M232" s="23">
        <v>1.67</v>
      </c>
      <c r="N232" s="23" t="s">
        <v>76</v>
      </c>
      <c r="O232" s="23" t="s">
        <v>822</v>
      </c>
    </row>
    <row r="233" spans="9:15" x14ac:dyDescent="0.35">
      <c r="I233" s="23" t="s">
        <v>6223</v>
      </c>
      <c r="J233" s="23" t="s">
        <v>6224</v>
      </c>
      <c r="K233" s="23" t="s">
        <v>2525</v>
      </c>
      <c r="L233" s="23">
        <v>32606</v>
      </c>
      <c r="M233" s="23">
        <v>0.75</v>
      </c>
      <c r="N233" s="23" t="s">
        <v>50</v>
      </c>
      <c r="O233" s="23" t="s">
        <v>36</v>
      </c>
    </row>
    <row r="234" spans="9:15" x14ac:dyDescent="0.35">
      <c r="I234" s="23" t="s">
        <v>3216</v>
      </c>
      <c r="J234" s="23" t="s">
        <v>3217</v>
      </c>
      <c r="K234" s="23" t="s">
        <v>2522</v>
      </c>
      <c r="L234" s="23">
        <v>21213</v>
      </c>
      <c r="M234" s="23">
        <v>1.774</v>
      </c>
      <c r="N234" s="23" t="s">
        <v>81</v>
      </c>
      <c r="O234" s="23" t="s">
        <v>36</v>
      </c>
    </row>
    <row r="235" spans="9:15" x14ac:dyDescent="0.35">
      <c r="I235" s="23" t="s">
        <v>2713</v>
      </c>
      <c r="J235" s="23" t="s">
        <v>2714</v>
      </c>
      <c r="K235" s="23" t="s">
        <v>2536</v>
      </c>
      <c r="L235" s="23">
        <v>4040</v>
      </c>
      <c r="M235" s="23">
        <v>5.0999999999999996</v>
      </c>
      <c r="N235" s="23" t="s">
        <v>71</v>
      </c>
      <c r="O235" s="23" t="s">
        <v>36</v>
      </c>
    </row>
    <row r="236" spans="9:15" x14ac:dyDescent="0.35">
      <c r="I236" s="23" t="s">
        <v>1840</v>
      </c>
      <c r="J236" s="23" t="s">
        <v>1841</v>
      </c>
      <c r="K236" s="23" t="s">
        <v>2517</v>
      </c>
      <c r="L236" s="23">
        <v>8225</v>
      </c>
      <c r="M236" s="23">
        <v>3.8780000000000001</v>
      </c>
      <c r="N236" s="23" t="s">
        <v>47</v>
      </c>
      <c r="O236" s="23" t="s">
        <v>36</v>
      </c>
    </row>
    <row r="237" spans="9:15" x14ac:dyDescent="0.35">
      <c r="I237" s="23" t="s">
        <v>3226</v>
      </c>
      <c r="J237" s="23" t="s">
        <v>3227</v>
      </c>
      <c r="K237" s="23" t="s">
        <v>2522</v>
      </c>
      <c r="L237" s="23">
        <v>21161</v>
      </c>
      <c r="M237" s="23">
        <v>1.7809999999999999</v>
      </c>
      <c r="N237" s="23" t="s">
        <v>47</v>
      </c>
      <c r="O237" s="23" t="s">
        <v>36</v>
      </c>
    </row>
    <row r="238" spans="9:15" x14ac:dyDescent="0.35">
      <c r="I238" s="23" t="s">
        <v>3981</v>
      </c>
      <c r="J238" s="23" t="s">
        <v>3982</v>
      </c>
      <c r="K238" s="23" t="s">
        <v>2517</v>
      </c>
      <c r="L238" s="23">
        <v>5282</v>
      </c>
      <c r="M238" s="23">
        <v>4.6710000000000003</v>
      </c>
      <c r="N238" s="23" t="s">
        <v>50</v>
      </c>
      <c r="O238" s="23" t="s">
        <v>36</v>
      </c>
    </row>
    <row r="239" spans="9:15" x14ac:dyDescent="0.35">
      <c r="I239" s="23" t="s">
        <v>2355</v>
      </c>
      <c r="J239" s="23" t="s">
        <v>2356</v>
      </c>
      <c r="K239" s="23" t="s">
        <v>2525</v>
      </c>
      <c r="L239" s="23">
        <v>32606</v>
      </c>
      <c r="M239" s="23">
        <v>0.75</v>
      </c>
      <c r="N239" s="23" t="s">
        <v>36</v>
      </c>
      <c r="O239" s="23" t="s">
        <v>822</v>
      </c>
    </row>
    <row r="240" spans="9:15" x14ac:dyDescent="0.35">
      <c r="I240" s="23" t="s">
        <v>6171</v>
      </c>
      <c r="J240" s="23" t="s">
        <v>6172</v>
      </c>
      <c r="K240" s="23" t="s">
        <v>2517</v>
      </c>
      <c r="L240" s="23">
        <v>5456</v>
      </c>
      <c r="M240" s="23">
        <v>4.6159999999999997</v>
      </c>
      <c r="N240" s="23" t="s">
        <v>96</v>
      </c>
      <c r="O240" s="23" t="s">
        <v>36</v>
      </c>
    </row>
    <row r="241" spans="9:15" x14ac:dyDescent="0.35">
      <c r="I241" s="23" t="s">
        <v>3218</v>
      </c>
      <c r="J241" s="23" t="s">
        <v>3219</v>
      </c>
      <c r="K241" s="23" t="s">
        <v>2525</v>
      </c>
      <c r="L241" s="23">
        <v>32606</v>
      </c>
      <c r="M241" s="23">
        <v>0.75</v>
      </c>
      <c r="N241" s="23" t="s">
        <v>36</v>
      </c>
      <c r="O241" s="23" t="s">
        <v>822</v>
      </c>
    </row>
    <row r="242" spans="9:15" x14ac:dyDescent="0.35">
      <c r="I242" s="23" t="s">
        <v>1856</v>
      </c>
      <c r="J242" s="23" t="s">
        <v>1857</v>
      </c>
      <c r="K242" s="23" t="s">
        <v>2518</v>
      </c>
      <c r="L242" s="23">
        <v>19865</v>
      </c>
      <c r="M242" s="23">
        <v>1.9430000000000001</v>
      </c>
      <c r="N242" s="23" t="s">
        <v>156</v>
      </c>
      <c r="O242" s="23" t="s">
        <v>36</v>
      </c>
    </row>
    <row r="243" spans="9:15" x14ac:dyDescent="0.35">
      <c r="I243" s="23" t="s">
        <v>1866</v>
      </c>
      <c r="J243" s="23" t="s">
        <v>1867</v>
      </c>
      <c r="K243" s="23" t="s">
        <v>2525</v>
      </c>
      <c r="L243" s="23">
        <v>32606</v>
      </c>
      <c r="M243" s="23">
        <v>0.75</v>
      </c>
      <c r="N243" s="23" t="s">
        <v>68</v>
      </c>
      <c r="O243" s="23" t="s">
        <v>36</v>
      </c>
    </row>
    <row r="244" spans="9:15" x14ac:dyDescent="0.35">
      <c r="I244" s="23" t="s">
        <v>3954</v>
      </c>
      <c r="J244" s="23" t="s">
        <v>3955</v>
      </c>
      <c r="K244" s="23" t="s">
        <v>2517</v>
      </c>
      <c r="L244" s="23">
        <v>5356</v>
      </c>
      <c r="M244" s="23">
        <v>4.6429999999999998</v>
      </c>
      <c r="N244" s="23" t="s">
        <v>155</v>
      </c>
      <c r="O244" s="23" t="s">
        <v>36</v>
      </c>
    </row>
    <row r="245" spans="9:15" x14ac:dyDescent="0.35">
      <c r="I245" s="23" t="s">
        <v>2717</v>
      </c>
      <c r="J245" s="23" t="s">
        <v>2718</v>
      </c>
      <c r="K245" s="23" t="s">
        <v>2517</v>
      </c>
      <c r="L245" s="23">
        <v>9301</v>
      </c>
      <c r="M245" s="23">
        <v>3.641</v>
      </c>
      <c r="N245" s="23" t="s">
        <v>81</v>
      </c>
      <c r="O245" s="23" t="s">
        <v>36</v>
      </c>
    </row>
    <row r="246" spans="9:15" x14ac:dyDescent="0.35">
      <c r="I246" s="23" t="s">
        <v>3196</v>
      </c>
      <c r="J246" s="23" t="s">
        <v>3197</v>
      </c>
      <c r="K246" s="23" t="s">
        <v>2522</v>
      </c>
      <c r="L246" s="23">
        <v>22222</v>
      </c>
      <c r="M246" s="23">
        <v>1.663</v>
      </c>
      <c r="N246" s="23" t="s">
        <v>53</v>
      </c>
      <c r="O246" s="23" t="s">
        <v>36</v>
      </c>
    </row>
    <row r="247" spans="9:15" x14ac:dyDescent="0.35">
      <c r="I247" s="23" t="s">
        <v>2387</v>
      </c>
      <c r="J247" s="23" t="s">
        <v>2388</v>
      </c>
      <c r="K247" s="23" t="s">
        <v>2517</v>
      </c>
      <c r="L247" s="23">
        <v>9631</v>
      </c>
      <c r="M247" s="23">
        <v>3.57</v>
      </c>
      <c r="N247" s="23" t="s">
        <v>76</v>
      </c>
      <c r="O247" s="23" t="s">
        <v>36</v>
      </c>
    </row>
    <row r="248" spans="9:15" x14ac:dyDescent="0.35">
      <c r="I248" s="23" t="s">
        <v>3228</v>
      </c>
      <c r="J248" s="23" t="s">
        <v>3229</v>
      </c>
      <c r="K248" s="23" t="s">
        <v>2522</v>
      </c>
      <c r="L248" s="23">
        <v>23599</v>
      </c>
      <c r="M248" s="23">
        <v>1.506</v>
      </c>
      <c r="N248" s="23" t="s">
        <v>50</v>
      </c>
      <c r="O248" s="23" t="s">
        <v>822</v>
      </c>
    </row>
    <row r="249" spans="9:15" x14ac:dyDescent="0.35">
      <c r="I249" s="23" t="s">
        <v>2357</v>
      </c>
      <c r="J249" s="23" t="s">
        <v>2358</v>
      </c>
      <c r="K249" s="23" t="s">
        <v>2518</v>
      </c>
      <c r="L249" s="23">
        <v>14948</v>
      </c>
      <c r="M249" s="23">
        <v>2.625</v>
      </c>
      <c r="N249" s="23" t="s">
        <v>81</v>
      </c>
      <c r="O249" s="23" t="s">
        <v>822</v>
      </c>
    </row>
    <row r="250" spans="9:15" x14ac:dyDescent="0.35">
      <c r="I250" s="23" t="s">
        <v>2365</v>
      </c>
      <c r="J250" s="23" t="s">
        <v>2366</v>
      </c>
      <c r="K250" s="23" t="s">
        <v>2522</v>
      </c>
      <c r="L250" s="23">
        <v>22184</v>
      </c>
      <c r="M250" s="23">
        <v>1.6659999999999999</v>
      </c>
      <c r="N250" s="23" t="s">
        <v>85</v>
      </c>
      <c r="O250" s="23" t="s">
        <v>822</v>
      </c>
    </row>
    <row r="251" spans="9:15" x14ac:dyDescent="0.35">
      <c r="I251" s="23" t="s">
        <v>2452</v>
      </c>
      <c r="J251" s="23" t="s">
        <v>2453</v>
      </c>
      <c r="K251" s="23" t="s">
        <v>2525</v>
      </c>
      <c r="L251" s="23">
        <v>32606</v>
      </c>
      <c r="M251" s="23">
        <v>0.75</v>
      </c>
      <c r="N251" s="23" t="s">
        <v>39</v>
      </c>
      <c r="O251" s="23" t="s">
        <v>822</v>
      </c>
    </row>
    <row r="252" spans="9:15" x14ac:dyDescent="0.35">
      <c r="I252" s="23" t="s">
        <v>2036</v>
      </c>
      <c r="J252" s="23" t="s">
        <v>2037</v>
      </c>
      <c r="K252" s="23" t="s">
        <v>2525</v>
      </c>
      <c r="L252" s="23">
        <v>32606</v>
      </c>
      <c r="M252" s="23">
        <v>0.75</v>
      </c>
      <c r="N252" s="23" t="s">
        <v>36</v>
      </c>
      <c r="O252" s="23" t="s">
        <v>822</v>
      </c>
    </row>
    <row r="253" spans="9:15" x14ac:dyDescent="0.35">
      <c r="I253" s="23" t="s">
        <v>1802</v>
      </c>
      <c r="J253" s="23" t="s">
        <v>1803</v>
      </c>
      <c r="K253" s="23" t="s">
        <v>2518</v>
      </c>
      <c r="L253" s="23">
        <v>15275</v>
      </c>
      <c r="M253" s="23">
        <v>2.5779999999999998</v>
      </c>
      <c r="N253" s="23" t="s">
        <v>36</v>
      </c>
      <c r="O253" s="23" t="s">
        <v>36</v>
      </c>
    </row>
    <row r="254" spans="9:15" x14ac:dyDescent="0.35">
      <c r="I254" s="23" t="s">
        <v>2440</v>
      </c>
      <c r="J254" s="23" t="s">
        <v>2441</v>
      </c>
      <c r="K254" s="23" t="s">
        <v>2525</v>
      </c>
      <c r="L254" s="23">
        <v>32606</v>
      </c>
      <c r="M254" s="23">
        <v>0.75</v>
      </c>
      <c r="N254" s="23" t="s">
        <v>47</v>
      </c>
      <c r="O254" s="23" t="s">
        <v>822</v>
      </c>
    </row>
    <row r="255" spans="9:15" x14ac:dyDescent="0.35">
      <c r="I255" s="23" t="s">
        <v>2404</v>
      </c>
      <c r="J255" s="23" t="s">
        <v>2405</v>
      </c>
      <c r="K255" s="23" t="s">
        <v>2525</v>
      </c>
      <c r="L255" s="23">
        <v>32606</v>
      </c>
      <c r="M255" s="23">
        <v>0.75</v>
      </c>
      <c r="N255" s="23" t="s">
        <v>36</v>
      </c>
      <c r="O255" s="23" t="s">
        <v>822</v>
      </c>
    </row>
    <row r="256" spans="9:15" x14ac:dyDescent="0.35">
      <c r="I256" s="23" t="s">
        <v>1992</v>
      </c>
      <c r="J256" s="23" t="s">
        <v>1993</v>
      </c>
      <c r="K256" s="23" t="s">
        <v>2525</v>
      </c>
      <c r="L256" s="23">
        <v>32606</v>
      </c>
      <c r="M256" s="23">
        <v>0.75</v>
      </c>
      <c r="N256" s="23" t="s">
        <v>47</v>
      </c>
      <c r="O256" s="23" t="s">
        <v>822</v>
      </c>
    </row>
    <row r="257" spans="9:15" x14ac:dyDescent="0.35">
      <c r="I257" s="23" t="s">
        <v>4026</v>
      </c>
      <c r="J257" s="23" t="s">
        <v>4027</v>
      </c>
      <c r="K257" s="23" t="s">
        <v>2525</v>
      </c>
      <c r="L257" s="23">
        <v>59024</v>
      </c>
      <c r="M257" s="23">
        <v>0.504</v>
      </c>
      <c r="N257" s="23" t="s">
        <v>39</v>
      </c>
      <c r="O257" s="23" t="s">
        <v>36</v>
      </c>
    </row>
    <row r="258" spans="9:15" x14ac:dyDescent="0.35">
      <c r="I258" s="23" t="s">
        <v>1689</v>
      </c>
      <c r="J258" s="23" t="s">
        <v>1690</v>
      </c>
      <c r="K258" s="23" t="s">
        <v>2522</v>
      </c>
      <c r="L258" s="23">
        <v>27619</v>
      </c>
      <c r="M258" s="23">
        <v>1.1379999999999999</v>
      </c>
      <c r="N258" s="23" t="s">
        <v>85</v>
      </c>
      <c r="O258" s="23" t="s">
        <v>822</v>
      </c>
    </row>
    <row r="259" spans="9:15" x14ac:dyDescent="0.35">
      <c r="I259" s="23" t="s">
        <v>3206</v>
      </c>
      <c r="J259" s="23" t="s">
        <v>3207</v>
      </c>
      <c r="K259" s="23" t="s">
        <v>2517</v>
      </c>
      <c r="L259" s="23">
        <v>9482</v>
      </c>
      <c r="M259" s="23">
        <v>3.5990000000000002</v>
      </c>
      <c r="N259" s="23" t="s">
        <v>81</v>
      </c>
      <c r="O259" s="23" t="s">
        <v>822</v>
      </c>
    </row>
    <row r="260" spans="9:15" x14ac:dyDescent="0.35">
      <c r="I260" s="23" t="s">
        <v>2034</v>
      </c>
      <c r="J260" s="23" t="s">
        <v>2035</v>
      </c>
      <c r="K260" s="23" t="s">
        <v>2525</v>
      </c>
      <c r="L260" s="23">
        <v>32606</v>
      </c>
      <c r="M260" s="23">
        <v>0.75</v>
      </c>
      <c r="N260" s="23" t="s">
        <v>71</v>
      </c>
      <c r="O260" s="23" t="s">
        <v>822</v>
      </c>
    </row>
    <row r="261" spans="9:15" x14ac:dyDescent="0.35">
      <c r="I261" s="23" t="s">
        <v>2010</v>
      </c>
      <c r="J261" s="23" t="s">
        <v>2011</v>
      </c>
      <c r="K261" s="23" t="s">
        <v>2518</v>
      </c>
      <c r="L261" s="23">
        <v>16320</v>
      </c>
      <c r="M261" s="23">
        <v>2.423</v>
      </c>
      <c r="N261" s="23" t="s">
        <v>155</v>
      </c>
      <c r="O261" s="23" t="s">
        <v>36</v>
      </c>
    </row>
    <row r="262" spans="9:15" x14ac:dyDescent="0.35">
      <c r="I262" s="23" t="s">
        <v>1842</v>
      </c>
      <c r="J262" s="23" t="s">
        <v>1843</v>
      </c>
      <c r="K262" s="23" t="s">
        <v>2525</v>
      </c>
      <c r="L262" s="23">
        <v>32606</v>
      </c>
      <c r="M262" s="23">
        <v>0.75</v>
      </c>
      <c r="N262" s="23" t="s">
        <v>68</v>
      </c>
      <c r="O262" s="23" t="s">
        <v>822</v>
      </c>
    </row>
  </sheetData>
  <sheetProtection algorithmName="SHA-512" hashValue="kAi9HlaVLh5LHmpTGBp855ZOY2HM90vTJuH6IRvClbK/TiTgLQwKewwy4awaH3WswFQmw2jUNjr0KH+316tuTg==" saltValue="peUo76BolmCc2hno7Dkemg==" spinCount="100000" sheet="1" objects="1" scenarios="1"/>
  <autoFilter ref="A2:O2" xr:uid="{00000000-0001-0000-1000-000000000000}"/>
  <sortState xmlns:xlrd2="http://schemas.microsoft.com/office/spreadsheetml/2017/richdata2" ref="I3:O262">
    <sortCondition ref="J3:J262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16"/>
  <sheetViews>
    <sheetView zoomScale="80" zoomScaleNormal="80" workbookViewId="0">
      <selection activeCell="I1" sqref="I1"/>
    </sheetView>
  </sheetViews>
  <sheetFormatPr baseColWidth="10" defaultRowHeight="12.75" x14ac:dyDescent="0.35"/>
  <cols>
    <col min="1" max="1" width="11.73046875" bestFit="1" customWidth="1"/>
    <col min="2" max="2" width="25.4648437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3.7304687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6323</v>
      </c>
      <c r="B3" s="23" t="s">
        <v>6324</v>
      </c>
      <c r="C3" s="23" t="s">
        <v>2517</v>
      </c>
      <c r="D3" s="23">
        <v>2364</v>
      </c>
      <c r="E3" s="23">
        <v>4.2460000000000004</v>
      </c>
      <c r="F3" s="23" t="s">
        <v>36</v>
      </c>
      <c r="G3" s="23" t="s">
        <v>822</v>
      </c>
      <c r="I3" s="23" t="s">
        <v>6966</v>
      </c>
      <c r="J3" s="23" t="s">
        <v>6967</v>
      </c>
      <c r="K3" s="23" t="s">
        <v>2525</v>
      </c>
      <c r="L3" s="23">
        <v>44992</v>
      </c>
      <c r="M3" s="23">
        <v>0.745</v>
      </c>
      <c r="N3" s="23" t="s">
        <v>68</v>
      </c>
      <c r="O3" s="23" t="s">
        <v>36</v>
      </c>
    </row>
    <row r="4" spans="1:15" x14ac:dyDescent="0.35">
      <c r="A4" s="23" t="s">
        <v>6463</v>
      </c>
      <c r="B4" s="23" t="s">
        <v>6464</v>
      </c>
      <c r="C4" s="23" t="s">
        <v>2522</v>
      </c>
      <c r="D4" s="23">
        <v>9149</v>
      </c>
      <c r="E4" s="23">
        <v>1.369</v>
      </c>
      <c r="F4" s="23" t="s">
        <v>42</v>
      </c>
      <c r="G4" s="23" t="s">
        <v>36</v>
      </c>
      <c r="I4" s="23" t="s">
        <v>6756</v>
      </c>
      <c r="J4" s="23" t="s">
        <v>6757</v>
      </c>
      <c r="K4" s="23" t="s">
        <v>2522</v>
      </c>
      <c r="L4" s="23">
        <v>24353</v>
      </c>
      <c r="M4" s="23">
        <v>1.427</v>
      </c>
      <c r="N4" s="23" t="s">
        <v>42</v>
      </c>
      <c r="O4" s="23" t="s">
        <v>36</v>
      </c>
    </row>
    <row r="5" spans="1:15" x14ac:dyDescent="0.35">
      <c r="A5" s="23" t="s">
        <v>6377</v>
      </c>
      <c r="B5" s="23" t="s">
        <v>6378</v>
      </c>
      <c r="C5" s="23" t="s">
        <v>2518</v>
      </c>
      <c r="D5" s="23">
        <v>4983</v>
      </c>
      <c r="E5" s="23">
        <v>2.722</v>
      </c>
      <c r="F5" s="23" t="s">
        <v>71</v>
      </c>
      <c r="G5" s="23" t="s">
        <v>36</v>
      </c>
      <c r="I5" s="23" t="s">
        <v>6688</v>
      </c>
      <c r="J5" s="23" t="s">
        <v>6689</v>
      </c>
      <c r="K5" s="23" t="s">
        <v>2518</v>
      </c>
      <c r="L5" s="23">
        <v>19249</v>
      </c>
      <c r="M5" s="23">
        <v>2.02</v>
      </c>
      <c r="N5" s="23" t="s">
        <v>50</v>
      </c>
      <c r="O5" s="23" t="s">
        <v>36</v>
      </c>
    </row>
    <row r="6" spans="1:15" x14ac:dyDescent="0.35">
      <c r="A6" s="23" t="s">
        <v>6295</v>
      </c>
      <c r="B6" s="23" t="s">
        <v>6296</v>
      </c>
      <c r="C6" s="23" t="s">
        <v>2536</v>
      </c>
      <c r="D6" s="23">
        <v>1750</v>
      </c>
      <c r="E6" s="23">
        <v>4.7729999999999997</v>
      </c>
      <c r="F6" s="23" t="s">
        <v>85</v>
      </c>
      <c r="G6" s="23" t="s">
        <v>36</v>
      </c>
      <c r="I6" s="23" t="s">
        <v>6730</v>
      </c>
      <c r="J6" s="23" t="s">
        <v>6731</v>
      </c>
      <c r="K6" s="23" t="s">
        <v>2522</v>
      </c>
      <c r="L6" s="23">
        <v>21885</v>
      </c>
      <c r="M6" s="23">
        <v>1.6970000000000001</v>
      </c>
      <c r="N6" s="23" t="s">
        <v>68</v>
      </c>
      <c r="O6" s="23" t="s">
        <v>822</v>
      </c>
    </row>
    <row r="7" spans="1:15" x14ac:dyDescent="0.35">
      <c r="A7" s="23" t="s">
        <v>6389</v>
      </c>
      <c r="B7" s="23" t="s">
        <v>6390</v>
      </c>
      <c r="C7" s="23" t="s">
        <v>2518</v>
      </c>
      <c r="D7" s="23">
        <v>5259</v>
      </c>
      <c r="E7" s="23">
        <v>2.5979999999999999</v>
      </c>
      <c r="F7" s="23" t="s">
        <v>81</v>
      </c>
      <c r="G7" s="23" t="s">
        <v>36</v>
      </c>
      <c r="I7" s="23" t="s">
        <v>6307</v>
      </c>
      <c r="J7" s="23" t="s">
        <v>6308</v>
      </c>
      <c r="K7" s="23" t="s">
        <v>2536</v>
      </c>
      <c r="L7" s="23">
        <v>4153</v>
      </c>
      <c r="M7" s="23">
        <v>5.0519999999999996</v>
      </c>
      <c r="N7" s="23" t="s">
        <v>68</v>
      </c>
      <c r="O7" s="23" t="s">
        <v>36</v>
      </c>
    </row>
    <row r="8" spans="1:15" x14ac:dyDescent="0.35">
      <c r="A8" s="23" t="s">
        <v>6061</v>
      </c>
      <c r="B8" s="23" t="s">
        <v>6062</v>
      </c>
      <c r="C8" s="23" t="s">
        <v>2536</v>
      </c>
      <c r="D8" s="23">
        <v>1088</v>
      </c>
      <c r="E8" s="23">
        <v>5.6150000000000002</v>
      </c>
      <c r="F8" s="23" t="s">
        <v>71</v>
      </c>
      <c r="G8" s="23" t="s">
        <v>36</v>
      </c>
      <c r="I8" s="23" t="s">
        <v>6744</v>
      </c>
      <c r="J8" s="23" t="s">
        <v>6745</v>
      </c>
      <c r="K8" s="23" t="s">
        <v>2522</v>
      </c>
      <c r="L8" s="23">
        <v>23341</v>
      </c>
      <c r="M8" s="23">
        <v>1.5329999999999999</v>
      </c>
      <c r="N8" s="23" t="s">
        <v>68</v>
      </c>
      <c r="O8" s="23" t="s">
        <v>36</v>
      </c>
    </row>
    <row r="9" spans="1:15" x14ac:dyDescent="0.35">
      <c r="A9" s="23" t="s">
        <v>6485</v>
      </c>
      <c r="B9" s="23" t="s">
        <v>6486</v>
      </c>
      <c r="C9" s="23" t="s">
        <v>2525</v>
      </c>
      <c r="D9" s="23">
        <v>11849</v>
      </c>
      <c r="E9" s="23">
        <v>0.75</v>
      </c>
      <c r="F9" s="23" t="s">
        <v>35</v>
      </c>
      <c r="G9" s="23" t="s">
        <v>36</v>
      </c>
      <c r="I9" s="23" t="s">
        <v>6670</v>
      </c>
      <c r="J9" s="23" t="s">
        <v>6671</v>
      </c>
      <c r="K9" s="23" t="s">
        <v>2518</v>
      </c>
      <c r="L9" s="23">
        <v>18141</v>
      </c>
      <c r="M9" s="23">
        <v>2.1709999999999998</v>
      </c>
      <c r="N9" s="23" t="s">
        <v>47</v>
      </c>
      <c r="O9" s="23" t="s">
        <v>36</v>
      </c>
    </row>
    <row r="10" spans="1:15" x14ac:dyDescent="0.35">
      <c r="A10" s="23" t="s">
        <v>6433</v>
      </c>
      <c r="B10" s="23" t="s">
        <v>6434</v>
      </c>
      <c r="C10" s="23" t="s">
        <v>2518</v>
      </c>
      <c r="D10" s="23">
        <v>7578</v>
      </c>
      <c r="E10" s="23">
        <v>1.784</v>
      </c>
      <c r="F10" s="23" t="s">
        <v>35</v>
      </c>
      <c r="G10" s="23" t="s">
        <v>822</v>
      </c>
      <c r="I10" s="23" t="s">
        <v>6826</v>
      </c>
      <c r="J10" s="23" t="s">
        <v>6827</v>
      </c>
      <c r="K10" s="23" t="s">
        <v>2525</v>
      </c>
      <c r="L10" s="23">
        <v>32606</v>
      </c>
      <c r="M10" s="23">
        <v>0.75</v>
      </c>
      <c r="N10" s="23" t="s">
        <v>144</v>
      </c>
      <c r="O10" s="23" t="s">
        <v>36</v>
      </c>
    </row>
    <row r="11" spans="1:15" x14ac:dyDescent="0.35">
      <c r="A11" s="23" t="s">
        <v>6517</v>
      </c>
      <c r="B11" s="23" t="s">
        <v>6518</v>
      </c>
      <c r="C11" s="23" t="s">
        <v>2525</v>
      </c>
      <c r="D11" s="23">
        <v>11849</v>
      </c>
      <c r="E11" s="23">
        <v>0.75</v>
      </c>
      <c r="F11" s="23" t="s">
        <v>36</v>
      </c>
      <c r="G11" s="23" t="s">
        <v>822</v>
      </c>
      <c r="I11" s="23" t="s">
        <v>6646</v>
      </c>
      <c r="J11" s="23" t="s">
        <v>6647</v>
      </c>
      <c r="K11" s="23" t="s">
        <v>2518</v>
      </c>
      <c r="L11" s="23">
        <v>16632</v>
      </c>
      <c r="M11" s="23">
        <v>2.3780000000000001</v>
      </c>
      <c r="N11" s="23" t="s">
        <v>155</v>
      </c>
      <c r="O11" s="23" t="s">
        <v>36</v>
      </c>
    </row>
    <row r="12" spans="1:15" x14ac:dyDescent="0.35">
      <c r="A12" s="23" t="s">
        <v>6467</v>
      </c>
      <c r="B12" s="23" t="s">
        <v>6468</v>
      </c>
      <c r="C12" s="23" t="s">
        <v>2522</v>
      </c>
      <c r="D12" s="23">
        <v>9252</v>
      </c>
      <c r="E12" s="23">
        <v>1.3440000000000001</v>
      </c>
      <c r="F12" s="23" t="s">
        <v>71</v>
      </c>
      <c r="G12" s="23" t="s">
        <v>36</v>
      </c>
      <c r="I12" s="23" t="s">
        <v>6974</v>
      </c>
      <c r="J12" s="23" t="s">
        <v>6975</v>
      </c>
      <c r="K12" s="23" t="s">
        <v>2525</v>
      </c>
      <c r="L12" s="23">
        <v>57582</v>
      </c>
      <c r="M12" s="23">
        <v>0.70499999999999996</v>
      </c>
      <c r="N12" s="23" t="s">
        <v>76</v>
      </c>
      <c r="O12" s="23" t="s">
        <v>36</v>
      </c>
    </row>
    <row r="13" spans="1:15" x14ac:dyDescent="0.35">
      <c r="A13" s="23" t="s">
        <v>566</v>
      </c>
      <c r="B13" s="23" t="s">
        <v>567</v>
      </c>
      <c r="C13" s="23" t="s">
        <v>2522</v>
      </c>
      <c r="D13" s="23">
        <v>10688</v>
      </c>
      <c r="E13" s="23">
        <v>0.99</v>
      </c>
      <c r="F13" s="23" t="s">
        <v>39</v>
      </c>
      <c r="G13" s="23" t="s">
        <v>36</v>
      </c>
      <c r="I13" s="23" t="s">
        <v>6828</v>
      </c>
      <c r="J13" s="23" t="s">
        <v>6829</v>
      </c>
      <c r="K13" s="23" t="s">
        <v>2525</v>
      </c>
      <c r="L13" s="23">
        <v>32606</v>
      </c>
      <c r="M13" s="23">
        <v>0.75</v>
      </c>
      <c r="N13" s="23" t="s">
        <v>50</v>
      </c>
      <c r="O13" s="23" t="s">
        <v>36</v>
      </c>
    </row>
    <row r="14" spans="1:15" x14ac:dyDescent="0.35">
      <c r="A14" s="23" t="s">
        <v>6551</v>
      </c>
      <c r="B14" s="23" t="s">
        <v>6552</v>
      </c>
      <c r="C14" s="23" t="s">
        <v>2525</v>
      </c>
      <c r="D14" s="23">
        <v>11849</v>
      </c>
      <c r="E14" s="23">
        <v>0.75</v>
      </c>
      <c r="F14" s="23" t="s">
        <v>50</v>
      </c>
      <c r="G14" s="23" t="s">
        <v>822</v>
      </c>
      <c r="I14" s="23" t="s">
        <v>6283</v>
      </c>
      <c r="J14" s="23" t="s">
        <v>6284</v>
      </c>
      <c r="K14" s="23" t="s">
        <v>2536</v>
      </c>
      <c r="L14" s="23">
        <v>3261</v>
      </c>
      <c r="M14" s="23">
        <v>5.4480000000000004</v>
      </c>
      <c r="N14" s="23" t="s">
        <v>68</v>
      </c>
      <c r="O14" s="23" t="s">
        <v>36</v>
      </c>
    </row>
    <row r="15" spans="1:15" x14ac:dyDescent="0.35">
      <c r="A15" s="23" t="s">
        <v>6397</v>
      </c>
      <c r="B15" s="23" t="s">
        <v>6398</v>
      </c>
      <c r="C15" s="23" t="s">
        <v>2518</v>
      </c>
      <c r="D15" s="23">
        <v>5965</v>
      </c>
      <c r="E15" s="23">
        <v>2.3039999999999998</v>
      </c>
      <c r="F15" s="23" t="s">
        <v>36</v>
      </c>
      <c r="G15" s="23" t="s">
        <v>822</v>
      </c>
      <c r="I15" s="23" t="s">
        <v>6487</v>
      </c>
      <c r="J15" s="23" t="s">
        <v>6488</v>
      </c>
      <c r="K15" s="23" t="s">
        <v>2517</v>
      </c>
      <c r="L15" s="23">
        <v>8656</v>
      </c>
      <c r="M15" s="23">
        <v>3.7770000000000001</v>
      </c>
      <c r="N15" s="23" t="s">
        <v>156</v>
      </c>
      <c r="O15" s="23" t="s">
        <v>36</v>
      </c>
    </row>
    <row r="16" spans="1:15" x14ac:dyDescent="0.35">
      <c r="A16" s="23" t="s">
        <v>6335</v>
      </c>
      <c r="B16" s="23" t="s">
        <v>6336</v>
      </c>
      <c r="C16" s="23" t="s">
        <v>2517</v>
      </c>
      <c r="D16" s="23">
        <v>2463</v>
      </c>
      <c r="E16" s="23">
        <v>4.1680000000000001</v>
      </c>
      <c r="F16" s="23" t="s">
        <v>36</v>
      </c>
      <c r="G16" s="23" t="s">
        <v>822</v>
      </c>
      <c r="I16" s="23" t="s">
        <v>6367</v>
      </c>
      <c r="J16" s="23" t="s">
        <v>6368</v>
      </c>
      <c r="K16" s="23" t="s">
        <v>2517</v>
      </c>
      <c r="L16" s="23">
        <v>5490</v>
      </c>
      <c r="M16" s="23">
        <v>4.6070000000000002</v>
      </c>
      <c r="N16" s="23" t="s">
        <v>36</v>
      </c>
      <c r="O16" s="23" t="s">
        <v>36</v>
      </c>
    </row>
    <row r="17" spans="1:15" x14ac:dyDescent="0.35">
      <c r="A17" s="23" t="s">
        <v>4903</v>
      </c>
      <c r="B17" s="23" t="s">
        <v>4904</v>
      </c>
      <c r="C17" s="23" t="s">
        <v>2536</v>
      </c>
      <c r="D17" s="23">
        <v>1856</v>
      </c>
      <c r="E17" s="23">
        <v>4.6740000000000004</v>
      </c>
      <c r="F17" s="23" t="s">
        <v>42</v>
      </c>
      <c r="G17" s="23" t="s">
        <v>36</v>
      </c>
      <c r="I17" s="23" t="s">
        <v>6830</v>
      </c>
      <c r="J17" s="23" t="s">
        <v>6831</v>
      </c>
      <c r="K17" s="23" t="s">
        <v>2525</v>
      </c>
      <c r="L17" s="23">
        <v>32606</v>
      </c>
      <c r="M17" s="23">
        <v>0.75</v>
      </c>
      <c r="N17" s="23" t="s">
        <v>76</v>
      </c>
      <c r="O17" s="23" t="s">
        <v>36</v>
      </c>
    </row>
    <row r="18" spans="1:15" x14ac:dyDescent="0.35">
      <c r="A18" s="23" t="s">
        <v>6347</v>
      </c>
      <c r="B18" s="23" t="s">
        <v>6348</v>
      </c>
      <c r="C18" s="23" t="s">
        <v>2517</v>
      </c>
      <c r="D18" s="23">
        <v>2827</v>
      </c>
      <c r="E18" s="23">
        <v>3.931</v>
      </c>
      <c r="F18" s="23" t="s">
        <v>68</v>
      </c>
      <c r="G18" s="23" t="s">
        <v>36</v>
      </c>
      <c r="I18" s="23" t="s">
        <v>6958</v>
      </c>
      <c r="J18" s="23" t="s">
        <v>6959</v>
      </c>
      <c r="K18" s="23" t="s">
        <v>2525</v>
      </c>
      <c r="L18" s="23">
        <v>44992</v>
      </c>
      <c r="M18" s="23">
        <v>0.745</v>
      </c>
      <c r="N18" s="23" t="s">
        <v>106</v>
      </c>
      <c r="O18" s="23" t="s">
        <v>36</v>
      </c>
    </row>
    <row r="19" spans="1:15" x14ac:dyDescent="0.35">
      <c r="A19" s="23" t="s">
        <v>6277</v>
      </c>
      <c r="B19" s="23" t="s">
        <v>6278</v>
      </c>
      <c r="C19" s="23" t="s">
        <v>2536</v>
      </c>
      <c r="D19" s="23">
        <v>1213</v>
      </c>
      <c r="E19" s="23">
        <v>5.4109999999999996</v>
      </c>
      <c r="F19" s="23" t="s">
        <v>85</v>
      </c>
      <c r="G19" s="23" t="s">
        <v>36</v>
      </c>
      <c r="I19" s="23" t="s">
        <v>6575</v>
      </c>
      <c r="J19" s="23" t="s">
        <v>6576</v>
      </c>
      <c r="K19" s="23" t="s">
        <v>2518</v>
      </c>
      <c r="L19" s="23">
        <v>12533</v>
      </c>
      <c r="M19" s="23">
        <v>3.0219999999999998</v>
      </c>
      <c r="N19" s="23" t="s">
        <v>36</v>
      </c>
      <c r="O19" s="23" t="s">
        <v>36</v>
      </c>
    </row>
    <row r="20" spans="1:15" x14ac:dyDescent="0.35">
      <c r="A20" s="23" t="s">
        <v>6309</v>
      </c>
      <c r="B20" s="23" t="s">
        <v>6310</v>
      </c>
      <c r="C20" s="23" t="s">
        <v>2536</v>
      </c>
      <c r="D20" s="23">
        <v>1995</v>
      </c>
      <c r="E20" s="23">
        <v>4.5430000000000001</v>
      </c>
      <c r="F20" s="23" t="s">
        <v>68</v>
      </c>
      <c r="G20" s="23" t="s">
        <v>36</v>
      </c>
      <c r="I20" s="23" t="s">
        <v>6391</v>
      </c>
      <c r="J20" s="23" t="s">
        <v>6392</v>
      </c>
      <c r="K20" s="23" t="s">
        <v>2517</v>
      </c>
      <c r="L20" s="23">
        <v>6460</v>
      </c>
      <c r="M20" s="23">
        <v>4.3129999999999997</v>
      </c>
      <c r="N20" s="23" t="s">
        <v>68</v>
      </c>
      <c r="O20" s="23" t="s">
        <v>36</v>
      </c>
    </row>
    <row r="21" spans="1:15" x14ac:dyDescent="0.35">
      <c r="A21" s="23" t="s">
        <v>3882</v>
      </c>
      <c r="B21" s="23" t="s">
        <v>3883</v>
      </c>
      <c r="C21" s="23" t="s">
        <v>2522</v>
      </c>
      <c r="D21" s="23">
        <v>10112</v>
      </c>
      <c r="E21" s="23">
        <v>1.1379999999999999</v>
      </c>
      <c r="F21" s="23" t="s">
        <v>68</v>
      </c>
      <c r="G21" s="23" t="s">
        <v>36</v>
      </c>
      <c r="I21" s="23" t="s">
        <v>5201</v>
      </c>
      <c r="J21" s="23" t="s">
        <v>5202</v>
      </c>
      <c r="K21" s="23" t="s">
        <v>2518</v>
      </c>
      <c r="L21" s="23">
        <v>18892</v>
      </c>
      <c r="M21" s="23">
        <v>2.0670000000000002</v>
      </c>
      <c r="N21" s="23" t="s">
        <v>96</v>
      </c>
      <c r="O21" s="23" t="s">
        <v>822</v>
      </c>
    </row>
    <row r="22" spans="1:15" x14ac:dyDescent="0.35">
      <c r="A22" s="23" t="s">
        <v>6417</v>
      </c>
      <c r="B22" s="23" t="s">
        <v>6418</v>
      </c>
      <c r="C22" s="23" t="s">
        <v>2518</v>
      </c>
      <c r="D22" s="23">
        <v>6859</v>
      </c>
      <c r="E22" s="23">
        <v>2.0129999999999999</v>
      </c>
      <c r="F22" s="23" t="s">
        <v>42</v>
      </c>
      <c r="G22" s="23" t="s">
        <v>36</v>
      </c>
      <c r="I22" s="23" t="s">
        <v>6625</v>
      </c>
      <c r="J22" s="23" t="s">
        <v>6626</v>
      </c>
      <c r="K22" s="23" t="s">
        <v>2518</v>
      </c>
      <c r="L22" s="23">
        <v>15313</v>
      </c>
      <c r="M22" s="23">
        <v>2.57</v>
      </c>
      <c r="N22" s="23" t="s">
        <v>76</v>
      </c>
      <c r="O22" s="23" t="s">
        <v>36</v>
      </c>
    </row>
    <row r="23" spans="1:15" x14ac:dyDescent="0.35">
      <c r="A23" s="23" t="s">
        <v>1693</v>
      </c>
      <c r="B23" s="23" t="s">
        <v>1694</v>
      </c>
      <c r="C23" s="23" t="s">
        <v>2517</v>
      </c>
      <c r="D23" s="23">
        <v>4008</v>
      </c>
      <c r="E23" s="23">
        <v>3.21</v>
      </c>
      <c r="F23" s="23" t="s">
        <v>53</v>
      </c>
      <c r="G23" s="23" t="s">
        <v>36</v>
      </c>
      <c r="I23" s="23" t="s">
        <v>6924</v>
      </c>
      <c r="J23" s="23" t="s">
        <v>6925</v>
      </c>
      <c r="K23" s="23" t="s">
        <v>2525</v>
      </c>
      <c r="L23" s="23">
        <v>32606</v>
      </c>
      <c r="M23" s="23">
        <v>0.75</v>
      </c>
      <c r="N23" s="23" t="s">
        <v>53</v>
      </c>
      <c r="O23" s="23" t="s">
        <v>36</v>
      </c>
    </row>
    <row r="24" spans="1:15" x14ac:dyDescent="0.35">
      <c r="A24" s="23" t="s">
        <v>6363</v>
      </c>
      <c r="B24" s="23" t="s">
        <v>6364</v>
      </c>
      <c r="C24" s="23" t="s">
        <v>2517</v>
      </c>
      <c r="D24" s="23">
        <v>3745</v>
      </c>
      <c r="E24" s="23">
        <v>3.3660000000000001</v>
      </c>
      <c r="F24" s="23" t="s">
        <v>42</v>
      </c>
      <c r="G24" s="23" t="s">
        <v>36</v>
      </c>
      <c r="I24" s="23" t="s">
        <v>6968</v>
      </c>
      <c r="J24" s="23" t="s">
        <v>6969</v>
      </c>
      <c r="K24" s="23" t="s">
        <v>2525</v>
      </c>
      <c r="L24" s="23">
        <v>44992</v>
      </c>
      <c r="M24" s="23">
        <v>0.745</v>
      </c>
      <c r="N24" s="23" t="s">
        <v>81</v>
      </c>
      <c r="O24" s="23" t="s">
        <v>36</v>
      </c>
    </row>
    <row r="25" spans="1:15" x14ac:dyDescent="0.35">
      <c r="A25" s="23" t="s">
        <v>6331</v>
      </c>
      <c r="B25" s="23" t="s">
        <v>6332</v>
      </c>
      <c r="C25" s="23" t="s">
        <v>2517</v>
      </c>
      <c r="D25" s="23">
        <v>2428</v>
      </c>
      <c r="E25" s="23">
        <v>4.1950000000000003</v>
      </c>
      <c r="F25" s="23" t="s">
        <v>36</v>
      </c>
      <c r="G25" s="23" t="s">
        <v>36</v>
      </c>
      <c r="I25" s="23" t="s">
        <v>3264</v>
      </c>
      <c r="J25" s="23" t="s">
        <v>3265</v>
      </c>
      <c r="K25" s="23" t="s">
        <v>2517</v>
      </c>
      <c r="L25" s="23">
        <v>5912</v>
      </c>
      <c r="M25" s="23">
        <v>4.4770000000000003</v>
      </c>
      <c r="N25" s="23" t="s">
        <v>81</v>
      </c>
      <c r="O25" s="23" t="s">
        <v>36</v>
      </c>
    </row>
    <row r="26" spans="1:15" x14ac:dyDescent="0.35">
      <c r="A26" s="23" t="s">
        <v>6303</v>
      </c>
      <c r="B26" s="23" t="s">
        <v>6304</v>
      </c>
      <c r="C26" s="23" t="s">
        <v>2536</v>
      </c>
      <c r="D26" s="23">
        <v>1877</v>
      </c>
      <c r="E26" s="23">
        <v>4.6539999999999999</v>
      </c>
      <c r="F26" s="23" t="s">
        <v>71</v>
      </c>
      <c r="G26" s="23" t="s">
        <v>36</v>
      </c>
      <c r="I26" s="23" t="s">
        <v>6423</v>
      </c>
      <c r="J26" s="23" t="s">
        <v>6424</v>
      </c>
      <c r="K26" s="23" t="s">
        <v>2517</v>
      </c>
      <c r="L26" s="23">
        <v>7217</v>
      </c>
      <c r="M26" s="23">
        <v>4.1040000000000001</v>
      </c>
      <c r="N26" s="23" t="s">
        <v>53</v>
      </c>
      <c r="O26" s="23" t="s">
        <v>36</v>
      </c>
    </row>
    <row r="27" spans="1:15" x14ac:dyDescent="0.35">
      <c r="A27" s="23" t="s">
        <v>6289</v>
      </c>
      <c r="B27" s="23" t="s">
        <v>6290</v>
      </c>
      <c r="C27" s="23" t="s">
        <v>2536</v>
      </c>
      <c r="D27" s="23">
        <v>1580</v>
      </c>
      <c r="E27" s="23">
        <v>4.9480000000000004</v>
      </c>
      <c r="F27" s="23" t="s">
        <v>85</v>
      </c>
      <c r="G27" s="23" t="s">
        <v>36</v>
      </c>
      <c r="I27" s="23" t="s">
        <v>6443</v>
      </c>
      <c r="J27" s="23" t="s">
        <v>6444</v>
      </c>
      <c r="K27" s="23" t="s">
        <v>2517</v>
      </c>
      <c r="L27" s="23">
        <v>7444</v>
      </c>
      <c r="M27" s="23">
        <v>4.05</v>
      </c>
      <c r="N27" s="23" t="s">
        <v>42</v>
      </c>
      <c r="O27" s="23" t="s">
        <v>36</v>
      </c>
    </row>
    <row r="28" spans="1:15" x14ac:dyDescent="0.35">
      <c r="A28" s="23" t="s">
        <v>6547</v>
      </c>
      <c r="B28" s="23" t="s">
        <v>6548</v>
      </c>
      <c r="C28" s="23" t="s">
        <v>2525</v>
      </c>
      <c r="D28" s="23">
        <v>11849</v>
      </c>
      <c r="E28" s="23">
        <v>0.75</v>
      </c>
      <c r="F28" s="23" t="s">
        <v>85</v>
      </c>
      <c r="G28" s="23" t="s">
        <v>822</v>
      </c>
      <c r="I28" s="23" t="s">
        <v>6714</v>
      </c>
      <c r="J28" s="23" t="s">
        <v>6715</v>
      </c>
      <c r="K28" s="23" t="s">
        <v>2522</v>
      </c>
      <c r="L28" s="23">
        <v>20634</v>
      </c>
      <c r="M28" s="23">
        <v>1.8460000000000001</v>
      </c>
      <c r="N28" s="23" t="s">
        <v>68</v>
      </c>
      <c r="O28" s="23" t="s">
        <v>36</v>
      </c>
    </row>
    <row r="29" spans="1:15" x14ac:dyDescent="0.35">
      <c r="A29" s="23" t="s">
        <v>6437</v>
      </c>
      <c r="B29" s="23" t="s">
        <v>6438</v>
      </c>
      <c r="C29" s="23" t="s">
        <v>2518</v>
      </c>
      <c r="D29" s="23">
        <v>7675</v>
      </c>
      <c r="E29" s="23">
        <v>1.758</v>
      </c>
      <c r="F29" s="23" t="s">
        <v>85</v>
      </c>
      <c r="G29" s="23" t="s">
        <v>36</v>
      </c>
      <c r="I29" s="23" t="s">
        <v>6852</v>
      </c>
      <c r="J29" s="23" t="s">
        <v>6853</v>
      </c>
      <c r="K29" s="23" t="s">
        <v>2525</v>
      </c>
      <c r="L29" s="23">
        <v>32606</v>
      </c>
      <c r="M29" s="23">
        <v>0.75</v>
      </c>
      <c r="N29" s="23" t="s">
        <v>156</v>
      </c>
      <c r="O29" s="23" t="s">
        <v>822</v>
      </c>
    </row>
    <row r="30" spans="1:15" x14ac:dyDescent="0.35">
      <c r="A30" s="23" t="s">
        <v>6369</v>
      </c>
      <c r="B30" s="23" t="s">
        <v>6370</v>
      </c>
      <c r="C30" s="23" t="s">
        <v>2518</v>
      </c>
      <c r="D30" s="23">
        <v>4245</v>
      </c>
      <c r="E30" s="23">
        <v>3.0840000000000001</v>
      </c>
      <c r="F30" s="23" t="s">
        <v>81</v>
      </c>
      <c r="G30" s="23" t="s">
        <v>36</v>
      </c>
      <c r="I30" s="23" t="s">
        <v>6633</v>
      </c>
      <c r="J30" s="23" t="s">
        <v>6634</v>
      </c>
      <c r="K30" s="23" t="s">
        <v>2518</v>
      </c>
      <c r="L30" s="23">
        <v>15980</v>
      </c>
      <c r="M30" s="23">
        <v>2.4729999999999999</v>
      </c>
      <c r="N30" s="23" t="s">
        <v>156</v>
      </c>
      <c r="O30" s="23" t="s">
        <v>36</v>
      </c>
    </row>
    <row r="31" spans="1:15" x14ac:dyDescent="0.35">
      <c r="A31" s="23" t="s">
        <v>6385</v>
      </c>
      <c r="B31" s="23" t="s">
        <v>6386</v>
      </c>
      <c r="C31" s="23" t="s">
        <v>2518</v>
      </c>
      <c r="D31" s="23">
        <v>5255</v>
      </c>
      <c r="E31" s="23">
        <v>2.6</v>
      </c>
      <c r="F31" s="23" t="s">
        <v>42</v>
      </c>
      <c r="G31" s="23" t="s">
        <v>36</v>
      </c>
      <c r="I31" s="23" t="s">
        <v>6333</v>
      </c>
      <c r="J31" s="23" t="s">
        <v>6334</v>
      </c>
      <c r="K31" s="23" t="s">
        <v>2536</v>
      </c>
      <c r="L31" s="23">
        <v>4467</v>
      </c>
      <c r="M31" s="23">
        <v>4.9359999999999999</v>
      </c>
      <c r="N31" s="23" t="s">
        <v>81</v>
      </c>
      <c r="O31" s="23" t="s">
        <v>36</v>
      </c>
    </row>
    <row r="32" spans="1:15" x14ac:dyDescent="0.35">
      <c r="A32" s="23" t="s">
        <v>6281</v>
      </c>
      <c r="B32" s="23" t="s">
        <v>6282</v>
      </c>
      <c r="C32" s="23" t="s">
        <v>2536</v>
      </c>
      <c r="D32" s="23">
        <v>1218</v>
      </c>
      <c r="E32" s="23">
        <v>5.4029999999999996</v>
      </c>
      <c r="F32" s="23" t="s">
        <v>85</v>
      </c>
      <c r="G32" s="23" t="s">
        <v>822</v>
      </c>
      <c r="I32" s="23" t="s">
        <v>6824</v>
      </c>
      <c r="J32" s="23" t="s">
        <v>6825</v>
      </c>
      <c r="K32" s="23" t="s">
        <v>2525</v>
      </c>
      <c r="L32" s="23">
        <v>32606</v>
      </c>
      <c r="M32" s="23">
        <v>0.75</v>
      </c>
      <c r="N32" s="23" t="s">
        <v>144</v>
      </c>
      <c r="O32" s="23" t="s">
        <v>36</v>
      </c>
    </row>
    <row r="33" spans="1:15" x14ac:dyDescent="0.35">
      <c r="A33" s="23" t="s">
        <v>6373</v>
      </c>
      <c r="B33" s="23" t="s">
        <v>6374</v>
      </c>
      <c r="C33" s="23" t="s">
        <v>2518</v>
      </c>
      <c r="D33" s="23">
        <v>4957</v>
      </c>
      <c r="E33" s="23">
        <v>2.7349999999999999</v>
      </c>
      <c r="F33" s="23" t="s">
        <v>68</v>
      </c>
      <c r="G33" s="23" t="s">
        <v>36</v>
      </c>
      <c r="I33" s="23" t="s">
        <v>6293</v>
      </c>
      <c r="J33" s="23" t="s">
        <v>6294</v>
      </c>
      <c r="K33" s="23" t="s">
        <v>2536</v>
      </c>
      <c r="L33" s="23">
        <v>3419</v>
      </c>
      <c r="M33" s="23">
        <v>5.3730000000000002</v>
      </c>
      <c r="N33" s="23" t="s">
        <v>76</v>
      </c>
      <c r="O33" s="23" t="s">
        <v>36</v>
      </c>
    </row>
    <row r="34" spans="1:15" x14ac:dyDescent="0.35">
      <c r="A34" s="23" t="s">
        <v>6405</v>
      </c>
      <c r="B34" s="23" t="s">
        <v>6406</v>
      </c>
      <c r="C34" s="23" t="s">
        <v>2518</v>
      </c>
      <c r="D34" s="23">
        <v>6622</v>
      </c>
      <c r="E34" s="23">
        <v>2.085</v>
      </c>
      <c r="F34" s="23" t="s">
        <v>36</v>
      </c>
      <c r="G34" s="23" t="s">
        <v>822</v>
      </c>
      <c r="I34" s="23" t="s">
        <v>6589</v>
      </c>
      <c r="J34" s="23" t="s">
        <v>6590</v>
      </c>
      <c r="K34" s="23" t="s">
        <v>2518</v>
      </c>
      <c r="L34" s="23">
        <v>13462</v>
      </c>
      <c r="M34" s="23">
        <v>2.87</v>
      </c>
      <c r="N34" s="23" t="s">
        <v>47</v>
      </c>
      <c r="O34" s="23" t="s">
        <v>36</v>
      </c>
    </row>
    <row r="35" spans="1:15" x14ac:dyDescent="0.35">
      <c r="A35" s="23" t="s">
        <v>6315</v>
      </c>
      <c r="B35" s="23" t="s">
        <v>6316</v>
      </c>
      <c r="C35" s="23" t="s">
        <v>2517</v>
      </c>
      <c r="D35" s="23">
        <v>2298</v>
      </c>
      <c r="E35" s="23">
        <v>4.2969999999999997</v>
      </c>
      <c r="F35" s="23" t="s">
        <v>68</v>
      </c>
      <c r="G35" s="23" t="s">
        <v>36</v>
      </c>
      <c r="I35" s="23" t="s">
        <v>6878</v>
      </c>
      <c r="J35" s="23" t="s">
        <v>6879</v>
      </c>
      <c r="K35" s="23" t="s">
        <v>2525</v>
      </c>
      <c r="L35" s="23">
        <v>32606</v>
      </c>
      <c r="M35" s="23">
        <v>0.75</v>
      </c>
      <c r="N35" s="23" t="s">
        <v>36</v>
      </c>
      <c r="O35" s="23" t="s">
        <v>822</v>
      </c>
    </row>
    <row r="36" spans="1:15" x14ac:dyDescent="0.35">
      <c r="A36" s="23" t="s">
        <v>6533</v>
      </c>
      <c r="B36" s="23" t="s">
        <v>6534</v>
      </c>
      <c r="C36" s="23" t="s">
        <v>2525</v>
      </c>
      <c r="D36" s="23">
        <v>11849</v>
      </c>
      <c r="E36" s="23">
        <v>0.75</v>
      </c>
      <c r="F36" s="23" t="s">
        <v>81</v>
      </c>
      <c r="G36" s="23" t="s">
        <v>36</v>
      </c>
      <c r="I36" s="23" t="s">
        <v>6810</v>
      </c>
      <c r="J36" s="23" t="s">
        <v>6811</v>
      </c>
      <c r="K36" s="23" t="s">
        <v>2525</v>
      </c>
      <c r="L36" s="23">
        <v>32606</v>
      </c>
      <c r="M36" s="23">
        <v>0.75</v>
      </c>
      <c r="N36" s="23" t="s">
        <v>155</v>
      </c>
      <c r="O36" s="23" t="s">
        <v>36</v>
      </c>
    </row>
    <row r="37" spans="1:15" x14ac:dyDescent="0.35">
      <c r="A37" s="23" t="s">
        <v>6285</v>
      </c>
      <c r="B37" s="23" t="s">
        <v>6286</v>
      </c>
      <c r="C37" s="23" t="s">
        <v>2536</v>
      </c>
      <c r="D37" s="23">
        <v>1308</v>
      </c>
      <c r="E37" s="23">
        <v>5.2859999999999996</v>
      </c>
      <c r="F37" s="23" t="s">
        <v>68</v>
      </c>
      <c r="G37" s="23" t="s">
        <v>36</v>
      </c>
      <c r="I37" s="23" t="s">
        <v>6854</v>
      </c>
      <c r="J37" s="23" t="s">
        <v>6855</v>
      </c>
      <c r="K37" s="23" t="s">
        <v>2525</v>
      </c>
      <c r="L37" s="23">
        <v>32606</v>
      </c>
      <c r="M37" s="23">
        <v>0.75</v>
      </c>
      <c r="N37" s="23" t="s">
        <v>156</v>
      </c>
      <c r="O37" s="23" t="s">
        <v>822</v>
      </c>
    </row>
    <row r="38" spans="1:15" x14ac:dyDescent="0.35">
      <c r="A38" s="23" t="s">
        <v>6481</v>
      </c>
      <c r="B38" s="23" t="s">
        <v>6482</v>
      </c>
      <c r="C38" s="23" t="s">
        <v>2522</v>
      </c>
      <c r="D38" s="23">
        <v>11750</v>
      </c>
      <c r="E38" s="23">
        <v>0.77300000000000002</v>
      </c>
      <c r="F38" s="23" t="s">
        <v>39</v>
      </c>
      <c r="G38" s="23" t="s">
        <v>36</v>
      </c>
      <c r="I38" s="23" t="s">
        <v>6678</v>
      </c>
      <c r="J38" s="23" t="s">
        <v>6679</v>
      </c>
      <c r="K38" s="23" t="s">
        <v>2518</v>
      </c>
      <c r="L38" s="23">
        <v>18667</v>
      </c>
      <c r="M38" s="23">
        <v>2.097</v>
      </c>
      <c r="N38" s="23" t="s">
        <v>144</v>
      </c>
      <c r="O38" s="23" t="s">
        <v>36</v>
      </c>
    </row>
    <row r="39" spans="1:15" x14ac:dyDescent="0.35">
      <c r="A39" s="23" t="s">
        <v>6555</v>
      </c>
      <c r="B39" s="23" t="s">
        <v>6556</v>
      </c>
      <c r="C39" s="23" t="s">
        <v>2525</v>
      </c>
      <c r="D39" s="23">
        <v>16773</v>
      </c>
      <c r="E39" s="23">
        <v>0.74299999999999999</v>
      </c>
      <c r="F39" s="23" t="s">
        <v>81</v>
      </c>
      <c r="G39" s="23" t="s">
        <v>36</v>
      </c>
      <c r="I39" s="23" t="s">
        <v>6100</v>
      </c>
      <c r="J39" s="23" t="s">
        <v>6101</v>
      </c>
      <c r="K39" s="23" t="s">
        <v>2522</v>
      </c>
      <c r="L39" s="23">
        <v>27554</v>
      </c>
      <c r="M39" s="23">
        <v>1.1439999999999999</v>
      </c>
      <c r="N39" s="23" t="s">
        <v>76</v>
      </c>
      <c r="O39" s="23" t="s">
        <v>36</v>
      </c>
    </row>
    <row r="40" spans="1:15" x14ac:dyDescent="0.35">
      <c r="A40" s="23" t="s">
        <v>6249</v>
      </c>
      <c r="B40" s="23" t="s">
        <v>6250</v>
      </c>
      <c r="C40" s="23" t="s">
        <v>2516</v>
      </c>
      <c r="D40" s="23">
        <v>836</v>
      </c>
      <c r="E40" s="23">
        <v>6.0590000000000002</v>
      </c>
      <c r="F40" s="23" t="s">
        <v>36</v>
      </c>
      <c r="G40" s="23" t="s">
        <v>822</v>
      </c>
      <c r="I40" s="23" t="s">
        <v>6403</v>
      </c>
      <c r="J40" s="23" t="s">
        <v>6404</v>
      </c>
      <c r="K40" s="23" t="s">
        <v>2517</v>
      </c>
      <c r="L40" s="23">
        <v>6827</v>
      </c>
      <c r="M40" s="23">
        <v>4.21</v>
      </c>
      <c r="N40" s="23" t="s">
        <v>36</v>
      </c>
      <c r="O40" s="23" t="s">
        <v>36</v>
      </c>
    </row>
    <row r="41" spans="1:15" x14ac:dyDescent="0.35">
      <c r="A41" s="23" t="s">
        <v>6425</v>
      </c>
      <c r="B41" s="23" t="s">
        <v>6426</v>
      </c>
      <c r="C41" s="23" t="s">
        <v>2518</v>
      </c>
      <c r="D41" s="23">
        <v>7456</v>
      </c>
      <c r="E41" s="23">
        <v>1.819</v>
      </c>
      <c r="F41" s="23" t="s">
        <v>85</v>
      </c>
      <c r="G41" s="23" t="s">
        <v>36</v>
      </c>
      <c r="I41" s="23" t="s">
        <v>6664</v>
      </c>
      <c r="J41" s="23" t="s">
        <v>6665</v>
      </c>
      <c r="K41" s="23" t="s">
        <v>2518</v>
      </c>
      <c r="L41" s="23">
        <v>17877</v>
      </c>
      <c r="M41" s="23">
        <v>2.2080000000000002</v>
      </c>
      <c r="N41" s="23" t="s">
        <v>156</v>
      </c>
      <c r="O41" s="23" t="s">
        <v>36</v>
      </c>
    </row>
    <row r="42" spans="1:15" x14ac:dyDescent="0.35">
      <c r="A42" s="23" t="s">
        <v>6441</v>
      </c>
      <c r="B42" s="23" t="s">
        <v>6442</v>
      </c>
      <c r="C42" s="23" t="s">
        <v>2518</v>
      </c>
      <c r="D42" s="23">
        <v>7807</v>
      </c>
      <c r="E42" s="23">
        <v>1.7210000000000001</v>
      </c>
      <c r="F42" s="23" t="s">
        <v>39</v>
      </c>
      <c r="G42" s="23" t="s">
        <v>36</v>
      </c>
      <c r="I42" s="23" t="s">
        <v>6774</v>
      </c>
      <c r="J42" s="23" t="s">
        <v>6775</v>
      </c>
      <c r="K42" s="23" t="s">
        <v>2522</v>
      </c>
      <c r="L42" s="23">
        <v>26980</v>
      </c>
      <c r="M42" s="23">
        <v>1.196</v>
      </c>
      <c r="N42" s="23" t="s">
        <v>144</v>
      </c>
      <c r="O42" s="23" t="s">
        <v>36</v>
      </c>
    </row>
    <row r="43" spans="1:15" x14ac:dyDescent="0.35">
      <c r="A43" s="23" t="s">
        <v>6339</v>
      </c>
      <c r="B43" s="23" t="s">
        <v>6340</v>
      </c>
      <c r="C43" s="23" t="s">
        <v>2517</v>
      </c>
      <c r="D43" s="23">
        <v>2535</v>
      </c>
      <c r="E43" s="23">
        <v>4.1130000000000004</v>
      </c>
      <c r="F43" s="23" t="s">
        <v>36</v>
      </c>
      <c r="G43" s="23" t="s">
        <v>36</v>
      </c>
      <c r="I43" s="23" t="s">
        <v>6361</v>
      </c>
      <c r="J43" s="23" t="s">
        <v>6362</v>
      </c>
      <c r="K43" s="23" t="s">
        <v>2536</v>
      </c>
      <c r="L43" s="23">
        <v>4749</v>
      </c>
      <c r="M43" s="23">
        <v>4.84</v>
      </c>
      <c r="N43" s="23" t="s">
        <v>81</v>
      </c>
      <c r="O43" s="23" t="s">
        <v>36</v>
      </c>
    </row>
    <row r="44" spans="1:15" x14ac:dyDescent="0.35">
      <c r="A44" s="23" t="s">
        <v>6413</v>
      </c>
      <c r="B44" s="23" t="s">
        <v>6414</v>
      </c>
      <c r="C44" s="23" t="s">
        <v>2518</v>
      </c>
      <c r="D44" s="23">
        <v>6766</v>
      </c>
      <c r="E44" s="23">
        <v>2.0379999999999998</v>
      </c>
      <c r="F44" s="23" t="s">
        <v>81</v>
      </c>
      <c r="G44" s="23" t="s">
        <v>822</v>
      </c>
      <c r="I44" s="23" t="s">
        <v>6465</v>
      </c>
      <c r="J44" s="23" t="s">
        <v>6466</v>
      </c>
      <c r="K44" s="23" t="s">
        <v>2517</v>
      </c>
      <c r="L44" s="23">
        <v>8286</v>
      </c>
      <c r="M44" s="23">
        <v>3.8650000000000002</v>
      </c>
      <c r="N44" s="23" t="s">
        <v>71</v>
      </c>
      <c r="O44" s="23" t="s">
        <v>36</v>
      </c>
    </row>
    <row r="45" spans="1:15" x14ac:dyDescent="0.35">
      <c r="A45" s="23" t="s">
        <v>6447</v>
      </c>
      <c r="B45" s="23" t="s">
        <v>6448</v>
      </c>
      <c r="C45" s="23" t="s">
        <v>2522</v>
      </c>
      <c r="D45" s="23">
        <v>8649</v>
      </c>
      <c r="E45" s="23">
        <v>1.488</v>
      </c>
      <c r="F45" s="23" t="s">
        <v>53</v>
      </c>
      <c r="G45" s="23" t="s">
        <v>36</v>
      </c>
      <c r="I45" s="23" t="s">
        <v>6439</v>
      </c>
      <c r="J45" s="23" t="s">
        <v>6440</v>
      </c>
      <c r="K45" s="23" t="s">
        <v>2517</v>
      </c>
      <c r="L45" s="23">
        <v>7379</v>
      </c>
      <c r="M45" s="23">
        <v>4.0659999999999998</v>
      </c>
      <c r="N45" s="23" t="s">
        <v>36</v>
      </c>
      <c r="O45" s="23" t="s">
        <v>36</v>
      </c>
    </row>
    <row r="46" spans="1:15" x14ac:dyDescent="0.35">
      <c r="A46" s="23" t="s">
        <v>6271</v>
      </c>
      <c r="B46" s="23" t="s">
        <v>6272</v>
      </c>
      <c r="C46" s="23" t="s">
        <v>2536</v>
      </c>
      <c r="D46" s="23">
        <v>1168</v>
      </c>
      <c r="E46" s="23">
        <v>5.4870000000000001</v>
      </c>
      <c r="F46" s="23" t="s">
        <v>68</v>
      </c>
      <c r="G46" s="23" t="s">
        <v>36</v>
      </c>
      <c r="I46" s="23" t="s">
        <v>6736</v>
      </c>
      <c r="J46" s="23" t="s">
        <v>6737</v>
      </c>
      <c r="K46" s="23" t="s">
        <v>2522</v>
      </c>
      <c r="L46" s="23">
        <v>22453</v>
      </c>
      <c r="M46" s="23">
        <v>1.6339999999999999</v>
      </c>
      <c r="N46" s="23" t="s">
        <v>42</v>
      </c>
      <c r="O46" s="23" t="s">
        <v>36</v>
      </c>
    </row>
    <row r="47" spans="1:15" x14ac:dyDescent="0.35">
      <c r="A47" s="23" t="s">
        <v>6381</v>
      </c>
      <c r="B47" s="23" t="s">
        <v>6382</v>
      </c>
      <c r="C47" s="23" t="s">
        <v>2518</v>
      </c>
      <c r="D47" s="23">
        <v>5094</v>
      </c>
      <c r="E47" s="23">
        <v>2.673</v>
      </c>
      <c r="F47" s="23" t="s">
        <v>36</v>
      </c>
      <c r="G47" s="23" t="s">
        <v>822</v>
      </c>
      <c r="I47" s="23" t="s">
        <v>6712</v>
      </c>
      <c r="J47" s="23" t="s">
        <v>6713</v>
      </c>
      <c r="K47" s="23" t="s">
        <v>2522</v>
      </c>
      <c r="L47" s="23">
        <v>20583</v>
      </c>
      <c r="M47" s="23">
        <v>1.8520000000000001</v>
      </c>
      <c r="N47" s="23" t="s">
        <v>42</v>
      </c>
      <c r="O47" s="23" t="s">
        <v>36</v>
      </c>
    </row>
    <row r="48" spans="1:15" x14ac:dyDescent="0.35">
      <c r="A48" s="23" t="s">
        <v>6267</v>
      </c>
      <c r="B48" s="23" t="s">
        <v>6268</v>
      </c>
      <c r="C48" s="23" t="s">
        <v>2536</v>
      </c>
      <c r="D48" s="23">
        <v>1142</v>
      </c>
      <c r="E48" s="23">
        <v>5.524</v>
      </c>
      <c r="F48" s="23" t="s">
        <v>42</v>
      </c>
      <c r="G48" s="23" t="s">
        <v>36</v>
      </c>
      <c r="I48" s="23" t="s">
        <v>6760</v>
      </c>
      <c r="J48" s="23" t="s">
        <v>6761</v>
      </c>
      <c r="K48" s="23" t="s">
        <v>2522</v>
      </c>
      <c r="L48" s="23">
        <v>24735</v>
      </c>
      <c r="M48" s="23">
        <v>1.3879999999999999</v>
      </c>
      <c r="N48" s="23" t="s">
        <v>50</v>
      </c>
      <c r="O48" s="23" t="s">
        <v>36</v>
      </c>
    </row>
    <row r="49" spans="1:15" x14ac:dyDescent="0.35">
      <c r="A49" s="23" t="s">
        <v>6393</v>
      </c>
      <c r="B49" s="23" t="s">
        <v>6394</v>
      </c>
      <c r="C49" s="23" t="s">
        <v>2518</v>
      </c>
      <c r="D49" s="23">
        <v>5454</v>
      </c>
      <c r="E49" s="23">
        <v>2.512</v>
      </c>
      <c r="F49" s="23" t="s">
        <v>76</v>
      </c>
      <c r="G49" s="23" t="s">
        <v>36</v>
      </c>
      <c r="I49" s="23" t="s">
        <v>6627</v>
      </c>
      <c r="J49" s="23" t="s">
        <v>6628</v>
      </c>
      <c r="K49" s="23" t="s">
        <v>2518</v>
      </c>
      <c r="L49" s="23">
        <v>15475</v>
      </c>
      <c r="M49" s="23">
        <v>2.5449999999999999</v>
      </c>
      <c r="N49" s="23" t="s">
        <v>81</v>
      </c>
      <c r="O49" s="23" t="s">
        <v>36</v>
      </c>
    </row>
    <row r="50" spans="1:15" x14ac:dyDescent="0.35">
      <c r="A50" s="23" t="s">
        <v>6455</v>
      </c>
      <c r="B50" s="23" t="s">
        <v>6456</v>
      </c>
      <c r="C50" s="23" t="s">
        <v>2522</v>
      </c>
      <c r="D50" s="23">
        <v>9038</v>
      </c>
      <c r="E50" s="23">
        <v>1.3959999999999999</v>
      </c>
      <c r="F50" s="23" t="s">
        <v>36</v>
      </c>
      <c r="G50" s="23" t="s">
        <v>822</v>
      </c>
      <c r="I50" s="23" t="s">
        <v>6790</v>
      </c>
      <c r="J50" s="23" t="s">
        <v>6791</v>
      </c>
      <c r="K50" s="23" t="s">
        <v>2522</v>
      </c>
      <c r="L50" s="23">
        <v>29001</v>
      </c>
      <c r="M50" s="23">
        <v>1.0049999999999999</v>
      </c>
      <c r="N50" s="23" t="s">
        <v>71</v>
      </c>
      <c r="O50" s="23" t="s">
        <v>822</v>
      </c>
    </row>
    <row r="51" spans="1:15" x14ac:dyDescent="0.35">
      <c r="A51" s="23" t="s">
        <v>6355</v>
      </c>
      <c r="B51" s="23" t="s">
        <v>6356</v>
      </c>
      <c r="C51" s="23" t="s">
        <v>2517</v>
      </c>
      <c r="D51" s="23">
        <v>3533</v>
      </c>
      <c r="E51" s="23">
        <v>3.4940000000000002</v>
      </c>
      <c r="F51" s="23" t="s">
        <v>47</v>
      </c>
      <c r="G51" s="23" t="s">
        <v>36</v>
      </c>
      <c r="I51" s="23" t="s">
        <v>6868</v>
      </c>
      <c r="J51" s="23" t="s">
        <v>6869</v>
      </c>
      <c r="K51" s="23" t="s">
        <v>2525</v>
      </c>
      <c r="L51" s="23">
        <v>32606</v>
      </c>
      <c r="M51" s="23">
        <v>0.75</v>
      </c>
      <c r="N51" s="23" t="s">
        <v>42</v>
      </c>
      <c r="O51" s="23" t="s">
        <v>36</v>
      </c>
    </row>
    <row r="52" spans="1:15" x14ac:dyDescent="0.35">
      <c r="A52" s="23" t="s">
        <v>6521</v>
      </c>
      <c r="B52" s="23" t="s">
        <v>6522</v>
      </c>
      <c r="C52" s="23" t="s">
        <v>2525</v>
      </c>
      <c r="D52" s="23">
        <v>11849</v>
      </c>
      <c r="E52" s="23">
        <v>0.75</v>
      </c>
      <c r="F52" s="23" t="s">
        <v>76</v>
      </c>
      <c r="G52" s="23" t="s">
        <v>36</v>
      </c>
      <c r="I52" s="23" t="s">
        <v>6886</v>
      </c>
      <c r="J52" s="23" t="s">
        <v>6887</v>
      </c>
      <c r="K52" s="23" t="s">
        <v>2525</v>
      </c>
      <c r="L52" s="23">
        <v>32606</v>
      </c>
      <c r="M52" s="23">
        <v>0.75</v>
      </c>
      <c r="N52" s="23" t="s">
        <v>53</v>
      </c>
      <c r="O52" s="23" t="s">
        <v>822</v>
      </c>
    </row>
    <row r="53" spans="1:15" x14ac:dyDescent="0.35">
      <c r="A53" s="23" t="s">
        <v>5616</v>
      </c>
      <c r="B53" s="23" t="s">
        <v>5617</v>
      </c>
      <c r="C53" s="23" t="s">
        <v>2536</v>
      </c>
      <c r="D53" s="23">
        <v>1959</v>
      </c>
      <c r="E53" s="23">
        <v>4.5810000000000004</v>
      </c>
      <c r="F53" s="23" t="s">
        <v>50</v>
      </c>
      <c r="G53" s="23" t="s">
        <v>36</v>
      </c>
      <c r="I53" s="23" t="s">
        <v>6650</v>
      </c>
      <c r="J53" s="23" t="s">
        <v>6651</v>
      </c>
      <c r="K53" s="23" t="s">
        <v>2518</v>
      </c>
      <c r="L53" s="23">
        <v>16889</v>
      </c>
      <c r="M53" s="23">
        <v>2.3420000000000001</v>
      </c>
      <c r="N53" s="23" t="s">
        <v>36</v>
      </c>
      <c r="O53" s="23" t="s">
        <v>36</v>
      </c>
    </row>
    <row r="54" spans="1:15" x14ac:dyDescent="0.35">
      <c r="A54" s="23" t="s">
        <v>6473</v>
      </c>
      <c r="B54" s="23" t="s">
        <v>6474</v>
      </c>
      <c r="C54" s="23" t="s">
        <v>2522</v>
      </c>
      <c r="D54" s="23">
        <v>10681</v>
      </c>
      <c r="E54" s="23">
        <v>0.99199999999999999</v>
      </c>
      <c r="F54" s="23" t="s">
        <v>50</v>
      </c>
      <c r="G54" s="23" t="s">
        <v>36</v>
      </c>
      <c r="I54" s="23" t="s">
        <v>6471</v>
      </c>
      <c r="J54" s="23" t="s">
        <v>6472</v>
      </c>
      <c r="K54" s="23" t="s">
        <v>2517</v>
      </c>
      <c r="L54" s="23">
        <v>8473</v>
      </c>
      <c r="M54" s="23">
        <v>3.8180000000000001</v>
      </c>
      <c r="N54" s="23" t="s">
        <v>36</v>
      </c>
      <c r="O54" s="23" t="s">
        <v>822</v>
      </c>
    </row>
    <row r="55" spans="1:15" x14ac:dyDescent="0.35">
      <c r="A55" s="23" t="s">
        <v>6501</v>
      </c>
      <c r="B55" s="23" t="s">
        <v>6502</v>
      </c>
      <c r="C55" s="23" t="s">
        <v>2525</v>
      </c>
      <c r="D55" s="23">
        <v>11849</v>
      </c>
      <c r="E55" s="23">
        <v>0.75</v>
      </c>
      <c r="F55" s="23" t="s">
        <v>35</v>
      </c>
      <c r="G55" s="23" t="s">
        <v>36</v>
      </c>
      <c r="I55" s="23" t="s">
        <v>6872</v>
      </c>
      <c r="J55" s="23" t="s">
        <v>6873</v>
      </c>
      <c r="K55" s="23" t="s">
        <v>2525</v>
      </c>
      <c r="L55" s="23">
        <v>32606</v>
      </c>
      <c r="M55" s="23">
        <v>0.75</v>
      </c>
      <c r="N55" s="23" t="s">
        <v>96</v>
      </c>
      <c r="O55" s="23" t="s">
        <v>822</v>
      </c>
    </row>
    <row r="56" spans="1:15" x14ac:dyDescent="0.35">
      <c r="A56" s="23" t="s">
        <v>6409</v>
      </c>
      <c r="B56" s="23" t="s">
        <v>6410</v>
      </c>
      <c r="C56" s="23" t="s">
        <v>2518</v>
      </c>
      <c r="D56" s="23">
        <v>6741</v>
      </c>
      <c r="E56" s="23">
        <v>2.0470000000000002</v>
      </c>
      <c r="F56" s="23" t="s">
        <v>35</v>
      </c>
      <c r="G56" s="23" t="s">
        <v>822</v>
      </c>
      <c r="I56" s="23" t="s">
        <v>6870</v>
      </c>
      <c r="J56" s="23" t="s">
        <v>6871</v>
      </c>
      <c r="K56" s="23" t="s">
        <v>2525</v>
      </c>
      <c r="L56" s="23">
        <v>32606</v>
      </c>
      <c r="M56" s="23">
        <v>0.75</v>
      </c>
      <c r="N56" s="23" t="s">
        <v>36</v>
      </c>
      <c r="O56" s="23" t="s">
        <v>822</v>
      </c>
    </row>
    <row r="57" spans="1:15" x14ac:dyDescent="0.35">
      <c r="A57" s="23" t="s">
        <v>6489</v>
      </c>
      <c r="B57" s="23" t="s">
        <v>6490</v>
      </c>
      <c r="C57" s="23" t="s">
        <v>2525</v>
      </c>
      <c r="D57" s="23">
        <v>11849</v>
      </c>
      <c r="E57" s="23">
        <v>0.75</v>
      </c>
      <c r="F57" s="23" t="s">
        <v>36</v>
      </c>
      <c r="G57" s="23" t="s">
        <v>822</v>
      </c>
      <c r="I57" s="23" t="s">
        <v>6411</v>
      </c>
      <c r="J57" s="23" t="s">
        <v>6412</v>
      </c>
      <c r="K57" s="23" t="s">
        <v>2517</v>
      </c>
      <c r="L57" s="23">
        <v>6860</v>
      </c>
      <c r="M57" s="23">
        <v>4.1980000000000004</v>
      </c>
      <c r="N57" s="23" t="s">
        <v>47</v>
      </c>
      <c r="O57" s="23" t="s">
        <v>822</v>
      </c>
    </row>
    <row r="58" spans="1:15" x14ac:dyDescent="0.35">
      <c r="A58" s="23" t="s">
        <v>6497</v>
      </c>
      <c r="B58" s="23" t="s">
        <v>6498</v>
      </c>
      <c r="C58" s="23" t="s">
        <v>2525</v>
      </c>
      <c r="D58" s="23">
        <v>11849</v>
      </c>
      <c r="E58" s="23">
        <v>0.75</v>
      </c>
      <c r="F58" s="23" t="s">
        <v>50</v>
      </c>
      <c r="G58" s="23" t="s">
        <v>36</v>
      </c>
      <c r="I58" s="23" t="s">
        <v>6631</v>
      </c>
      <c r="J58" s="23" t="s">
        <v>6632</v>
      </c>
      <c r="K58" s="23" t="s">
        <v>2518</v>
      </c>
      <c r="L58" s="23">
        <v>15975</v>
      </c>
      <c r="M58" s="23">
        <v>2.4740000000000002</v>
      </c>
      <c r="N58" s="23" t="s">
        <v>42</v>
      </c>
      <c r="O58" s="23" t="s">
        <v>822</v>
      </c>
    </row>
    <row r="59" spans="1:15" x14ac:dyDescent="0.35">
      <c r="A59" s="23" t="s">
        <v>6477</v>
      </c>
      <c r="B59" s="23" t="s">
        <v>6478</v>
      </c>
      <c r="C59" s="23" t="s">
        <v>2522</v>
      </c>
      <c r="D59" s="23">
        <v>10750</v>
      </c>
      <c r="E59" s="23">
        <v>0.97599999999999998</v>
      </c>
      <c r="F59" s="23" t="s">
        <v>81</v>
      </c>
      <c r="G59" s="23" t="s">
        <v>822</v>
      </c>
      <c r="I59" s="23" t="s">
        <v>6708</v>
      </c>
      <c r="J59" s="23" t="s">
        <v>6709</v>
      </c>
      <c r="K59" s="23" t="s">
        <v>2518</v>
      </c>
      <c r="L59" s="23">
        <v>20465</v>
      </c>
      <c r="M59" s="23">
        <v>1.8660000000000001</v>
      </c>
      <c r="N59" s="23" t="s">
        <v>42</v>
      </c>
      <c r="O59" s="23" t="s">
        <v>36</v>
      </c>
    </row>
    <row r="60" spans="1:15" x14ac:dyDescent="0.35">
      <c r="A60" s="23" t="s">
        <v>6253</v>
      </c>
      <c r="B60" s="23" t="s">
        <v>6254</v>
      </c>
      <c r="C60" s="23" t="s">
        <v>2516</v>
      </c>
      <c r="D60" s="23">
        <v>860</v>
      </c>
      <c r="E60" s="23">
        <v>6.024</v>
      </c>
      <c r="F60" s="23" t="s">
        <v>36</v>
      </c>
      <c r="G60" s="23" t="s">
        <v>36</v>
      </c>
      <c r="I60" s="23" t="s">
        <v>6940</v>
      </c>
      <c r="J60" s="23" t="s">
        <v>6941</v>
      </c>
      <c r="K60" s="23" t="s">
        <v>2525</v>
      </c>
      <c r="L60" s="23">
        <v>32606</v>
      </c>
      <c r="M60" s="23">
        <v>0.75</v>
      </c>
      <c r="N60" s="23" t="s">
        <v>144</v>
      </c>
      <c r="O60" s="23" t="s">
        <v>36</v>
      </c>
    </row>
    <row r="61" spans="1:15" x14ac:dyDescent="0.35">
      <c r="A61" s="23" t="s">
        <v>6297</v>
      </c>
      <c r="B61" s="23" t="s">
        <v>6298</v>
      </c>
      <c r="C61" s="23" t="s">
        <v>2536</v>
      </c>
      <c r="D61" s="23">
        <v>1850</v>
      </c>
      <c r="E61" s="23">
        <v>4.6829999999999998</v>
      </c>
      <c r="F61" s="23" t="s">
        <v>39</v>
      </c>
      <c r="G61" s="23" t="s">
        <v>36</v>
      </c>
      <c r="I61" s="23" t="s">
        <v>6692</v>
      </c>
      <c r="J61" s="23" t="s">
        <v>6693</v>
      </c>
      <c r="K61" s="23" t="s">
        <v>2518</v>
      </c>
      <c r="L61" s="23">
        <v>19609</v>
      </c>
      <c r="M61" s="23">
        <v>1.9750000000000001</v>
      </c>
      <c r="N61" s="23" t="s">
        <v>53</v>
      </c>
      <c r="O61" s="23" t="s">
        <v>36</v>
      </c>
    </row>
    <row r="62" spans="1:15" x14ac:dyDescent="0.35">
      <c r="A62" s="23" t="s">
        <v>6401</v>
      </c>
      <c r="B62" s="23" t="s">
        <v>6402</v>
      </c>
      <c r="C62" s="23" t="s">
        <v>2518</v>
      </c>
      <c r="D62" s="23">
        <v>6399</v>
      </c>
      <c r="E62" s="23">
        <v>2.1539999999999999</v>
      </c>
      <c r="F62" s="23" t="s">
        <v>76</v>
      </c>
      <c r="G62" s="23" t="s">
        <v>36</v>
      </c>
      <c r="I62" s="23" t="s">
        <v>6762</v>
      </c>
      <c r="J62" s="23" t="s">
        <v>6763</v>
      </c>
      <c r="K62" s="23" t="s">
        <v>2522</v>
      </c>
      <c r="L62" s="23">
        <v>24806</v>
      </c>
      <c r="M62" s="23">
        <v>1.38</v>
      </c>
      <c r="N62" s="23" t="s">
        <v>68</v>
      </c>
      <c r="O62" s="23" t="s">
        <v>36</v>
      </c>
    </row>
    <row r="63" spans="1:15" x14ac:dyDescent="0.35">
      <c r="A63" s="23" t="s">
        <v>6539</v>
      </c>
      <c r="B63" s="23" t="s">
        <v>6540</v>
      </c>
      <c r="C63" s="23" t="s">
        <v>2525</v>
      </c>
      <c r="D63" s="23">
        <v>11849</v>
      </c>
      <c r="E63" s="23">
        <v>0.75</v>
      </c>
      <c r="F63" s="23" t="s">
        <v>36</v>
      </c>
      <c r="G63" s="23" t="s">
        <v>822</v>
      </c>
      <c r="I63" s="23" t="s">
        <v>6806</v>
      </c>
      <c r="J63" s="23" t="s">
        <v>6807</v>
      </c>
      <c r="K63" s="23" t="s">
        <v>2525</v>
      </c>
      <c r="L63" s="23">
        <v>32606</v>
      </c>
      <c r="M63" s="23">
        <v>0.75</v>
      </c>
      <c r="N63" s="23" t="s">
        <v>36</v>
      </c>
      <c r="O63" s="23" t="s">
        <v>822</v>
      </c>
    </row>
    <row r="64" spans="1:15" x14ac:dyDescent="0.35">
      <c r="A64" s="23" t="s">
        <v>6257</v>
      </c>
      <c r="B64" s="23" t="s">
        <v>6258</v>
      </c>
      <c r="C64" s="23" t="s">
        <v>2516</v>
      </c>
      <c r="D64" s="23">
        <v>970</v>
      </c>
      <c r="E64" s="23">
        <v>5.827</v>
      </c>
      <c r="F64" s="23" t="s">
        <v>85</v>
      </c>
      <c r="G64" s="23" t="s">
        <v>36</v>
      </c>
      <c r="I64" s="23" t="s">
        <v>6750</v>
      </c>
      <c r="J64" s="23" t="s">
        <v>6751</v>
      </c>
      <c r="K64" s="23" t="s">
        <v>2522</v>
      </c>
      <c r="L64" s="23">
        <v>24061</v>
      </c>
      <c r="M64" s="23">
        <v>1.456</v>
      </c>
      <c r="N64" s="23" t="s">
        <v>36</v>
      </c>
      <c r="O64" s="23" t="s">
        <v>822</v>
      </c>
    </row>
    <row r="65" spans="1:15" x14ac:dyDescent="0.35">
      <c r="A65" s="23" t="s">
        <v>6451</v>
      </c>
      <c r="B65" s="23" t="s">
        <v>6452</v>
      </c>
      <c r="C65" s="23" t="s">
        <v>2522</v>
      </c>
      <c r="D65" s="23">
        <v>8757</v>
      </c>
      <c r="E65" s="23">
        <v>1.4590000000000001</v>
      </c>
      <c r="F65" s="23" t="s">
        <v>81</v>
      </c>
      <c r="G65" s="23" t="s">
        <v>36</v>
      </c>
      <c r="I65" s="23" t="s">
        <v>6375</v>
      </c>
      <c r="J65" s="23" t="s">
        <v>6376</v>
      </c>
      <c r="K65" s="23" t="s">
        <v>2517</v>
      </c>
      <c r="L65" s="23">
        <v>6145</v>
      </c>
      <c r="M65" s="23">
        <v>4.4130000000000003</v>
      </c>
      <c r="N65" s="23" t="s">
        <v>53</v>
      </c>
      <c r="O65" s="23" t="s">
        <v>36</v>
      </c>
    </row>
    <row r="66" spans="1:15" x14ac:dyDescent="0.35">
      <c r="A66" s="23" t="s">
        <v>6559</v>
      </c>
      <c r="B66" s="23" t="s">
        <v>6560</v>
      </c>
      <c r="C66" s="23" t="s">
        <v>2525</v>
      </c>
      <c r="D66" s="23">
        <v>16773</v>
      </c>
      <c r="E66" s="23">
        <v>0.74299999999999999</v>
      </c>
      <c r="F66" s="23" t="s">
        <v>50</v>
      </c>
      <c r="G66" s="23" t="s">
        <v>36</v>
      </c>
      <c r="I66" s="23" t="s">
        <v>6944</v>
      </c>
      <c r="J66" s="23" t="s">
        <v>6945</v>
      </c>
      <c r="K66" s="23" t="s">
        <v>2525</v>
      </c>
      <c r="L66" s="23">
        <v>44992</v>
      </c>
      <c r="M66" s="23">
        <v>0.745</v>
      </c>
      <c r="N66" s="23" t="s">
        <v>71</v>
      </c>
      <c r="O66" s="23" t="s">
        <v>36</v>
      </c>
    </row>
    <row r="67" spans="1:15" x14ac:dyDescent="0.35">
      <c r="A67" s="23" t="s">
        <v>6529</v>
      </c>
      <c r="B67" s="23" t="s">
        <v>6530</v>
      </c>
      <c r="C67" s="23" t="s">
        <v>2525</v>
      </c>
      <c r="D67" s="23">
        <v>11849</v>
      </c>
      <c r="E67" s="23">
        <v>0.75</v>
      </c>
      <c r="F67" s="23" t="s">
        <v>144</v>
      </c>
      <c r="G67" s="23" t="s">
        <v>36</v>
      </c>
      <c r="I67" s="23" t="s">
        <v>6383</v>
      </c>
      <c r="J67" s="23" t="s">
        <v>6384</v>
      </c>
      <c r="K67" s="23" t="s">
        <v>2517</v>
      </c>
      <c r="L67" s="23">
        <v>6295</v>
      </c>
      <c r="M67" s="23">
        <v>4.3639999999999999</v>
      </c>
      <c r="N67" s="23" t="s">
        <v>85</v>
      </c>
      <c r="O67" s="23" t="s">
        <v>36</v>
      </c>
    </row>
    <row r="68" spans="1:15" x14ac:dyDescent="0.35">
      <c r="A68" s="23" t="s">
        <v>6429</v>
      </c>
      <c r="B68" s="23" t="s">
        <v>6430</v>
      </c>
      <c r="C68" s="23" t="s">
        <v>2518</v>
      </c>
      <c r="D68" s="23">
        <v>7533</v>
      </c>
      <c r="E68" s="23">
        <v>1.794</v>
      </c>
      <c r="F68" s="23" t="s">
        <v>36</v>
      </c>
      <c r="G68" s="23" t="s">
        <v>822</v>
      </c>
      <c r="I68" s="23" t="s">
        <v>6621</v>
      </c>
      <c r="J68" s="23" t="s">
        <v>6622</v>
      </c>
      <c r="K68" s="23" t="s">
        <v>2518</v>
      </c>
      <c r="L68" s="23">
        <v>15170</v>
      </c>
      <c r="M68" s="23">
        <v>2.5939999999999999</v>
      </c>
      <c r="N68" s="23" t="s">
        <v>47</v>
      </c>
      <c r="O68" s="23" t="s">
        <v>36</v>
      </c>
    </row>
    <row r="69" spans="1:15" x14ac:dyDescent="0.35">
      <c r="A69" s="23" t="s">
        <v>6343</v>
      </c>
      <c r="B69" s="23" t="s">
        <v>6344</v>
      </c>
      <c r="C69" s="23" t="s">
        <v>2517</v>
      </c>
      <c r="D69" s="23">
        <v>2596</v>
      </c>
      <c r="E69" s="23">
        <v>4.0709999999999997</v>
      </c>
      <c r="F69" s="23" t="s">
        <v>68</v>
      </c>
      <c r="G69" s="23" t="s">
        <v>36</v>
      </c>
      <c r="I69" s="23" t="s">
        <v>6696</v>
      </c>
      <c r="J69" s="23" t="s">
        <v>6697</v>
      </c>
      <c r="K69" s="23" t="s">
        <v>2518</v>
      </c>
      <c r="L69" s="23">
        <v>19726</v>
      </c>
      <c r="M69" s="23">
        <v>1.9630000000000001</v>
      </c>
      <c r="N69" s="23" t="s">
        <v>39</v>
      </c>
      <c r="O69" s="23" t="s">
        <v>36</v>
      </c>
    </row>
    <row r="70" spans="1:15" x14ac:dyDescent="0.35">
      <c r="A70" s="23" t="s">
        <v>6359</v>
      </c>
      <c r="B70" s="23" t="s">
        <v>6360</v>
      </c>
      <c r="C70" s="23" t="s">
        <v>2517</v>
      </c>
      <c r="D70" s="23">
        <v>3598</v>
      </c>
      <c r="E70" s="23">
        <v>3.4510000000000001</v>
      </c>
      <c r="F70" s="23" t="s">
        <v>81</v>
      </c>
      <c r="G70" s="23" t="s">
        <v>36</v>
      </c>
      <c r="I70" s="23" t="s">
        <v>6571</v>
      </c>
      <c r="J70" s="23" t="s">
        <v>6572</v>
      </c>
      <c r="K70" s="23" t="s">
        <v>2518</v>
      </c>
      <c r="L70" s="23">
        <v>12312</v>
      </c>
      <c r="M70" s="23">
        <v>3.0630000000000002</v>
      </c>
      <c r="N70" s="23" t="s">
        <v>39</v>
      </c>
      <c r="O70" s="23" t="s">
        <v>36</v>
      </c>
    </row>
    <row r="71" spans="1:15" x14ac:dyDescent="0.35">
      <c r="A71" s="23" t="s">
        <v>6245</v>
      </c>
      <c r="B71" s="23" t="s">
        <v>6246</v>
      </c>
      <c r="C71" s="23" t="s">
        <v>2516</v>
      </c>
      <c r="D71" s="23">
        <v>775</v>
      </c>
      <c r="E71" s="23">
        <v>6.19</v>
      </c>
      <c r="F71" s="23" t="s">
        <v>36</v>
      </c>
      <c r="G71" s="23" t="s">
        <v>36</v>
      </c>
      <c r="I71" s="23" t="s">
        <v>6565</v>
      </c>
      <c r="J71" s="23" t="s">
        <v>6566</v>
      </c>
      <c r="K71" s="23" t="s">
        <v>2518</v>
      </c>
      <c r="L71" s="23">
        <v>11255</v>
      </c>
      <c r="M71" s="23">
        <v>3.254</v>
      </c>
      <c r="N71" s="23" t="s">
        <v>76</v>
      </c>
      <c r="O71" s="23" t="s">
        <v>36</v>
      </c>
    </row>
    <row r="72" spans="1:15" x14ac:dyDescent="0.35">
      <c r="A72" s="23" t="s">
        <v>6263</v>
      </c>
      <c r="B72" s="23" t="s">
        <v>6264</v>
      </c>
      <c r="C72" s="23" t="s">
        <v>2536</v>
      </c>
      <c r="D72" s="23">
        <v>1122</v>
      </c>
      <c r="E72" s="23">
        <v>5.56</v>
      </c>
      <c r="F72" s="23" t="s">
        <v>42</v>
      </c>
      <c r="G72" s="23" t="s">
        <v>36</v>
      </c>
      <c r="I72" s="23" t="s">
        <v>6822</v>
      </c>
      <c r="J72" s="23" t="s">
        <v>6823</v>
      </c>
      <c r="K72" s="23" t="s">
        <v>2525</v>
      </c>
      <c r="L72" s="23">
        <v>32606</v>
      </c>
      <c r="M72" s="23">
        <v>0.75</v>
      </c>
      <c r="N72" s="23" t="s">
        <v>155</v>
      </c>
      <c r="O72" s="23" t="s">
        <v>36</v>
      </c>
    </row>
    <row r="73" spans="1:15" x14ac:dyDescent="0.35">
      <c r="A73" s="23" t="s">
        <v>6273</v>
      </c>
      <c r="B73" s="23" t="s">
        <v>6274</v>
      </c>
      <c r="C73" s="23" t="s">
        <v>2536</v>
      </c>
      <c r="D73" s="23">
        <v>1189</v>
      </c>
      <c r="E73" s="23">
        <v>5.4429999999999996</v>
      </c>
      <c r="F73" s="23" t="s">
        <v>85</v>
      </c>
      <c r="G73" s="23" t="s">
        <v>36</v>
      </c>
      <c r="I73" s="23" t="s">
        <v>6700</v>
      </c>
      <c r="J73" s="23" t="s">
        <v>6701</v>
      </c>
      <c r="K73" s="23" t="s">
        <v>2518</v>
      </c>
      <c r="L73" s="23">
        <v>19987</v>
      </c>
      <c r="M73" s="23">
        <v>1.925</v>
      </c>
      <c r="N73" s="23" t="s">
        <v>36</v>
      </c>
      <c r="O73" s="23" t="s">
        <v>822</v>
      </c>
    </row>
    <row r="74" spans="1:15" x14ac:dyDescent="0.35">
      <c r="A74" s="23" t="s">
        <v>6567</v>
      </c>
      <c r="B74" s="23" t="s">
        <v>6568</v>
      </c>
      <c r="C74" s="23" t="s">
        <v>2525</v>
      </c>
      <c r="D74" s="23">
        <v>21299</v>
      </c>
      <c r="E74" s="23">
        <v>0.69099999999999995</v>
      </c>
      <c r="F74" s="23" t="s">
        <v>85</v>
      </c>
      <c r="G74" s="23" t="s">
        <v>36</v>
      </c>
      <c r="I74" s="23" t="s">
        <v>6577</v>
      </c>
      <c r="J74" s="23" t="s">
        <v>6578</v>
      </c>
      <c r="K74" s="23" t="s">
        <v>2518</v>
      </c>
      <c r="L74" s="23">
        <v>12768</v>
      </c>
      <c r="M74" s="23">
        <v>2.9849999999999999</v>
      </c>
      <c r="N74" s="23" t="s">
        <v>42</v>
      </c>
      <c r="O74" s="23" t="s">
        <v>36</v>
      </c>
    </row>
    <row r="75" spans="1:15" x14ac:dyDescent="0.35">
      <c r="A75" s="23" t="s">
        <v>6237</v>
      </c>
      <c r="B75" s="23" t="s">
        <v>6238</v>
      </c>
      <c r="C75" s="23" t="s">
        <v>2516</v>
      </c>
      <c r="D75" s="23">
        <v>580</v>
      </c>
      <c r="E75" s="23">
        <v>6.7119999999999997</v>
      </c>
      <c r="F75" s="23" t="s">
        <v>71</v>
      </c>
      <c r="G75" s="23" t="s">
        <v>36</v>
      </c>
      <c r="I75" s="23" t="s">
        <v>6587</v>
      </c>
      <c r="J75" s="23" t="s">
        <v>6588</v>
      </c>
      <c r="K75" s="23" t="s">
        <v>2518</v>
      </c>
      <c r="L75" s="23">
        <v>13371</v>
      </c>
      <c r="M75" s="23">
        <v>2.8839999999999999</v>
      </c>
      <c r="N75" s="23" t="s">
        <v>42</v>
      </c>
      <c r="O75" s="23" t="s">
        <v>36</v>
      </c>
    </row>
    <row r="76" spans="1:15" x14ac:dyDescent="0.35">
      <c r="A76" s="23" t="s">
        <v>6513</v>
      </c>
      <c r="B76" s="23" t="s">
        <v>6514</v>
      </c>
      <c r="C76" s="23" t="s">
        <v>2525</v>
      </c>
      <c r="D76" s="23">
        <v>11849</v>
      </c>
      <c r="E76" s="23">
        <v>0.75</v>
      </c>
      <c r="F76" s="23" t="s">
        <v>36</v>
      </c>
      <c r="G76" s="23" t="s">
        <v>822</v>
      </c>
      <c r="I76" s="23" t="s">
        <v>6515</v>
      </c>
      <c r="J76" s="23" t="s">
        <v>6516</v>
      </c>
      <c r="K76" s="23" t="s">
        <v>2517</v>
      </c>
      <c r="L76" s="23">
        <v>9172</v>
      </c>
      <c r="M76" s="23">
        <v>3.665</v>
      </c>
      <c r="N76" s="23" t="s">
        <v>36</v>
      </c>
      <c r="O76" s="23" t="s">
        <v>36</v>
      </c>
    </row>
    <row r="77" spans="1:15" x14ac:dyDescent="0.35">
      <c r="A77" s="23" t="s">
        <v>6241</v>
      </c>
      <c r="B77" s="23" t="s">
        <v>6242</v>
      </c>
      <c r="C77" s="23" t="s">
        <v>2516</v>
      </c>
      <c r="D77" s="23">
        <v>697</v>
      </c>
      <c r="E77" s="23">
        <v>6.3630000000000004</v>
      </c>
      <c r="F77" s="23" t="s">
        <v>81</v>
      </c>
      <c r="G77" s="23" t="s">
        <v>36</v>
      </c>
      <c r="I77" s="23" t="s">
        <v>6876</v>
      </c>
      <c r="J77" s="23" t="s">
        <v>6877</v>
      </c>
      <c r="K77" s="23" t="s">
        <v>2525</v>
      </c>
      <c r="L77" s="23">
        <v>32606</v>
      </c>
      <c r="M77" s="23">
        <v>0.75</v>
      </c>
      <c r="N77" s="23" t="s">
        <v>81</v>
      </c>
      <c r="O77" s="23" t="s">
        <v>822</v>
      </c>
    </row>
    <row r="78" spans="1:15" x14ac:dyDescent="0.35">
      <c r="A78" s="23" t="s">
        <v>6509</v>
      </c>
      <c r="B78" s="23" t="s">
        <v>6510</v>
      </c>
      <c r="C78" s="23" t="s">
        <v>2525</v>
      </c>
      <c r="D78" s="23">
        <v>11849</v>
      </c>
      <c r="E78" s="23">
        <v>0.75</v>
      </c>
      <c r="F78" s="23" t="s">
        <v>42</v>
      </c>
      <c r="G78" s="23" t="s">
        <v>36</v>
      </c>
      <c r="I78" s="23" t="s">
        <v>6946</v>
      </c>
      <c r="J78" s="23" t="s">
        <v>6947</v>
      </c>
      <c r="K78" s="23" t="s">
        <v>2525</v>
      </c>
      <c r="L78" s="23">
        <v>44992</v>
      </c>
      <c r="M78" s="23">
        <v>0.745</v>
      </c>
      <c r="N78" s="23" t="s">
        <v>81</v>
      </c>
      <c r="O78" s="23" t="s">
        <v>36</v>
      </c>
    </row>
    <row r="79" spans="1:15" x14ac:dyDescent="0.35">
      <c r="A79" s="23" t="s">
        <v>6563</v>
      </c>
      <c r="B79" s="23" t="s">
        <v>6564</v>
      </c>
      <c r="C79" s="23" t="s">
        <v>2525</v>
      </c>
      <c r="D79" s="23">
        <v>16773</v>
      </c>
      <c r="E79" s="23">
        <v>0.74299999999999999</v>
      </c>
      <c r="F79" s="23" t="s">
        <v>50</v>
      </c>
      <c r="G79" s="23" t="s">
        <v>36</v>
      </c>
      <c r="I79" s="23" t="s">
        <v>6814</v>
      </c>
      <c r="J79" s="23" t="s">
        <v>6815</v>
      </c>
      <c r="K79" s="23" t="s">
        <v>2525</v>
      </c>
      <c r="L79" s="23">
        <v>32606</v>
      </c>
      <c r="M79" s="23">
        <v>0.75</v>
      </c>
      <c r="N79" s="23" t="s">
        <v>106</v>
      </c>
      <c r="O79" s="23" t="s">
        <v>36</v>
      </c>
    </row>
    <row r="80" spans="1:15" x14ac:dyDescent="0.35">
      <c r="A80" s="23" t="s">
        <v>6445</v>
      </c>
      <c r="B80" s="23" t="s">
        <v>6446</v>
      </c>
      <c r="C80" s="23" t="s">
        <v>2522</v>
      </c>
      <c r="D80" s="23">
        <v>8356</v>
      </c>
      <c r="E80" s="23">
        <v>1.5629999999999999</v>
      </c>
      <c r="F80" s="23" t="s">
        <v>96</v>
      </c>
      <c r="G80" s="23" t="s">
        <v>36</v>
      </c>
      <c r="I80" s="23" t="s">
        <v>6792</v>
      </c>
      <c r="J80" s="23" t="s">
        <v>6793</v>
      </c>
      <c r="K80" s="23" t="s">
        <v>2522</v>
      </c>
      <c r="L80" s="23">
        <v>29703</v>
      </c>
      <c r="M80" s="23">
        <v>0.95299999999999996</v>
      </c>
      <c r="N80" s="23" t="s">
        <v>81</v>
      </c>
      <c r="O80" s="23" t="s">
        <v>36</v>
      </c>
    </row>
    <row r="81" spans="1:15" x14ac:dyDescent="0.35">
      <c r="A81" s="23" t="s">
        <v>6543</v>
      </c>
      <c r="B81" s="23" t="s">
        <v>6544</v>
      </c>
      <c r="C81" s="23" t="s">
        <v>2525</v>
      </c>
      <c r="D81" s="23">
        <v>11849</v>
      </c>
      <c r="E81" s="23">
        <v>0.75</v>
      </c>
      <c r="F81" s="23" t="s">
        <v>85</v>
      </c>
      <c r="G81" s="23" t="s">
        <v>822</v>
      </c>
      <c r="I81" s="23" t="s">
        <v>6918</v>
      </c>
      <c r="J81" s="23" t="s">
        <v>6919</v>
      </c>
      <c r="K81" s="23" t="s">
        <v>2525</v>
      </c>
      <c r="L81" s="23">
        <v>32606</v>
      </c>
      <c r="M81" s="23">
        <v>0.75</v>
      </c>
      <c r="N81" s="23" t="s">
        <v>39</v>
      </c>
      <c r="O81" s="23" t="s">
        <v>822</v>
      </c>
    </row>
    <row r="82" spans="1:15" x14ac:dyDescent="0.35">
      <c r="A82" s="23" t="s">
        <v>6291</v>
      </c>
      <c r="B82" s="23" t="s">
        <v>6292</v>
      </c>
      <c r="C82" s="23" t="s">
        <v>2536</v>
      </c>
      <c r="D82" s="23">
        <v>1657</v>
      </c>
      <c r="E82" s="23">
        <v>4.859</v>
      </c>
      <c r="F82" s="23" t="s">
        <v>36</v>
      </c>
      <c r="G82" s="23" t="s">
        <v>36</v>
      </c>
      <c r="I82" s="23" t="s">
        <v>6407</v>
      </c>
      <c r="J82" s="23" t="s">
        <v>6408</v>
      </c>
      <c r="K82" s="23" t="s">
        <v>2517</v>
      </c>
      <c r="L82" s="23">
        <v>6859</v>
      </c>
      <c r="M82" s="23">
        <v>4.1989999999999998</v>
      </c>
      <c r="N82" s="23" t="s">
        <v>36</v>
      </c>
      <c r="O82" s="23" t="s">
        <v>822</v>
      </c>
    </row>
    <row r="83" spans="1:15" x14ac:dyDescent="0.35">
      <c r="A83" s="23" t="s">
        <v>6493</v>
      </c>
      <c r="B83" s="23" t="s">
        <v>6494</v>
      </c>
      <c r="C83" s="23" t="s">
        <v>2525</v>
      </c>
      <c r="D83" s="23">
        <v>11849</v>
      </c>
      <c r="E83" s="23">
        <v>0.75</v>
      </c>
      <c r="F83" s="23" t="s">
        <v>35</v>
      </c>
      <c r="G83" s="23" t="s">
        <v>36</v>
      </c>
      <c r="I83" s="23" t="s">
        <v>6930</v>
      </c>
      <c r="J83" s="23" t="s">
        <v>6931</v>
      </c>
      <c r="K83" s="23" t="s">
        <v>2525</v>
      </c>
      <c r="L83" s="23">
        <v>32606</v>
      </c>
      <c r="M83" s="23">
        <v>0.75</v>
      </c>
      <c r="N83" s="23" t="s">
        <v>96</v>
      </c>
      <c r="O83" s="23" t="s">
        <v>822</v>
      </c>
    </row>
    <row r="84" spans="1:15" x14ac:dyDescent="0.35">
      <c r="A84" s="23" t="s">
        <v>6371</v>
      </c>
      <c r="B84" s="23" t="s">
        <v>6372</v>
      </c>
      <c r="C84" s="23" t="s">
        <v>2518</v>
      </c>
      <c r="D84" s="23">
        <v>4673</v>
      </c>
      <c r="E84" s="23">
        <v>2.8759999999999999</v>
      </c>
      <c r="F84" s="23" t="s">
        <v>68</v>
      </c>
      <c r="G84" s="23" t="s">
        <v>36</v>
      </c>
      <c r="I84" s="23" t="s">
        <v>6461</v>
      </c>
      <c r="J84" s="23" t="s">
        <v>6462</v>
      </c>
      <c r="K84" s="23" t="s">
        <v>2517</v>
      </c>
      <c r="L84" s="23">
        <v>8177</v>
      </c>
      <c r="M84" s="23">
        <v>3.8889999999999998</v>
      </c>
      <c r="N84" s="23" t="s">
        <v>39</v>
      </c>
      <c r="O84" s="23" t="s">
        <v>36</v>
      </c>
    </row>
    <row r="85" spans="1:15" x14ac:dyDescent="0.35">
      <c r="A85" s="23" t="s">
        <v>6421</v>
      </c>
      <c r="B85" s="23" t="s">
        <v>6422</v>
      </c>
      <c r="C85" s="23" t="s">
        <v>2518</v>
      </c>
      <c r="D85" s="23">
        <v>7351</v>
      </c>
      <c r="E85" s="23">
        <v>1.851</v>
      </c>
      <c r="F85" s="23" t="s">
        <v>68</v>
      </c>
      <c r="G85" s="23" t="s">
        <v>36</v>
      </c>
      <c r="I85" s="23" t="s">
        <v>6287</v>
      </c>
      <c r="J85" s="23" t="s">
        <v>6288</v>
      </c>
      <c r="K85" s="23" t="s">
        <v>2536</v>
      </c>
      <c r="L85" s="23">
        <v>3363</v>
      </c>
      <c r="M85" s="23">
        <v>5.4</v>
      </c>
      <c r="N85" s="23" t="s">
        <v>144</v>
      </c>
      <c r="O85" s="23" t="s">
        <v>36</v>
      </c>
    </row>
    <row r="86" spans="1:15" x14ac:dyDescent="0.35">
      <c r="A86" s="23" t="s">
        <v>6525</v>
      </c>
      <c r="B86" s="23" t="s">
        <v>6526</v>
      </c>
      <c r="C86" s="23" t="s">
        <v>2525</v>
      </c>
      <c r="D86" s="23">
        <v>11849</v>
      </c>
      <c r="E86" s="23">
        <v>0.75</v>
      </c>
      <c r="F86" s="23" t="s">
        <v>71</v>
      </c>
      <c r="G86" s="23" t="s">
        <v>36</v>
      </c>
      <c r="I86" s="23" t="s">
        <v>6311</v>
      </c>
      <c r="J86" s="23" t="s">
        <v>6312</v>
      </c>
      <c r="K86" s="23" t="s">
        <v>2536</v>
      </c>
      <c r="L86" s="23">
        <v>4205</v>
      </c>
      <c r="M86" s="23">
        <v>5.032</v>
      </c>
      <c r="N86" s="23" t="s">
        <v>76</v>
      </c>
      <c r="O86" s="23" t="s">
        <v>36</v>
      </c>
    </row>
    <row r="87" spans="1:15" x14ac:dyDescent="0.35">
      <c r="A87" s="23" t="s">
        <v>6319</v>
      </c>
      <c r="B87" s="23" t="s">
        <v>6320</v>
      </c>
      <c r="C87" s="23" t="s">
        <v>2517</v>
      </c>
      <c r="D87" s="23">
        <v>2334</v>
      </c>
      <c r="E87" s="23">
        <v>4.2690000000000001</v>
      </c>
      <c r="F87" s="23" t="s">
        <v>68</v>
      </c>
      <c r="G87" s="23" t="s">
        <v>36</v>
      </c>
      <c r="I87" s="23" t="s">
        <v>6519</v>
      </c>
      <c r="J87" s="23" t="s">
        <v>6520</v>
      </c>
      <c r="K87" s="23" t="s">
        <v>2517</v>
      </c>
      <c r="L87" s="23">
        <v>9282</v>
      </c>
      <c r="M87" s="23">
        <v>3.6429999999999998</v>
      </c>
      <c r="N87" s="23" t="s">
        <v>36</v>
      </c>
      <c r="O87" s="23" t="s">
        <v>36</v>
      </c>
    </row>
    <row r="88" spans="1:15" x14ac:dyDescent="0.35">
      <c r="A88" s="23" t="s">
        <v>6537</v>
      </c>
      <c r="B88" s="23" t="s">
        <v>6538</v>
      </c>
      <c r="C88" s="23" t="s">
        <v>2525</v>
      </c>
      <c r="D88" s="23">
        <v>11849</v>
      </c>
      <c r="E88" s="23">
        <v>0.75</v>
      </c>
      <c r="F88" s="23" t="s">
        <v>36</v>
      </c>
      <c r="G88" s="23" t="s">
        <v>822</v>
      </c>
      <c r="I88" s="23" t="s">
        <v>6591</v>
      </c>
      <c r="J88" s="23" t="s">
        <v>6592</v>
      </c>
      <c r="K88" s="23" t="s">
        <v>2518</v>
      </c>
      <c r="L88" s="23">
        <v>13473</v>
      </c>
      <c r="M88" s="23">
        <v>2.8690000000000002</v>
      </c>
      <c r="N88" s="23" t="s">
        <v>76</v>
      </c>
      <c r="O88" s="23" t="s">
        <v>36</v>
      </c>
    </row>
    <row r="89" spans="1:15" x14ac:dyDescent="0.35">
      <c r="A89" s="23" t="s">
        <v>6505</v>
      </c>
      <c r="B89" s="23" t="s">
        <v>6506</v>
      </c>
      <c r="C89" s="23" t="s">
        <v>2525</v>
      </c>
      <c r="D89" s="23">
        <v>11849</v>
      </c>
      <c r="E89" s="23">
        <v>0.75</v>
      </c>
      <c r="F89" s="23" t="s">
        <v>47</v>
      </c>
      <c r="G89" s="23" t="s">
        <v>822</v>
      </c>
      <c r="I89" s="23" t="s">
        <v>6818</v>
      </c>
      <c r="J89" s="23" t="s">
        <v>6819</v>
      </c>
      <c r="K89" s="23" t="s">
        <v>2525</v>
      </c>
      <c r="L89" s="23">
        <v>32606</v>
      </c>
      <c r="M89" s="23">
        <v>0.75</v>
      </c>
      <c r="N89" s="23" t="s">
        <v>42</v>
      </c>
      <c r="O89" s="23" t="s">
        <v>36</v>
      </c>
    </row>
    <row r="90" spans="1:15" x14ac:dyDescent="0.35">
      <c r="A90" s="23" t="s">
        <v>6459</v>
      </c>
      <c r="B90" s="23" t="s">
        <v>6460</v>
      </c>
      <c r="C90" s="23" t="s">
        <v>2522</v>
      </c>
      <c r="D90" s="23">
        <v>9073</v>
      </c>
      <c r="E90" s="23">
        <v>1.387</v>
      </c>
      <c r="F90" s="23" t="s">
        <v>36</v>
      </c>
      <c r="G90" s="23" t="s">
        <v>36</v>
      </c>
      <c r="I90" s="23" t="s">
        <v>6922</v>
      </c>
      <c r="J90" s="23" t="s">
        <v>6923</v>
      </c>
      <c r="K90" s="23" t="s">
        <v>2525</v>
      </c>
      <c r="L90" s="23">
        <v>32606</v>
      </c>
      <c r="M90" s="23">
        <v>0.75</v>
      </c>
      <c r="N90" s="23" t="s">
        <v>53</v>
      </c>
      <c r="O90" s="23" t="s">
        <v>36</v>
      </c>
    </row>
    <row r="91" spans="1:15" x14ac:dyDescent="0.35">
      <c r="A91" s="23" t="s">
        <v>6351</v>
      </c>
      <c r="B91" s="23" t="s">
        <v>6352</v>
      </c>
      <c r="C91" s="23" t="s">
        <v>2517</v>
      </c>
      <c r="D91" s="23">
        <v>3017</v>
      </c>
      <c r="E91" s="23">
        <v>3.8069999999999999</v>
      </c>
      <c r="F91" s="23" t="s">
        <v>81</v>
      </c>
      <c r="G91" s="23" t="s">
        <v>36</v>
      </c>
      <c r="I91" s="23" t="s">
        <v>6788</v>
      </c>
      <c r="J91" s="23" t="s">
        <v>6789</v>
      </c>
      <c r="K91" s="23" t="s">
        <v>2522</v>
      </c>
      <c r="L91" s="23">
        <v>28670</v>
      </c>
      <c r="M91" s="23">
        <v>1.0409999999999999</v>
      </c>
      <c r="N91" s="23" t="s">
        <v>155</v>
      </c>
      <c r="O91" s="23" t="s">
        <v>36</v>
      </c>
    </row>
    <row r="92" spans="1:15" x14ac:dyDescent="0.35">
      <c r="A92" s="23" t="s">
        <v>6313</v>
      </c>
      <c r="B92" s="23" t="s">
        <v>6314</v>
      </c>
      <c r="C92" s="23" t="s">
        <v>2517</v>
      </c>
      <c r="D92" s="23">
        <v>2184</v>
      </c>
      <c r="E92" s="23">
        <v>4.383</v>
      </c>
      <c r="F92" s="23" t="s">
        <v>36</v>
      </c>
      <c r="G92" s="23" t="s">
        <v>822</v>
      </c>
      <c r="I92" s="23" t="s">
        <v>6954</v>
      </c>
      <c r="J92" s="23" t="s">
        <v>6955</v>
      </c>
      <c r="K92" s="23" t="s">
        <v>2525</v>
      </c>
      <c r="L92" s="23">
        <v>44992</v>
      </c>
      <c r="M92" s="23">
        <v>0.745</v>
      </c>
      <c r="N92" s="23" t="s">
        <v>36</v>
      </c>
      <c r="O92" s="23" t="s">
        <v>36</v>
      </c>
    </row>
    <row r="93" spans="1:15" x14ac:dyDescent="0.35">
      <c r="A93" s="23" t="s">
        <v>6327</v>
      </c>
      <c r="B93" s="23" t="s">
        <v>6328</v>
      </c>
      <c r="C93" s="23" t="s">
        <v>2517</v>
      </c>
      <c r="D93" s="23">
        <v>2376</v>
      </c>
      <c r="E93" s="23">
        <v>4.2359999999999998</v>
      </c>
      <c r="F93" s="23" t="s">
        <v>36</v>
      </c>
      <c r="G93" s="23" t="s">
        <v>822</v>
      </c>
      <c r="I93" s="23" t="s">
        <v>6970</v>
      </c>
      <c r="J93" s="23" t="s">
        <v>6971</v>
      </c>
      <c r="K93" s="23" t="s">
        <v>2525</v>
      </c>
      <c r="L93" s="23">
        <v>44992</v>
      </c>
      <c r="M93" s="23">
        <v>0.745</v>
      </c>
      <c r="N93" s="23" t="s">
        <v>42</v>
      </c>
      <c r="O93" s="23" t="s">
        <v>36</v>
      </c>
    </row>
    <row r="94" spans="1:15" x14ac:dyDescent="0.35">
      <c r="A94" s="23" t="s">
        <v>2605</v>
      </c>
      <c r="B94" s="23" t="s">
        <v>2606</v>
      </c>
      <c r="C94" s="23" t="s">
        <v>2536</v>
      </c>
      <c r="D94" s="23">
        <v>1076</v>
      </c>
      <c r="E94" s="23">
        <v>5.64</v>
      </c>
      <c r="F94" s="23" t="s">
        <v>81</v>
      </c>
      <c r="G94" s="23" t="s">
        <v>36</v>
      </c>
      <c r="I94" s="23" t="s">
        <v>2648</v>
      </c>
      <c r="J94" s="23" t="s">
        <v>2649</v>
      </c>
      <c r="K94" s="23" t="s">
        <v>2517</v>
      </c>
      <c r="L94" s="23">
        <v>5930</v>
      </c>
      <c r="M94" s="23">
        <v>4.4720000000000004</v>
      </c>
      <c r="N94" s="23" t="s">
        <v>81</v>
      </c>
      <c r="O94" s="23" t="s">
        <v>36</v>
      </c>
    </row>
    <row r="95" spans="1:15" x14ac:dyDescent="0.35">
      <c r="A95" s="23"/>
      <c r="B95" s="23"/>
      <c r="C95" s="23"/>
      <c r="D95" s="23"/>
      <c r="E95" s="23"/>
      <c r="F95" s="23"/>
      <c r="G95" s="23"/>
      <c r="I95" s="23" t="s">
        <v>6379</v>
      </c>
      <c r="J95" s="23" t="s">
        <v>6380</v>
      </c>
      <c r="K95" s="23" t="s">
        <v>2517</v>
      </c>
      <c r="L95" s="23">
        <v>6250</v>
      </c>
      <c r="M95" s="23">
        <v>4.38</v>
      </c>
      <c r="N95" s="23" t="s">
        <v>68</v>
      </c>
      <c r="O95" s="23" t="s">
        <v>822</v>
      </c>
    </row>
    <row r="96" spans="1:15" x14ac:dyDescent="0.35">
      <c r="A96" s="23"/>
      <c r="B96" s="23"/>
      <c r="C96" s="23"/>
      <c r="D96" s="23"/>
      <c r="E96" s="23"/>
      <c r="F96" s="23"/>
      <c r="G96" s="23"/>
      <c r="I96" s="23" t="s">
        <v>6764</v>
      </c>
      <c r="J96" s="23" t="s">
        <v>6765</v>
      </c>
      <c r="K96" s="23" t="s">
        <v>2522</v>
      </c>
      <c r="L96" s="23">
        <v>24934</v>
      </c>
      <c r="M96" s="23">
        <v>1.371</v>
      </c>
      <c r="N96" s="23" t="s">
        <v>42</v>
      </c>
      <c r="O96" s="23" t="s">
        <v>36</v>
      </c>
    </row>
    <row r="97" spans="1:15" x14ac:dyDescent="0.35">
      <c r="A97" s="23"/>
      <c r="B97" s="23"/>
      <c r="C97" s="23"/>
      <c r="D97" s="23"/>
      <c r="E97" s="23"/>
      <c r="F97" s="23"/>
      <c r="G97" s="23"/>
      <c r="I97" s="23" t="s">
        <v>6387</v>
      </c>
      <c r="J97" s="23" t="s">
        <v>6388</v>
      </c>
      <c r="K97" s="23" t="s">
        <v>2517</v>
      </c>
      <c r="L97" s="23">
        <v>6371</v>
      </c>
      <c r="M97" s="23">
        <v>4.3410000000000002</v>
      </c>
      <c r="N97" s="23" t="s">
        <v>47</v>
      </c>
      <c r="O97" s="23" t="s">
        <v>36</v>
      </c>
    </row>
    <row r="98" spans="1:15" x14ac:dyDescent="0.35">
      <c r="A98" s="23"/>
      <c r="B98" s="23"/>
      <c r="C98" s="23"/>
      <c r="D98" s="23"/>
      <c r="E98" s="23"/>
      <c r="F98" s="23"/>
      <c r="G98" s="23"/>
      <c r="I98" s="23" t="s">
        <v>6986</v>
      </c>
      <c r="J98" s="23" t="s">
        <v>6987</v>
      </c>
      <c r="K98" s="23" t="s">
        <v>2525</v>
      </c>
      <c r="L98" s="23">
        <v>58670</v>
      </c>
      <c r="M98" s="23">
        <v>0.58499999999999996</v>
      </c>
      <c r="N98" s="23" t="s">
        <v>68</v>
      </c>
      <c r="O98" s="23" t="s">
        <v>36</v>
      </c>
    </row>
    <row r="99" spans="1:15" x14ac:dyDescent="0.35">
      <c r="A99" s="23"/>
      <c r="B99" s="23"/>
      <c r="C99" s="23"/>
      <c r="D99" s="23"/>
      <c r="E99" s="23"/>
      <c r="F99" s="23"/>
      <c r="G99" s="23"/>
      <c r="I99" s="23" t="s">
        <v>6674</v>
      </c>
      <c r="J99" s="23" t="s">
        <v>6675</v>
      </c>
      <c r="K99" s="23" t="s">
        <v>2518</v>
      </c>
      <c r="L99" s="23">
        <v>18288</v>
      </c>
      <c r="M99" s="23">
        <v>2.15</v>
      </c>
      <c r="N99" s="23" t="s">
        <v>96</v>
      </c>
      <c r="O99" s="23" t="s">
        <v>36</v>
      </c>
    </row>
    <row r="100" spans="1:15" x14ac:dyDescent="0.35">
      <c r="A100" s="23"/>
      <c r="B100" s="23"/>
      <c r="C100" s="23"/>
      <c r="D100" s="23"/>
      <c r="E100" s="23"/>
      <c r="F100" s="23"/>
      <c r="G100" s="23"/>
      <c r="I100" s="23" t="s">
        <v>6668</v>
      </c>
      <c r="J100" s="23" t="s">
        <v>6669</v>
      </c>
      <c r="K100" s="23" t="s">
        <v>2518</v>
      </c>
      <c r="L100" s="23">
        <v>18131</v>
      </c>
      <c r="M100" s="23">
        <v>2.173</v>
      </c>
      <c r="N100" s="23" t="s">
        <v>36</v>
      </c>
      <c r="O100" s="23" t="s">
        <v>36</v>
      </c>
    </row>
    <row r="101" spans="1:15" x14ac:dyDescent="0.35">
      <c r="A101" s="23"/>
      <c r="B101" s="23"/>
      <c r="C101" s="23"/>
      <c r="D101" s="23"/>
      <c r="E101" s="23"/>
      <c r="F101" s="23"/>
      <c r="G101" s="23"/>
      <c r="I101" s="23" t="s">
        <v>6802</v>
      </c>
      <c r="J101" s="23" t="s">
        <v>6803</v>
      </c>
      <c r="K101" s="23" t="s">
        <v>2525</v>
      </c>
      <c r="L101" s="23">
        <v>31473</v>
      </c>
      <c r="M101" s="23">
        <v>0.82699999999999996</v>
      </c>
      <c r="N101" s="23" t="s">
        <v>85</v>
      </c>
      <c r="O101" s="23" t="s">
        <v>36</v>
      </c>
    </row>
    <row r="102" spans="1:15" x14ac:dyDescent="0.35">
      <c r="A102" s="23"/>
      <c r="B102" s="23"/>
      <c r="C102" s="23"/>
      <c r="D102" s="23"/>
      <c r="E102" s="23"/>
      <c r="F102" s="23"/>
      <c r="G102" s="23"/>
      <c r="I102" s="23" t="s">
        <v>6860</v>
      </c>
      <c r="J102" s="23" t="s">
        <v>6861</v>
      </c>
      <c r="K102" s="23" t="s">
        <v>2525</v>
      </c>
      <c r="L102" s="23">
        <v>32606</v>
      </c>
      <c r="M102" s="23">
        <v>0.75</v>
      </c>
      <c r="N102" s="23" t="s">
        <v>53</v>
      </c>
      <c r="O102" s="23" t="s">
        <v>822</v>
      </c>
    </row>
    <row r="103" spans="1:15" x14ac:dyDescent="0.35">
      <c r="A103" s="23"/>
      <c r="B103" s="23"/>
      <c r="C103" s="23"/>
      <c r="D103" s="23"/>
      <c r="E103" s="23"/>
      <c r="F103" s="23"/>
      <c r="G103" s="23"/>
      <c r="I103" s="23" t="s">
        <v>6593</v>
      </c>
      <c r="J103" s="23" t="s">
        <v>6594</v>
      </c>
      <c r="K103" s="23" t="s">
        <v>2518</v>
      </c>
      <c r="L103" s="23">
        <v>13477</v>
      </c>
      <c r="M103" s="23">
        <v>2.8679999999999999</v>
      </c>
      <c r="N103" s="23" t="s">
        <v>155</v>
      </c>
      <c r="O103" s="23" t="s">
        <v>36</v>
      </c>
    </row>
    <row r="104" spans="1:15" x14ac:dyDescent="0.35">
      <c r="A104" s="23"/>
      <c r="B104" s="23"/>
      <c r="C104" s="23"/>
      <c r="D104" s="23"/>
      <c r="E104" s="23"/>
      <c r="F104" s="23"/>
      <c r="G104" s="23"/>
      <c r="I104" s="23" t="s">
        <v>6962</v>
      </c>
      <c r="J104" s="23" t="s">
        <v>6963</v>
      </c>
      <c r="K104" s="23" t="s">
        <v>2525</v>
      </c>
      <c r="L104" s="23">
        <v>44992</v>
      </c>
      <c r="M104" s="23">
        <v>0.745</v>
      </c>
      <c r="N104" s="23" t="s">
        <v>106</v>
      </c>
      <c r="O104" s="23" t="s">
        <v>36</v>
      </c>
    </row>
    <row r="105" spans="1:15" x14ac:dyDescent="0.35">
      <c r="A105" s="23"/>
      <c r="B105" s="23"/>
      <c r="C105" s="23"/>
      <c r="D105" s="23"/>
      <c r="E105" s="23"/>
      <c r="F105" s="23"/>
      <c r="G105" s="23"/>
      <c r="I105" s="23" t="s">
        <v>6239</v>
      </c>
      <c r="J105" s="23" t="s">
        <v>6240</v>
      </c>
      <c r="K105" s="23" t="s">
        <v>2536</v>
      </c>
      <c r="L105" s="23">
        <v>2623</v>
      </c>
      <c r="M105" s="23">
        <v>5.7919999999999998</v>
      </c>
      <c r="N105" s="23" t="s">
        <v>39</v>
      </c>
      <c r="O105" s="23" t="s">
        <v>36</v>
      </c>
    </row>
    <row r="106" spans="1:15" x14ac:dyDescent="0.35">
      <c r="A106" s="23"/>
      <c r="B106" s="23"/>
      <c r="C106" s="23"/>
      <c r="D106" s="23"/>
      <c r="E106" s="23"/>
      <c r="F106" s="23"/>
      <c r="G106" s="23"/>
      <c r="I106" s="23" t="s">
        <v>6904</v>
      </c>
      <c r="J106" s="23" t="s">
        <v>6905</v>
      </c>
      <c r="K106" s="23" t="s">
        <v>2525</v>
      </c>
      <c r="L106" s="23">
        <v>32606</v>
      </c>
      <c r="M106" s="23">
        <v>0.75</v>
      </c>
      <c r="N106" s="23" t="s">
        <v>36</v>
      </c>
      <c r="O106" s="23" t="s">
        <v>822</v>
      </c>
    </row>
    <row r="107" spans="1:15" x14ac:dyDescent="0.35">
      <c r="A107" s="23"/>
      <c r="B107" s="23"/>
      <c r="C107" s="23"/>
      <c r="D107" s="23"/>
      <c r="E107" s="23"/>
      <c r="F107" s="23"/>
      <c r="G107" s="23"/>
      <c r="I107" s="23" t="s">
        <v>6666</v>
      </c>
      <c r="J107" s="23" t="s">
        <v>6667</v>
      </c>
      <c r="K107" s="23" t="s">
        <v>2518</v>
      </c>
      <c r="L107" s="23">
        <v>18062</v>
      </c>
      <c r="M107" s="23">
        <v>2.1829999999999998</v>
      </c>
      <c r="N107" s="23" t="s">
        <v>68</v>
      </c>
      <c r="O107" s="23" t="s">
        <v>36</v>
      </c>
    </row>
    <row r="108" spans="1:15" x14ac:dyDescent="0.35">
      <c r="A108" s="23"/>
      <c r="B108" s="23"/>
      <c r="C108" s="23"/>
      <c r="D108" s="23"/>
      <c r="E108" s="23"/>
      <c r="F108" s="23"/>
      <c r="G108" s="23"/>
      <c r="I108" s="23" t="s">
        <v>6746</v>
      </c>
      <c r="J108" s="23" t="s">
        <v>6747</v>
      </c>
      <c r="K108" s="23" t="s">
        <v>2522</v>
      </c>
      <c r="L108" s="23">
        <v>23359</v>
      </c>
      <c r="M108" s="23">
        <v>1.53</v>
      </c>
      <c r="N108" s="23" t="s">
        <v>42</v>
      </c>
      <c r="O108" s="23" t="s">
        <v>822</v>
      </c>
    </row>
    <row r="109" spans="1:15" x14ac:dyDescent="0.35">
      <c r="A109" s="23"/>
      <c r="B109" s="23"/>
      <c r="C109" s="23"/>
      <c r="D109" s="23"/>
      <c r="E109" s="23"/>
      <c r="F109" s="23"/>
      <c r="G109" s="23"/>
      <c r="I109" s="23" t="s">
        <v>6541</v>
      </c>
      <c r="J109" s="23" t="s">
        <v>6542</v>
      </c>
      <c r="K109" s="23" t="s">
        <v>2517</v>
      </c>
      <c r="L109" s="23">
        <v>10044</v>
      </c>
      <c r="M109" s="23">
        <v>3.4860000000000002</v>
      </c>
      <c r="N109" s="23" t="s">
        <v>76</v>
      </c>
      <c r="O109" s="23" t="s">
        <v>36</v>
      </c>
    </row>
    <row r="110" spans="1:15" x14ac:dyDescent="0.35">
      <c r="A110" s="23"/>
      <c r="B110" s="23"/>
      <c r="C110" s="23"/>
      <c r="D110" s="23"/>
      <c r="E110" s="23"/>
      <c r="F110" s="23"/>
      <c r="G110" s="23"/>
      <c r="I110" s="23" t="s">
        <v>6754</v>
      </c>
      <c r="J110" s="23" t="s">
        <v>6755</v>
      </c>
      <c r="K110" s="23" t="s">
        <v>2522</v>
      </c>
      <c r="L110" s="23">
        <v>24239</v>
      </c>
      <c r="M110" s="23">
        <v>1.4390000000000001</v>
      </c>
      <c r="N110" s="23" t="s">
        <v>36</v>
      </c>
      <c r="O110" s="23" t="s">
        <v>822</v>
      </c>
    </row>
    <row r="111" spans="1:15" x14ac:dyDescent="0.35">
      <c r="A111" s="23"/>
      <c r="B111" s="23"/>
      <c r="C111" s="23"/>
      <c r="D111" s="23"/>
      <c r="E111" s="23"/>
      <c r="F111" s="23"/>
      <c r="G111" s="23"/>
      <c r="I111" s="23" t="s">
        <v>6748</v>
      </c>
      <c r="J111" s="23" t="s">
        <v>6749</v>
      </c>
      <c r="K111" s="23" t="s">
        <v>2522</v>
      </c>
      <c r="L111" s="23">
        <v>23813</v>
      </c>
      <c r="M111" s="23">
        <v>1.484</v>
      </c>
      <c r="N111" s="23" t="s">
        <v>47</v>
      </c>
      <c r="O111" s="23" t="s">
        <v>36</v>
      </c>
    </row>
    <row r="112" spans="1:15" x14ac:dyDescent="0.35">
      <c r="A112" s="23"/>
      <c r="B112" s="23"/>
      <c r="C112" s="23"/>
      <c r="D112" s="23"/>
      <c r="E112" s="23"/>
      <c r="F112" s="23"/>
      <c r="G112" s="23"/>
      <c r="I112" s="23" t="s">
        <v>6768</v>
      </c>
      <c r="J112" s="23" t="s">
        <v>6769</v>
      </c>
      <c r="K112" s="23" t="s">
        <v>2522</v>
      </c>
      <c r="L112" s="23">
        <v>25587</v>
      </c>
      <c r="M112" s="23">
        <v>1.3140000000000001</v>
      </c>
      <c r="N112" s="23" t="s">
        <v>96</v>
      </c>
      <c r="O112" s="23" t="s">
        <v>36</v>
      </c>
    </row>
    <row r="113" spans="1:15" x14ac:dyDescent="0.35">
      <c r="A113" s="23"/>
      <c r="B113" s="23"/>
      <c r="C113" s="23"/>
      <c r="D113" s="23"/>
      <c r="E113" s="23"/>
      <c r="F113" s="23"/>
      <c r="G113" s="23"/>
      <c r="I113" s="23" t="s">
        <v>6603</v>
      </c>
      <c r="J113" s="23" t="s">
        <v>6604</v>
      </c>
      <c r="K113" s="23" t="s">
        <v>2518</v>
      </c>
      <c r="L113" s="23">
        <v>14460</v>
      </c>
      <c r="M113" s="23">
        <v>2.7029999999999998</v>
      </c>
      <c r="N113" s="23" t="s">
        <v>155</v>
      </c>
      <c r="O113" s="23" t="s">
        <v>36</v>
      </c>
    </row>
    <row r="114" spans="1:15" x14ac:dyDescent="0.35">
      <c r="A114" s="23"/>
      <c r="B114" s="23"/>
      <c r="C114" s="23"/>
      <c r="D114" s="23"/>
      <c r="E114" s="23"/>
      <c r="F114" s="23"/>
      <c r="G114" s="23"/>
      <c r="I114" s="23" t="s">
        <v>6960</v>
      </c>
      <c r="J114" s="23" t="s">
        <v>6961</v>
      </c>
      <c r="K114" s="23" t="s">
        <v>2525</v>
      </c>
      <c r="L114" s="23">
        <v>44992</v>
      </c>
      <c r="M114" s="23">
        <v>0.745</v>
      </c>
      <c r="N114" s="23" t="s">
        <v>106</v>
      </c>
      <c r="O114" s="23" t="s">
        <v>36</v>
      </c>
    </row>
    <row r="115" spans="1:15" x14ac:dyDescent="0.35">
      <c r="A115" s="23"/>
      <c r="B115" s="23"/>
      <c r="C115" s="23"/>
      <c r="D115" s="23"/>
      <c r="E115" s="23"/>
      <c r="F115" s="23"/>
      <c r="G115" s="23"/>
      <c r="I115" s="23" t="s">
        <v>6357</v>
      </c>
      <c r="J115" s="23" t="s">
        <v>6358</v>
      </c>
      <c r="K115" s="23" t="s">
        <v>2536</v>
      </c>
      <c r="L115" s="23">
        <v>4686</v>
      </c>
      <c r="M115" s="23">
        <v>4.8559999999999999</v>
      </c>
      <c r="N115" s="23" t="s">
        <v>76</v>
      </c>
      <c r="O115" s="23" t="s">
        <v>36</v>
      </c>
    </row>
    <row r="116" spans="1:15" x14ac:dyDescent="0.35">
      <c r="A116" s="23"/>
      <c r="B116" s="23"/>
      <c r="C116" s="23"/>
      <c r="D116" s="23"/>
      <c r="E116" s="23"/>
      <c r="F116" s="23"/>
      <c r="G116" s="23"/>
      <c r="I116" s="23" t="s">
        <v>6864</v>
      </c>
      <c r="J116" s="23" t="s">
        <v>6865</v>
      </c>
      <c r="K116" s="23" t="s">
        <v>2525</v>
      </c>
      <c r="L116" s="23">
        <v>32606</v>
      </c>
      <c r="M116" s="23">
        <v>0.75</v>
      </c>
      <c r="N116" s="23" t="s">
        <v>71</v>
      </c>
      <c r="O116" s="23" t="s">
        <v>36</v>
      </c>
    </row>
    <row r="117" spans="1:15" x14ac:dyDescent="0.35">
      <c r="A117" s="23"/>
      <c r="B117" s="23"/>
      <c r="C117" s="23"/>
      <c r="D117" s="23"/>
      <c r="E117" s="23"/>
      <c r="F117" s="23"/>
      <c r="G117" s="23"/>
      <c r="I117" s="23" t="s">
        <v>6778</v>
      </c>
      <c r="J117" s="23" t="s">
        <v>6779</v>
      </c>
      <c r="K117" s="23" t="s">
        <v>2522</v>
      </c>
      <c r="L117" s="23">
        <v>27728</v>
      </c>
      <c r="M117" s="23">
        <v>1.1299999999999999</v>
      </c>
      <c r="N117" s="23" t="s">
        <v>50</v>
      </c>
      <c r="O117" s="23" t="s">
        <v>36</v>
      </c>
    </row>
    <row r="118" spans="1:15" x14ac:dyDescent="0.35">
      <c r="A118" s="23"/>
      <c r="B118" s="23"/>
      <c r="C118" s="23"/>
      <c r="D118" s="23"/>
      <c r="E118" s="23"/>
      <c r="F118" s="23"/>
      <c r="G118" s="23"/>
      <c r="I118" s="23" t="s">
        <v>6842</v>
      </c>
      <c r="J118" s="23" t="s">
        <v>6843</v>
      </c>
      <c r="K118" s="23" t="s">
        <v>2525</v>
      </c>
      <c r="L118" s="23">
        <v>32606</v>
      </c>
      <c r="M118" s="23">
        <v>0.75</v>
      </c>
      <c r="N118" s="23" t="s">
        <v>68</v>
      </c>
      <c r="O118" s="23" t="s">
        <v>822</v>
      </c>
    </row>
    <row r="119" spans="1:15" x14ac:dyDescent="0.35">
      <c r="A119" s="23"/>
      <c r="B119" s="23"/>
      <c r="C119" s="23"/>
      <c r="D119" s="23"/>
      <c r="E119" s="23"/>
      <c r="F119" s="23"/>
      <c r="G119" s="23"/>
      <c r="I119" s="23" t="s">
        <v>6694</v>
      </c>
      <c r="J119" s="23" t="s">
        <v>6695</v>
      </c>
      <c r="K119" s="23" t="s">
        <v>2518</v>
      </c>
      <c r="L119" s="23">
        <v>19648</v>
      </c>
      <c r="M119" s="23">
        <v>1.9710000000000001</v>
      </c>
      <c r="N119" s="23" t="s">
        <v>96</v>
      </c>
      <c r="O119" s="23" t="s">
        <v>36</v>
      </c>
    </row>
    <row r="120" spans="1:15" x14ac:dyDescent="0.35">
      <c r="A120" s="23"/>
      <c r="B120" s="23"/>
      <c r="C120" s="23"/>
      <c r="D120" s="23"/>
      <c r="E120" s="23"/>
      <c r="F120" s="23"/>
      <c r="G120" s="23"/>
      <c r="I120" s="23" t="s">
        <v>6734</v>
      </c>
      <c r="J120" s="23" t="s">
        <v>6735</v>
      </c>
      <c r="K120" s="23" t="s">
        <v>2522</v>
      </c>
      <c r="L120" s="23">
        <v>22411</v>
      </c>
      <c r="M120" s="23">
        <v>1.64</v>
      </c>
      <c r="N120" s="23" t="s">
        <v>50</v>
      </c>
      <c r="O120" s="23" t="s">
        <v>36</v>
      </c>
    </row>
    <row r="121" spans="1:15" x14ac:dyDescent="0.35">
      <c r="A121" s="23"/>
      <c r="B121" s="23"/>
      <c r="C121" s="23"/>
      <c r="D121" s="23"/>
      <c r="E121" s="23"/>
      <c r="F121" s="23"/>
      <c r="G121" s="23"/>
      <c r="I121" s="23" t="s">
        <v>6738</v>
      </c>
      <c r="J121" s="23" t="s">
        <v>6739</v>
      </c>
      <c r="K121" s="23" t="s">
        <v>2522</v>
      </c>
      <c r="L121" s="23">
        <v>22520</v>
      </c>
      <c r="M121" s="23">
        <v>1.625</v>
      </c>
      <c r="N121" s="23" t="s">
        <v>42</v>
      </c>
      <c r="O121" s="23" t="s">
        <v>36</v>
      </c>
    </row>
    <row r="122" spans="1:15" x14ac:dyDescent="0.35">
      <c r="A122" s="23"/>
      <c r="B122" s="23"/>
      <c r="C122" s="23"/>
      <c r="D122" s="23"/>
      <c r="E122" s="23"/>
      <c r="F122" s="23"/>
      <c r="G122" s="23"/>
      <c r="I122" s="23" t="s">
        <v>6978</v>
      </c>
      <c r="J122" s="23" t="s">
        <v>6979</v>
      </c>
      <c r="K122" s="23" t="s">
        <v>2525</v>
      </c>
      <c r="L122" s="23">
        <v>58048</v>
      </c>
      <c r="M122" s="23">
        <v>0.66200000000000003</v>
      </c>
      <c r="N122" s="23" t="s">
        <v>76</v>
      </c>
      <c r="O122" s="23" t="s">
        <v>36</v>
      </c>
    </row>
    <row r="123" spans="1:15" x14ac:dyDescent="0.35">
      <c r="A123" s="23"/>
      <c r="B123" s="23"/>
      <c r="C123" s="23"/>
      <c r="D123" s="23"/>
      <c r="E123" s="23"/>
      <c r="F123" s="23"/>
      <c r="G123" s="23"/>
      <c r="I123" s="23" t="s">
        <v>6644</v>
      </c>
      <c r="J123" s="23" t="s">
        <v>6645</v>
      </c>
      <c r="K123" s="23" t="s">
        <v>2518</v>
      </c>
      <c r="L123" s="23">
        <v>16595</v>
      </c>
      <c r="M123" s="23">
        <v>2.3839999999999999</v>
      </c>
      <c r="N123" s="23" t="s">
        <v>106</v>
      </c>
      <c r="O123" s="23" t="s">
        <v>36</v>
      </c>
    </row>
    <row r="124" spans="1:15" x14ac:dyDescent="0.35">
      <c r="A124" s="23"/>
      <c r="B124" s="23"/>
      <c r="C124" s="23"/>
      <c r="D124" s="23"/>
      <c r="E124" s="23"/>
      <c r="F124" s="23"/>
      <c r="G124" s="23"/>
      <c r="I124" s="23" t="s">
        <v>6483</v>
      </c>
      <c r="J124" s="23" t="s">
        <v>6484</v>
      </c>
      <c r="K124" s="23" t="s">
        <v>2517</v>
      </c>
      <c r="L124" s="23">
        <v>8640</v>
      </c>
      <c r="M124" s="23">
        <v>3.782</v>
      </c>
      <c r="N124" s="23" t="s">
        <v>36</v>
      </c>
      <c r="O124" s="23" t="s">
        <v>822</v>
      </c>
    </row>
    <row r="125" spans="1:15" x14ac:dyDescent="0.35">
      <c r="A125" s="23"/>
      <c r="B125" s="23"/>
      <c r="C125" s="23"/>
      <c r="D125" s="23"/>
      <c r="E125" s="23"/>
      <c r="F125" s="23"/>
      <c r="G125" s="23"/>
      <c r="I125" s="23" t="s">
        <v>6786</v>
      </c>
      <c r="J125" s="23" t="s">
        <v>6787</v>
      </c>
      <c r="K125" s="23" t="s">
        <v>2522</v>
      </c>
      <c r="L125" s="23">
        <v>28659</v>
      </c>
      <c r="M125" s="23">
        <v>1.0409999999999999</v>
      </c>
      <c r="N125" s="23" t="s">
        <v>68</v>
      </c>
      <c r="O125" s="23" t="s">
        <v>36</v>
      </c>
    </row>
    <row r="126" spans="1:15" x14ac:dyDescent="0.35">
      <c r="A126" s="23"/>
      <c r="B126" s="23"/>
      <c r="C126" s="23"/>
      <c r="D126" s="23"/>
      <c r="E126" s="23"/>
      <c r="F126" s="23"/>
      <c r="G126" s="23"/>
      <c r="I126" s="23" t="s">
        <v>6457</v>
      </c>
      <c r="J126" s="23" t="s">
        <v>6458</v>
      </c>
      <c r="K126" s="23" t="s">
        <v>2517</v>
      </c>
      <c r="L126" s="23">
        <v>7970</v>
      </c>
      <c r="M126" s="23">
        <v>3.9319999999999999</v>
      </c>
      <c r="N126" s="23" t="s">
        <v>68</v>
      </c>
      <c r="O126" s="23" t="s">
        <v>36</v>
      </c>
    </row>
    <row r="127" spans="1:15" x14ac:dyDescent="0.35">
      <c r="A127" s="23"/>
      <c r="B127" s="23"/>
      <c r="C127" s="23"/>
      <c r="D127" s="23"/>
      <c r="E127" s="23"/>
      <c r="F127" s="23"/>
      <c r="G127" s="23"/>
      <c r="I127" s="23" t="s">
        <v>6950</v>
      </c>
      <c r="J127" s="23" t="s">
        <v>6951</v>
      </c>
      <c r="K127" s="23" t="s">
        <v>2525</v>
      </c>
      <c r="L127" s="23">
        <v>44992</v>
      </c>
      <c r="M127" s="23">
        <v>0.745</v>
      </c>
      <c r="N127" s="23" t="s">
        <v>50</v>
      </c>
      <c r="O127" s="23" t="s">
        <v>36</v>
      </c>
    </row>
    <row r="128" spans="1:15" x14ac:dyDescent="0.35">
      <c r="A128" s="23"/>
      <c r="B128" s="23"/>
      <c r="C128" s="23"/>
      <c r="D128" s="23"/>
      <c r="E128" s="23"/>
      <c r="F128" s="23"/>
      <c r="G128" s="23"/>
      <c r="I128" s="23" t="s">
        <v>6503</v>
      </c>
      <c r="J128" s="23" t="s">
        <v>6504</v>
      </c>
      <c r="K128" s="23" t="s">
        <v>2517</v>
      </c>
      <c r="L128" s="23">
        <v>9137</v>
      </c>
      <c r="M128" s="23">
        <v>3.673</v>
      </c>
      <c r="N128" s="23" t="s">
        <v>53</v>
      </c>
      <c r="O128" s="23" t="s">
        <v>36</v>
      </c>
    </row>
    <row r="129" spans="1:15" x14ac:dyDescent="0.35">
      <c r="A129" s="23"/>
      <c r="B129" s="23"/>
      <c r="C129" s="23"/>
      <c r="D129" s="23"/>
      <c r="E129" s="23"/>
      <c r="F129" s="23"/>
      <c r="G129" s="23"/>
      <c r="I129" s="23" t="s">
        <v>6914</v>
      </c>
      <c r="J129" s="23" t="s">
        <v>6915</v>
      </c>
      <c r="K129" s="23" t="s">
        <v>2525</v>
      </c>
      <c r="L129" s="23">
        <v>32606</v>
      </c>
      <c r="M129" s="23">
        <v>0.75</v>
      </c>
      <c r="N129" s="23" t="s">
        <v>71</v>
      </c>
      <c r="O129" s="23" t="s">
        <v>822</v>
      </c>
    </row>
    <row r="130" spans="1:15" x14ac:dyDescent="0.35">
      <c r="A130" s="23"/>
      <c r="B130" s="23"/>
      <c r="C130" s="23"/>
      <c r="D130" s="23"/>
      <c r="E130" s="23"/>
      <c r="F130" s="23"/>
      <c r="G130" s="23"/>
      <c r="I130" s="23" t="s">
        <v>6686</v>
      </c>
      <c r="J130" s="23" t="s">
        <v>6687</v>
      </c>
      <c r="K130" s="23" t="s">
        <v>2518</v>
      </c>
      <c r="L130" s="23">
        <v>19230</v>
      </c>
      <c r="M130" s="23">
        <v>2.0209999999999999</v>
      </c>
      <c r="N130" s="23" t="s">
        <v>96</v>
      </c>
      <c r="O130" s="23" t="s">
        <v>36</v>
      </c>
    </row>
    <row r="131" spans="1:15" x14ac:dyDescent="0.35">
      <c r="A131" s="23"/>
      <c r="B131" s="23"/>
      <c r="C131" s="23"/>
      <c r="D131" s="23"/>
      <c r="E131" s="23"/>
      <c r="F131" s="23"/>
      <c r="G131" s="23"/>
      <c r="I131" s="23" t="s">
        <v>6654</v>
      </c>
      <c r="J131" s="23" t="s">
        <v>6655</v>
      </c>
      <c r="K131" s="23" t="s">
        <v>2518</v>
      </c>
      <c r="L131" s="23">
        <v>17147</v>
      </c>
      <c r="M131" s="23">
        <v>2.3109999999999999</v>
      </c>
      <c r="N131" s="23" t="s">
        <v>42</v>
      </c>
      <c r="O131" s="23" t="s">
        <v>36</v>
      </c>
    </row>
    <row r="132" spans="1:15" x14ac:dyDescent="0.35">
      <c r="A132" s="23"/>
      <c r="B132" s="23"/>
      <c r="C132" s="23"/>
      <c r="D132" s="23"/>
      <c r="E132" s="23"/>
      <c r="F132" s="23"/>
      <c r="G132" s="23"/>
      <c r="I132" s="23" t="s">
        <v>6557</v>
      </c>
      <c r="J132" s="23" t="s">
        <v>6558</v>
      </c>
      <c r="K132" s="23" t="s">
        <v>2518</v>
      </c>
      <c r="L132" s="23">
        <v>11005</v>
      </c>
      <c r="M132" s="23">
        <v>3.3</v>
      </c>
      <c r="N132" s="23" t="s">
        <v>39</v>
      </c>
      <c r="O132" s="23" t="s">
        <v>36</v>
      </c>
    </row>
    <row r="133" spans="1:15" x14ac:dyDescent="0.35">
      <c r="A133" s="23"/>
      <c r="B133" s="23"/>
      <c r="C133" s="23"/>
      <c r="D133" s="23"/>
      <c r="E133" s="23"/>
      <c r="F133" s="23"/>
      <c r="G133" s="23"/>
      <c r="I133" s="23" t="s">
        <v>6894</v>
      </c>
      <c r="J133" s="23" t="s">
        <v>6895</v>
      </c>
      <c r="K133" s="23" t="s">
        <v>2525</v>
      </c>
      <c r="L133" s="23">
        <v>32606</v>
      </c>
      <c r="M133" s="23">
        <v>0.75</v>
      </c>
      <c r="N133" s="23" t="s">
        <v>53</v>
      </c>
      <c r="O133" s="23" t="s">
        <v>822</v>
      </c>
    </row>
    <row r="134" spans="1:15" x14ac:dyDescent="0.35">
      <c r="A134" s="23"/>
      <c r="B134" s="23"/>
      <c r="C134" s="23"/>
      <c r="D134" s="23"/>
      <c r="E134" s="23"/>
      <c r="F134" s="23"/>
      <c r="G134" s="23"/>
      <c r="I134" s="23" t="s">
        <v>6706</v>
      </c>
      <c r="J134" s="23" t="s">
        <v>6707</v>
      </c>
      <c r="K134" s="23" t="s">
        <v>2518</v>
      </c>
      <c r="L134" s="23">
        <v>20336</v>
      </c>
      <c r="M134" s="23">
        <v>1.883</v>
      </c>
      <c r="N134" s="23" t="s">
        <v>47</v>
      </c>
      <c r="O134" s="23" t="s">
        <v>36</v>
      </c>
    </row>
    <row r="135" spans="1:15" x14ac:dyDescent="0.35">
      <c r="A135" s="23"/>
      <c r="B135" s="23"/>
      <c r="C135" s="23"/>
      <c r="D135" s="23"/>
      <c r="E135" s="23"/>
      <c r="F135" s="23"/>
      <c r="G135" s="23"/>
      <c r="I135" s="23" t="s">
        <v>3291</v>
      </c>
      <c r="J135" s="23" t="s">
        <v>3292</v>
      </c>
      <c r="K135" s="23" t="s">
        <v>2517</v>
      </c>
      <c r="L135" s="23">
        <v>7449</v>
      </c>
      <c r="M135" s="23">
        <v>4.048</v>
      </c>
      <c r="N135" s="23" t="s">
        <v>36</v>
      </c>
      <c r="O135" s="23" t="s">
        <v>822</v>
      </c>
    </row>
    <row r="136" spans="1:15" x14ac:dyDescent="0.35">
      <c r="A136" s="23"/>
      <c r="B136" s="23"/>
      <c r="C136" s="23"/>
      <c r="D136" s="23"/>
      <c r="E136" s="23"/>
      <c r="F136" s="23"/>
      <c r="G136" s="23"/>
      <c r="I136" s="23" t="s">
        <v>6832</v>
      </c>
      <c r="J136" s="23" t="s">
        <v>6833</v>
      </c>
      <c r="K136" s="23" t="s">
        <v>2525</v>
      </c>
      <c r="L136" s="23">
        <v>32606</v>
      </c>
      <c r="M136" s="23">
        <v>0.75</v>
      </c>
      <c r="N136" s="23" t="s">
        <v>36</v>
      </c>
      <c r="O136" s="23" t="s">
        <v>36</v>
      </c>
    </row>
    <row r="137" spans="1:15" x14ac:dyDescent="0.35">
      <c r="A137" s="23"/>
      <c r="B137" s="23"/>
      <c r="C137" s="23"/>
      <c r="D137" s="23"/>
      <c r="E137" s="23"/>
      <c r="F137" s="23"/>
      <c r="G137" s="23"/>
      <c r="I137" s="23" t="s">
        <v>6531</v>
      </c>
      <c r="J137" s="23" t="s">
        <v>6532</v>
      </c>
      <c r="K137" s="23" t="s">
        <v>2517</v>
      </c>
      <c r="L137" s="23">
        <v>9549</v>
      </c>
      <c r="M137" s="23">
        <v>3.5859999999999999</v>
      </c>
      <c r="N137" s="23" t="s">
        <v>47</v>
      </c>
      <c r="O137" s="23" t="s">
        <v>36</v>
      </c>
    </row>
    <row r="138" spans="1:15" x14ac:dyDescent="0.35">
      <c r="A138" s="23"/>
      <c r="B138" s="23"/>
      <c r="C138" s="23"/>
      <c r="D138" s="23"/>
      <c r="E138" s="23"/>
      <c r="F138" s="23"/>
      <c r="G138" s="23"/>
      <c r="I138" s="23" t="s">
        <v>6561</v>
      </c>
      <c r="J138" s="23" t="s">
        <v>6562</v>
      </c>
      <c r="K138" s="23" t="s">
        <v>2518</v>
      </c>
      <c r="L138" s="23">
        <v>11047</v>
      </c>
      <c r="M138" s="23">
        <v>3.294</v>
      </c>
      <c r="N138" s="23" t="s">
        <v>47</v>
      </c>
      <c r="O138" s="23" t="s">
        <v>36</v>
      </c>
    </row>
    <row r="139" spans="1:15" x14ac:dyDescent="0.35">
      <c r="A139" s="23"/>
      <c r="B139" s="23"/>
      <c r="C139" s="23"/>
      <c r="D139" s="23"/>
      <c r="E139" s="23"/>
      <c r="F139" s="23"/>
      <c r="G139" s="23"/>
      <c r="I139" s="23" t="s">
        <v>6419</v>
      </c>
      <c r="J139" s="23" t="s">
        <v>6420</v>
      </c>
      <c r="K139" s="23" t="s">
        <v>2517</v>
      </c>
      <c r="L139" s="23">
        <v>7147</v>
      </c>
      <c r="M139" s="23">
        <v>4.125</v>
      </c>
      <c r="N139" s="23" t="s">
        <v>39</v>
      </c>
      <c r="O139" s="23" t="s">
        <v>36</v>
      </c>
    </row>
    <row r="140" spans="1:15" x14ac:dyDescent="0.35">
      <c r="A140" s="23"/>
      <c r="B140" s="23"/>
      <c r="C140" s="23"/>
      <c r="D140" s="23"/>
      <c r="E140" s="23"/>
      <c r="F140" s="23"/>
      <c r="G140" s="23"/>
      <c r="I140" s="23" t="s">
        <v>6597</v>
      </c>
      <c r="J140" s="23" t="s">
        <v>6598</v>
      </c>
      <c r="K140" s="23" t="s">
        <v>2518</v>
      </c>
      <c r="L140" s="23">
        <v>13881</v>
      </c>
      <c r="M140" s="23">
        <v>2.7989999999999999</v>
      </c>
      <c r="N140" s="23" t="s">
        <v>42</v>
      </c>
      <c r="O140" s="23" t="s">
        <v>36</v>
      </c>
    </row>
    <row r="141" spans="1:15" x14ac:dyDescent="0.35">
      <c r="A141" s="23"/>
      <c r="B141" s="23"/>
      <c r="C141" s="23"/>
      <c r="D141" s="23"/>
      <c r="E141" s="23"/>
      <c r="F141" s="23"/>
      <c r="G141" s="23"/>
      <c r="I141" s="23" t="s">
        <v>6023</v>
      </c>
      <c r="J141" s="23" t="s">
        <v>6024</v>
      </c>
      <c r="K141" s="23" t="s">
        <v>2536</v>
      </c>
      <c r="L141" s="23">
        <v>2847</v>
      </c>
      <c r="M141" s="23">
        <v>5.66</v>
      </c>
      <c r="N141" s="23" t="s">
        <v>71</v>
      </c>
      <c r="O141" s="23" t="s">
        <v>36</v>
      </c>
    </row>
    <row r="142" spans="1:15" x14ac:dyDescent="0.35">
      <c r="A142" s="23"/>
      <c r="B142" s="23"/>
      <c r="C142" s="23"/>
      <c r="D142" s="23"/>
      <c r="E142" s="23"/>
      <c r="F142" s="23"/>
      <c r="G142" s="23"/>
      <c r="I142" s="23" t="s">
        <v>6469</v>
      </c>
      <c r="J142" s="23" t="s">
        <v>6470</v>
      </c>
      <c r="K142" s="23" t="s">
        <v>2517</v>
      </c>
      <c r="L142" s="23">
        <v>8395</v>
      </c>
      <c r="M142" s="23">
        <v>3.8359999999999999</v>
      </c>
      <c r="N142" s="23" t="s">
        <v>47</v>
      </c>
      <c r="O142" s="23" t="s">
        <v>36</v>
      </c>
    </row>
    <row r="143" spans="1:15" x14ac:dyDescent="0.35">
      <c r="A143" s="23"/>
      <c r="B143" s="23"/>
      <c r="C143" s="23"/>
      <c r="D143" s="23"/>
      <c r="E143" s="23"/>
      <c r="F143" s="23"/>
      <c r="G143" s="23"/>
      <c r="I143" s="23" t="s">
        <v>6992</v>
      </c>
      <c r="J143" s="23" t="s">
        <v>6993</v>
      </c>
      <c r="K143" s="23" t="s">
        <v>2525</v>
      </c>
      <c r="L143" s="23">
        <v>59149</v>
      </c>
      <c r="M143" s="23">
        <v>0.43099999999999999</v>
      </c>
      <c r="N143" s="23" t="s">
        <v>81</v>
      </c>
      <c r="O143" s="23" t="s">
        <v>36</v>
      </c>
    </row>
    <row r="144" spans="1:15" x14ac:dyDescent="0.35">
      <c r="A144" s="23"/>
      <c r="B144" s="23"/>
      <c r="C144" s="23"/>
      <c r="D144" s="23"/>
      <c r="E144" s="23"/>
      <c r="F144" s="23"/>
      <c r="G144" s="23"/>
      <c r="I144" s="23" t="s">
        <v>6261</v>
      </c>
      <c r="J144" s="23" t="s">
        <v>6262</v>
      </c>
      <c r="K144" s="23" t="s">
        <v>2536</v>
      </c>
      <c r="L144" s="23">
        <v>2905</v>
      </c>
      <c r="M144" s="23">
        <v>5.6289999999999996</v>
      </c>
      <c r="N144" s="23" t="s">
        <v>155</v>
      </c>
      <c r="O144" s="23" t="s">
        <v>36</v>
      </c>
    </row>
    <row r="145" spans="1:15" x14ac:dyDescent="0.35">
      <c r="A145" s="23"/>
      <c r="B145" s="23"/>
      <c r="C145" s="23"/>
      <c r="D145" s="23"/>
      <c r="E145" s="23"/>
      <c r="F145" s="23"/>
      <c r="G145" s="23"/>
      <c r="I145" s="23" t="s">
        <v>6279</v>
      </c>
      <c r="J145" s="23" t="s">
        <v>6280</v>
      </c>
      <c r="K145" s="23" t="s">
        <v>2536</v>
      </c>
      <c r="L145" s="23">
        <v>3212</v>
      </c>
      <c r="M145" s="23">
        <v>5.468</v>
      </c>
      <c r="N145" s="23" t="s">
        <v>71</v>
      </c>
      <c r="O145" s="23" t="s">
        <v>36</v>
      </c>
    </row>
    <row r="146" spans="1:15" x14ac:dyDescent="0.35">
      <c r="A146" s="23"/>
      <c r="B146" s="23"/>
      <c r="C146" s="23"/>
      <c r="D146" s="23"/>
      <c r="E146" s="23"/>
      <c r="F146" s="23"/>
      <c r="G146" s="23"/>
      <c r="I146" s="23" t="s">
        <v>6800</v>
      </c>
      <c r="J146" s="23" t="s">
        <v>6801</v>
      </c>
      <c r="K146" s="23" t="s">
        <v>2525</v>
      </c>
      <c r="L146" s="23">
        <v>31313</v>
      </c>
      <c r="M146" s="23">
        <v>0.84</v>
      </c>
      <c r="N146" s="23" t="s">
        <v>39</v>
      </c>
      <c r="O146" s="23" t="s">
        <v>36</v>
      </c>
    </row>
    <row r="147" spans="1:15" x14ac:dyDescent="0.35">
      <c r="A147" s="23"/>
      <c r="B147" s="23"/>
      <c r="C147" s="23"/>
      <c r="D147" s="23"/>
      <c r="E147" s="23"/>
      <c r="F147" s="23"/>
      <c r="G147" s="23"/>
      <c r="I147" s="23" t="s">
        <v>6549</v>
      </c>
      <c r="J147" s="23" t="s">
        <v>6550</v>
      </c>
      <c r="K147" s="23" t="s">
        <v>2518</v>
      </c>
      <c r="L147" s="23">
        <v>10711</v>
      </c>
      <c r="M147" s="23">
        <v>3.3570000000000002</v>
      </c>
      <c r="N147" s="23" t="s">
        <v>144</v>
      </c>
      <c r="O147" s="23" t="s">
        <v>36</v>
      </c>
    </row>
    <row r="148" spans="1:15" x14ac:dyDescent="0.35">
      <c r="A148" s="23"/>
      <c r="B148" s="23"/>
      <c r="C148" s="23"/>
      <c r="D148" s="23"/>
      <c r="E148" s="23"/>
      <c r="F148" s="23"/>
      <c r="G148" s="23"/>
      <c r="I148" s="23" t="s">
        <v>6820</v>
      </c>
      <c r="J148" s="23" t="s">
        <v>6821</v>
      </c>
      <c r="K148" s="23" t="s">
        <v>2525</v>
      </c>
      <c r="L148" s="23">
        <v>32606</v>
      </c>
      <c r="M148" s="23">
        <v>0.75</v>
      </c>
      <c r="N148" s="23" t="s">
        <v>155</v>
      </c>
      <c r="O148" s="23" t="s">
        <v>36</v>
      </c>
    </row>
    <row r="149" spans="1:15" x14ac:dyDescent="0.35">
      <c r="A149" s="23"/>
      <c r="B149" s="23"/>
      <c r="C149" s="23"/>
      <c r="D149" s="23"/>
      <c r="E149" s="23"/>
      <c r="F149" s="23"/>
      <c r="G149" s="23"/>
      <c r="I149" s="23" t="s">
        <v>6976</v>
      </c>
      <c r="J149" s="23" t="s">
        <v>6977</v>
      </c>
      <c r="K149" s="23" t="s">
        <v>2525</v>
      </c>
      <c r="L149" s="23">
        <v>57652</v>
      </c>
      <c r="M149" s="23">
        <v>0.69799999999999995</v>
      </c>
      <c r="N149" s="23" t="s">
        <v>36</v>
      </c>
      <c r="O149" s="23" t="s">
        <v>36</v>
      </c>
    </row>
    <row r="150" spans="1:15" x14ac:dyDescent="0.35">
      <c r="A150" s="23"/>
      <c r="B150" s="23"/>
      <c r="C150" s="23"/>
      <c r="D150" s="23"/>
      <c r="E150" s="23"/>
      <c r="F150" s="23"/>
      <c r="G150" s="23"/>
      <c r="I150" s="23" t="s">
        <v>6742</v>
      </c>
      <c r="J150" s="23" t="s">
        <v>6743</v>
      </c>
      <c r="K150" s="23" t="s">
        <v>2522</v>
      </c>
      <c r="L150" s="23">
        <v>23091</v>
      </c>
      <c r="M150" s="23">
        <v>1.5620000000000001</v>
      </c>
      <c r="N150" s="23" t="s">
        <v>53</v>
      </c>
      <c r="O150" s="23" t="s">
        <v>36</v>
      </c>
    </row>
    <row r="151" spans="1:15" x14ac:dyDescent="0.35">
      <c r="A151" s="23"/>
      <c r="B151" s="23"/>
      <c r="C151" s="23"/>
      <c r="D151" s="23"/>
      <c r="E151" s="23"/>
      <c r="F151" s="23"/>
      <c r="G151" s="23"/>
      <c r="I151" s="23" t="s">
        <v>6682</v>
      </c>
      <c r="J151" s="23" t="s">
        <v>6683</v>
      </c>
      <c r="K151" s="23" t="s">
        <v>2518</v>
      </c>
      <c r="L151" s="23">
        <v>18850</v>
      </c>
      <c r="M151" s="23">
        <v>2.0720000000000001</v>
      </c>
      <c r="N151" s="23" t="s">
        <v>42</v>
      </c>
      <c r="O151" s="23" t="s">
        <v>36</v>
      </c>
    </row>
    <row r="152" spans="1:15" x14ac:dyDescent="0.35">
      <c r="A152" s="23"/>
      <c r="B152" s="23"/>
      <c r="C152" s="23"/>
      <c r="D152" s="23"/>
      <c r="E152" s="23"/>
      <c r="F152" s="23"/>
      <c r="G152" s="23"/>
      <c r="I152" s="23" t="s">
        <v>6938</v>
      </c>
      <c r="J152" s="23" t="s">
        <v>6939</v>
      </c>
      <c r="K152" s="23" t="s">
        <v>2525</v>
      </c>
      <c r="L152" s="23">
        <v>32606</v>
      </c>
      <c r="M152" s="23">
        <v>0.75</v>
      </c>
      <c r="N152" s="23" t="s">
        <v>53</v>
      </c>
      <c r="O152" s="23" t="s">
        <v>36</v>
      </c>
    </row>
    <row r="153" spans="1:15" x14ac:dyDescent="0.35">
      <c r="A153" s="23"/>
      <c r="B153" s="23"/>
      <c r="C153" s="23"/>
      <c r="D153" s="23"/>
      <c r="E153" s="23"/>
      <c r="F153" s="23"/>
      <c r="G153" s="23"/>
      <c r="I153" s="23" t="s">
        <v>466</v>
      </c>
      <c r="J153" s="23" t="s">
        <v>467</v>
      </c>
      <c r="K153" s="23" t="s">
        <v>2525</v>
      </c>
      <c r="L153" s="23">
        <v>32606</v>
      </c>
      <c r="M153" s="23">
        <v>0.75</v>
      </c>
      <c r="N153" s="23" t="s">
        <v>71</v>
      </c>
      <c r="O153" s="23" t="s">
        <v>822</v>
      </c>
    </row>
    <row r="154" spans="1:15" x14ac:dyDescent="0.35">
      <c r="A154" s="23"/>
      <c r="B154" s="23"/>
      <c r="C154" s="23"/>
      <c r="D154" s="23"/>
      <c r="E154" s="23"/>
      <c r="F154" s="23"/>
      <c r="G154" s="23"/>
      <c r="I154" s="23" t="s">
        <v>6527</v>
      </c>
      <c r="J154" s="23" t="s">
        <v>6528</v>
      </c>
      <c r="K154" s="23" t="s">
        <v>2517</v>
      </c>
      <c r="L154" s="23">
        <v>9377</v>
      </c>
      <c r="M154" s="23">
        <v>3.62</v>
      </c>
      <c r="N154" s="23" t="s">
        <v>42</v>
      </c>
      <c r="O154" s="23" t="s">
        <v>36</v>
      </c>
    </row>
    <row r="155" spans="1:15" x14ac:dyDescent="0.35">
      <c r="A155" s="23"/>
      <c r="B155" s="23"/>
      <c r="C155" s="23"/>
      <c r="D155" s="23"/>
      <c r="E155" s="23"/>
      <c r="F155" s="23"/>
      <c r="G155" s="23"/>
      <c r="I155" s="23" t="s">
        <v>6758</v>
      </c>
      <c r="J155" s="23" t="s">
        <v>6759</v>
      </c>
      <c r="K155" s="23" t="s">
        <v>2522</v>
      </c>
      <c r="L155" s="23">
        <v>24599</v>
      </c>
      <c r="M155" s="23">
        <v>1.401</v>
      </c>
      <c r="N155" s="23" t="s">
        <v>156</v>
      </c>
      <c r="O155" s="23" t="s">
        <v>36</v>
      </c>
    </row>
    <row r="156" spans="1:15" x14ac:dyDescent="0.35">
      <c r="A156" s="23"/>
      <c r="B156" s="23"/>
      <c r="C156" s="23"/>
      <c r="D156" s="23"/>
      <c r="E156" s="23"/>
      <c r="F156" s="23"/>
      <c r="G156" s="23"/>
      <c r="I156" s="23" t="s">
        <v>611</v>
      </c>
      <c r="J156" s="23" t="s">
        <v>612</v>
      </c>
      <c r="K156" s="23" t="s">
        <v>2525</v>
      </c>
      <c r="L156" s="23">
        <v>32606</v>
      </c>
      <c r="M156" s="23">
        <v>0.75</v>
      </c>
      <c r="N156" s="23" t="s">
        <v>76</v>
      </c>
      <c r="O156" s="23" t="s">
        <v>36</v>
      </c>
    </row>
    <row r="157" spans="1:15" x14ac:dyDescent="0.35">
      <c r="A157" s="23"/>
      <c r="B157" s="23"/>
      <c r="C157" s="23"/>
      <c r="D157" s="23"/>
      <c r="E157" s="23"/>
      <c r="F157" s="23"/>
      <c r="G157" s="23"/>
      <c r="I157" s="23" t="s">
        <v>6840</v>
      </c>
      <c r="J157" s="23" t="s">
        <v>6841</v>
      </c>
      <c r="K157" s="23" t="s">
        <v>2525</v>
      </c>
      <c r="L157" s="23">
        <v>32606</v>
      </c>
      <c r="M157" s="23">
        <v>0.75</v>
      </c>
      <c r="N157" s="23" t="s">
        <v>53</v>
      </c>
      <c r="O157" s="23" t="s">
        <v>822</v>
      </c>
    </row>
    <row r="158" spans="1:15" x14ac:dyDescent="0.35">
      <c r="A158" s="23"/>
      <c r="B158" s="23"/>
      <c r="C158" s="23"/>
      <c r="D158" s="23"/>
      <c r="E158" s="23"/>
      <c r="F158" s="23"/>
      <c r="G158" s="23"/>
      <c r="I158" s="23" t="s">
        <v>6579</v>
      </c>
      <c r="J158" s="23" t="s">
        <v>6580</v>
      </c>
      <c r="K158" s="23" t="s">
        <v>2518</v>
      </c>
      <c r="L158" s="23">
        <v>12817</v>
      </c>
      <c r="M158" s="23">
        <v>2.9790000000000001</v>
      </c>
      <c r="N158" s="23" t="s">
        <v>81</v>
      </c>
      <c r="O158" s="23" t="s">
        <v>36</v>
      </c>
    </row>
    <row r="159" spans="1:15" x14ac:dyDescent="0.35">
      <c r="A159" s="23"/>
      <c r="B159" s="23"/>
      <c r="C159" s="23"/>
      <c r="D159" s="23"/>
      <c r="E159" s="23"/>
      <c r="F159" s="23"/>
      <c r="G159" s="23"/>
      <c r="I159" s="23" t="s">
        <v>6275</v>
      </c>
      <c r="J159" s="23" t="s">
        <v>6276</v>
      </c>
      <c r="K159" s="23" t="s">
        <v>2536</v>
      </c>
      <c r="L159" s="23">
        <v>3155</v>
      </c>
      <c r="M159" s="23">
        <v>5.4960000000000004</v>
      </c>
      <c r="N159" s="23" t="s">
        <v>68</v>
      </c>
      <c r="O159" s="23" t="s">
        <v>36</v>
      </c>
    </row>
    <row r="160" spans="1:15" x14ac:dyDescent="0.35">
      <c r="A160" s="23"/>
      <c r="B160" s="23"/>
      <c r="C160" s="23"/>
      <c r="D160" s="23"/>
      <c r="E160" s="23"/>
      <c r="F160" s="23"/>
      <c r="G160" s="23"/>
      <c r="I160" s="23" t="s">
        <v>6569</v>
      </c>
      <c r="J160" s="23" t="s">
        <v>6570</v>
      </c>
      <c r="K160" s="23" t="s">
        <v>2518</v>
      </c>
      <c r="L160" s="23">
        <v>11990</v>
      </c>
      <c r="M160" s="23">
        <v>3.1190000000000002</v>
      </c>
      <c r="N160" s="23" t="s">
        <v>39</v>
      </c>
      <c r="O160" s="23" t="s">
        <v>36</v>
      </c>
    </row>
    <row r="161" spans="1:15" x14ac:dyDescent="0.35">
      <c r="A161" s="23"/>
      <c r="B161" s="23"/>
      <c r="C161" s="23"/>
      <c r="D161" s="23"/>
      <c r="E161" s="23"/>
      <c r="F161" s="23"/>
      <c r="G161" s="23"/>
      <c r="I161" s="23" t="s">
        <v>6269</v>
      </c>
      <c r="J161" s="23" t="s">
        <v>6270</v>
      </c>
      <c r="K161" s="23" t="s">
        <v>2536</v>
      </c>
      <c r="L161" s="23">
        <v>3104</v>
      </c>
      <c r="M161" s="23">
        <v>5.5279999999999996</v>
      </c>
      <c r="N161" s="23" t="s">
        <v>76</v>
      </c>
      <c r="O161" s="23" t="s">
        <v>36</v>
      </c>
    </row>
    <row r="162" spans="1:15" x14ac:dyDescent="0.35">
      <c r="A162" s="23"/>
      <c r="B162" s="23"/>
      <c r="C162" s="23"/>
      <c r="D162" s="23"/>
      <c r="E162" s="23"/>
      <c r="F162" s="23"/>
      <c r="G162" s="23"/>
      <c r="I162" s="23" t="s">
        <v>6732</v>
      </c>
      <c r="J162" s="23" t="s">
        <v>6733</v>
      </c>
      <c r="K162" s="23" t="s">
        <v>2522</v>
      </c>
      <c r="L162" s="23">
        <v>22007</v>
      </c>
      <c r="M162" s="23">
        <v>1.6839999999999999</v>
      </c>
      <c r="N162" s="23" t="s">
        <v>39</v>
      </c>
      <c r="O162" s="23" t="s">
        <v>36</v>
      </c>
    </row>
    <row r="163" spans="1:15" x14ac:dyDescent="0.35">
      <c r="A163" s="23"/>
      <c r="B163" s="23"/>
      <c r="C163" s="23"/>
      <c r="D163" s="23"/>
      <c r="E163" s="23"/>
      <c r="F163" s="23"/>
      <c r="G163" s="23"/>
      <c r="I163" s="23" t="s">
        <v>2808</v>
      </c>
      <c r="J163" s="23" t="s">
        <v>2809</v>
      </c>
      <c r="K163" s="23" t="s">
        <v>2536</v>
      </c>
      <c r="L163" s="23">
        <v>3118</v>
      </c>
      <c r="M163" s="23">
        <v>5.5170000000000003</v>
      </c>
      <c r="N163" s="23" t="s">
        <v>81</v>
      </c>
      <c r="O163" s="23" t="s">
        <v>36</v>
      </c>
    </row>
    <row r="164" spans="1:15" x14ac:dyDescent="0.35">
      <c r="A164" s="23"/>
      <c r="B164" s="23"/>
      <c r="C164" s="23"/>
      <c r="D164" s="23"/>
      <c r="E164" s="23"/>
      <c r="F164" s="23"/>
      <c r="G164" s="23"/>
      <c r="I164" s="23" t="s">
        <v>6900</v>
      </c>
      <c r="J164" s="23" t="s">
        <v>6901</v>
      </c>
      <c r="K164" s="23" t="s">
        <v>2525</v>
      </c>
      <c r="L164" s="23">
        <v>32606</v>
      </c>
      <c r="M164" s="23">
        <v>0.75</v>
      </c>
      <c r="N164" s="23" t="s">
        <v>68</v>
      </c>
      <c r="O164" s="23" t="s">
        <v>36</v>
      </c>
    </row>
    <row r="165" spans="1:15" x14ac:dyDescent="0.35">
      <c r="A165" s="23"/>
      <c r="B165" s="23"/>
      <c r="C165" s="23"/>
      <c r="D165" s="23"/>
      <c r="E165" s="23"/>
      <c r="F165" s="23"/>
      <c r="G165" s="23"/>
      <c r="I165" s="23" t="s">
        <v>6910</v>
      </c>
      <c r="J165" s="23" t="s">
        <v>6911</v>
      </c>
      <c r="K165" s="23" t="s">
        <v>2525</v>
      </c>
      <c r="L165" s="23">
        <v>32606</v>
      </c>
      <c r="M165" s="23">
        <v>0.75</v>
      </c>
      <c r="N165" s="23" t="s">
        <v>76</v>
      </c>
      <c r="O165" s="23" t="s">
        <v>822</v>
      </c>
    </row>
    <row r="166" spans="1:15" x14ac:dyDescent="0.35">
      <c r="A166" s="23"/>
      <c r="B166" s="23"/>
      <c r="C166" s="23"/>
      <c r="D166" s="23"/>
      <c r="E166" s="23"/>
      <c r="F166" s="23"/>
      <c r="G166" s="23"/>
      <c r="I166" s="23" t="s">
        <v>6892</v>
      </c>
      <c r="J166" s="23" t="s">
        <v>6893</v>
      </c>
      <c r="K166" s="23" t="s">
        <v>2525</v>
      </c>
      <c r="L166" s="23">
        <v>32606</v>
      </c>
      <c r="M166" s="23">
        <v>0.75</v>
      </c>
      <c r="N166" s="23" t="s">
        <v>39</v>
      </c>
      <c r="O166" s="23" t="s">
        <v>36</v>
      </c>
    </row>
    <row r="167" spans="1:15" x14ac:dyDescent="0.35">
      <c r="A167" s="23"/>
      <c r="B167" s="23"/>
      <c r="C167" s="23"/>
      <c r="D167" s="23"/>
      <c r="E167" s="23"/>
      <c r="F167" s="23"/>
      <c r="G167" s="23"/>
      <c r="I167" s="23" t="s">
        <v>6629</v>
      </c>
      <c r="J167" s="23" t="s">
        <v>6630</v>
      </c>
      <c r="K167" s="23" t="s">
        <v>2518</v>
      </c>
      <c r="L167" s="23">
        <v>15852</v>
      </c>
      <c r="M167" s="23">
        <v>2.492</v>
      </c>
      <c r="N167" s="23" t="s">
        <v>36</v>
      </c>
      <c r="O167" s="23" t="s">
        <v>822</v>
      </c>
    </row>
    <row r="168" spans="1:15" x14ac:dyDescent="0.35">
      <c r="A168" s="23"/>
      <c r="B168" s="23"/>
      <c r="C168" s="23"/>
      <c r="D168" s="23"/>
      <c r="E168" s="23"/>
      <c r="F168" s="23"/>
      <c r="G168" s="23"/>
      <c r="I168" s="23" t="s">
        <v>6619</v>
      </c>
      <c r="J168" s="23" t="s">
        <v>6620</v>
      </c>
      <c r="K168" s="23" t="s">
        <v>2518</v>
      </c>
      <c r="L168" s="23">
        <v>15351</v>
      </c>
      <c r="M168" s="23">
        <v>2.5979999999999999</v>
      </c>
      <c r="N168" s="23" t="s">
        <v>36</v>
      </c>
      <c r="O168" s="23" t="s">
        <v>36</v>
      </c>
    </row>
    <row r="169" spans="1:15" x14ac:dyDescent="0.35">
      <c r="A169" s="23"/>
      <c r="B169" s="23"/>
      <c r="C169" s="23"/>
      <c r="D169" s="23"/>
      <c r="E169" s="23"/>
      <c r="F169" s="23"/>
      <c r="G169" s="23"/>
      <c r="I169" s="23" t="s">
        <v>6948</v>
      </c>
      <c r="J169" s="23" t="s">
        <v>6949</v>
      </c>
      <c r="K169" s="23" t="s">
        <v>2525</v>
      </c>
      <c r="L169" s="23">
        <v>44992</v>
      </c>
      <c r="M169" s="23">
        <v>0.745</v>
      </c>
      <c r="N169" s="23" t="s">
        <v>39</v>
      </c>
      <c r="O169" s="23" t="s">
        <v>36</v>
      </c>
    </row>
    <row r="170" spans="1:15" x14ac:dyDescent="0.35">
      <c r="A170" s="23"/>
      <c r="B170" s="23"/>
      <c r="C170" s="23"/>
      <c r="D170" s="23"/>
      <c r="E170" s="23"/>
      <c r="F170" s="23"/>
      <c r="G170" s="23"/>
      <c r="I170" s="23" t="s">
        <v>6716</v>
      </c>
      <c r="J170" s="23" t="s">
        <v>6717</v>
      </c>
      <c r="K170" s="23" t="s">
        <v>2522</v>
      </c>
      <c r="L170" s="23">
        <v>20876</v>
      </c>
      <c r="M170" s="23">
        <v>1.8149999999999999</v>
      </c>
      <c r="N170" s="23" t="s">
        <v>76</v>
      </c>
      <c r="O170" s="23" t="s">
        <v>36</v>
      </c>
    </row>
    <row r="171" spans="1:15" x14ac:dyDescent="0.35">
      <c r="A171" s="23"/>
      <c r="B171" s="23"/>
      <c r="C171" s="23"/>
      <c r="D171" s="23"/>
      <c r="E171" s="23"/>
      <c r="F171" s="23"/>
      <c r="G171" s="23"/>
      <c r="I171" s="23" t="s">
        <v>2250</v>
      </c>
      <c r="J171" s="23" t="s">
        <v>2251</v>
      </c>
      <c r="K171" s="23" t="s">
        <v>2522</v>
      </c>
      <c r="L171" s="23">
        <v>20568</v>
      </c>
      <c r="M171" s="23">
        <v>1.853</v>
      </c>
      <c r="N171" s="23" t="s">
        <v>71</v>
      </c>
      <c r="O171" s="23" t="s">
        <v>36</v>
      </c>
    </row>
    <row r="172" spans="1:15" x14ac:dyDescent="0.35">
      <c r="A172" s="23"/>
      <c r="B172" s="23"/>
      <c r="C172" s="23"/>
      <c r="D172" s="23"/>
      <c r="E172" s="23"/>
      <c r="F172" s="23"/>
      <c r="G172" s="23"/>
      <c r="I172" s="23" t="s">
        <v>6796</v>
      </c>
      <c r="J172" s="23" t="s">
        <v>6797</v>
      </c>
      <c r="K172" s="23" t="s">
        <v>2522</v>
      </c>
      <c r="L172" s="23">
        <v>30646</v>
      </c>
      <c r="M172" s="23">
        <v>0.88900000000000001</v>
      </c>
      <c r="N172" s="23" t="s">
        <v>81</v>
      </c>
      <c r="O172" s="23" t="s">
        <v>36</v>
      </c>
    </row>
    <row r="173" spans="1:15" x14ac:dyDescent="0.35">
      <c r="A173" s="23"/>
      <c r="B173" s="23"/>
      <c r="C173" s="23"/>
      <c r="D173" s="23"/>
      <c r="E173" s="23"/>
      <c r="F173" s="23"/>
      <c r="G173" s="23"/>
      <c r="I173" s="23" t="s">
        <v>6990</v>
      </c>
      <c r="J173" s="23" t="s">
        <v>6991</v>
      </c>
      <c r="K173" s="23" t="s">
        <v>2525</v>
      </c>
      <c r="L173" s="23">
        <v>58855</v>
      </c>
      <c r="M173" s="23">
        <v>0.55000000000000004</v>
      </c>
      <c r="N173" s="23" t="s">
        <v>76</v>
      </c>
      <c r="O173" s="23" t="s">
        <v>36</v>
      </c>
    </row>
    <row r="174" spans="1:15" x14ac:dyDescent="0.35">
      <c r="A174" s="23"/>
      <c r="B174" s="23"/>
      <c r="C174" s="23"/>
      <c r="D174" s="23"/>
      <c r="E174" s="23"/>
      <c r="F174" s="23"/>
      <c r="G174" s="23"/>
      <c r="I174" s="23" t="s">
        <v>6980</v>
      </c>
      <c r="J174" s="23" t="s">
        <v>6981</v>
      </c>
      <c r="K174" s="23" t="s">
        <v>2525</v>
      </c>
      <c r="L174" s="23">
        <v>58387</v>
      </c>
      <c r="M174" s="23">
        <v>0.626</v>
      </c>
      <c r="N174" s="23" t="s">
        <v>68</v>
      </c>
      <c r="O174" s="23" t="s">
        <v>36</v>
      </c>
    </row>
    <row r="175" spans="1:15" x14ac:dyDescent="0.35">
      <c r="A175" s="23"/>
      <c r="B175" s="23"/>
      <c r="C175" s="23"/>
      <c r="D175" s="23"/>
      <c r="E175" s="23"/>
      <c r="F175" s="23"/>
      <c r="G175" s="23"/>
      <c r="I175" s="23" t="s">
        <v>6784</v>
      </c>
      <c r="J175" s="23" t="s">
        <v>6785</v>
      </c>
      <c r="K175" s="23" t="s">
        <v>2522</v>
      </c>
      <c r="L175" s="23">
        <v>28507</v>
      </c>
      <c r="M175" s="23">
        <v>1.0549999999999999</v>
      </c>
      <c r="N175" s="23" t="s">
        <v>47</v>
      </c>
      <c r="O175" s="23" t="s">
        <v>36</v>
      </c>
    </row>
    <row r="176" spans="1:15" x14ac:dyDescent="0.35">
      <c r="A176" s="23"/>
      <c r="B176" s="23"/>
      <c r="C176" s="23"/>
      <c r="D176" s="23"/>
      <c r="E176" s="23"/>
      <c r="F176" s="23"/>
      <c r="G176" s="23"/>
      <c r="I176" s="23" t="s">
        <v>3918</v>
      </c>
      <c r="J176" s="23" t="s">
        <v>3919</v>
      </c>
      <c r="K176" s="23" t="s">
        <v>2518</v>
      </c>
      <c r="L176" s="23">
        <v>14801</v>
      </c>
      <c r="M176" s="23">
        <v>2.65</v>
      </c>
      <c r="N176" s="23" t="s">
        <v>50</v>
      </c>
      <c r="O176" s="23" t="s">
        <v>36</v>
      </c>
    </row>
    <row r="177" spans="1:15" x14ac:dyDescent="0.35">
      <c r="A177" s="23"/>
      <c r="B177" s="23"/>
      <c r="C177" s="23"/>
      <c r="D177" s="23"/>
      <c r="E177" s="23"/>
      <c r="F177" s="23"/>
      <c r="G177" s="23"/>
      <c r="I177" s="23" t="s">
        <v>6499</v>
      </c>
      <c r="J177" s="23" t="s">
        <v>6500</v>
      </c>
      <c r="K177" s="23" t="s">
        <v>2517</v>
      </c>
      <c r="L177" s="23">
        <v>9133</v>
      </c>
      <c r="M177" s="23">
        <v>3.6739999999999999</v>
      </c>
      <c r="N177" s="23" t="s">
        <v>81</v>
      </c>
      <c r="O177" s="23" t="s">
        <v>36</v>
      </c>
    </row>
    <row r="178" spans="1:15" x14ac:dyDescent="0.35">
      <c r="A178" s="23"/>
      <c r="B178" s="23"/>
      <c r="C178" s="23"/>
      <c r="D178" s="23"/>
      <c r="E178" s="23"/>
      <c r="F178" s="23"/>
      <c r="G178" s="23"/>
      <c r="I178" s="23" t="s">
        <v>6850</v>
      </c>
      <c r="J178" s="23" t="s">
        <v>6851</v>
      </c>
      <c r="K178" s="23" t="s">
        <v>2525</v>
      </c>
      <c r="L178" s="23">
        <v>32606</v>
      </c>
      <c r="M178" s="23">
        <v>0.75</v>
      </c>
      <c r="N178" s="23" t="s">
        <v>50</v>
      </c>
      <c r="O178" s="23" t="s">
        <v>36</v>
      </c>
    </row>
    <row r="179" spans="1:15" x14ac:dyDescent="0.35">
      <c r="A179" s="23"/>
      <c r="B179" s="23"/>
      <c r="C179" s="23"/>
      <c r="D179" s="23"/>
      <c r="E179" s="23"/>
      <c r="F179" s="23"/>
      <c r="G179" s="23"/>
      <c r="I179" s="23" t="s">
        <v>6898</v>
      </c>
      <c r="J179" s="23" t="s">
        <v>6899</v>
      </c>
      <c r="K179" s="23" t="s">
        <v>2525</v>
      </c>
      <c r="L179" s="23">
        <v>32606</v>
      </c>
      <c r="M179" s="23">
        <v>0.75</v>
      </c>
      <c r="N179" s="23" t="s">
        <v>68</v>
      </c>
      <c r="O179" s="23" t="s">
        <v>36</v>
      </c>
    </row>
    <row r="180" spans="1:15" x14ac:dyDescent="0.35">
      <c r="A180" s="23"/>
      <c r="B180" s="23"/>
      <c r="C180" s="23"/>
      <c r="D180" s="23"/>
      <c r="E180" s="23"/>
      <c r="F180" s="23"/>
      <c r="G180" s="23"/>
      <c r="I180" s="23" t="s">
        <v>6684</v>
      </c>
      <c r="J180" s="23" t="s">
        <v>6685</v>
      </c>
      <c r="K180" s="23" t="s">
        <v>2518</v>
      </c>
      <c r="L180" s="23">
        <v>19087</v>
      </c>
      <c r="M180" s="23">
        <v>2.04</v>
      </c>
      <c r="N180" s="23" t="s">
        <v>53</v>
      </c>
      <c r="O180" s="23" t="s">
        <v>36</v>
      </c>
    </row>
    <row r="181" spans="1:15" x14ac:dyDescent="0.35">
      <c r="A181" s="23"/>
      <c r="B181" s="23"/>
      <c r="C181" s="23"/>
      <c r="D181" s="23"/>
      <c r="E181" s="23"/>
      <c r="F181" s="23"/>
      <c r="G181" s="23"/>
      <c r="I181" s="23" t="s">
        <v>6902</v>
      </c>
      <c r="J181" s="23" t="s">
        <v>6903</v>
      </c>
      <c r="K181" s="23" t="s">
        <v>2525</v>
      </c>
      <c r="L181" s="23">
        <v>32606</v>
      </c>
      <c r="M181" s="23">
        <v>0.75</v>
      </c>
      <c r="N181" s="23" t="s">
        <v>42</v>
      </c>
      <c r="O181" s="23" t="s">
        <v>822</v>
      </c>
    </row>
    <row r="182" spans="1:15" x14ac:dyDescent="0.35">
      <c r="A182" s="23"/>
      <c r="B182" s="23"/>
      <c r="C182" s="23"/>
      <c r="D182" s="23"/>
      <c r="E182" s="23"/>
      <c r="F182" s="23"/>
      <c r="G182" s="23"/>
      <c r="I182" s="23" t="s">
        <v>6794</v>
      </c>
      <c r="J182" s="23" t="s">
        <v>6795</v>
      </c>
      <c r="K182" s="23" t="s">
        <v>2522</v>
      </c>
      <c r="L182" s="23">
        <v>29833</v>
      </c>
      <c r="M182" s="23">
        <v>0.94499999999999995</v>
      </c>
      <c r="N182" s="23" t="s">
        <v>53</v>
      </c>
      <c r="O182" s="23" t="s">
        <v>822</v>
      </c>
    </row>
    <row r="183" spans="1:15" x14ac:dyDescent="0.35">
      <c r="A183" s="23"/>
      <c r="B183" s="23"/>
      <c r="C183" s="23"/>
      <c r="D183" s="23"/>
      <c r="E183" s="23"/>
      <c r="F183" s="23"/>
      <c r="G183" s="23"/>
      <c r="I183" s="23" t="s">
        <v>6345</v>
      </c>
      <c r="J183" s="23" t="s">
        <v>6346</v>
      </c>
      <c r="K183" s="23" t="s">
        <v>2536</v>
      </c>
      <c r="L183" s="23">
        <v>4523</v>
      </c>
      <c r="M183" s="23">
        <v>4.9160000000000004</v>
      </c>
      <c r="N183" s="23" t="s">
        <v>81</v>
      </c>
      <c r="O183" s="23" t="s">
        <v>36</v>
      </c>
    </row>
    <row r="184" spans="1:15" x14ac:dyDescent="0.35">
      <c r="A184" s="23"/>
      <c r="B184" s="23"/>
      <c r="C184" s="23"/>
      <c r="D184" s="23"/>
      <c r="E184" s="23"/>
      <c r="F184" s="23"/>
      <c r="G184" s="23"/>
      <c r="I184" s="23" t="s">
        <v>6816</v>
      </c>
      <c r="J184" s="23" t="s">
        <v>6817</v>
      </c>
      <c r="K184" s="23" t="s">
        <v>2525</v>
      </c>
      <c r="L184" s="23">
        <v>32606</v>
      </c>
      <c r="M184" s="23">
        <v>0.75</v>
      </c>
      <c r="N184" s="23" t="s">
        <v>47</v>
      </c>
      <c r="O184" s="23" t="s">
        <v>36</v>
      </c>
    </row>
    <row r="185" spans="1:15" x14ac:dyDescent="0.35">
      <c r="A185" s="23"/>
      <c r="B185" s="23"/>
      <c r="C185" s="23"/>
      <c r="D185" s="23"/>
      <c r="E185" s="23"/>
      <c r="F185" s="23"/>
      <c r="G185" s="23"/>
      <c r="I185" s="23" t="s">
        <v>3888</v>
      </c>
      <c r="J185" s="23" t="s">
        <v>3889</v>
      </c>
      <c r="K185" s="23" t="s">
        <v>2536</v>
      </c>
      <c r="L185" s="23">
        <v>4207</v>
      </c>
      <c r="M185" s="23">
        <v>5.032</v>
      </c>
      <c r="N185" s="23" t="s">
        <v>53</v>
      </c>
      <c r="O185" s="23" t="s">
        <v>822</v>
      </c>
    </row>
    <row r="186" spans="1:15" x14ac:dyDescent="0.35">
      <c r="A186" s="23"/>
      <c r="B186" s="23"/>
      <c r="C186" s="23"/>
      <c r="D186" s="23"/>
      <c r="E186" s="23"/>
      <c r="F186" s="23"/>
      <c r="G186" s="23"/>
      <c r="I186" s="23" t="s">
        <v>6776</v>
      </c>
      <c r="J186" s="23" t="s">
        <v>6777</v>
      </c>
      <c r="K186" s="23" t="s">
        <v>2522</v>
      </c>
      <c r="L186" s="23">
        <v>27443</v>
      </c>
      <c r="M186" s="23">
        <v>1.1519999999999999</v>
      </c>
      <c r="N186" s="23" t="s">
        <v>68</v>
      </c>
      <c r="O186" s="23" t="s">
        <v>822</v>
      </c>
    </row>
    <row r="187" spans="1:15" x14ac:dyDescent="0.35">
      <c r="A187" s="23"/>
      <c r="B187" s="23"/>
      <c r="C187" s="23"/>
      <c r="D187" s="23"/>
      <c r="E187" s="23"/>
      <c r="F187" s="23"/>
      <c r="G187" s="23"/>
      <c r="I187" s="23" t="s">
        <v>6936</v>
      </c>
      <c r="J187" s="23" t="s">
        <v>6937</v>
      </c>
      <c r="K187" s="23" t="s">
        <v>2525</v>
      </c>
      <c r="L187" s="23">
        <v>32606</v>
      </c>
      <c r="M187" s="23">
        <v>0.75</v>
      </c>
      <c r="N187" s="23" t="s">
        <v>76</v>
      </c>
      <c r="O187" s="23" t="s">
        <v>822</v>
      </c>
    </row>
    <row r="188" spans="1:15" x14ac:dyDescent="0.35">
      <c r="A188" s="23"/>
      <c r="B188" s="23"/>
      <c r="C188" s="23"/>
      <c r="D188" s="23"/>
      <c r="E188" s="23"/>
      <c r="F188" s="23"/>
      <c r="G188" s="23"/>
      <c r="I188" s="23" t="s">
        <v>6724</v>
      </c>
      <c r="J188" s="23" t="s">
        <v>6725</v>
      </c>
      <c r="K188" s="23" t="s">
        <v>2522</v>
      </c>
      <c r="L188" s="23">
        <v>21450</v>
      </c>
      <c r="M188" s="23">
        <v>1.7450000000000001</v>
      </c>
      <c r="N188" s="23" t="s">
        <v>42</v>
      </c>
      <c r="O188" s="23" t="s">
        <v>36</v>
      </c>
    </row>
    <row r="189" spans="1:15" x14ac:dyDescent="0.35">
      <c r="A189" s="23"/>
      <c r="B189" s="23"/>
      <c r="C189" s="23"/>
      <c r="D189" s="23"/>
      <c r="E189" s="23"/>
      <c r="F189" s="23"/>
      <c r="G189" s="23"/>
      <c r="I189" s="23" t="s">
        <v>6613</v>
      </c>
      <c r="J189" s="23" t="s">
        <v>6614</v>
      </c>
      <c r="K189" s="23" t="s">
        <v>2518</v>
      </c>
      <c r="L189" s="23">
        <v>14879</v>
      </c>
      <c r="M189" s="23">
        <v>2.637</v>
      </c>
      <c r="N189" s="23" t="s">
        <v>36</v>
      </c>
      <c r="O189" s="23" t="s">
        <v>36</v>
      </c>
    </row>
    <row r="190" spans="1:15" x14ac:dyDescent="0.35">
      <c r="A190" s="23"/>
      <c r="B190" s="23"/>
      <c r="C190" s="23"/>
      <c r="D190" s="23"/>
      <c r="E190" s="23"/>
      <c r="F190" s="23"/>
      <c r="G190" s="23"/>
      <c r="I190" s="23" t="s">
        <v>6479</v>
      </c>
      <c r="J190" s="23" t="s">
        <v>6480</v>
      </c>
      <c r="K190" s="23" t="s">
        <v>2517</v>
      </c>
      <c r="L190" s="23">
        <v>8571</v>
      </c>
      <c r="M190" s="23">
        <v>3.7970000000000002</v>
      </c>
      <c r="N190" s="23" t="s">
        <v>81</v>
      </c>
      <c r="O190" s="23" t="s">
        <v>36</v>
      </c>
    </row>
    <row r="191" spans="1:15" x14ac:dyDescent="0.35">
      <c r="A191" s="23"/>
      <c r="B191" s="23"/>
      <c r="C191" s="23"/>
      <c r="D191" s="23"/>
      <c r="E191" s="23"/>
      <c r="F191" s="23"/>
      <c r="G191" s="23"/>
      <c r="I191" s="23" t="s">
        <v>6637</v>
      </c>
      <c r="J191" s="23" t="s">
        <v>6638</v>
      </c>
      <c r="K191" s="23" t="s">
        <v>2518</v>
      </c>
      <c r="L191" s="23">
        <v>16121</v>
      </c>
      <c r="M191" s="23">
        <v>2.4540000000000002</v>
      </c>
      <c r="N191" s="23" t="s">
        <v>68</v>
      </c>
      <c r="O191" s="23" t="s">
        <v>36</v>
      </c>
    </row>
    <row r="192" spans="1:15" x14ac:dyDescent="0.35">
      <c r="A192" s="23"/>
      <c r="B192" s="23"/>
      <c r="C192" s="23"/>
      <c r="D192" s="23"/>
      <c r="E192" s="23"/>
      <c r="F192" s="23"/>
      <c r="G192" s="23"/>
      <c r="I192" s="23" t="s">
        <v>6611</v>
      </c>
      <c r="J192" s="23" t="s">
        <v>6612</v>
      </c>
      <c r="K192" s="23" t="s">
        <v>2518</v>
      </c>
      <c r="L192" s="23">
        <v>14757</v>
      </c>
      <c r="M192" s="23">
        <v>2.6579999999999999</v>
      </c>
      <c r="N192" s="23" t="s">
        <v>76</v>
      </c>
      <c r="O192" s="23" t="s">
        <v>822</v>
      </c>
    </row>
    <row r="193" spans="1:15" x14ac:dyDescent="0.35">
      <c r="A193" s="23"/>
      <c r="B193" s="23"/>
      <c r="C193" s="23"/>
      <c r="D193" s="23"/>
      <c r="E193" s="23"/>
      <c r="F193" s="23"/>
      <c r="G193" s="23"/>
      <c r="I193" s="23" t="s">
        <v>6890</v>
      </c>
      <c r="J193" s="23" t="s">
        <v>6891</v>
      </c>
      <c r="K193" s="23" t="s">
        <v>2525</v>
      </c>
      <c r="L193" s="23">
        <v>32606</v>
      </c>
      <c r="M193" s="23">
        <v>0.75</v>
      </c>
      <c r="N193" s="23" t="s">
        <v>36</v>
      </c>
      <c r="O193" s="23" t="s">
        <v>822</v>
      </c>
    </row>
    <row r="194" spans="1:15" x14ac:dyDescent="0.35">
      <c r="A194" s="23"/>
      <c r="B194" s="23"/>
      <c r="C194" s="23"/>
      <c r="D194" s="23"/>
      <c r="E194" s="23"/>
      <c r="F194" s="23"/>
      <c r="G194" s="23"/>
      <c r="I194" s="23" t="s">
        <v>6690</v>
      </c>
      <c r="J194" s="23" t="s">
        <v>6691</v>
      </c>
      <c r="K194" s="23" t="s">
        <v>2518</v>
      </c>
      <c r="L194" s="23">
        <v>19583</v>
      </c>
      <c r="M194" s="23">
        <v>1.978</v>
      </c>
      <c r="N194" s="23" t="s">
        <v>36</v>
      </c>
      <c r="O194" s="23" t="s">
        <v>822</v>
      </c>
    </row>
    <row r="195" spans="1:15" x14ac:dyDescent="0.35">
      <c r="A195" s="23"/>
      <c r="B195" s="23"/>
      <c r="C195" s="23"/>
      <c r="D195" s="23"/>
      <c r="E195" s="23"/>
      <c r="F195" s="23"/>
      <c r="G195" s="23"/>
      <c r="I195" s="23" t="s">
        <v>6648</v>
      </c>
      <c r="J195" s="23" t="s">
        <v>6649</v>
      </c>
      <c r="K195" s="23" t="s">
        <v>2518</v>
      </c>
      <c r="L195" s="23">
        <v>16687</v>
      </c>
      <c r="M195" s="23">
        <v>2.3690000000000002</v>
      </c>
      <c r="N195" s="23" t="s">
        <v>47</v>
      </c>
      <c r="O195" s="23" t="s">
        <v>36</v>
      </c>
    </row>
    <row r="196" spans="1:15" x14ac:dyDescent="0.35">
      <c r="A196" s="23"/>
      <c r="B196" s="23"/>
      <c r="C196" s="23"/>
      <c r="D196" s="23"/>
      <c r="E196" s="23"/>
      <c r="F196" s="23"/>
      <c r="G196" s="23"/>
      <c r="I196" s="23" t="s">
        <v>6599</v>
      </c>
      <c r="J196" s="23" t="s">
        <v>6600</v>
      </c>
      <c r="K196" s="23" t="s">
        <v>2518</v>
      </c>
      <c r="L196" s="23">
        <v>14083</v>
      </c>
      <c r="M196" s="23">
        <v>2.7650000000000001</v>
      </c>
      <c r="N196" s="23" t="s">
        <v>39</v>
      </c>
      <c r="O196" s="23" t="s">
        <v>36</v>
      </c>
    </row>
    <row r="197" spans="1:15" x14ac:dyDescent="0.35">
      <c r="A197" s="23"/>
      <c r="B197" s="23"/>
      <c r="C197" s="23"/>
      <c r="D197" s="23"/>
      <c r="E197" s="23"/>
      <c r="F197" s="23"/>
      <c r="G197" s="23"/>
      <c r="I197" s="23" t="s">
        <v>6652</v>
      </c>
      <c r="J197" s="23" t="s">
        <v>6653</v>
      </c>
      <c r="K197" s="23" t="s">
        <v>2518</v>
      </c>
      <c r="L197" s="23">
        <v>16944</v>
      </c>
      <c r="M197" s="23">
        <v>2.335</v>
      </c>
      <c r="N197" s="23" t="s">
        <v>53</v>
      </c>
      <c r="O197" s="23" t="s">
        <v>36</v>
      </c>
    </row>
    <row r="198" spans="1:15" x14ac:dyDescent="0.35">
      <c r="A198" s="23"/>
      <c r="B198" s="23"/>
      <c r="C198" s="23"/>
      <c r="D198" s="23"/>
      <c r="E198" s="23"/>
      <c r="F198" s="23"/>
      <c r="G198" s="23"/>
      <c r="I198" s="23" t="s">
        <v>6635</v>
      </c>
      <c r="J198" s="23" t="s">
        <v>6636</v>
      </c>
      <c r="K198" s="23" t="s">
        <v>2518</v>
      </c>
      <c r="L198" s="23">
        <v>16018</v>
      </c>
      <c r="M198" s="23">
        <v>2.468</v>
      </c>
      <c r="N198" s="23" t="s">
        <v>47</v>
      </c>
      <c r="O198" s="23" t="s">
        <v>36</v>
      </c>
    </row>
    <row r="199" spans="1:15" x14ac:dyDescent="0.35">
      <c r="A199" s="23"/>
      <c r="B199" s="23"/>
      <c r="C199" s="23"/>
      <c r="D199" s="23"/>
      <c r="E199" s="23"/>
      <c r="F199" s="23"/>
      <c r="G199" s="23"/>
      <c r="I199" s="23" t="s">
        <v>6956</v>
      </c>
      <c r="J199" s="23" t="s">
        <v>6957</v>
      </c>
      <c r="K199" s="23" t="s">
        <v>2525</v>
      </c>
      <c r="L199" s="23">
        <v>44992</v>
      </c>
      <c r="M199" s="23">
        <v>0.745</v>
      </c>
      <c r="N199" s="23" t="s">
        <v>81</v>
      </c>
      <c r="O199" s="23" t="s">
        <v>36</v>
      </c>
    </row>
    <row r="200" spans="1:15" x14ac:dyDescent="0.35">
      <c r="A200" s="23"/>
      <c r="B200" s="23"/>
      <c r="C200" s="23"/>
      <c r="D200" s="23"/>
      <c r="E200" s="23"/>
      <c r="F200" s="23"/>
      <c r="G200" s="23"/>
      <c r="I200" s="23" t="s">
        <v>6680</v>
      </c>
      <c r="J200" s="23" t="s">
        <v>6681</v>
      </c>
      <c r="K200" s="23" t="s">
        <v>2518</v>
      </c>
      <c r="L200" s="23">
        <v>18684</v>
      </c>
      <c r="M200" s="23">
        <v>2.0950000000000002</v>
      </c>
      <c r="N200" s="23" t="s">
        <v>144</v>
      </c>
      <c r="O200" s="23" t="s">
        <v>36</v>
      </c>
    </row>
    <row r="201" spans="1:15" x14ac:dyDescent="0.35">
      <c r="A201" s="23"/>
      <c r="B201" s="23"/>
      <c r="C201" s="23"/>
      <c r="D201" s="23"/>
      <c r="E201" s="23"/>
      <c r="F201" s="23"/>
      <c r="G201" s="23"/>
      <c r="I201" s="23" t="s">
        <v>6656</v>
      </c>
      <c r="J201" s="23" t="s">
        <v>6657</v>
      </c>
      <c r="K201" s="23" t="s">
        <v>2518</v>
      </c>
      <c r="L201" s="23">
        <v>17148</v>
      </c>
      <c r="M201" s="23">
        <v>2.31</v>
      </c>
      <c r="N201" s="23" t="s">
        <v>39</v>
      </c>
      <c r="O201" s="23" t="s">
        <v>36</v>
      </c>
    </row>
    <row r="202" spans="1:15" x14ac:dyDescent="0.35">
      <c r="A202" s="23"/>
      <c r="B202" s="23"/>
      <c r="C202" s="23"/>
      <c r="D202" s="23"/>
      <c r="E202" s="23"/>
      <c r="F202" s="23"/>
      <c r="G202" s="23"/>
      <c r="I202" s="23" t="s">
        <v>6704</v>
      </c>
      <c r="J202" s="23" t="s">
        <v>6705</v>
      </c>
      <c r="K202" s="23" t="s">
        <v>2518</v>
      </c>
      <c r="L202" s="23">
        <v>20223</v>
      </c>
      <c r="M202" s="23">
        <v>1.8959999999999999</v>
      </c>
      <c r="N202" s="23" t="s">
        <v>155</v>
      </c>
      <c r="O202" s="23" t="s">
        <v>36</v>
      </c>
    </row>
    <row r="203" spans="1:15" x14ac:dyDescent="0.35">
      <c r="A203" s="23"/>
      <c r="B203" s="23"/>
      <c r="C203" s="23"/>
      <c r="D203" s="23"/>
      <c r="E203" s="23"/>
      <c r="F203" s="23"/>
      <c r="G203" s="23"/>
      <c r="I203" s="23" t="s">
        <v>6884</v>
      </c>
      <c r="J203" s="23" t="s">
        <v>6885</v>
      </c>
      <c r="K203" s="23" t="s">
        <v>2525</v>
      </c>
      <c r="L203" s="23">
        <v>32606</v>
      </c>
      <c r="M203" s="23">
        <v>0.75</v>
      </c>
      <c r="N203" s="23" t="s">
        <v>81</v>
      </c>
      <c r="O203" s="23" t="s">
        <v>822</v>
      </c>
    </row>
    <row r="204" spans="1:15" x14ac:dyDescent="0.35">
      <c r="A204" s="23"/>
      <c r="B204" s="23"/>
      <c r="C204" s="23"/>
      <c r="D204" s="23"/>
      <c r="E204" s="23"/>
      <c r="F204" s="23"/>
      <c r="G204" s="23"/>
      <c r="I204" s="23" t="s">
        <v>3269</v>
      </c>
      <c r="J204" s="23" t="s">
        <v>3270</v>
      </c>
      <c r="K204" s="23" t="s">
        <v>2522</v>
      </c>
      <c r="L204" s="23">
        <v>24635</v>
      </c>
      <c r="M204" s="23">
        <v>1.397</v>
      </c>
      <c r="N204" s="23" t="s">
        <v>36</v>
      </c>
      <c r="O204" s="23" t="s">
        <v>822</v>
      </c>
    </row>
    <row r="205" spans="1:15" x14ac:dyDescent="0.35">
      <c r="A205" s="23"/>
      <c r="B205" s="23"/>
      <c r="C205" s="23"/>
      <c r="D205" s="23"/>
      <c r="E205" s="23"/>
      <c r="F205" s="23"/>
      <c r="G205" s="23"/>
      <c r="I205" s="23" t="s">
        <v>6972</v>
      </c>
      <c r="J205" s="23" t="s">
        <v>6973</v>
      </c>
      <c r="K205" s="23" t="s">
        <v>2525</v>
      </c>
      <c r="L205" s="23">
        <v>57531</v>
      </c>
      <c r="M205" s="23">
        <v>0.70899999999999996</v>
      </c>
      <c r="N205" s="23" t="s">
        <v>76</v>
      </c>
      <c r="O205" s="23" t="s">
        <v>822</v>
      </c>
    </row>
    <row r="206" spans="1:15" x14ac:dyDescent="0.35">
      <c r="A206" s="23"/>
      <c r="B206" s="23"/>
      <c r="C206" s="23"/>
      <c r="D206" s="23"/>
      <c r="E206" s="23"/>
      <c r="F206" s="23"/>
      <c r="G206" s="23"/>
      <c r="I206" s="23" t="s">
        <v>6880</v>
      </c>
      <c r="J206" s="23" t="s">
        <v>6881</v>
      </c>
      <c r="K206" s="23" t="s">
        <v>2525</v>
      </c>
      <c r="L206" s="23">
        <v>32606</v>
      </c>
      <c r="M206" s="23">
        <v>0.75</v>
      </c>
      <c r="N206" s="23" t="s">
        <v>76</v>
      </c>
      <c r="O206" s="23" t="s">
        <v>822</v>
      </c>
    </row>
    <row r="207" spans="1:15" x14ac:dyDescent="0.35">
      <c r="A207" s="23"/>
      <c r="B207" s="23"/>
      <c r="C207" s="23"/>
      <c r="D207" s="23"/>
      <c r="E207" s="23"/>
      <c r="F207" s="23"/>
      <c r="G207" s="23"/>
      <c r="I207" s="23" t="s">
        <v>6259</v>
      </c>
      <c r="J207" s="23" t="s">
        <v>6260</v>
      </c>
      <c r="K207" s="23" t="s">
        <v>2536</v>
      </c>
      <c r="L207" s="23">
        <v>2821</v>
      </c>
      <c r="M207" s="23">
        <v>5.6779999999999999</v>
      </c>
      <c r="N207" s="23" t="s">
        <v>71</v>
      </c>
      <c r="O207" s="23" t="s">
        <v>36</v>
      </c>
    </row>
    <row r="208" spans="1:15" x14ac:dyDescent="0.35">
      <c r="A208" s="23"/>
      <c r="B208" s="23"/>
      <c r="C208" s="23"/>
      <c r="D208" s="23"/>
      <c r="E208" s="23"/>
      <c r="F208" s="23"/>
      <c r="G208" s="23"/>
      <c r="I208" s="23" t="s">
        <v>6317</v>
      </c>
      <c r="J208" s="23" t="s">
        <v>6318</v>
      </c>
      <c r="K208" s="23" t="s">
        <v>2536</v>
      </c>
      <c r="L208" s="23">
        <v>4216</v>
      </c>
      <c r="M208" s="23">
        <v>5.0270000000000001</v>
      </c>
      <c r="N208" s="23" t="s">
        <v>36</v>
      </c>
      <c r="O208" s="23" t="s">
        <v>36</v>
      </c>
    </row>
    <row r="209" spans="1:15" x14ac:dyDescent="0.35">
      <c r="A209" s="23"/>
      <c r="B209" s="23"/>
      <c r="C209" s="23"/>
      <c r="D209" s="23"/>
      <c r="E209" s="23"/>
      <c r="F209" s="23"/>
      <c r="G209" s="23"/>
      <c r="I209" s="23" t="s">
        <v>6353</v>
      </c>
      <c r="J209" s="23" t="s">
        <v>6354</v>
      </c>
      <c r="K209" s="23" t="s">
        <v>2536</v>
      </c>
      <c r="L209" s="23">
        <v>4620</v>
      </c>
      <c r="M209" s="23">
        <v>4.8780000000000001</v>
      </c>
      <c r="N209" s="23" t="s">
        <v>50</v>
      </c>
      <c r="O209" s="23" t="s">
        <v>36</v>
      </c>
    </row>
    <row r="210" spans="1:15" x14ac:dyDescent="0.35">
      <c r="A210" s="23"/>
      <c r="B210" s="23"/>
      <c r="C210" s="23"/>
      <c r="D210" s="23"/>
      <c r="E210" s="23"/>
      <c r="F210" s="23"/>
      <c r="G210" s="23"/>
      <c r="I210" s="23" t="s">
        <v>6475</v>
      </c>
      <c r="J210" s="23" t="s">
        <v>6476</v>
      </c>
      <c r="K210" s="23" t="s">
        <v>2517</v>
      </c>
      <c r="L210" s="23">
        <v>8511</v>
      </c>
      <c r="M210" s="23">
        <v>3.81</v>
      </c>
      <c r="N210" s="23" t="s">
        <v>81</v>
      </c>
      <c r="O210" s="23" t="s">
        <v>36</v>
      </c>
    </row>
    <row r="211" spans="1:15" x14ac:dyDescent="0.35">
      <c r="A211" s="23"/>
      <c r="B211" s="23"/>
      <c r="C211" s="23"/>
      <c r="D211" s="23"/>
      <c r="E211" s="23"/>
      <c r="F211" s="23"/>
      <c r="G211" s="23"/>
      <c r="I211" s="23" t="s">
        <v>6595</v>
      </c>
      <c r="J211" s="23" t="s">
        <v>6596</v>
      </c>
      <c r="K211" s="23" t="s">
        <v>2518</v>
      </c>
      <c r="L211" s="23">
        <v>13871</v>
      </c>
      <c r="M211" s="23">
        <v>2.8</v>
      </c>
      <c r="N211" s="23" t="s">
        <v>96</v>
      </c>
      <c r="O211" s="23" t="s">
        <v>36</v>
      </c>
    </row>
    <row r="212" spans="1:15" x14ac:dyDescent="0.35">
      <c r="A212" s="23"/>
      <c r="B212" s="23"/>
      <c r="C212" s="23"/>
      <c r="D212" s="23"/>
      <c r="E212" s="23"/>
      <c r="F212" s="23"/>
      <c r="G212" s="23"/>
      <c r="I212" s="23" t="s">
        <v>6639</v>
      </c>
      <c r="J212" s="23" t="s">
        <v>6640</v>
      </c>
      <c r="K212" s="23" t="s">
        <v>2518</v>
      </c>
      <c r="L212" s="23">
        <v>16159</v>
      </c>
      <c r="M212" s="23">
        <v>2.4489999999999998</v>
      </c>
      <c r="N212" s="23" t="s">
        <v>50</v>
      </c>
      <c r="O212" s="23" t="s">
        <v>36</v>
      </c>
    </row>
    <row r="213" spans="1:15" x14ac:dyDescent="0.35">
      <c r="A213" s="23"/>
      <c r="B213" s="23"/>
      <c r="C213" s="23"/>
      <c r="D213" s="23"/>
      <c r="E213" s="23"/>
      <c r="F213" s="23"/>
      <c r="G213" s="23"/>
      <c r="I213" s="23" t="s">
        <v>6395</v>
      </c>
      <c r="J213" s="23" t="s">
        <v>6396</v>
      </c>
      <c r="K213" s="23" t="s">
        <v>2517</v>
      </c>
      <c r="L213" s="23">
        <v>6613</v>
      </c>
      <c r="M213" s="23">
        <v>4.2690000000000001</v>
      </c>
      <c r="N213" s="23" t="s">
        <v>76</v>
      </c>
      <c r="O213" s="23" t="s">
        <v>36</v>
      </c>
    </row>
    <row r="214" spans="1:15" x14ac:dyDescent="0.35">
      <c r="A214" s="23"/>
      <c r="B214" s="23"/>
      <c r="C214" s="23"/>
      <c r="D214" s="23"/>
      <c r="E214" s="23"/>
      <c r="F214" s="23"/>
      <c r="G214" s="23"/>
      <c r="I214" s="23" t="s">
        <v>6243</v>
      </c>
      <c r="J214" s="23" t="s">
        <v>6244</v>
      </c>
      <c r="K214" s="23" t="s">
        <v>2536</v>
      </c>
      <c r="L214" s="23">
        <v>2697</v>
      </c>
      <c r="M214" s="23">
        <v>5.75</v>
      </c>
      <c r="N214" s="23" t="s">
        <v>39</v>
      </c>
      <c r="O214" s="23" t="s">
        <v>36</v>
      </c>
    </row>
    <row r="215" spans="1:15" x14ac:dyDescent="0.35">
      <c r="A215" s="23"/>
      <c r="B215" s="23"/>
      <c r="C215" s="23"/>
      <c r="D215" s="23"/>
      <c r="E215" s="23"/>
      <c r="F215" s="23"/>
      <c r="G215" s="23"/>
      <c r="I215" s="23" t="s">
        <v>6928</v>
      </c>
      <c r="J215" s="23" t="s">
        <v>6929</v>
      </c>
      <c r="K215" s="23" t="s">
        <v>2525</v>
      </c>
      <c r="L215" s="23">
        <v>32606</v>
      </c>
      <c r="M215" s="23">
        <v>0.75</v>
      </c>
      <c r="N215" s="23" t="s">
        <v>53</v>
      </c>
      <c r="O215" s="23" t="s">
        <v>822</v>
      </c>
    </row>
    <row r="216" spans="1:15" x14ac:dyDescent="0.35">
      <c r="A216" s="23"/>
      <c r="B216" s="23"/>
      <c r="C216" s="23"/>
      <c r="D216" s="23"/>
      <c r="E216" s="23"/>
      <c r="F216" s="23"/>
      <c r="G216" s="23"/>
      <c r="I216" s="23" t="s">
        <v>6545</v>
      </c>
      <c r="J216" s="23" t="s">
        <v>6546</v>
      </c>
      <c r="K216" s="23" t="s">
        <v>2518</v>
      </c>
      <c r="L216" s="23">
        <v>10473</v>
      </c>
      <c r="M216" s="23">
        <v>3.4039999999999999</v>
      </c>
      <c r="N216" s="23" t="s">
        <v>50</v>
      </c>
      <c r="O216" s="23" t="s">
        <v>36</v>
      </c>
    </row>
    <row r="217" spans="1:15" x14ac:dyDescent="0.35">
      <c r="A217" s="23"/>
      <c r="B217" s="23"/>
      <c r="C217" s="23"/>
      <c r="D217" s="23"/>
      <c r="E217" s="23"/>
      <c r="F217" s="23"/>
      <c r="G217" s="23"/>
      <c r="I217" s="23" t="s">
        <v>6710</v>
      </c>
      <c r="J217" s="23" t="s">
        <v>6711</v>
      </c>
      <c r="K217" s="23" t="s">
        <v>2522</v>
      </c>
      <c r="L217" s="23">
        <v>20510</v>
      </c>
      <c r="M217" s="23">
        <v>1.86</v>
      </c>
      <c r="N217" s="23" t="s">
        <v>96</v>
      </c>
      <c r="O217" s="23" t="s">
        <v>36</v>
      </c>
    </row>
    <row r="218" spans="1:15" x14ac:dyDescent="0.35">
      <c r="A218" s="23"/>
      <c r="B218" s="23"/>
      <c r="C218" s="23"/>
      <c r="D218" s="23"/>
      <c r="E218" s="23"/>
      <c r="F218" s="23"/>
      <c r="G218" s="23"/>
      <c r="I218" s="23" t="s">
        <v>6609</v>
      </c>
      <c r="J218" s="23" t="s">
        <v>6610</v>
      </c>
      <c r="K218" s="23" t="s">
        <v>2518</v>
      </c>
      <c r="L218" s="23">
        <v>14681</v>
      </c>
      <c r="M218" s="23">
        <v>2.6709999999999998</v>
      </c>
      <c r="N218" s="23" t="s">
        <v>50</v>
      </c>
      <c r="O218" s="23" t="s">
        <v>36</v>
      </c>
    </row>
    <row r="219" spans="1:15" x14ac:dyDescent="0.35">
      <c r="A219" s="23"/>
      <c r="B219" s="23"/>
      <c r="C219" s="23"/>
      <c r="D219" s="23"/>
      <c r="E219" s="23"/>
      <c r="F219" s="23"/>
      <c r="G219" s="23"/>
      <c r="I219" s="23" t="s">
        <v>348</v>
      </c>
      <c r="J219" s="23" t="s">
        <v>349</v>
      </c>
      <c r="K219" s="23" t="s">
        <v>2525</v>
      </c>
      <c r="L219" s="23">
        <v>32606</v>
      </c>
      <c r="M219" s="23">
        <v>0.75</v>
      </c>
      <c r="N219" s="23" t="s">
        <v>36</v>
      </c>
      <c r="O219" s="23" t="s">
        <v>36</v>
      </c>
    </row>
    <row r="220" spans="1:15" x14ac:dyDescent="0.35">
      <c r="A220" s="23"/>
      <c r="B220" s="23"/>
      <c r="C220" s="23"/>
      <c r="D220" s="23"/>
      <c r="E220" s="23"/>
      <c r="F220" s="23"/>
      <c r="G220" s="23"/>
      <c r="I220" s="23" t="s">
        <v>6607</v>
      </c>
      <c r="J220" s="23" t="s">
        <v>6608</v>
      </c>
      <c r="K220" s="23" t="s">
        <v>2518</v>
      </c>
      <c r="L220" s="23">
        <v>14634</v>
      </c>
      <c r="M220" s="23">
        <v>2.677</v>
      </c>
      <c r="N220" s="23" t="s">
        <v>39</v>
      </c>
      <c r="O220" s="23" t="s">
        <v>36</v>
      </c>
    </row>
    <row r="221" spans="1:15" x14ac:dyDescent="0.35">
      <c r="A221" s="23"/>
      <c r="B221" s="23"/>
      <c r="C221" s="23"/>
      <c r="D221" s="23"/>
      <c r="E221" s="23"/>
      <c r="F221" s="23"/>
      <c r="G221" s="23"/>
      <c r="I221" s="23" t="s">
        <v>6770</v>
      </c>
      <c r="J221" s="23" t="s">
        <v>6771</v>
      </c>
      <c r="K221" s="23" t="s">
        <v>2522</v>
      </c>
      <c r="L221" s="23">
        <v>26033</v>
      </c>
      <c r="M221" s="23">
        <v>1.276</v>
      </c>
      <c r="N221" s="23" t="s">
        <v>39</v>
      </c>
      <c r="O221" s="23" t="s">
        <v>822</v>
      </c>
    </row>
    <row r="222" spans="1:15" x14ac:dyDescent="0.35">
      <c r="A222" s="23"/>
      <c r="B222" s="23"/>
      <c r="C222" s="23"/>
      <c r="D222" s="23"/>
      <c r="E222" s="23"/>
      <c r="F222" s="23"/>
      <c r="G222" s="23"/>
      <c r="I222" s="23" t="s">
        <v>6726</v>
      </c>
      <c r="J222" s="23" t="s">
        <v>6727</v>
      </c>
      <c r="K222" s="23" t="s">
        <v>2522</v>
      </c>
      <c r="L222" s="23">
        <v>21651</v>
      </c>
      <c r="M222" s="23">
        <v>1.7230000000000001</v>
      </c>
      <c r="N222" s="23" t="s">
        <v>47</v>
      </c>
      <c r="O222" s="23" t="s">
        <v>822</v>
      </c>
    </row>
    <row r="223" spans="1:15" x14ac:dyDescent="0.35">
      <c r="A223" s="23"/>
      <c r="B223" s="23"/>
      <c r="C223" s="23"/>
      <c r="D223" s="23"/>
      <c r="E223" s="23"/>
      <c r="F223" s="23"/>
      <c r="G223" s="23"/>
      <c r="I223" s="23" t="s">
        <v>6617</v>
      </c>
      <c r="J223" s="23" t="s">
        <v>6618</v>
      </c>
      <c r="K223" s="23" t="s">
        <v>2518</v>
      </c>
      <c r="L223" s="23">
        <v>15081</v>
      </c>
      <c r="M223" s="23">
        <v>2.6059999999999999</v>
      </c>
      <c r="N223" s="23" t="s">
        <v>36</v>
      </c>
      <c r="O223" s="23" t="s">
        <v>822</v>
      </c>
    </row>
    <row r="224" spans="1:15" x14ac:dyDescent="0.35">
      <c r="A224" s="23"/>
      <c r="B224" s="23"/>
      <c r="C224" s="23"/>
      <c r="D224" s="23"/>
      <c r="E224" s="23"/>
      <c r="F224" s="23"/>
      <c r="G224" s="23"/>
      <c r="I224" s="23" t="s">
        <v>6453</v>
      </c>
      <c r="J224" s="23" t="s">
        <v>6454</v>
      </c>
      <c r="K224" s="23" t="s">
        <v>2517</v>
      </c>
      <c r="L224" s="23">
        <v>7953</v>
      </c>
      <c r="M224" s="23">
        <v>3.9359999999999999</v>
      </c>
      <c r="N224" s="23" t="s">
        <v>42</v>
      </c>
      <c r="O224" s="23" t="s">
        <v>36</v>
      </c>
    </row>
    <row r="225" spans="1:15" x14ac:dyDescent="0.35">
      <c r="A225" s="23"/>
      <c r="B225" s="23"/>
      <c r="C225" s="23"/>
      <c r="D225" s="23"/>
      <c r="E225" s="23"/>
      <c r="F225" s="23"/>
      <c r="G225" s="23"/>
      <c r="I225" s="23" t="s">
        <v>6920</v>
      </c>
      <c r="J225" s="23" t="s">
        <v>6921</v>
      </c>
      <c r="K225" s="23" t="s">
        <v>2525</v>
      </c>
      <c r="L225" s="23">
        <v>32606</v>
      </c>
      <c r="M225" s="23">
        <v>0.75</v>
      </c>
      <c r="N225" s="23" t="s">
        <v>47</v>
      </c>
      <c r="O225" s="23" t="s">
        <v>36</v>
      </c>
    </row>
    <row r="226" spans="1:15" x14ac:dyDescent="0.35">
      <c r="A226" s="23"/>
      <c r="B226" s="23"/>
      <c r="C226" s="23"/>
      <c r="D226" s="23"/>
      <c r="E226" s="23"/>
      <c r="F226" s="23"/>
      <c r="G226" s="23"/>
      <c r="I226" s="23" t="s">
        <v>5709</v>
      </c>
      <c r="J226" s="23" t="s">
        <v>5710</v>
      </c>
      <c r="K226" s="23" t="s">
        <v>2518</v>
      </c>
      <c r="L226" s="23">
        <v>16050</v>
      </c>
      <c r="M226" s="23">
        <v>2.4649999999999999</v>
      </c>
      <c r="N226" s="23" t="s">
        <v>81</v>
      </c>
      <c r="O226" s="23" t="s">
        <v>36</v>
      </c>
    </row>
    <row r="227" spans="1:15" x14ac:dyDescent="0.35">
      <c r="A227" s="23"/>
      <c r="B227" s="23"/>
      <c r="C227" s="23"/>
      <c r="D227" s="23"/>
      <c r="E227" s="23"/>
      <c r="F227" s="23"/>
      <c r="G227" s="23"/>
      <c r="I227" s="23" t="s">
        <v>6836</v>
      </c>
      <c r="J227" s="23" t="s">
        <v>6837</v>
      </c>
      <c r="K227" s="23" t="s">
        <v>2525</v>
      </c>
      <c r="L227" s="23">
        <v>32606</v>
      </c>
      <c r="M227" s="23">
        <v>0.75</v>
      </c>
      <c r="N227" s="23" t="s">
        <v>39</v>
      </c>
      <c r="O227" s="23" t="s">
        <v>822</v>
      </c>
    </row>
    <row r="228" spans="1:15" x14ac:dyDescent="0.35">
      <c r="A228" s="23"/>
      <c r="B228" s="23"/>
      <c r="C228" s="23"/>
      <c r="D228" s="23"/>
      <c r="E228" s="23"/>
      <c r="F228" s="23"/>
      <c r="G228" s="23"/>
      <c r="I228" s="23" t="s">
        <v>6247</v>
      </c>
      <c r="J228" s="23" t="s">
        <v>6248</v>
      </c>
      <c r="K228" s="23" t="s">
        <v>2536</v>
      </c>
      <c r="L228" s="23">
        <v>2724</v>
      </c>
      <c r="M228" s="23">
        <v>5.7320000000000002</v>
      </c>
      <c r="N228" s="23" t="s">
        <v>39</v>
      </c>
      <c r="O228" s="23" t="s">
        <v>36</v>
      </c>
    </row>
    <row r="229" spans="1:15" x14ac:dyDescent="0.35">
      <c r="A229" s="23"/>
      <c r="B229" s="23"/>
      <c r="C229" s="23"/>
      <c r="D229" s="23"/>
      <c r="E229" s="23"/>
      <c r="F229" s="23"/>
      <c r="G229" s="23"/>
      <c r="I229" s="23" t="s">
        <v>6982</v>
      </c>
      <c r="J229" s="23" t="s">
        <v>6983</v>
      </c>
      <c r="K229" s="23" t="s">
        <v>2525</v>
      </c>
      <c r="L229" s="23">
        <v>58395</v>
      </c>
      <c r="M229" s="23">
        <v>0.625</v>
      </c>
      <c r="N229" s="23" t="s">
        <v>144</v>
      </c>
      <c r="O229" s="23" t="s">
        <v>36</v>
      </c>
    </row>
    <row r="230" spans="1:15" x14ac:dyDescent="0.35">
      <c r="A230" s="23"/>
      <c r="B230" s="23"/>
      <c r="C230" s="23"/>
      <c r="D230" s="23"/>
      <c r="E230" s="23"/>
      <c r="F230" s="23"/>
      <c r="G230" s="23"/>
      <c r="I230" s="23" t="s">
        <v>6912</v>
      </c>
      <c r="J230" s="23" t="s">
        <v>6913</v>
      </c>
      <c r="K230" s="23" t="s">
        <v>2525</v>
      </c>
      <c r="L230" s="23">
        <v>32606</v>
      </c>
      <c r="M230" s="23">
        <v>0.75</v>
      </c>
      <c r="N230" s="23" t="s">
        <v>68</v>
      </c>
      <c r="O230" s="23" t="s">
        <v>822</v>
      </c>
    </row>
    <row r="231" spans="1:15" x14ac:dyDescent="0.35">
      <c r="A231" s="23"/>
      <c r="B231" s="23"/>
      <c r="C231" s="23"/>
      <c r="D231" s="23"/>
      <c r="E231" s="23"/>
      <c r="F231" s="23"/>
      <c r="G231" s="23"/>
      <c r="I231" s="23" t="s">
        <v>6601</v>
      </c>
      <c r="J231" s="23" t="s">
        <v>6602</v>
      </c>
      <c r="K231" s="23" t="s">
        <v>2518</v>
      </c>
      <c r="L231" s="23">
        <v>14218</v>
      </c>
      <c r="M231" s="23">
        <v>2.746</v>
      </c>
      <c r="N231" s="23" t="s">
        <v>50</v>
      </c>
      <c r="O231" s="23" t="s">
        <v>36</v>
      </c>
    </row>
    <row r="232" spans="1:15" x14ac:dyDescent="0.35">
      <c r="A232" s="23"/>
      <c r="B232" s="23"/>
      <c r="C232" s="23"/>
      <c r="D232" s="23"/>
      <c r="E232" s="23"/>
      <c r="F232" s="23"/>
      <c r="G232" s="23"/>
      <c r="I232" s="23" t="s">
        <v>6658</v>
      </c>
      <c r="J232" s="23" t="s">
        <v>6659</v>
      </c>
      <c r="K232" s="23" t="s">
        <v>2518</v>
      </c>
      <c r="L232" s="23">
        <v>17383</v>
      </c>
      <c r="M232" s="23">
        <v>2.278</v>
      </c>
      <c r="N232" s="23" t="s">
        <v>81</v>
      </c>
      <c r="O232" s="23" t="s">
        <v>36</v>
      </c>
    </row>
    <row r="233" spans="1:15" x14ac:dyDescent="0.35">
      <c r="A233" s="23"/>
      <c r="B233" s="23"/>
      <c r="C233" s="23"/>
      <c r="D233" s="23"/>
      <c r="E233" s="23"/>
      <c r="F233" s="23"/>
      <c r="G233" s="23"/>
      <c r="I233" s="23" t="s">
        <v>6752</v>
      </c>
      <c r="J233" s="23" t="s">
        <v>6753</v>
      </c>
      <c r="K233" s="23" t="s">
        <v>2522</v>
      </c>
      <c r="L233" s="23">
        <v>24219</v>
      </c>
      <c r="M233" s="23">
        <v>1.4410000000000001</v>
      </c>
      <c r="N233" s="23" t="s">
        <v>76</v>
      </c>
      <c r="O233" s="23" t="s">
        <v>36</v>
      </c>
    </row>
    <row r="234" spans="1:15" x14ac:dyDescent="0.35">
      <c r="A234" s="23"/>
      <c r="B234" s="23"/>
      <c r="C234" s="23"/>
      <c r="D234" s="23"/>
      <c r="E234" s="23"/>
      <c r="F234" s="23"/>
      <c r="G234" s="23"/>
      <c r="I234" s="23" t="s">
        <v>6838</v>
      </c>
      <c r="J234" s="23" t="s">
        <v>6839</v>
      </c>
      <c r="K234" s="23" t="s">
        <v>2525</v>
      </c>
      <c r="L234" s="23">
        <v>32606</v>
      </c>
      <c r="M234" s="23">
        <v>0.75</v>
      </c>
      <c r="N234" s="23" t="s">
        <v>39</v>
      </c>
      <c r="O234" s="23" t="s">
        <v>822</v>
      </c>
    </row>
    <row r="235" spans="1:15" x14ac:dyDescent="0.35">
      <c r="A235" s="23"/>
      <c r="B235" s="23"/>
      <c r="C235" s="23"/>
      <c r="D235" s="23"/>
      <c r="E235" s="23"/>
      <c r="F235" s="23"/>
      <c r="G235" s="23"/>
      <c r="I235" s="23" t="s">
        <v>6535</v>
      </c>
      <c r="J235" s="23" t="s">
        <v>6536</v>
      </c>
      <c r="K235" s="23" t="s">
        <v>2517</v>
      </c>
      <c r="L235" s="23">
        <v>9705</v>
      </c>
      <c r="M235" s="23">
        <v>3.5569999999999999</v>
      </c>
      <c r="N235" s="23" t="s">
        <v>39</v>
      </c>
      <c r="O235" s="23" t="s">
        <v>36</v>
      </c>
    </row>
    <row r="236" spans="1:15" x14ac:dyDescent="0.35">
      <c r="A236" s="23"/>
      <c r="B236" s="23"/>
      <c r="C236" s="23"/>
      <c r="D236" s="23"/>
      <c r="E236" s="23"/>
      <c r="F236" s="23"/>
      <c r="G236" s="23"/>
      <c r="I236" s="23" t="s">
        <v>6491</v>
      </c>
      <c r="J236" s="23" t="s">
        <v>6492</v>
      </c>
      <c r="K236" s="23" t="s">
        <v>2517</v>
      </c>
      <c r="L236" s="23">
        <v>8757</v>
      </c>
      <c r="M236" s="23">
        <v>3.7519999999999998</v>
      </c>
      <c r="N236" s="23" t="s">
        <v>47</v>
      </c>
      <c r="O236" s="23" t="s">
        <v>36</v>
      </c>
    </row>
    <row r="237" spans="1:15" x14ac:dyDescent="0.35">
      <c r="A237" s="23"/>
      <c r="B237" s="23"/>
      <c r="C237" s="23"/>
      <c r="D237" s="23"/>
      <c r="E237" s="23"/>
      <c r="F237" s="23"/>
      <c r="G237" s="23"/>
      <c r="I237" s="23" t="s">
        <v>6718</v>
      </c>
      <c r="J237" s="23" t="s">
        <v>6719</v>
      </c>
      <c r="K237" s="23" t="s">
        <v>2522</v>
      </c>
      <c r="L237" s="23">
        <v>20927</v>
      </c>
      <c r="M237" s="23">
        <v>1.8080000000000001</v>
      </c>
      <c r="N237" s="23" t="s">
        <v>81</v>
      </c>
      <c r="O237" s="23" t="s">
        <v>36</v>
      </c>
    </row>
    <row r="238" spans="1:15" x14ac:dyDescent="0.35">
      <c r="A238" s="23"/>
      <c r="B238" s="23"/>
      <c r="C238" s="23"/>
      <c r="D238" s="23"/>
      <c r="E238" s="23"/>
      <c r="F238" s="23"/>
      <c r="G238" s="23"/>
      <c r="I238" s="23" t="s">
        <v>6435</v>
      </c>
      <c r="J238" s="23" t="s">
        <v>6436</v>
      </c>
      <c r="K238" s="23" t="s">
        <v>2517</v>
      </c>
      <c r="L238" s="23">
        <v>7327</v>
      </c>
      <c r="M238" s="23">
        <v>4.0789999999999997</v>
      </c>
      <c r="N238" s="23" t="s">
        <v>71</v>
      </c>
      <c r="O238" s="23" t="s">
        <v>36</v>
      </c>
    </row>
    <row r="239" spans="1:15" x14ac:dyDescent="0.35">
      <c r="A239" s="23"/>
      <c r="B239" s="23"/>
      <c r="C239" s="23"/>
      <c r="D239" s="23"/>
      <c r="E239" s="23"/>
      <c r="F239" s="23"/>
      <c r="G239" s="23"/>
      <c r="I239" s="23" t="s">
        <v>6255</v>
      </c>
      <c r="J239" s="23" t="s">
        <v>6256</v>
      </c>
      <c r="K239" s="23" t="s">
        <v>2536</v>
      </c>
      <c r="L239" s="23">
        <v>2804</v>
      </c>
      <c r="M239" s="23">
        <v>5.6859999999999999</v>
      </c>
      <c r="N239" s="23" t="s">
        <v>50</v>
      </c>
      <c r="O239" s="23" t="s">
        <v>36</v>
      </c>
    </row>
    <row r="240" spans="1:15" x14ac:dyDescent="0.35">
      <c r="A240" s="23"/>
      <c r="B240" s="23"/>
      <c r="C240" s="23"/>
      <c r="D240" s="23"/>
      <c r="E240" s="23"/>
      <c r="F240" s="23"/>
      <c r="G240" s="23"/>
      <c r="I240" s="23" t="s">
        <v>6251</v>
      </c>
      <c r="J240" s="23" t="s">
        <v>6252</v>
      </c>
      <c r="K240" s="23" t="s">
        <v>2536</v>
      </c>
      <c r="L240" s="23">
        <v>2743</v>
      </c>
      <c r="M240" s="23">
        <v>5.718</v>
      </c>
      <c r="N240" s="23" t="s">
        <v>50</v>
      </c>
      <c r="O240" s="23" t="s">
        <v>36</v>
      </c>
    </row>
    <row r="241" spans="1:15" x14ac:dyDescent="0.35">
      <c r="A241" s="23"/>
      <c r="B241" s="23"/>
      <c r="C241" s="23"/>
      <c r="D241" s="23"/>
      <c r="E241" s="23"/>
      <c r="F241" s="23"/>
      <c r="G241" s="23"/>
      <c r="I241" s="23" t="s">
        <v>6934</v>
      </c>
      <c r="J241" s="23" t="s">
        <v>6935</v>
      </c>
      <c r="K241" s="23" t="s">
        <v>2525</v>
      </c>
      <c r="L241" s="23">
        <v>32606</v>
      </c>
      <c r="M241" s="23">
        <v>0.75</v>
      </c>
      <c r="N241" s="23" t="s">
        <v>36</v>
      </c>
      <c r="O241" s="23" t="s">
        <v>822</v>
      </c>
    </row>
    <row r="242" spans="1:15" x14ac:dyDescent="0.35">
      <c r="A242" s="23"/>
      <c r="B242" s="23"/>
      <c r="C242" s="23"/>
      <c r="D242" s="23"/>
      <c r="E242" s="23"/>
      <c r="F242" s="23"/>
      <c r="G242" s="23"/>
      <c r="I242" s="23" t="s">
        <v>2209</v>
      </c>
      <c r="J242" s="23" t="s">
        <v>2210</v>
      </c>
      <c r="K242" s="23" t="s">
        <v>2517</v>
      </c>
      <c r="L242" s="23">
        <v>10014</v>
      </c>
      <c r="M242" s="23">
        <v>3.4929999999999999</v>
      </c>
      <c r="N242" s="23" t="s">
        <v>81</v>
      </c>
      <c r="O242" s="23" t="s">
        <v>36</v>
      </c>
    </row>
    <row r="243" spans="1:15" x14ac:dyDescent="0.35">
      <c r="A243" s="23"/>
      <c r="B243" s="23"/>
      <c r="C243" s="23"/>
      <c r="D243" s="23"/>
      <c r="E243" s="23"/>
      <c r="F243" s="23"/>
      <c r="G243" s="23"/>
      <c r="I243" s="23" t="s">
        <v>6896</v>
      </c>
      <c r="J243" s="23" t="s">
        <v>6897</v>
      </c>
      <c r="K243" s="23" t="s">
        <v>2525</v>
      </c>
      <c r="L243" s="23">
        <v>32606</v>
      </c>
      <c r="M243" s="23">
        <v>0.75</v>
      </c>
      <c r="N243" s="23" t="s">
        <v>71</v>
      </c>
      <c r="O243" s="23" t="s">
        <v>822</v>
      </c>
    </row>
    <row r="244" spans="1:15" x14ac:dyDescent="0.35">
      <c r="A244" s="23"/>
      <c r="B244" s="23"/>
      <c r="C244" s="23"/>
      <c r="D244" s="23"/>
      <c r="E244" s="23"/>
      <c r="F244" s="23"/>
      <c r="G244" s="23"/>
      <c r="I244" s="23" t="s">
        <v>6728</v>
      </c>
      <c r="J244" s="23" t="s">
        <v>6729</v>
      </c>
      <c r="K244" s="23" t="s">
        <v>2522</v>
      </c>
      <c r="L244" s="23">
        <v>21691</v>
      </c>
      <c r="M244" s="23">
        <v>1.72</v>
      </c>
      <c r="N244" s="23" t="s">
        <v>68</v>
      </c>
      <c r="O244" s="23" t="s">
        <v>36</v>
      </c>
    </row>
    <row r="245" spans="1:15" x14ac:dyDescent="0.35">
      <c r="A245" s="23"/>
      <c r="B245" s="23"/>
      <c r="C245" s="23"/>
      <c r="D245" s="23"/>
      <c r="E245" s="23"/>
      <c r="F245" s="23"/>
      <c r="G245" s="23"/>
      <c r="I245" s="23" t="s">
        <v>6265</v>
      </c>
      <c r="J245" s="23" t="s">
        <v>6266</v>
      </c>
      <c r="K245" s="23" t="s">
        <v>2536</v>
      </c>
      <c r="L245" s="23">
        <v>2913</v>
      </c>
      <c r="M245" s="23">
        <v>5.6239999999999997</v>
      </c>
      <c r="N245" s="23" t="s">
        <v>68</v>
      </c>
      <c r="O245" s="23" t="s">
        <v>36</v>
      </c>
    </row>
    <row r="246" spans="1:15" x14ac:dyDescent="0.35">
      <c r="A246" s="23"/>
      <c r="B246" s="23"/>
      <c r="C246" s="23"/>
      <c r="D246" s="23"/>
      <c r="E246" s="23"/>
      <c r="F246" s="23"/>
      <c r="G246" s="23"/>
      <c r="I246" s="23" t="s">
        <v>6623</v>
      </c>
      <c r="J246" s="23" t="s">
        <v>6624</v>
      </c>
      <c r="K246" s="23" t="s">
        <v>2518</v>
      </c>
      <c r="L246" s="23">
        <v>15276</v>
      </c>
      <c r="M246" s="23">
        <v>2.5779999999999998</v>
      </c>
      <c r="N246" s="23" t="s">
        <v>53</v>
      </c>
      <c r="O246" s="23" t="s">
        <v>36</v>
      </c>
    </row>
    <row r="247" spans="1:15" x14ac:dyDescent="0.35">
      <c r="A247" s="23"/>
      <c r="B247" s="23"/>
      <c r="C247" s="23"/>
      <c r="D247" s="23"/>
      <c r="E247" s="23"/>
      <c r="F247" s="23"/>
      <c r="G247" s="23"/>
      <c r="I247" s="23" t="s">
        <v>6952</v>
      </c>
      <c r="J247" s="23" t="s">
        <v>6953</v>
      </c>
      <c r="K247" s="23" t="s">
        <v>2525</v>
      </c>
      <c r="L247" s="23">
        <v>44992</v>
      </c>
      <c r="M247" s="23">
        <v>0.745</v>
      </c>
      <c r="N247" s="23" t="s">
        <v>50</v>
      </c>
      <c r="O247" s="23" t="s">
        <v>36</v>
      </c>
    </row>
    <row r="248" spans="1:15" x14ac:dyDescent="0.35">
      <c r="A248" s="23"/>
      <c r="B248" s="23"/>
      <c r="C248" s="23"/>
      <c r="D248" s="23"/>
      <c r="E248" s="23"/>
      <c r="F248" s="23"/>
      <c r="G248" s="23"/>
      <c r="I248" s="23" t="s">
        <v>6643</v>
      </c>
      <c r="J248" s="23" t="s">
        <v>6054</v>
      </c>
      <c r="K248" s="23" t="s">
        <v>2518</v>
      </c>
      <c r="L248" s="23">
        <v>16536</v>
      </c>
      <c r="M248" s="23">
        <v>2.3929999999999998</v>
      </c>
      <c r="N248" s="23" t="s">
        <v>81</v>
      </c>
      <c r="O248" s="23" t="s">
        <v>36</v>
      </c>
    </row>
    <row r="249" spans="1:15" x14ac:dyDescent="0.35">
      <c r="A249" s="23"/>
      <c r="B249" s="23"/>
      <c r="C249" s="23"/>
      <c r="D249" s="23"/>
      <c r="E249" s="23"/>
      <c r="F249" s="23"/>
      <c r="G249" s="23"/>
      <c r="I249" s="23" t="s">
        <v>6325</v>
      </c>
      <c r="J249" s="23" t="s">
        <v>6326</v>
      </c>
      <c r="K249" s="23" t="s">
        <v>2536</v>
      </c>
      <c r="L249" s="23">
        <v>4372</v>
      </c>
      <c r="M249" s="23">
        <v>4.9710000000000001</v>
      </c>
      <c r="N249" s="23" t="s">
        <v>85</v>
      </c>
      <c r="O249" s="23" t="s">
        <v>36</v>
      </c>
    </row>
    <row r="250" spans="1:15" x14ac:dyDescent="0.35">
      <c r="A250" s="23"/>
      <c r="B250" s="23"/>
      <c r="C250" s="23"/>
      <c r="D250" s="23"/>
      <c r="E250" s="23"/>
      <c r="F250" s="23"/>
      <c r="G250" s="23"/>
      <c r="I250" s="23" t="s">
        <v>6553</v>
      </c>
      <c r="J250" s="23" t="s">
        <v>6554</v>
      </c>
      <c r="K250" s="23" t="s">
        <v>2518</v>
      </c>
      <c r="L250" s="23">
        <v>10949</v>
      </c>
      <c r="M250" s="23">
        <v>3.31</v>
      </c>
      <c r="N250" s="23" t="s">
        <v>36</v>
      </c>
      <c r="O250" s="23" t="s">
        <v>36</v>
      </c>
    </row>
    <row r="251" spans="1:15" x14ac:dyDescent="0.35">
      <c r="A251" s="23"/>
      <c r="B251" s="23"/>
      <c r="C251" s="23"/>
      <c r="D251" s="23"/>
      <c r="E251" s="23"/>
      <c r="F251" s="23"/>
      <c r="G251" s="23"/>
      <c r="I251" s="23" t="s">
        <v>6848</v>
      </c>
      <c r="J251" s="23" t="s">
        <v>6849</v>
      </c>
      <c r="K251" s="23" t="s">
        <v>2525</v>
      </c>
      <c r="L251" s="23">
        <v>32606</v>
      </c>
      <c r="M251" s="23">
        <v>0.75</v>
      </c>
      <c r="N251" s="23" t="s">
        <v>76</v>
      </c>
      <c r="O251" s="23" t="s">
        <v>822</v>
      </c>
    </row>
    <row r="252" spans="1:15" x14ac:dyDescent="0.35">
      <c r="A252" s="23"/>
      <c r="B252" s="23"/>
      <c r="C252" s="23"/>
      <c r="D252" s="23"/>
      <c r="E252" s="23"/>
      <c r="F252" s="23"/>
      <c r="G252" s="23"/>
      <c r="I252" s="23" t="s">
        <v>6858</v>
      </c>
      <c r="J252" s="23" t="s">
        <v>6859</v>
      </c>
      <c r="K252" s="23" t="s">
        <v>2525</v>
      </c>
      <c r="L252" s="23">
        <v>32606</v>
      </c>
      <c r="M252" s="23">
        <v>0.75</v>
      </c>
      <c r="N252" s="23" t="s">
        <v>76</v>
      </c>
      <c r="O252" s="23" t="s">
        <v>822</v>
      </c>
    </row>
    <row r="253" spans="1:15" x14ac:dyDescent="0.35">
      <c r="A253" s="23"/>
      <c r="B253" s="23"/>
      <c r="C253" s="23"/>
      <c r="D253" s="23"/>
      <c r="E253" s="23"/>
      <c r="F253" s="23"/>
      <c r="G253" s="23"/>
      <c r="I253" s="23" t="s">
        <v>6495</v>
      </c>
      <c r="J253" s="23" t="s">
        <v>6496</v>
      </c>
      <c r="K253" s="23" t="s">
        <v>2517</v>
      </c>
      <c r="L253" s="23">
        <v>8905</v>
      </c>
      <c r="M253" s="23">
        <v>3.718</v>
      </c>
      <c r="N253" s="23" t="s">
        <v>76</v>
      </c>
      <c r="O253" s="23" t="s">
        <v>36</v>
      </c>
    </row>
    <row r="254" spans="1:15" x14ac:dyDescent="0.35">
      <c r="A254" s="23"/>
      <c r="B254" s="23"/>
      <c r="C254" s="23"/>
      <c r="D254" s="23"/>
      <c r="E254" s="23"/>
      <c r="F254" s="23"/>
      <c r="G254" s="23"/>
      <c r="I254" s="23" t="s">
        <v>6932</v>
      </c>
      <c r="J254" s="23" t="s">
        <v>6933</v>
      </c>
      <c r="K254" s="23" t="s">
        <v>2525</v>
      </c>
      <c r="L254" s="23">
        <v>32606</v>
      </c>
      <c r="M254" s="23">
        <v>0.75</v>
      </c>
      <c r="N254" s="23" t="s">
        <v>71</v>
      </c>
      <c r="O254" s="23" t="s">
        <v>36</v>
      </c>
    </row>
    <row r="255" spans="1:15" x14ac:dyDescent="0.35">
      <c r="A255" s="23"/>
      <c r="B255" s="23"/>
      <c r="C255" s="23"/>
      <c r="D255" s="23"/>
      <c r="E255" s="23"/>
      <c r="F255" s="23"/>
      <c r="G255" s="23"/>
      <c r="I255" s="23" t="s">
        <v>6365</v>
      </c>
      <c r="J255" s="23" t="s">
        <v>6366</v>
      </c>
      <c r="K255" s="23" t="s">
        <v>2536</v>
      </c>
      <c r="L255" s="23">
        <v>4768</v>
      </c>
      <c r="M255" s="23">
        <v>4.835</v>
      </c>
      <c r="N255" s="23" t="s">
        <v>53</v>
      </c>
      <c r="O255" s="23" t="s">
        <v>36</v>
      </c>
    </row>
    <row r="256" spans="1:15" x14ac:dyDescent="0.35">
      <c r="A256" s="23"/>
      <c r="B256" s="23"/>
      <c r="C256" s="23"/>
      <c r="D256" s="23"/>
      <c r="E256" s="23"/>
      <c r="F256" s="23"/>
      <c r="G256" s="23"/>
      <c r="I256" s="23" t="s">
        <v>6299</v>
      </c>
      <c r="J256" s="23" t="s">
        <v>6300</v>
      </c>
      <c r="K256" s="23" t="s">
        <v>2536</v>
      </c>
      <c r="L256" s="23">
        <v>3468</v>
      </c>
      <c r="M256" s="23">
        <v>5.3520000000000003</v>
      </c>
      <c r="N256" s="23" t="s">
        <v>53</v>
      </c>
      <c r="O256" s="23" t="s">
        <v>36</v>
      </c>
    </row>
    <row r="257" spans="1:15" x14ac:dyDescent="0.35">
      <c r="A257" s="23"/>
      <c r="B257" s="23"/>
      <c r="C257" s="23"/>
      <c r="D257" s="23"/>
      <c r="E257" s="23"/>
      <c r="F257" s="23"/>
      <c r="G257" s="23"/>
      <c r="I257" s="23" t="s">
        <v>6341</v>
      </c>
      <c r="J257" s="23" t="s">
        <v>6342</v>
      </c>
      <c r="K257" s="23" t="s">
        <v>2536</v>
      </c>
      <c r="L257" s="23">
        <v>4509</v>
      </c>
      <c r="M257" s="23">
        <v>4.923</v>
      </c>
      <c r="N257" s="23" t="s">
        <v>76</v>
      </c>
      <c r="O257" s="23" t="s">
        <v>36</v>
      </c>
    </row>
    <row r="258" spans="1:15" x14ac:dyDescent="0.35">
      <c r="A258" s="23"/>
      <c r="B258" s="23"/>
      <c r="C258" s="23"/>
      <c r="D258" s="23"/>
      <c r="E258" s="23"/>
      <c r="F258" s="23"/>
      <c r="G258" s="23"/>
      <c r="I258" s="23" t="s">
        <v>6415</v>
      </c>
      <c r="J258" s="23" t="s">
        <v>6416</v>
      </c>
      <c r="K258" s="23" t="s">
        <v>2517</v>
      </c>
      <c r="L258" s="23">
        <v>6974</v>
      </c>
      <c r="M258" s="23">
        <v>4.17</v>
      </c>
      <c r="N258" s="23" t="s">
        <v>144</v>
      </c>
      <c r="O258" s="23" t="s">
        <v>36</v>
      </c>
    </row>
    <row r="259" spans="1:15" x14ac:dyDescent="0.35">
      <c r="A259" s="23"/>
      <c r="B259" s="23"/>
      <c r="C259" s="23"/>
      <c r="D259" s="23"/>
      <c r="E259" s="23"/>
      <c r="F259" s="23"/>
      <c r="G259" s="23"/>
      <c r="I259" s="23" t="s">
        <v>6337</v>
      </c>
      <c r="J259" s="23" t="s">
        <v>6338</v>
      </c>
      <c r="K259" s="23" t="s">
        <v>2536</v>
      </c>
      <c r="L259" s="23">
        <v>4487</v>
      </c>
      <c r="M259" s="23">
        <v>4.93</v>
      </c>
      <c r="N259" s="23" t="s">
        <v>68</v>
      </c>
      <c r="O259" s="23" t="s">
        <v>36</v>
      </c>
    </row>
    <row r="260" spans="1:15" x14ac:dyDescent="0.35">
      <c r="A260" s="23"/>
      <c r="B260" s="23"/>
      <c r="C260" s="23"/>
      <c r="D260" s="23"/>
      <c r="E260" s="23"/>
      <c r="F260" s="23"/>
      <c r="G260" s="23"/>
      <c r="I260" s="23" t="s">
        <v>6507</v>
      </c>
      <c r="J260" s="23" t="s">
        <v>6508</v>
      </c>
      <c r="K260" s="23" t="s">
        <v>2517</v>
      </c>
      <c r="L260" s="23">
        <v>9145</v>
      </c>
      <c r="M260" s="23">
        <v>3.6709999999999998</v>
      </c>
      <c r="N260" s="23" t="s">
        <v>36</v>
      </c>
      <c r="O260" s="23" t="s">
        <v>822</v>
      </c>
    </row>
    <row r="261" spans="1:15" x14ac:dyDescent="0.35">
      <c r="A261" s="23"/>
      <c r="B261" s="23"/>
      <c r="C261" s="23"/>
      <c r="D261" s="23"/>
      <c r="E261" s="23"/>
      <c r="F261" s="23"/>
      <c r="G261" s="23"/>
      <c r="I261" s="23" t="s">
        <v>6798</v>
      </c>
      <c r="J261" s="23" t="s">
        <v>6799</v>
      </c>
      <c r="K261" s="23" t="s">
        <v>2522</v>
      </c>
      <c r="L261" s="23">
        <v>30677</v>
      </c>
      <c r="M261" s="23">
        <v>0.88500000000000001</v>
      </c>
      <c r="N261" s="23" t="s">
        <v>53</v>
      </c>
      <c r="O261" s="23" t="s">
        <v>36</v>
      </c>
    </row>
    <row r="262" spans="1:15" x14ac:dyDescent="0.35">
      <c r="A262" s="23"/>
      <c r="B262" s="23"/>
      <c r="C262" s="23"/>
      <c r="D262" s="23"/>
      <c r="E262" s="23"/>
      <c r="F262" s="23"/>
      <c r="G262" s="23"/>
      <c r="I262" s="23" t="s">
        <v>2638</v>
      </c>
      <c r="J262" s="23" t="s">
        <v>2639</v>
      </c>
      <c r="K262" s="23" t="s">
        <v>2536</v>
      </c>
      <c r="L262" s="23">
        <v>3392</v>
      </c>
      <c r="M262" s="23">
        <v>5.3840000000000003</v>
      </c>
      <c r="N262" s="23" t="s">
        <v>85</v>
      </c>
      <c r="O262" s="23" t="s">
        <v>36</v>
      </c>
    </row>
    <row r="263" spans="1:15" x14ac:dyDescent="0.35">
      <c r="A263" s="23"/>
      <c r="B263" s="23"/>
      <c r="C263" s="23"/>
      <c r="D263" s="23"/>
      <c r="E263" s="23"/>
      <c r="F263" s="23"/>
      <c r="G263" s="23"/>
      <c r="I263" s="23" t="s">
        <v>6874</v>
      </c>
      <c r="J263" s="23" t="s">
        <v>6875</v>
      </c>
      <c r="K263" s="23" t="s">
        <v>2525</v>
      </c>
      <c r="L263" s="23">
        <v>32606</v>
      </c>
      <c r="M263" s="23">
        <v>0.75</v>
      </c>
      <c r="N263" s="23" t="s">
        <v>42</v>
      </c>
      <c r="O263" s="23" t="s">
        <v>822</v>
      </c>
    </row>
    <row r="264" spans="1:15" x14ac:dyDescent="0.35">
      <c r="A264" s="23"/>
      <c r="B264" s="23"/>
      <c r="C264" s="23"/>
      <c r="D264" s="23"/>
      <c r="E264" s="23"/>
      <c r="F264" s="23"/>
      <c r="G264" s="23"/>
      <c r="I264" s="23" t="s">
        <v>6615</v>
      </c>
      <c r="J264" s="23" t="s">
        <v>6616</v>
      </c>
      <c r="K264" s="23" t="s">
        <v>2518</v>
      </c>
      <c r="L264" s="23">
        <v>14998</v>
      </c>
      <c r="M264" s="23">
        <v>2.6190000000000002</v>
      </c>
      <c r="N264" s="23" t="s">
        <v>53</v>
      </c>
      <c r="O264" s="23" t="s">
        <v>36</v>
      </c>
    </row>
    <row r="265" spans="1:15" x14ac:dyDescent="0.35">
      <c r="A265" s="23"/>
      <c r="B265" s="23"/>
      <c r="C265" s="23"/>
      <c r="D265" s="23"/>
      <c r="E265" s="23"/>
      <c r="F265" s="23"/>
      <c r="G265" s="23"/>
      <c r="I265" s="23" t="s">
        <v>6698</v>
      </c>
      <c r="J265" s="23" t="s">
        <v>6699</v>
      </c>
      <c r="K265" s="23" t="s">
        <v>2518</v>
      </c>
      <c r="L265" s="23">
        <v>19859</v>
      </c>
      <c r="M265" s="23">
        <v>1.944</v>
      </c>
      <c r="N265" s="23" t="s">
        <v>96</v>
      </c>
      <c r="O265" s="23" t="s">
        <v>36</v>
      </c>
    </row>
    <row r="266" spans="1:15" x14ac:dyDescent="0.35">
      <c r="A266" s="23"/>
      <c r="B266" s="23"/>
      <c r="C266" s="23"/>
      <c r="D266" s="23"/>
      <c r="E266" s="23"/>
      <c r="F266" s="23"/>
      <c r="G266" s="23"/>
      <c r="I266" s="23" t="s">
        <v>6916</v>
      </c>
      <c r="J266" s="23" t="s">
        <v>6917</v>
      </c>
      <c r="K266" s="23" t="s">
        <v>2525</v>
      </c>
      <c r="L266" s="23">
        <v>32606</v>
      </c>
      <c r="M266" s="23">
        <v>0.75</v>
      </c>
      <c r="N266" s="23" t="s">
        <v>42</v>
      </c>
      <c r="O266" s="23" t="s">
        <v>822</v>
      </c>
    </row>
    <row r="267" spans="1:15" x14ac:dyDescent="0.35">
      <c r="A267" s="23"/>
      <c r="B267" s="23"/>
      <c r="C267" s="23"/>
      <c r="D267" s="23"/>
      <c r="E267" s="23"/>
      <c r="F267" s="23"/>
      <c r="G267" s="23"/>
      <c r="I267" s="23" t="s">
        <v>6782</v>
      </c>
      <c r="J267" s="23" t="s">
        <v>6783</v>
      </c>
      <c r="K267" s="23" t="s">
        <v>2522</v>
      </c>
      <c r="L267" s="23">
        <v>28125</v>
      </c>
      <c r="M267" s="23">
        <v>1.093</v>
      </c>
      <c r="N267" s="23" t="s">
        <v>36</v>
      </c>
      <c r="O267" s="23" t="s">
        <v>822</v>
      </c>
    </row>
    <row r="268" spans="1:15" x14ac:dyDescent="0.35">
      <c r="A268" s="23"/>
      <c r="B268" s="23"/>
      <c r="C268" s="23"/>
      <c r="D268" s="23"/>
      <c r="E268" s="23"/>
      <c r="F268" s="23"/>
      <c r="G268" s="23"/>
      <c r="I268" s="23" t="s">
        <v>6906</v>
      </c>
      <c r="J268" s="23" t="s">
        <v>6907</v>
      </c>
      <c r="K268" s="23" t="s">
        <v>2525</v>
      </c>
      <c r="L268" s="23">
        <v>32606</v>
      </c>
      <c r="M268" s="23">
        <v>0.75</v>
      </c>
      <c r="N268" s="23" t="s">
        <v>42</v>
      </c>
      <c r="O268" s="23" t="s">
        <v>822</v>
      </c>
    </row>
    <row r="269" spans="1:15" x14ac:dyDescent="0.35">
      <c r="A269" s="23"/>
      <c r="B269" s="23"/>
      <c r="C269" s="23"/>
      <c r="D269" s="23"/>
      <c r="E269" s="23"/>
      <c r="F269" s="23"/>
      <c r="G269" s="23"/>
      <c r="I269" s="23" t="s">
        <v>6740</v>
      </c>
      <c r="J269" s="23" t="s">
        <v>6741</v>
      </c>
      <c r="K269" s="23" t="s">
        <v>2522</v>
      </c>
      <c r="L269" s="23">
        <v>23045</v>
      </c>
      <c r="M269" s="23">
        <v>1.5669999999999999</v>
      </c>
      <c r="N269" s="23" t="s">
        <v>47</v>
      </c>
      <c r="O269" s="23" t="s">
        <v>36</v>
      </c>
    </row>
    <row r="270" spans="1:15" x14ac:dyDescent="0.35">
      <c r="A270" s="23"/>
      <c r="B270" s="23"/>
      <c r="C270" s="23"/>
      <c r="D270" s="23"/>
      <c r="E270" s="23"/>
      <c r="F270" s="23"/>
      <c r="G270" s="23"/>
      <c r="I270" s="23" t="s">
        <v>6301</v>
      </c>
      <c r="J270" s="23" t="s">
        <v>6302</v>
      </c>
      <c r="K270" s="23" t="s">
        <v>2536</v>
      </c>
      <c r="L270" s="23">
        <v>4051</v>
      </c>
      <c r="M270" s="23">
        <v>5.0960000000000001</v>
      </c>
      <c r="N270" s="23" t="s">
        <v>144</v>
      </c>
      <c r="O270" s="23" t="s">
        <v>36</v>
      </c>
    </row>
    <row r="271" spans="1:15" x14ac:dyDescent="0.35">
      <c r="A271" s="23"/>
      <c r="B271" s="23"/>
      <c r="C271" s="23"/>
      <c r="D271" s="23"/>
      <c r="E271" s="23"/>
      <c r="F271" s="23"/>
      <c r="G271" s="23"/>
      <c r="I271" s="23" t="s">
        <v>6672</v>
      </c>
      <c r="J271" s="23" t="s">
        <v>6673</v>
      </c>
      <c r="K271" s="23" t="s">
        <v>2518</v>
      </c>
      <c r="L271" s="23">
        <v>18226</v>
      </c>
      <c r="M271" s="23">
        <v>2.157</v>
      </c>
      <c r="N271" s="23" t="s">
        <v>50</v>
      </c>
      <c r="O271" s="23" t="s">
        <v>36</v>
      </c>
    </row>
    <row r="272" spans="1:15" x14ac:dyDescent="0.35">
      <c r="A272" s="23"/>
      <c r="B272" s="23"/>
      <c r="C272" s="23"/>
      <c r="D272" s="23"/>
      <c r="E272" s="23"/>
      <c r="F272" s="23"/>
      <c r="G272" s="23"/>
      <c r="I272" s="23" t="s">
        <v>6808</v>
      </c>
      <c r="J272" s="23" t="s">
        <v>6809</v>
      </c>
      <c r="K272" s="23" t="s">
        <v>2525</v>
      </c>
      <c r="L272" s="23">
        <v>32606</v>
      </c>
      <c r="M272" s="23">
        <v>0.75</v>
      </c>
      <c r="N272" s="23" t="s">
        <v>81</v>
      </c>
      <c r="O272" s="23" t="s">
        <v>36</v>
      </c>
    </row>
    <row r="273" spans="1:15" x14ac:dyDescent="0.35">
      <c r="A273" s="23"/>
      <c r="B273" s="23"/>
      <c r="C273" s="23"/>
      <c r="D273" s="23"/>
      <c r="E273" s="23"/>
      <c r="F273" s="23"/>
      <c r="G273" s="23"/>
      <c r="I273" s="23" t="s">
        <v>6846</v>
      </c>
      <c r="J273" s="23" t="s">
        <v>6847</v>
      </c>
      <c r="K273" s="23" t="s">
        <v>2525</v>
      </c>
      <c r="L273" s="23">
        <v>32606</v>
      </c>
      <c r="M273" s="23">
        <v>0.75</v>
      </c>
      <c r="N273" s="23" t="s">
        <v>36</v>
      </c>
      <c r="O273" s="23" t="s">
        <v>822</v>
      </c>
    </row>
    <row r="274" spans="1:15" x14ac:dyDescent="0.35">
      <c r="A274" s="23"/>
      <c r="B274" s="23"/>
      <c r="C274" s="23"/>
      <c r="D274" s="23"/>
      <c r="E274" s="23"/>
      <c r="F274" s="23"/>
      <c r="G274" s="23"/>
      <c r="I274" s="23" t="s">
        <v>6581</v>
      </c>
      <c r="J274" s="23" t="s">
        <v>6582</v>
      </c>
      <c r="K274" s="23" t="s">
        <v>2518</v>
      </c>
      <c r="L274" s="23">
        <v>12900</v>
      </c>
      <c r="M274" s="23">
        <v>2.9649999999999999</v>
      </c>
      <c r="N274" s="23" t="s">
        <v>53</v>
      </c>
      <c r="O274" s="23" t="s">
        <v>822</v>
      </c>
    </row>
    <row r="275" spans="1:15" x14ac:dyDescent="0.35">
      <c r="A275" s="23"/>
      <c r="B275" s="23"/>
      <c r="C275" s="23"/>
      <c r="D275" s="23"/>
      <c r="E275" s="23"/>
      <c r="F275" s="23"/>
      <c r="G275" s="23"/>
      <c r="I275" s="23" t="s">
        <v>6866</v>
      </c>
      <c r="J275" s="23" t="s">
        <v>6867</v>
      </c>
      <c r="K275" s="23" t="s">
        <v>2525</v>
      </c>
      <c r="L275" s="23">
        <v>32606</v>
      </c>
      <c r="M275" s="23">
        <v>0.75</v>
      </c>
      <c r="N275" s="23" t="s">
        <v>53</v>
      </c>
      <c r="O275" s="23" t="s">
        <v>822</v>
      </c>
    </row>
    <row r="276" spans="1:15" x14ac:dyDescent="0.35">
      <c r="A276" s="23"/>
      <c r="B276" s="23"/>
      <c r="C276" s="23"/>
      <c r="D276" s="23"/>
      <c r="E276" s="23"/>
      <c r="F276" s="23"/>
      <c r="G276" s="23"/>
      <c r="I276" s="23" t="s">
        <v>6772</v>
      </c>
      <c r="J276" s="23" t="s">
        <v>6773</v>
      </c>
      <c r="K276" s="23" t="s">
        <v>2522</v>
      </c>
      <c r="L276" s="23">
        <v>26340</v>
      </c>
      <c r="M276" s="23">
        <v>1.2529999999999999</v>
      </c>
      <c r="N276" s="23" t="s">
        <v>85</v>
      </c>
      <c r="O276" s="23" t="s">
        <v>36</v>
      </c>
    </row>
    <row r="277" spans="1:15" x14ac:dyDescent="0.35">
      <c r="A277" s="23"/>
      <c r="B277" s="23"/>
      <c r="C277" s="23"/>
      <c r="D277" s="23"/>
      <c r="E277" s="23"/>
      <c r="F277" s="23"/>
      <c r="G277" s="23"/>
      <c r="I277" s="23" t="s">
        <v>6812</v>
      </c>
      <c r="J277" s="23" t="s">
        <v>6813</v>
      </c>
      <c r="K277" s="23" t="s">
        <v>2525</v>
      </c>
      <c r="L277" s="23">
        <v>32606</v>
      </c>
      <c r="M277" s="23">
        <v>0.75</v>
      </c>
      <c r="N277" s="23" t="s">
        <v>71</v>
      </c>
      <c r="O277" s="23" t="s">
        <v>36</v>
      </c>
    </row>
    <row r="278" spans="1:15" x14ac:dyDescent="0.35">
      <c r="A278" s="23"/>
      <c r="B278" s="23"/>
      <c r="C278" s="23"/>
      <c r="D278" s="23"/>
      <c r="E278" s="23"/>
      <c r="F278" s="23"/>
      <c r="G278" s="23"/>
      <c r="I278" s="23" t="s">
        <v>6662</v>
      </c>
      <c r="J278" s="23" t="s">
        <v>6663</v>
      </c>
      <c r="K278" s="23" t="s">
        <v>2518</v>
      </c>
      <c r="L278" s="23">
        <v>17593</v>
      </c>
      <c r="M278" s="23">
        <v>2.246</v>
      </c>
      <c r="N278" s="23" t="s">
        <v>76</v>
      </c>
      <c r="O278" s="23" t="s">
        <v>822</v>
      </c>
    </row>
    <row r="279" spans="1:15" x14ac:dyDescent="0.35">
      <c r="I279" s="23" t="s">
        <v>6427</v>
      </c>
      <c r="J279" s="23" t="s">
        <v>6428</v>
      </c>
      <c r="K279" s="23" t="s">
        <v>2517</v>
      </c>
      <c r="L279" s="23">
        <v>7266</v>
      </c>
      <c r="M279" s="23">
        <v>4.093</v>
      </c>
      <c r="N279" s="23" t="s">
        <v>36</v>
      </c>
      <c r="O279" s="23" t="s">
        <v>36</v>
      </c>
    </row>
    <row r="280" spans="1:15" x14ac:dyDescent="0.35">
      <c r="I280" s="23" t="s">
        <v>6834</v>
      </c>
      <c r="J280" s="23" t="s">
        <v>6835</v>
      </c>
      <c r="K280" s="23" t="s">
        <v>2525</v>
      </c>
      <c r="L280" s="23">
        <v>32606</v>
      </c>
      <c r="M280" s="23">
        <v>0.75</v>
      </c>
      <c r="N280" s="23" t="s">
        <v>36</v>
      </c>
      <c r="O280" s="23" t="s">
        <v>822</v>
      </c>
    </row>
    <row r="281" spans="1:15" x14ac:dyDescent="0.35">
      <c r="I281" s="23" t="s">
        <v>6720</v>
      </c>
      <c r="J281" s="23" t="s">
        <v>6721</v>
      </c>
      <c r="K281" s="23" t="s">
        <v>2522</v>
      </c>
      <c r="L281" s="23">
        <v>21110</v>
      </c>
      <c r="M281" s="23">
        <v>1.786</v>
      </c>
      <c r="N281" s="23" t="s">
        <v>42</v>
      </c>
      <c r="O281" s="23" t="s">
        <v>822</v>
      </c>
    </row>
    <row r="282" spans="1:15" x14ac:dyDescent="0.35">
      <c r="I282" s="23" t="s">
        <v>6399</v>
      </c>
      <c r="J282" s="23" t="s">
        <v>6400</v>
      </c>
      <c r="K282" s="23" t="s">
        <v>2517</v>
      </c>
      <c r="L282" s="23">
        <v>6821</v>
      </c>
      <c r="M282" s="23">
        <v>4.2110000000000003</v>
      </c>
      <c r="N282" s="23" t="s">
        <v>36</v>
      </c>
      <c r="O282" s="23" t="s">
        <v>36</v>
      </c>
    </row>
    <row r="283" spans="1:15" x14ac:dyDescent="0.35">
      <c r="I283" s="23" t="s">
        <v>6449</v>
      </c>
      <c r="J283" s="23" t="s">
        <v>6450</v>
      </c>
      <c r="K283" s="23" t="s">
        <v>2517</v>
      </c>
      <c r="L283" s="23">
        <v>7453</v>
      </c>
      <c r="M283" s="23">
        <v>4.048</v>
      </c>
      <c r="N283" s="23" t="s">
        <v>76</v>
      </c>
      <c r="O283" s="23" t="s">
        <v>36</v>
      </c>
    </row>
    <row r="284" spans="1:15" x14ac:dyDescent="0.35">
      <c r="I284" s="23" t="s">
        <v>6349</v>
      </c>
      <c r="J284" s="23" t="s">
        <v>6350</v>
      </c>
      <c r="K284" s="23" t="s">
        <v>2536</v>
      </c>
      <c r="L284" s="23">
        <v>4597</v>
      </c>
      <c r="M284" s="23">
        <v>4.8849999999999998</v>
      </c>
      <c r="N284" s="23" t="s">
        <v>50</v>
      </c>
      <c r="O284" s="23" t="s">
        <v>36</v>
      </c>
    </row>
    <row r="285" spans="1:15" x14ac:dyDescent="0.35">
      <c r="I285" s="23" t="s">
        <v>6964</v>
      </c>
      <c r="J285" s="23" t="s">
        <v>6965</v>
      </c>
      <c r="K285" s="23" t="s">
        <v>2525</v>
      </c>
      <c r="L285" s="23">
        <v>44992</v>
      </c>
      <c r="M285" s="23">
        <v>0.745</v>
      </c>
      <c r="N285" s="23" t="s">
        <v>106</v>
      </c>
      <c r="O285" s="23" t="s">
        <v>36</v>
      </c>
    </row>
    <row r="286" spans="1:15" x14ac:dyDescent="0.35">
      <c r="I286" s="23" t="s">
        <v>2784</v>
      </c>
      <c r="J286" s="23" t="s">
        <v>2785</v>
      </c>
      <c r="K286" s="23" t="s">
        <v>2522</v>
      </c>
      <c r="L286" s="23">
        <v>21082</v>
      </c>
      <c r="M286" s="23">
        <v>1.79</v>
      </c>
      <c r="N286" s="23" t="s">
        <v>68</v>
      </c>
      <c r="O286" s="23" t="s">
        <v>36</v>
      </c>
    </row>
    <row r="287" spans="1:15" x14ac:dyDescent="0.35">
      <c r="I287" s="23" t="s">
        <v>6888</v>
      </c>
      <c r="J287" s="23" t="s">
        <v>6889</v>
      </c>
      <c r="K287" s="23" t="s">
        <v>2525</v>
      </c>
      <c r="L287" s="23">
        <v>32606</v>
      </c>
      <c r="M287" s="23">
        <v>0.75</v>
      </c>
      <c r="N287" s="23" t="s">
        <v>76</v>
      </c>
      <c r="O287" s="23" t="s">
        <v>822</v>
      </c>
    </row>
    <row r="288" spans="1:15" x14ac:dyDescent="0.35">
      <c r="I288" s="23" t="s">
        <v>6856</v>
      </c>
      <c r="J288" s="23" t="s">
        <v>6857</v>
      </c>
      <c r="K288" s="23" t="s">
        <v>2525</v>
      </c>
      <c r="L288" s="23">
        <v>32606</v>
      </c>
      <c r="M288" s="23">
        <v>0.75</v>
      </c>
      <c r="N288" s="23" t="s">
        <v>144</v>
      </c>
      <c r="O288" s="23" t="s">
        <v>822</v>
      </c>
    </row>
    <row r="289" spans="9:15" x14ac:dyDescent="0.35">
      <c r="I289" s="23" t="s">
        <v>6660</v>
      </c>
      <c r="J289" s="23" t="s">
        <v>6661</v>
      </c>
      <c r="K289" s="23" t="s">
        <v>2518</v>
      </c>
      <c r="L289" s="23">
        <v>17420</v>
      </c>
      <c r="M289" s="23">
        <v>2.2719999999999998</v>
      </c>
      <c r="N289" s="23" t="s">
        <v>39</v>
      </c>
      <c r="O289" s="23" t="s">
        <v>36</v>
      </c>
    </row>
    <row r="290" spans="9:15" x14ac:dyDescent="0.35">
      <c r="I290" s="23" t="s">
        <v>6641</v>
      </c>
      <c r="J290" s="23" t="s">
        <v>6642</v>
      </c>
      <c r="K290" s="23" t="s">
        <v>2518</v>
      </c>
      <c r="L290" s="23">
        <v>16300</v>
      </c>
      <c r="M290" s="23">
        <v>2.4260000000000002</v>
      </c>
      <c r="N290" s="23" t="s">
        <v>155</v>
      </c>
      <c r="O290" s="23" t="s">
        <v>822</v>
      </c>
    </row>
    <row r="291" spans="9:15" x14ac:dyDescent="0.35">
      <c r="I291" s="23" t="s">
        <v>6804</v>
      </c>
      <c r="J291" s="23" t="s">
        <v>6805</v>
      </c>
      <c r="K291" s="23" t="s">
        <v>2525</v>
      </c>
      <c r="L291" s="23">
        <v>32300</v>
      </c>
      <c r="M291" s="23">
        <v>0.77400000000000002</v>
      </c>
      <c r="N291" s="23" t="s">
        <v>68</v>
      </c>
      <c r="O291" s="23" t="s">
        <v>822</v>
      </c>
    </row>
    <row r="292" spans="9:15" x14ac:dyDescent="0.35">
      <c r="I292" s="23" t="s">
        <v>6573</v>
      </c>
      <c r="J292" s="23" t="s">
        <v>6574</v>
      </c>
      <c r="K292" s="23" t="s">
        <v>2518</v>
      </c>
      <c r="L292" s="23">
        <v>12475</v>
      </c>
      <c r="M292" s="23">
        <v>3.0329999999999999</v>
      </c>
      <c r="N292" s="23" t="s">
        <v>42</v>
      </c>
      <c r="O292" s="23" t="s">
        <v>36</v>
      </c>
    </row>
    <row r="293" spans="9:15" x14ac:dyDescent="0.35">
      <c r="I293" s="23" t="s">
        <v>6984</v>
      </c>
      <c r="J293" s="23" t="s">
        <v>6985</v>
      </c>
      <c r="K293" s="23" t="s">
        <v>2525</v>
      </c>
      <c r="L293" s="23">
        <v>58570</v>
      </c>
      <c r="M293" s="23">
        <v>0.60199999999999998</v>
      </c>
      <c r="N293" s="23" t="s">
        <v>144</v>
      </c>
      <c r="O293" s="23" t="s">
        <v>36</v>
      </c>
    </row>
    <row r="294" spans="9:15" x14ac:dyDescent="0.35">
      <c r="I294" s="23" t="s">
        <v>6766</v>
      </c>
      <c r="J294" s="23" t="s">
        <v>6767</v>
      </c>
      <c r="K294" s="23" t="s">
        <v>2522</v>
      </c>
      <c r="L294" s="23">
        <v>25215</v>
      </c>
      <c r="M294" s="23">
        <v>1.347</v>
      </c>
      <c r="N294" s="23" t="s">
        <v>42</v>
      </c>
      <c r="O294" s="23" t="s">
        <v>36</v>
      </c>
    </row>
    <row r="295" spans="9:15" x14ac:dyDescent="0.35">
      <c r="I295" s="23" t="s">
        <v>6908</v>
      </c>
      <c r="J295" s="23" t="s">
        <v>6909</v>
      </c>
      <c r="K295" s="23" t="s">
        <v>2525</v>
      </c>
      <c r="L295" s="23">
        <v>32606</v>
      </c>
      <c r="M295" s="23">
        <v>0.75</v>
      </c>
      <c r="N295" s="23" t="s">
        <v>68</v>
      </c>
      <c r="O295" s="23" t="s">
        <v>822</v>
      </c>
    </row>
    <row r="296" spans="9:15" x14ac:dyDescent="0.35">
      <c r="I296" s="23" t="s">
        <v>3890</v>
      </c>
      <c r="J296" s="23" t="s">
        <v>3891</v>
      </c>
      <c r="K296" s="23" t="s">
        <v>2536</v>
      </c>
      <c r="L296" s="23">
        <v>3457</v>
      </c>
      <c r="M296" s="23">
        <v>5.3579999999999997</v>
      </c>
      <c r="N296" s="23" t="s">
        <v>76</v>
      </c>
      <c r="O296" s="23" t="s">
        <v>36</v>
      </c>
    </row>
    <row r="297" spans="9:15" x14ac:dyDescent="0.35">
      <c r="I297" s="23" t="s">
        <v>6942</v>
      </c>
      <c r="J297" s="23" t="s">
        <v>6943</v>
      </c>
      <c r="K297" s="23" t="s">
        <v>2525</v>
      </c>
      <c r="L297" s="23">
        <v>44992</v>
      </c>
      <c r="M297" s="23">
        <v>0.745</v>
      </c>
      <c r="N297" s="23" t="s">
        <v>85</v>
      </c>
      <c r="O297" s="23" t="s">
        <v>36</v>
      </c>
    </row>
    <row r="298" spans="9:15" x14ac:dyDescent="0.35">
      <c r="I298" s="23" t="s">
        <v>6882</v>
      </c>
      <c r="J298" s="23" t="s">
        <v>6883</v>
      </c>
      <c r="K298" s="23" t="s">
        <v>2525</v>
      </c>
      <c r="L298" s="23">
        <v>32606</v>
      </c>
      <c r="M298" s="23">
        <v>0.75</v>
      </c>
      <c r="N298" s="23" t="s">
        <v>36</v>
      </c>
      <c r="O298" s="23" t="s">
        <v>822</v>
      </c>
    </row>
    <row r="299" spans="9:15" x14ac:dyDescent="0.35">
      <c r="I299" s="23" t="s">
        <v>6926</v>
      </c>
      <c r="J299" s="23" t="s">
        <v>6927</v>
      </c>
      <c r="K299" s="23" t="s">
        <v>2525</v>
      </c>
      <c r="L299" s="23">
        <v>32606</v>
      </c>
      <c r="M299" s="23">
        <v>0.75</v>
      </c>
      <c r="N299" s="23" t="s">
        <v>144</v>
      </c>
      <c r="O299" s="23" t="s">
        <v>822</v>
      </c>
    </row>
    <row r="300" spans="9:15" x14ac:dyDescent="0.35">
      <c r="I300" s="23" t="s">
        <v>6722</v>
      </c>
      <c r="J300" s="23" t="s">
        <v>6723</v>
      </c>
      <c r="K300" s="23" t="s">
        <v>2522</v>
      </c>
      <c r="L300" s="23">
        <v>21201</v>
      </c>
      <c r="M300" s="23">
        <v>1.776</v>
      </c>
      <c r="N300" s="23" t="s">
        <v>68</v>
      </c>
      <c r="O300" s="23" t="s">
        <v>36</v>
      </c>
    </row>
    <row r="301" spans="9:15" x14ac:dyDescent="0.35">
      <c r="I301" s="23" t="s">
        <v>6780</v>
      </c>
      <c r="J301" s="23" t="s">
        <v>6781</v>
      </c>
      <c r="K301" s="23" t="s">
        <v>2522</v>
      </c>
      <c r="L301" s="23">
        <v>27990</v>
      </c>
      <c r="M301" s="23">
        <v>1.1060000000000001</v>
      </c>
      <c r="N301" s="23" t="s">
        <v>36</v>
      </c>
      <c r="O301" s="23" t="s">
        <v>36</v>
      </c>
    </row>
    <row r="302" spans="9:15" x14ac:dyDescent="0.35">
      <c r="I302" s="23" t="s">
        <v>6321</v>
      </c>
      <c r="J302" s="23" t="s">
        <v>6322</v>
      </c>
      <c r="K302" s="23" t="s">
        <v>2536</v>
      </c>
      <c r="L302" s="23">
        <v>4334</v>
      </c>
      <c r="M302" s="23">
        <v>4.9859999999999998</v>
      </c>
      <c r="N302" s="23" t="s">
        <v>71</v>
      </c>
      <c r="O302" s="23" t="s">
        <v>36</v>
      </c>
    </row>
    <row r="303" spans="9:15" x14ac:dyDescent="0.35">
      <c r="I303" s="23" t="s">
        <v>6862</v>
      </c>
      <c r="J303" s="23" t="s">
        <v>6863</v>
      </c>
      <c r="K303" s="23" t="s">
        <v>2525</v>
      </c>
      <c r="L303" s="23">
        <v>32606</v>
      </c>
      <c r="M303" s="23">
        <v>0.75</v>
      </c>
      <c r="N303" s="23" t="s">
        <v>39</v>
      </c>
      <c r="O303" s="23" t="s">
        <v>822</v>
      </c>
    </row>
    <row r="304" spans="9:15" x14ac:dyDescent="0.35">
      <c r="I304" s="23" t="s">
        <v>6585</v>
      </c>
      <c r="J304" s="23" t="s">
        <v>6586</v>
      </c>
      <c r="K304" s="23" t="s">
        <v>2518</v>
      </c>
      <c r="L304" s="23">
        <v>13125</v>
      </c>
      <c r="M304" s="23">
        <v>2.9289999999999998</v>
      </c>
      <c r="N304" s="23" t="s">
        <v>144</v>
      </c>
      <c r="O304" s="23" t="s">
        <v>36</v>
      </c>
    </row>
    <row r="305" spans="9:15" x14ac:dyDescent="0.35">
      <c r="I305" s="23" t="s">
        <v>6702</v>
      </c>
      <c r="J305" s="23" t="s">
        <v>6703</v>
      </c>
      <c r="K305" s="23" t="s">
        <v>2518</v>
      </c>
      <c r="L305" s="23">
        <v>20169</v>
      </c>
      <c r="M305" s="23">
        <v>1.9019999999999999</v>
      </c>
      <c r="N305" s="23" t="s">
        <v>47</v>
      </c>
      <c r="O305" s="23" t="s">
        <v>36</v>
      </c>
    </row>
    <row r="306" spans="9:15" x14ac:dyDescent="0.35">
      <c r="I306" s="23" t="s">
        <v>6676</v>
      </c>
      <c r="J306" s="23" t="s">
        <v>6677</v>
      </c>
      <c r="K306" s="23" t="s">
        <v>2518</v>
      </c>
      <c r="L306" s="23">
        <v>18382</v>
      </c>
      <c r="M306" s="23">
        <v>2.1379999999999999</v>
      </c>
      <c r="N306" s="23" t="s">
        <v>76</v>
      </c>
      <c r="O306" s="23" t="s">
        <v>36</v>
      </c>
    </row>
    <row r="307" spans="9:15" x14ac:dyDescent="0.35">
      <c r="I307" s="23" t="s">
        <v>6583</v>
      </c>
      <c r="J307" s="23" t="s">
        <v>6584</v>
      </c>
      <c r="K307" s="23" t="s">
        <v>2518</v>
      </c>
      <c r="L307" s="23">
        <v>12962</v>
      </c>
      <c r="M307" s="23">
        <v>2.9550000000000001</v>
      </c>
      <c r="N307" s="23" t="s">
        <v>68</v>
      </c>
      <c r="O307" s="23" t="s">
        <v>822</v>
      </c>
    </row>
    <row r="308" spans="9:15" x14ac:dyDescent="0.35">
      <c r="I308" s="23" t="s">
        <v>6431</v>
      </c>
      <c r="J308" s="23" t="s">
        <v>6432</v>
      </c>
      <c r="K308" s="23" t="s">
        <v>2517</v>
      </c>
      <c r="L308" s="23">
        <v>7285</v>
      </c>
      <c r="M308" s="23">
        <v>4.0869999999999997</v>
      </c>
      <c r="N308" s="23" t="s">
        <v>36</v>
      </c>
      <c r="O308" s="23" t="s">
        <v>36</v>
      </c>
    </row>
    <row r="309" spans="9:15" x14ac:dyDescent="0.35">
      <c r="I309" s="23" t="s">
        <v>3293</v>
      </c>
      <c r="J309" s="23" t="s">
        <v>3294</v>
      </c>
      <c r="K309" s="23" t="s">
        <v>2517</v>
      </c>
      <c r="L309" s="23">
        <v>8512</v>
      </c>
      <c r="M309" s="23">
        <v>3.8090000000000002</v>
      </c>
      <c r="N309" s="23" t="s">
        <v>68</v>
      </c>
      <c r="O309" s="23" t="s">
        <v>36</v>
      </c>
    </row>
    <row r="310" spans="9:15" x14ac:dyDescent="0.35">
      <c r="I310" s="23" t="s">
        <v>6605</v>
      </c>
      <c r="J310" s="23" t="s">
        <v>6606</v>
      </c>
      <c r="K310" s="23" t="s">
        <v>2518</v>
      </c>
      <c r="L310" s="23">
        <v>14594</v>
      </c>
      <c r="M310" s="23">
        <v>2.6840000000000002</v>
      </c>
      <c r="N310" s="23" t="s">
        <v>76</v>
      </c>
      <c r="O310" s="23" t="s">
        <v>36</v>
      </c>
    </row>
    <row r="311" spans="9:15" x14ac:dyDescent="0.35">
      <c r="I311" s="23" t="s">
        <v>6988</v>
      </c>
      <c r="J311" s="23" t="s">
        <v>6989</v>
      </c>
      <c r="K311" s="23" t="s">
        <v>2525</v>
      </c>
      <c r="L311" s="23">
        <v>58809</v>
      </c>
      <c r="M311" s="23">
        <v>0.55900000000000005</v>
      </c>
      <c r="N311" s="23" t="s">
        <v>50</v>
      </c>
      <c r="O311" s="23" t="s">
        <v>36</v>
      </c>
    </row>
    <row r="312" spans="9:15" x14ac:dyDescent="0.35">
      <c r="I312" s="23" t="s">
        <v>6523</v>
      </c>
      <c r="J312" s="23" t="s">
        <v>6524</v>
      </c>
      <c r="K312" s="23" t="s">
        <v>2517</v>
      </c>
      <c r="L312" s="23">
        <v>9351</v>
      </c>
      <c r="M312" s="23">
        <v>3.6280000000000001</v>
      </c>
      <c r="N312" s="23" t="s">
        <v>81</v>
      </c>
      <c r="O312" s="23" t="s">
        <v>36</v>
      </c>
    </row>
    <row r="313" spans="9:15" x14ac:dyDescent="0.35">
      <c r="I313" s="23" t="s">
        <v>6305</v>
      </c>
      <c r="J313" s="23" t="s">
        <v>6306</v>
      </c>
      <c r="K313" s="23" t="s">
        <v>2536</v>
      </c>
      <c r="L313" s="23">
        <v>4120</v>
      </c>
      <c r="M313" s="23">
        <v>5.0629999999999997</v>
      </c>
      <c r="N313" s="23" t="s">
        <v>39</v>
      </c>
      <c r="O313" s="23" t="s">
        <v>36</v>
      </c>
    </row>
    <row r="314" spans="9:15" x14ac:dyDescent="0.35">
      <c r="I314" s="23" t="s">
        <v>6511</v>
      </c>
      <c r="J314" s="23" t="s">
        <v>6512</v>
      </c>
      <c r="K314" s="23" t="s">
        <v>2517</v>
      </c>
      <c r="L314" s="23">
        <v>9151</v>
      </c>
      <c r="M314" s="23">
        <v>3.67</v>
      </c>
      <c r="N314" s="23" t="s">
        <v>42</v>
      </c>
      <c r="O314" s="23" t="s">
        <v>36</v>
      </c>
    </row>
    <row r="315" spans="9:15" x14ac:dyDescent="0.35">
      <c r="I315" s="23" t="s">
        <v>6844</v>
      </c>
      <c r="J315" s="23" t="s">
        <v>6845</v>
      </c>
      <c r="K315" s="23" t="s">
        <v>2525</v>
      </c>
      <c r="L315" s="23">
        <v>32606</v>
      </c>
      <c r="M315" s="23">
        <v>0.75</v>
      </c>
      <c r="N315" s="23" t="s">
        <v>47</v>
      </c>
      <c r="O315" s="23" t="s">
        <v>822</v>
      </c>
    </row>
    <row r="316" spans="9:15" x14ac:dyDescent="0.35">
      <c r="I316" s="23" t="s">
        <v>6329</v>
      </c>
      <c r="J316" s="23" t="s">
        <v>6330</v>
      </c>
      <c r="K316" s="23" t="s">
        <v>2536</v>
      </c>
      <c r="L316" s="23">
        <v>4412</v>
      </c>
      <c r="M316" s="23">
        <v>4.9560000000000004</v>
      </c>
      <c r="N316" s="23" t="s">
        <v>144</v>
      </c>
      <c r="O316" s="23" t="s">
        <v>36</v>
      </c>
    </row>
  </sheetData>
  <sheetProtection algorithmName="SHA-512" hashValue="e0zpuFmiuChhCIcuvSXiYTlqhCv/YqR6yceV3dEjqe+S6yXHzeH4I7xDEV/itTAUP0EvT1COL7BfuLjOyo9coA==" saltValue="89+DZVq372UyAll24Plw+Q==" spinCount="100000" sheet="1" objects="1" scenarios="1"/>
  <autoFilter ref="A2:O2" xr:uid="{00000000-0001-0000-0A00-000000000000}"/>
  <sortState xmlns:xlrd2="http://schemas.microsoft.com/office/spreadsheetml/2017/richdata2" ref="I3:O316">
    <sortCondition ref="J3:J316"/>
  </sortState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21"/>
  <sheetViews>
    <sheetView zoomScale="80" zoomScaleNormal="80" workbookViewId="0"/>
  </sheetViews>
  <sheetFormatPr baseColWidth="10" defaultRowHeight="12.75" x14ac:dyDescent="0.35"/>
  <cols>
    <col min="1" max="1" width="11.73046875" bestFit="1" customWidth="1"/>
    <col min="2" max="2" width="23.7304687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1.398437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1644</v>
      </c>
      <c r="B3" s="23" t="s">
        <v>2469</v>
      </c>
      <c r="C3" s="23" t="s">
        <v>2525</v>
      </c>
      <c r="D3" s="23">
        <v>11849</v>
      </c>
      <c r="E3" s="23">
        <v>0.75</v>
      </c>
      <c r="F3" s="23" t="s">
        <v>53</v>
      </c>
      <c r="G3" s="23" t="s">
        <v>822</v>
      </c>
      <c r="I3" s="23" t="s">
        <v>774</v>
      </c>
      <c r="J3" s="23" t="s">
        <v>775</v>
      </c>
      <c r="K3" s="23" t="s">
        <v>2525</v>
      </c>
      <c r="L3" s="23">
        <v>32606</v>
      </c>
      <c r="M3" s="23">
        <v>0.75</v>
      </c>
      <c r="N3" s="23" t="s">
        <v>36</v>
      </c>
      <c r="O3" s="23" t="s">
        <v>822</v>
      </c>
    </row>
    <row r="4" spans="1:15" x14ac:dyDescent="0.35">
      <c r="A4" s="23" t="s">
        <v>5047</v>
      </c>
      <c r="B4" s="23" t="s">
        <v>5048</v>
      </c>
      <c r="C4" s="23" t="s">
        <v>2518</v>
      </c>
      <c r="D4" s="23">
        <v>7001</v>
      </c>
      <c r="E4" s="23">
        <v>1.9670000000000001</v>
      </c>
      <c r="F4" s="23" t="s">
        <v>106</v>
      </c>
      <c r="G4" s="23" t="s">
        <v>822</v>
      </c>
      <c r="I4" s="23" t="s">
        <v>2492</v>
      </c>
      <c r="J4" s="23" t="s">
        <v>2493</v>
      </c>
      <c r="K4" s="23" t="s">
        <v>2525</v>
      </c>
      <c r="L4" s="23">
        <v>32606</v>
      </c>
      <c r="M4" s="23">
        <v>0.75</v>
      </c>
      <c r="N4" s="23" t="s">
        <v>47</v>
      </c>
      <c r="O4" s="23" t="s">
        <v>822</v>
      </c>
    </row>
    <row r="5" spans="1:15" x14ac:dyDescent="0.35">
      <c r="A5" s="23" t="s">
        <v>1740</v>
      </c>
      <c r="B5" s="23" t="s">
        <v>1741</v>
      </c>
      <c r="C5" s="23" t="s">
        <v>2525</v>
      </c>
      <c r="D5" s="23">
        <v>11849</v>
      </c>
      <c r="E5" s="23">
        <v>0.75</v>
      </c>
      <c r="F5" s="23" t="s">
        <v>39</v>
      </c>
      <c r="G5" s="23" t="s">
        <v>822</v>
      </c>
      <c r="I5" s="23" t="s">
        <v>1512</v>
      </c>
      <c r="J5" s="23" t="s">
        <v>1513</v>
      </c>
      <c r="K5" s="23" t="s">
        <v>2525</v>
      </c>
      <c r="L5" s="23">
        <v>32606</v>
      </c>
      <c r="M5" s="23">
        <v>0.75</v>
      </c>
      <c r="N5" s="23" t="s">
        <v>53</v>
      </c>
      <c r="O5" s="23" t="s">
        <v>822</v>
      </c>
    </row>
    <row r="6" spans="1:15" x14ac:dyDescent="0.35">
      <c r="A6" s="23" t="s">
        <v>2467</v>
      </c>
      <c r="B6" s="23" t="s">
        <v>2468</v>
      </c>
      <c r="C6" s="23" t="s">
        <v>2525</v>
      </c>
      <c r="D6" s="23">
        <v>11849</v>
      </c>
      <c r="E6" s="23">
        <v>0.75</v>
      </c>
      <c r="F6" s="23" t="s">
        <v>53</v>
      </c>
      <c r="G6" s="23" t="s">
        <v>822</v>
      </c>
      <c r="I6" s="23" t="s">
        <v>4088</v>
      </c>
      <c r="J6" s="23" t="s">
        <v>4089</v>
      </c>
      <c r="K6" s="23" t="s">
        <v>2522</v>
      </c>
      <c r="L6" s="23">
        <v>27890</v>
      </c>
      <c r="M6" s="23">
        <v>1.1160000000000001</v>
      </c>
      <c r="N6" s="23" t="s">
        <v>106</v>
      </c>
      <c r="O6" s="23" t="s">
        <v>36</v>
      </c>
    </row>
    <row r="7" spans="1:15" x14ac:dyDescent="0.35">
      <c r="A7" s="23" t="s">
        <v>1518</v>
      </c>
      <c r="B7" s="23" t="s">
        <v>1519</v>
      </c>
      <c r="C7" s="23" t="s">
        <v>2525</v>
      </c>
      <c r="D7" s="23">
        <v>11849</v>
      </c>
      <c r="E7" s="23">
        <v>0.75</v>
      </c>
      <c r="F7" s="23" t="s">
        <v>36</v>
      </c>
      <c r="G7" s="23" t="s">
        <v>822</v>
      </c>
      <c r="I7" s="23" t="s">
        <v>184</v>
      </c>
      <c r="J7" s="23" t="s">
        <v>185</v>
      </c>
      <c r="K7" s="23" t="s">
        <v>2525</v>
      </c>
      <c r="L7" s="23">
        <v>32606</v>
      </c>
      <c r="M7" s="23">
        <v>0.75</v>
      </c>
      <c r="N7" s="23" t="s">
        <v>39</v>
      </c>
      <c r="O7" s="23" t="s">
        <v>822</v>
      </c>
    </row>
    <row r="8" spans="1:15" x14ac:dyDescent="0.35">
      <c r="A8" s="23" t="s">
        <v>725</v>
      </c>
      <c r="B8" s="23" t="s">
        <v>726</v>
      </c>
      <c r="C8" s="23" t="s">
        <v>2525</v>
      </c>
      <c r="D8" s="23">
        <v>11849</v>
      </c>
      <c r="E8" s="23">
        <v>0.75</v>
      </c>
      <c r="F8" s="23" t="s">
        <v>36</v>
      </c>
      <c r="G8" s="23" t="s">
        <v>822</v>
      </c>
      <c r="I8" s="23" t="s">
        <v>2476</v>
      </c>
      <c r="J8" s="23" t="s">
        <v>2477</v>
      </c>
      <c r="K8" s="23" t="s">
        <v>2525</v>
      </c>
      <c r="L8" s="23">
        <v>32606</v>
      </c>
      <c r="M8" s="23">
        <v>0.75</v>
      </c>
      <c r="N8" s="23" t="s">
        <v>42</v>
      </c>
      <c r="O8" s="23" t="s">
        <v>822</v>
      </c>
    </row>
    <row r="9" spans="1:15" x14ac:dyDescent="0.35">
      <c r="A9" s="23" t="s">
        <v>2745</v>
      </c>
      <c r="B9" s="23" t="s">
        <v>2746</v>
      </c>
      <c r="C9" s="23" t="s">
        <v>2525</v>
      </c>
      <c r="D9" s="23">
        <v>11849</v>
      </c>
      <c r="E9" s="23">
        <v>0.75</v>
      </c>
      <c r="F9" s="23" t="s">
        <v>47</v>
      </c>
      <c r="G9" s="23" t="s">
        <v>822</v>
      </c>
      <c r="I9" s="23" t="s">
        <v>1514</v>
      </c>
      <c r="J9" s="23" t="s">
        <v>1515</v>
      </c>
      <c r="K9" s="23" t="s">
        <v>2525</v>
      </c>
      <c r="L9" s="23">
        <v>58939</v>
      </c>
      <c r="M9" s="23">
        <v>0.53</v>
      </c>
      <c r="N9" s="23" t="s">
        <v>155</v>
      </c>
      <c r="O9" s="23" t="s">
        <v>36</v>
      </c>
    </row>
    <row r="10" spans="1:15" x14ac:dyDescent="0.35">
      <c r="A10" s="23" t="s">
        <v>806</v>
      </c>
      <c r="B10" s="23" t="s">
        <v>807</v>
      </c>
      <c r="C10" s="23" t="s">
        <v>2525</v>
      </c>
      <c r="D10" s="23">
        <v>11849</v>
      </c>
      <c r="E10" s="23">
        <v>0.75</v>
      </c>
      <c r="F10" s="23" t="s">
        <v>36</v>
      </c>
      <c r="G10" s="23" t="s">
        <v>822</v>
      </c>
      <c r="I10" s="23" t="s">
        <v>1742</v>
      </c>
      <c r="J10" s="23" t="s">
        <v>1743</v>
      </c>
      <c r="K10" s="23" t="s">
        <v>2525</v>
      </c>
      <c r="L10" s="23">
        <v>32606</v>
      </c>
      <c r="M10" s="23">
        <v>0.75</v>
      </c>
      <c r="N10" s="23" t="s">
        <v>36</v>
      </c>
      <c r="O10" s="23" t="s">
        <v>822</v>
      </c>
    </row>
    <row r="11" spans="1:15" x14ac:dyDescent="0.35">
      <c r="A11" s="23" t="s">
        <v>182</v>
      </c>
      <c r="B11" s="23" t="s">
        <v>183</v>
      </c>
      <c r="C11" s="23" t="s">
        <v>2518</v>
      </c>
      <c r="D11" s="23">
        <v>6315</v>
      </c>
      <c r="E11" s="23">
        <v>2.1869999999999998</v>
      </c>
      <c r="F11" s="23" t="s">
        <v>47</v>
      </c>
      <c r="G11" s="23" t="s">
        <v>36</v>
      </c>
      <c r="I11" s="23" t="s">
        <v>1516</v>
      </c>
      <c r="J11" s="23" t="s">
        <v>1517</v>
      </c>
      <c r="K11" s="23" t="s">
        <v>2525</v>
      </c>
      <c r="L11" s="23">
        <v>32606</v>
      </c>
      <c r="M11" s="23">
        <v>0.75</v>
      </c>
      <c r="N11" s="23" t="s">
        <v>36</v>
      </c>
      <c r="O11" s="23" t="s">
        <v>822</v>
      </c>
    </row>
    <row r="12" spans="1:15" x14ac:dyDescent="0.35">
      <c r="A12" s="23" t="s">
        <v>776</v>
      </c>
      <c r="B12" s="23" t="s">
        <v>3238</v>
      </c>
      <c r="C12" s="23" t="s">
        <v>2525</v>
      </c>
      <c r="D12" s="23">
        <v>11849</v>
      </c>
      <c r="E12" s="23">
        <v>0.75</v>
      </c>
      <c r="F12" s="23" t="s">
        <v>76</v>
      </c>
      <c r="G12" s="23" t="s">
        <v>822</v>
      </c>
      <c r="I12" s="23" t="s">
        <v>1744</v>
      </c>
      <c r="J12" s="23" t="s">
        <v>1745</v>
      </c>
      <c r="K12" s="23" t="s">
        <v>2518</v>
      </c>
      <c r="L12" s="23">
        <v>19014</v>
      </c>
      <c r="M12" s="23">
        <v>2.0489999999999999</v>
      </c>
      <c r="N12" s="23" t="s">
        <v>71</v>
      </c>
      <c r="O12" s="23" t="s">
        <v>822</v>
      </c>
    </row>
    <row r="13" spans="1:15" x14ac:dyDescent="0.35">
      <c r="A13" s="23" t="s">
        <v>727</v>
      </c>
      <c r="B13" s="23" t="s">
        <v>728</v>
      </c>
      <c r="C13" s="23" t="s">
        <v>2525</v>
      </c>
      <c r="D13" s="23">
        <v>11849</v>
      </c>
      <c r="E13" s="23">
        <v>0.75</v>
      </c>
      <c r="F13" s="23" t="s">
        <v>36</v>
      </c>
      <c r="G13" s="23" t="s">
        <v>822</v>
      </c>
      <c r="I13" s="23" t="s">
        <v>1520</v>
      </c>
      <c r="J13" s="23" t="s">
        <v>1521</v>
      </c>
      <c r="K13" s="23" t="s">
        <v>2518</v>
      </c>
      <c r="L13" s="23">
        <v>13913</v>
      </c>
      <c r="M13" s="23">
        <v>2.7930000000000001</v>
      </c>
      <c r="N13" s="23" t="s">
        <v>36</v>
      </c>
      <c r="O13" s="23" t="s">
        <v>36</v>
      </c>
    </row>
    <row r="14" spans="1:15" x14ac:dyDescent="0.35">
      <c r="A14" s="23" t="s">
        <v>2741</v>
      </c>
      <c r="B14" s="23" t="s">
        <v>2742</v>
      </c>
      <c r="C14" s="23" t="s">
        <v>2518</v>
      </c>
      <c r="D14" s="23">
        <v>5873</v>
      </c>
      <c r="E14" s="23">
        <v>2.34</v>
      </c>
      <c r="F14" s="23" t="s">
        <v>36</v>
      </c>
      <c r="G14" s="23" t="s">
        <v>822</v>
      </c>
      <c r="I14" s="23" t="s">
        <v>2763</v>
      </c>
      <c r="J14" s="23" t="s">
        <v>2764</v>
      </c>
      <c r="K14" s="23" t="s">
        <v>2525</v>
      </c>
      <c r="L14" s="23">
        <v>32606</v>
      </c>
      <c r="M14" s="23">
        <v>0.75</v>
      </c>
      <c r="N14" s="23" t="s">
        <v>85</v>
      </c>
      <c r="O14" s="23" t="s">
        <v>822</v>
      </c>
    </row>
    <row r="15" spans="1:15" x14ac:dyDescent="0.35">
      <c r="A15" s="23" t="s">
        <v>2494</v>
      </c>
      <c r="B15" s="23" t="s">
        <v>2495</v>
      </c>
      <c r="C15" s="23" t="s">
        <v>2525</v>
      </c>
      <c r="D15" s="23">
        <v>11849</v>
      </c>
      <c r="E15" s="23">
        <v>0.75</v>
      </c>
      <c r="F15" s="23" t="s">
        <v>36</v>
      </c>
      <c r="G15" s="23" t="s">
        <v>822</v>
      </c>
      <c r="I15" s="23" t="s">
        <v>2458</v>
      </c>
      <c r="J15" s="23" t="s">
        <v>2459</v>
      </c>
      <c r="K15" s="23" t="s">
        <v>2522</v>
      </c>
      <c r="L15" s="23">
        <v>27679</v>
      </c>
      <c r="M15" s="23">
        <v>1.133</v>
      </c>
      <c r="N15" s="23" t="s">
        <v>36</v>
      </c>
      <c r="O15" s="23" t="s">
        <v>822</v>
      </c>
    </row>
    <row r="16" spans="1:15" x14ac:dyDescent="0.35">
      <c r="A16" s="23" t="s">
        <v>1534</v>
      </c>
      <c r="B16" s="23" t="s">
        <v>1535</v>
      </c>
      <c r="C16" s="23" t="s">
        <v>2525</v>
      </c>
      <c r="D16" s="23">
        <v>11849</v>
      </c>
      <c r="E16" s="23">
        <v>0.75</v>
      </c>
      <c r="F16" s="23" t="s">
        <v>47</v>
      </c>
      <c r="G16" s="23" t="s">
        <v>822</v>
      </c>
      <c r="I16" s="23" t="s">
        <v>1746</v>
      </c>
      <c r="J16" s="23" t="s">
        <v>1747</v>
      </c>
      <c r="K16" s="23" t="s">
        <v>2525</v>
      </c>
      <c r="L16" s="23">
        <v>32606</v>
      </c>
      <c r="M16" s="23">
        <v>0.75</v>
      </c>
      <c r="N16" s="23" t="s">
        <v>36</v>
      </c>
      <c r="O16" s="23" t="s">
        <v>822</v>
      </c>
    </row>
    <row r="17" spans="1:15" x14ac:dyDescent="0.35">
      <c r="A17" s="23" t="s">
        <v>1542</v>
      </c>
      <c r="B17" s="23" t="s">
        <v>1543</v>
      </c>
      <c r="C17" s="23" t="s">
        <v>2525</v>
      </c>
      <c r="D17" s="23">
        <v>11849</v>
      </c>
      <c r="E17" s="23">
        <v>0.75</v>
      </c>
      <c r="F17" s="23" t="s">
        <v>155</v>
      </c>
      <c r="G17" s="23" t="s">
        <v>822</v>
      </c>
      <c r="I17" s="23" t="s">
        <v>704</v>
      </c>
      <c r="J17" s="23" t="s">
        <v>705</v>
      </c>
      <c r="K17" s="23" t="s">
        <v>2522</v>
      </c>
      <c r="L17" s="23">
        <v>24231</v>
      </c>
      <c r="M17" s="23">
        <v>1.44</v>
      </c>
      <c r="N17" s="23" t="s">
        <v>39</v>
      </c>
      <c r="O17" s="23" t="s">
        <v>36</v>
      </c>
    </row>
    <row r="18" spans="1:15" x14ac:dyDescent="0.35">
      <c r="A18" s="23" t="s">
        <v>733</v>
      </c>
      <c r="B18" s="23" t="s">
        <v>734</v>
      </c>
      <c r="C18" s="23" t="s">
        <v>2517</v>
      </c>
      <c r="D18" s="23">
        <v>2558</v>
      </c>
      <c r="E18" s="23">
        <v>4.0990000000000002</v>
      </c>
      <c r="F18" s="23" t="s">
        <v>35</v>
      </c>
      <c r="G18" s="23" t="s">
        <v>36</v>
      </c>
      <c r="I18" s="23" t="s">
        <v>1522</v>
      </c>
      <c r="J18" s="23" t="s">
        <v>1523</v>
      </c>
      <c r="K18" s="23" t="s">
        <v>2525</v>
      </c>
      <c r="L18" s="23">
        <v>32606</v>
      </c>
      <c r="M18" s="23">
        <v>0.75</v>
      </c>
      <c r="N18" s="23" t="s">
        <v>36</v>
      </c>
      <c r="O18" s="23" t="s">
        <v>822</v>
      </c>
    </row>
    <row r="19" spans="1:15" x14ac:dyDescent="0.35">
      <c r="A19" s="23" t="s">
        <v>693</v>
      </c>
      <c r="B19" s="23" t="s">
        <v>694</v>
      </c>
      <c r="C19" s="23" t="s">
        <v>2517</v>
      </c>
      <c r="D19" s="23">
        <v>2922</v>
      </c>
      <c r="E19" s="23">
        <v>3.8639999999999999</v>
      </c>
      <c r="F19" s="23" t="s">
        <v>53</v>
      </c>
      <c r="G19" s="23" t="s">
        <v>36</v>
      </c>
      <c r="I19" s="23" t="s">
        <v>667</v>
      </c>
      <c r="J19" s="23" t="s">
        <v>668</v>
      </c>
      <c r="K19" s="23" t="s">
        <v>2517</v>
      </c>
      <c r="L19" s="23">
        <v>6742</v>
      </c>
      <c r="M19" s="23">
        <v>4.2329999999999997</v>
      </c>
      <c r="N19" s="23" t="s">
        <v>53</v>
      </c>
      <c r="O19" s="23" t="s">
        <v>36</v>
      </c>
    </row>
    <row r="20" spans="1:15" x14ac:dyDescent="0.35">
      <c r="A20" s="23" t="s">
        <v>745</v>
      </c>
      <c r="B20" s="23" t="s">
        <v>746</v>
      </c>
      <c r="C20" s="23" t="s">
        <v>2525</v>
      </c>
      <c r="D20" s="23">
        <v>11849</v>
      </c>
      <c r="E20" s="23">
        <v>0.75</v>
      </c>
      <c r="F20" s="23" t="s">
        <v>36</v>
      </c>
      <c r="G20" s="23" t="s">
        <v>822</v>
      </c>
      <c r="I20" s="23" t="s">
        <v>3249</v>
      </c>
      <c r="J20" s="23" t="s">
        <v>3250</v>
      </c>
      <c r="K20" s="23" t="s">
        <v>2522</v>
      </c>
      <c r="L20" s="23">
        <v>30738</v>
      </c>
      <c r="M20" s="23">
        <v>0.88100000000000001</v>
      </c>
      <c r="N20" s="23" t="s">
        <v>81</v>
      </c>
      <c r="O20" s="23" t="s">
        <v>36</v>
      </c>
    </row>
    <row r="21" spans="1:15" x14ac:dyDescent="0.35">
      <c r="A21" s="23" t="s">
        <v>709</v>
      </c>
      <c r="B21" s="23" t="s">
        <v>710</v>
      </c>
      <c r="C21" s="23" t="s">
        <v>2518</v>
      </c>
      <c r="D21" s="23">
        <v>6007</v>
      </c>
      <c r="E21" s="23">
        <v>2.29</v>
      </c>
      <c r="F21" s="23" t="s">
        <v>39</v>
      </c>
      <c r="G21" s="23" t="s">
        <v>36</v>
      </c>
      <c r="I21" s="23" t="s">
        <v>4086</v>
      </c>
      <c r="J21" s="23" t="s">
        <v>4087</v>
      </c>
      <c r="K21" s="23" t="s">
        <v>2518</v>
      </c>
      <c r="L21" s="23">
        <v>17282</v>
      </c>
      <c r="M21" s="23">
        <v>2.2919999999999998</v>
      </c>
      <c r="N21" s="23" t="s">
        <v>106</v>
      </c>
      <c r="O21" s="23" t="s">
        <v>36</v>
      </c>
    </row>
    <row r="22" spans="1:15" x14ac:dyDescent="0.35">
      <c r="A22" s="23" t="s">
        <v>793</v>
      </c>
      <c r="B22" s="23" t="s">
        <v>794</v>
      </c>
      <c r="C22" s="23" t="s">
        <v>2522</v>
      </c>
      <c r="D22" s="23">
        <v>9275</v>
      </c>
      <c r="E22" s="23">
        <v>1.339</v>
      </c>
      <c r="F22" s="23" t="s">
        <v>36</v>
      </c>
      <c r="G22" s="23" t="s">
        <v>36</v>
      </c>
      <c r="I22" s="23" t="s">
        <v>749</v>
      </c>
      <c r="J22" s="23" t="s">
        <v>750</v>
      </c>
      <c r="K22" s="23" t="s">
        <v>2525</v>
      </c>
      <c r="L22" s="23">
        <v>32606</v>
      </c>
      <c r="M22" s="23">
        <v>0.75</v>
      </c>
      <c r="N22" s="23" t="s">
        <v>36</v>
      </c>
      <c r="O22" s="23" t="s">
        <v>822</v>
      </c>
    </row>
    <row r="23" spans="1:15" x14ac:dyDescent="0.35">
      <c r="A23" s="23" t="s">
        <v>781</v>
      </c>
      <c r="B23" s="23" t="s">
        <v>782</v>
      </c>
      <c r="C23" s="23" t="s">
        <v>2525</v>
      </c>
      <c r="D23" s="23">
        <v>11849</v>
      </c>
      <c r="E23" s="23">
        <v>0.75</v>
      </c>
      <c r="F23" s="23" t="s">
        <v>36</v>
      </c>
      <c r="G23" s="23" t="s">
        <v>822</v>
      </c>
      <c r="I23" s="23" t="s">
        <v>1524</v>
      </c>
      <c r="J23" s="23" t="s">
        <v>1525</v>
      </c>
      <c r="K23" s="23" t="s">
        <v>2525</v>
      </c>
      <c r="L23" s="23">
        <v>32606</v>
      </c>
      <c r="M23" s="23">
        <v>0.75</v>
      </c>
      <c r="N23" s="23" t="s">
        <v>36</v>
      </c>
      <c r="O23" s="23" t="s">
        <v>822</v>
      </c>
    </row>
    <row r="24" spans="1:15" x14ac:dyDescent="0.35">
      <c r="A24" s="23" t="s">
        <v>4042</v>
      </c>
      <c r="B24" s="23" t="s">
        <v>4043</v>
      </c>
      <c r="C24" s="23" t="s">
        <v>2518</v>
      </c>
      <c r="D24" s="23">
        <v>4767</v>
      </c>
      <c r="E24" s="23">
        <v>2.835</v>
      </c>
      <c r="F24" s="23" t="s">
        <v>81</v>
      </c>
      <c r="G24" s="23" t="s">
        <v>36</v>
      </c>
      <c r="I24" s="23" t="s">
        <v>1526</v>
      </c>
      <c r="J24" s="23" t="s">
        <v>1527</v>
      </c>
      <c r="K24" s="23" t="s">
        <v>2525</v>
      </c>
      <c r="L24" s="23">
        <v>32606</v>
      </c>
      <c r="M24" s="23">
        <v>0.75</v>
      </c>
      <c r="N24" s="23" t="s">
        <v>36</v>
      </c>
      <c r="O24" s="23" t="s">
        <v>822</v>
      </c>
    </row>
    <row r="25" spans="1:15" x14ac:dyDescent="0.35">
      <c r="A25" s="23" t="s">
        <v>4046</v>
      </c>
      <c r="B25" s="23" t="s">
        <v>4047</v>
      </c>
      <c r="C25" s="23" t="s">
        <v>2518</v>
      </c>
      <c r="D25" s="23">
        <v>7314</v>
      </c>
      <c r="E25" s="23">
        <v>1.86</v>
      </c>
      <c r="F25" s="23" t="s">
        <v>50</v>
      </c>
      <c r="G25" s="23" t="s">
        <v>36</v>
      </c>
      <c r="I25" s="23" t="s">
        <v>2463</v>
      </c>
      <c r="J25" s="23" t="s">
        <v>2464</v>
      </c>
      <c r="K25" s="23" t="s">
        <v>2525</v>
      </c>
      <c r="L25" s="23">
        <v>32606</v>
      </c>
      <c r="M25" s="23">
        <v>0.75</v>
      </c>
      <c r="N25" s="23" t="s">
        <v>85</v>
      </c>
      <c r="O25" s="23" t="s">
        <v>822</v>
      </c>
    </row>
    <row r="26" spans="1:15" x14ac:dyDescent="0.35">
      <c r="A26" s="23" t="s">
        <v>4036</v>
      </c>
      <c r="B26" s="23" t="s">
        <v>4037</v>
      </c>
      <c r="C26" s="23" t="s">
        <v>2522</v>
      </c>
      <c r="D26" s="23">
        <v>10653</v>
      </c>
      <c r="E26" s="23">
        <v>0.998</v>
      </c>
      <c r="F26" s="23" t="s">
        <v>36</v>
      </c>
      <c r="G26" s="23" t="s">
        <v>36</v>
      </c>
      <c r="I26" s="23" t="s">
        <v>4104</v>
      </c>
      <c r="J26" s="23" t="s">
        <v>4105</v>
      </c>
      <c r="K26" s="23" t="s">
        <v>2525</v>
      </c>
      <c r="L26" s="23">
        <v>31683</v>
      </c>
      <c r="M26" s="23">
        <v>0.81200000000000006</v>
      </c>
      <c r="N26" s="23" t="s">
        <v>85</v>
      </c>
      <c r="O26" s="23" t="s">
        <v>36</v>
      </c>
    </row>
    <row r="27" spans="1:15" x14ac:dyDescent="0.35">
      <c r="A27" s="23" t="s">
        <v>4038</v>
      </c>
      <c r="B27" s="23" t="s">
        <v>4039</v>
      </c>
      <c r="C27" s="23" t="s">
        <v>2522</v>
      </c>
      <c r="D27" s="23">
        <v>7944</v>
      </c>
      <c r="E27" s="23">
        <v>1.6910000000000001</v>
      </c>
      <c r="F27" s="23" t="s">
        <v>50</v>
      </c>
      <c r="G27" s="23" t="s">
        <v>36</v>
      </c>
      <c r="I27" s="23" t="s">
        <v>1528</v>
      </c>
      <c r="J27" s="23" t="s">
        <v>1529</v>
      </c>
      <c r="K27" s="23" t="s">
        <v>2525</v>
      </c>
      <c r="L27" s="23">
        <v>32606</v>
      </c>
      <c r="M27" s="23">
        <v>0.75</v>
      </c>
      <c r="N27" s="23" t="s">
        <v>36</v>
      </c>
      <c r="O27" s="23" t="s">
        <v>822</v>
      </c>
    </row>
    <row r="28" spans="1:15" x14ac:dyDescent="0.35">
      <c r="A28" s="23" t="s">
        <v>795</v>
      </c>
      <c r="B28" s="23" t="s">
        <v>5057</v>
      </c>
      <c r="C28" s="23" t="s">
        <v>2525</v>
      </c>
      <c r="D28" s="23">
        <v>11849</v>
      </c>
      <c r="E28" s="23">
        <v>0.75</v>
      </c>
      <c r="F28" s="23" t="s">
        <v>36</v>
      </c>
      <c r="G28" s="23" t="s">
        <v>36</v>
      </c>
      <c r="I28" s="23" t="s">
        <v>4068</v>
      </c>
      <c r="J28" s="23" t="s">
        <v>4069</v>
      </c>
      <c r="K28" s="23" t="s">
        <v>2522</v>
      </c>
      <c r="L28" s="23">
        <v>24673</v>
      </c>
      <c r="M28" s="23">
        <v>1.3939999999999999</v>
      </c>
      <c r="N28" s="23" t="s">
        <v>106</v>
      </c>
      <c r="O28" s="23" t="s">
        <v>36</v>
      </c>
    </row>
    <row r="29" spans="1:15" x14ac:dyDescent="0.35">
      <c r="A29" s="23" t="s">
        <v>2470</v>
      </c>
      <c r="B29" s="23" t="s">
        <v>2471</v>
      </c>
      <c r="C29" s="23" t="s">
        <v>2525</v>
      </c>
      <c r="D29" s="23">
        <v>11849</v>
      </c>
      <c r="E29" s="23">
        <v>0.75</v>
      </c>
      <c r="F29" s="23" t="s">
        <v>71</v>
      </c>
      <c r="G29" s="23" t="s">
        <v>822</v>
      </c>
      <c r="I29" s="23" t="s">
        <v>4064</v>
      </c>
      <c r="J29" s="23" t="s">
        <v>4065</v>
      </c>
      <c r="K29" s="23" t="s">
        <v>2518</v>
      </c>
      <c r="L29" s="23">
        <v>18366</v>
      </c>
      <c r="M29" s="23">
        <v>2.141</v>
      </c>
      <c r="N29" s="23" t="s">
        <v>39</v>
      </c>
      <c r="O29" s="23" t="s">
        <v>36</v>
      </c>
    </row>
    <row r="30" spans="1:15" x14ac:dyDescent="0.35">
      <c r="A30" s="23" t="s">
        <v>789</v>
      </c>
      <c r="B30" s="23" t="s">
        <v>790</v>
      </c>
      <c r="C30" s="23" t="s">
        <v>2518</v>
      </c>
      <c r="D30" s="23">
        <v>5492</v>
      </c>
      <c r="E30" s="23">
        <v>2.4950000000000001</v>
      </c>
      <c r="F30" s="23" t="s">
        <v>42</v>
      </c>
      <c r="G30" s="23" t="s">
        <v>36</v>
      </c>
      <c r="I30" s="23" t="s">
        <v>1530</v>
      </c>
      <c r="J30" s="23" t="s">
        <v>1531</v>
      </c>
      <c r="K30" s="23" t="s">
        <v>2525</v>
      </c>
      <c r="L30" s="23">
        <v>32606</v>
      </c>
      <c r="M30" s="23">
        <v>0.75</v>
      </c>
      <c r="N30" s="23" t="s">
        <v>36</v>
      </c>
      <c r="O30" s="23" t="s">
        <v>822</v>
      </c>
    </row>
    <row r="31" spans="1:15" x14ac:dyDescent="0.35">
      <c r="A31" s="23" t="s">
        <v>777</v>
      </c>
      <c r="B31" s="23" t="s">
        <v>778</v>
      </c>
      <c r="C31" s="23" t="s">
        <v>2522</v>
      </c>
      <c r="D31" s="23">
        <v>11063</v>
      </c>
      <c r="E31" s="23">
        <v>0.91200000000000003</v>
      </c>
      <c r="F31" s="23" t="s">
        <v>47</v>
      </c>
      <c r="G31" s="23" t="s">
        <v>36</v>
      </c>
      <c r="I31" s="23" t="s">
        <v>1532</v>
      </c>
      <c r="J31" s="23" t="s">
        <v>1533</v>
      </c>
      <c r="K31" s="23" t="s">
        <v>2525</v>
      </c>
      <c r="L31" s="23">
        <v>32606</v>
      </c>
      <c r="M31" s="23">
        <v>0.75</v>
      </c>
      <c r="N31" s="23" t="s">
        <v>36</v>
      </c>
      <c r="O31" s="23" t="s">
        <v>822</v>
      </c>
    </row>
    <row r="32" spans="1:15" x14ac:dyDescent="0.35">
      <c r="A32" s="23" t="s">
        <v>1566</v>
      </c>
      <c r="B32" s="23" t="s">
        <v>1567</v>
      </c>
      <c r="C32" s="23" t="s">
        <v>2525</v>
      </c>
      <c r="D32" s="23">
        <v>11849</v>
      </c>
      <c r="E32" s="23">
        <v>0.75</v>
      </c>
      <c r="F32" s="23" t="s">
        <v>42</v>
      </c>
      <c r="G32" s="23" t="s">
        <v>822</v>
      </c>
      <c r="I32" s="23" t="s">
        <v>2769</v>
      </c>
      <c r="J32" s="23" t="s">
        <v>2770</v>
      </c>
      <c r="K32" s="23" t="s">
        <v>2522</v>
      </c>
      <c r="L32" s="23">
        <v>25452</v>
      </c>
      <c r="M32" s="23">
        <v>1.3240000000000001</v>
      </c>
      <c r="N32" s="23" t="s">
        <v>81</v>
      </c>
      <c r="O32" s="23" t="s">
        <v>822</v>
      </c>
    </row>
    <row r="33" spans="1:15" x14ac:dyDescent="0.35">
      <c r="A33" s="23" t="s">
        <v>1570</v>
      </c>
      <c r="B33" s="23" t="s">
        <v>1571</v>
      </c>
      <c r="C33" s="23" t="s">
        <v>2525</v>
      </c>
      <c r="D33" s="23">
        <v>11849</v>
      </c>
      <c r="E33" s="23">
        <v>0.75</v>
      </c>
      <c r="F33" s="23" t="s">
        <v>36</v>
      </c>
      <c r="G33" s="23" t="s">
        <v>822</v>
      </c>
      <c r="I33" s="23" t="s">
        <v>2478</v>
      </c>
      <c r="J33" s="23" t="s">
        <v>2479</v>
      </c>
      <c r="K33" s="23" t="s">
        <v>2517</v>
      </c>
      <c r="L33" s="23">
        <v>10159</v>
      </c>
      <c r="M33" s="23">
        <v>3.4620000000000002</v>
      </c>
      <c r="N33" s="23" t="s">
        <v>36</v>
      </c>
      <c r="O33" s="23" t="s">
        <v>36</v>
      </c>
    </row>
    <row r="34" spans="1:15" x14ac:dyDescent="0.35">
      <c r="A34" s="23" t="s">
        <v>1572</v>
      </c>
      <c r="B34" s="23" t="s">
        <v>1573</v>
      </c>
      <c r="C34" s="23" t="s">
        <v>2525</v>
      </c>
      <c r="D34" s="23">
        <v>11849</v>
      </c>
      <c r="E34" s="23">
        <v>0.75</v>
      </c>
      <c r="F34" s="23" t="s">
        <v>36</v>
      </c>
      <c r="G34" s="23" t="s">
        <v>822</v>
      </c>
      <c r="I34" s="23" t="s">
        <v>1536</v>
      </c>
      <c r="J34" s="23" t="s">
        <v>1537</v>
      </c>
      <c r="K34" s="23" t="s">
        <v>2525</v>
      </c>
      <c r="L34" s="23">
        <v>32606</v>
      </c>
      <c r="M34" s="23">
        <v>0.75</v>
      </c>
      <c r="N34" s="23" t="s">
        <v>96</v>
      </c>
      <c r="O34" s="23" t="s">
        <v>822</v>
      </c>
    </row>
    <row r="35" spans="1:15" x14ac:dyDescent="0.35">
      <c r="A35" s="23" t="s">
        <v>2130</v>
      </c>
      <c r="B35" s="23" t="s">
        <v>2131</v>
      </c>
      <c r="C35" s="23" t="s">
        <v>2522</v>
      </c>
      <c r="D35" s="23">
        <v>8462</v>
      </c>
      <c r="E35" s="23">
        <v>1.536</v>
      </c>
      <c r="F35" s="23" t="s">
        <v>68</v>
      </c>
      <c r="G35" s="23" t="s">
        <v>36</v>
      </c>
      <c r="I35" s="23" t="s">
        <v>3239</v>
      </c>
      <c r="J35" s="23" t="s">
        <v>3240</v>
      </c>
      <c r="K35" s="23" t="s">
        <v>2518</v>
      </c>
      <c r="L35" s="23">
        <v>10759</v>
      </c>
      <c r="M35" s="23">
        <v>3.347</v>
      </c>
      <c r="N35" s="23" t="s">
        <v>36</v>
      </c>
      <c r="O35" s="23" t="s">
        <v>822</v>
      </c>
    </row>
    <row r="36" spans="1:15" x14ac:dyDescent="0.35">
      <c r="A36" s="23" t="s">
        <v>1576</v>
      </c>
      <c r="B36" s="23" t="s">
        <v>1577</v>
      </c>
      <c r="C36" s="23" t="s">
        <v>2522</v>
      </c>
      <c r="D36" s="23">
        <v>8005</v>
      </c>
      <c r="E36" s="23">
        <v>1.6719999999999999</v>
      </c>
      <c r="F36" s="23" t="s">
        <v>76</v>
      </c>
      <c r="G36" s="23" t="s">
        <v>822</v>
      </c>
      <c r="I36" s="23" t="s">
        <v>1538</v>
      </c>
      <c r="J36" s="23" t="s">
        <v>1539</v>
      </c>
      <c r="K36" s="23" t="s">
        <v>2525</v>
      </c>
      <c r="L36" s="23">
        <v>32606</v>
      </c>
      <c r="M36" s="23">
        <v>0.75</v>
      </c>
      <c r="N36" s="23" t="s">
        <v>36</v>
      </c>
      <c r="O36" s="23" t="s">
        <v>822</v>
      </c>
    </row>
    <row r="37" spans="1:15" x14ac:dyDescent="0.35">
      <c r="A37" s="23" t="s">
        <v>1578</v>
      </c>
      <c r="B37" s="23" t="s">
        <v>1579</v>
      </c>
      <c r="C37" s="23" t="s">
        <v>2522</v>
      </c>
      <c r="D37" s="23">
        <v>11372</v>
      </c>
      <c r="E37" s="23">
        <v>0.84599999999999997</v>
      </c>
      <c r="F37" s="23" t="s">
        <v>76</v>
      </c>
      <c r="G37" s="23" t="s">
        <v>822</v>
      </c>
      <c r="I37" s="23" t="s">
        <v>2751</v>
      </c>
      <c r="J37" s="23" t="s">
        <v>2752</v>
      </c>
      <c r="K37" s="23" t="s">
        <v>2522</v>
      </c>
      <c r="L37" s="23">
        <v>20822</v>
      </c>
      <c r="M37" s="23">
        <v>1.8220000000000001</v>
      </c>
      <c r="N37" s="23" t="s">
        <v>36</v>
      </c>
      <c r="O37" s="23" t="s">
        <v>822</v>
      </c>
    </row>
    <row r="38" spans="1:15" x14ac:dyDescent="0.35">
      <c r="A38" s="23" t="s">
        <v>700</v>
      </c>
      <c r="B38" s="23" t="s">
        <v>701</v>
      </c>
      <c r="C38" s="23" t="s">
        <v>2522</v>
      </c>
      <c r="D38" s="23">
        <v>9006</v>
      </c>
      <c r="E38" s="23">
        <v>1.403</v>
      </c>
      <c r="F38" s="23" t="s">
        <v>42</v>
      </c>
      <c r="G38" s="23" t="s">
        <v>36</v>
      </c>
      <c r="I38" s="23" t="s">
        <v>772</v>
      </c>
      <c r="J38" s="23" t="s">
        <v>773</v>
      </c>
      <c r="K38" s="23" t="s">
        <v>2525</v>
      </c>
      <c r="L38" s="23">
        <v>32606</v>
      </c>
      <c r="M38" s="23">
        <v>0.75</v>
      </c>
      <c r="N38" s="23" t="s">
        <v>47</v>
      </c>
      <c r="O38" s="23" t="s">
        <v>822</v>
      </c>
    </row>
    <row r="39" spans="1:15" x14ac:dyDescent="0.35">
      <c r="A39" s="23" t="s">
        <v>453</v>
      </c>
      <c r="B39" s="23" t="s">
        <v>454</v>
      </c>
      <c r="C39" s="23" t="s">
        <v>2536</v>
      </c>
      <c r="D39" s="23">
        <v>1864</v>
      </c>
      <c r="E39" s="23">
        <v>4.6660000000000004</v>
      </c>
      <c r="F39" s="23" t="s">
        <v>47</v>
      </c>
      <c r="G39" s="23" t="s">
        <v>36</v>
      </c>
      <c r="I39" s="23" t="s">
        <v>1540</v>
      </c>
      <c r="J39" s="23" t="s">
        <v>1541</v>
      </c>
      <c r="K39" s="23" t="s">
        <v>2525</v>
      </c>
      <c r="L39" s="23">
        <v>32606</v>
      </c>
      <c r="M39" s="23">
        <v>0.75</v>
      </c>
      <c r="N39" s="23" t="s">
        <v>36</v>
      </c>
      <c r="O39" s="23" t="s">
        <v>822</v>
      </c>
    </row>
    <row r="40" spans="1:15" x14ac:dyDescent="0.35">
      <c r="A40" s="23" t="s">
        <v>5060</v>
      </c>
      <c r="B40" s="23" t="s">
        <v>5061</v>
      </c>
      <c r="C40" s="23" t="s">
        <v>2525</v>
      </c>
      <c r="D40" s="23">
        <v>11849</v>
      </c>
      <c r="E40" s="23">
        <v>0.75</v>
      </c>
      <c r="F40" s="23" t="s">
        <v>47</v>
      </c>
      <c r="G40" s="23" t="s">
        <v>36</v>
      </c>
      <c r="I40" s="23" t="s">
        <v>802</v>
      </c>
      <c r="J40" s="23" t="s">
        <v>803</v>
      </c>
      <c r="K40" s="23" t="s">
        <v>2525</v>
      </c>
      <c r="L40" s="23">
        <v>32606</v>
      </c>
      <c r="M40" s="23">
        <v>0.75</v>
      </c>
      <c r="N40" s="23" t="s">
        <v>36</v>
      </c>
      <c r="O40" s="23" t="s">
        <v>822</v>
      </c>
    </row>
    <row r="41" spans="1:15" x14ac:dyDescent="0.35">
      <c r="A41" s="23" t="s">
        <v>1757</v>
      </c>
      <c r="B41" s="23" t="s">
        <v>1758</v>
      </c>
      <c r="C41" s="23" t="s">
        <v>2525</v>
      </c>
      <c r="D41" s="23">
        <v>11849</v>
      </c>
      <c r="E41" s="23">
        <v>0.75</v>
      </c>
      <c r="F41" s="23" t="s">
        <v>71</v>
      </c>
      <c r="G41" s="23" t="s">
        <v>822</v>
      </c>
      <c r="I41" s="23" t="s">
        <v>1544</v>
      </c>
      <c r="J41" s="23" t="s">
        <v>1545</v>
      </c>
      <c r="K41" s="23" t="s">
        <v>2525</v>
      </c>
      <c r="L41" s="23">
        <v>32606</v>
      </c>
      <c r="M41" s="23">
        <v>0.75</v>
      </c>
      <c r="N41" s="23" t="s">
        <v>36</v>
      </c>
      <c r="O41" s="23" t="s">
        <v>822</v>
      </c>
    </row>
    <row r="42" spans="1:15" x14ac:dyDescent="0.35">
      <c r="A42" s="23" t="s">
        <v>4044</v>
      </c>
      <c r="B42" s="23" t="s">
        <v>4045</v>
      </c>
      <c r="C42" s="23" t="s">
        <v>2522</v>
      </c>
      <c r="D42" s="23">
        <v>11425</v>
      </c>
      <c r="E42" s="23">
        <v>0.83499999999999996</v>
      </c>
      <c r="F42" s="23" t="s">
        <v>81</v>
      </c>
      <c r="G42" s="23" t="s">
        <v>822</v>
      </c>
      <c r="I42" s="23" t="s">
        <v>779</v>
      </c>
      <c r="J42" s="23" t="s">
        <v>780</v>
      </c>
      <c r="K42" s="23" t="s">
        <v>2525</v>
      </c>
      <c r="L42" s="23">
        <v>57476</v>
      </c>
      <c r="M42" s="23">
        <v>0.71399999999999997</v>
      </c>
      <c r="N42" s="23" t="s">
        <v>36</v>
      </c>
      <c r="O42" s="23" t="s">
        <v>822</v>
      </c>
    </row>
    <row r="43" spans="1:15" x14ac:dyDescent="0.35">
      <c r="A43" s="23" t="s">
        <v>3236</v>
      </c>
      <c r="B43" s="23" t="s">
        <v>3237</v>
      </c>
      <c r="C43" s="23" t="s">
        <v>2522</v>
      </c>
      <c r="D43" s="23">
        <v>10075</v>
      </c>
      <c r="E43" s="23">
        <v>1.1499999999999999</v>
      </c>
      <c r="F43" s="23" t="s">
        <v>36</v>
      </c>
      <c r="G43" s="23" t="s">
        <v>822</v>
      </c>
      <c r="I43" s="23" t="s">
        <v>729</v>
      </c>
      <c r="J43" s="23" t="s">
        <v>730</v>
      </c>
      <c r="K43" s="23" t="s">
        <v>2525</v>
      </c>
      <c r="L43" s="23">
        <v>32606</v>
      </c>
      <c r="M43" s="23">
        <v>0.75</v>
      </c>
      <c r="N43" s="23" t="s">
        <v>36</v>
      </c>
      <c r="O43" s="23" t="s">
        <v>822</v>
      </c>
    </row>
    <row r="44" spans="1:15" x14ac:dyDescent="0.35">
      <c r="A44" s="23" t="s">
        <v>1592</v>
      </c>
      <c r="B44" s="23" t="s">
        <v>1593</v>
      </c>
      <c r="C44" s="23" t="s">
        <v>2525</v>
      </c>
      <c r="D44" s="23">
        <v>11849</v>
      </c>
      <c r="E44" s="23">
        <v>0.75</v>
      </c>
      <c r="F44" s="23" t="s">
        <v>35</v>
      </c>
      <c r="G44" s="23" t="s">
        <v>822</v>
      </c>
      <c r="I44" s="23" t="s">
        <v>5055</v>
      </c>
      <c r="J44" s="23" t="s">
        <v>5056</v>
      </c>
      <c r="K44" s="23" t="s">
        <v>2518</v>
      </c>
      <c r="L44" s="23">
        <v>18339</v>
      </c>
      <c r="M44" s="23">
        <v>2.1429999999999998</v>
      </c>
      <c r="N44" s="23" t="s">
        <v>36</v>
      </c>
      <c r="O44" s="23" t="s">
        <v>36</v>
      </c>
    </row>
    <row r="45" spans="1:15" x14ac:dyDescent="0.35">
      <c r="A45" s="23" t="s">
        <v>5062</v>
      </c>
      <c r="B45" s="23" t="s">
        <v>5063</v>
      </c>
      <c r="C45" s="23" t="s">
        <v>2525</v>
      </c>
      <c r="D45" s="23">
        <v>16773</v>
      </c>
      <c r="E45" s="23">
        <v>0.74299999999999999</v>
      </c>
      <c r="F45" s="23" t="s">
        <v>42</v>
      </c>
      <c r="G45" s="23" t="s">
        <v>36</v>
      </c>
      <c r="I45" s="23" t="s">
        <v>2749</v>
      </c>
      <c r="J45" s="23" t="s">
        <v>2750</v>
      </c>
      <c r="K45" s="23" t="s">
        <v>2518</v>
      </c>
      <c r="L45" s="23">
        <v>20267</v>
      </c>
      <c r="M45" s="23">
        <v>1.891</v>
      </c>
      <c r="N45" s="23" t="s">
        <v>71</v>
      </c>
      <c r="O45" s="23" t="s">
        <v>822</v>
      </c>
    </row>
    <row r="46" spans="1:15" x14ac:dyDescent="0.35">
      <c r="A46" s="23" t="s">
        <v>757</v>
      </c>
      <c r="B46" s="23" t="s">
        <v>758</v>
      </c>
      <c r="C46" s="23" t="s">
        <v>2518</v>
      </c>
      <c r="D46" s="23">
        <v>6443</v>
      </c>
      <c r="E46" s="23">
        <v>2.141</v>
      </c>
      <c r="F46" s="23" t="s">
        <v>39</v>
      </c>
      <c r="G46" s="23" t="s">
        <v>36</v>
      </c>
      <c r="I46" s="23" t="s">
        <v>1546</v>
      </c>
      <c r="J46" s="23" t="s">
        <v>1547</v>
      </c>
      <c r="K46" s="23" t="s">
        <v>2525</v>
      </c>
      <c r="L46" s="23">
        <v>32606</v>
      </c>
      <c r="M46" s="23">
        <v>0.75</v>
      </c>
      <c r="N46" s="23" t="s">
        <v>36</v>
      </c>
      <c r="O46" s="23" t="s">
        <v>822</v>
      </c>
    </row>
    <row r="47" spans="1:15" x14ac:dyDescent="0.35">
      <c r="A47" s="23" t="s">
        <v>783</v>
      </c>
      <c r="B47" s="23" t="s">
        <v>784</v>
      </c>
      <c r="C47" s="23" t="s">
        <v>2522</v>
      </c>
      <c r="D47" s="23">
        <v>8660</v>
      </c>
      <c r="E47" s="23">
        <v>1.486</v>
      </c>
      <c r="F47" s="23" t="s">
        <v>39</v>
      </c>
      <c r="G47" s="23" t="s">
        <v>822</v>
      </c>
      <c r="I47" s="23" t="s">
        <v>770</v>
      </c>
      <c r="J47" s="23" t="s">
        <v>771</v>
      </c>
      <c r="K47" s="23" t="s">
        <v>2525</v>
      </c>
      <c r="L47" s="23">
        <v>32606</v>
      </c>
      <c r="M47" s="23">
        <v>0.75</v>
      </c>
      <c r="N47" s="23" t="s">
        <v>76</v>
      </c>
      <c r="O47" s="23" t="s">
        <v>822</v>
      </c>
    </row>
    <row r="48" spans="1:15" x14ac:dyDescent="0.35">
      <c r="A48" s="23" t="s">
        <v>2482</v>
      </c>
      <c r="B48" s="23" t="s">
        <v>2483</v>
      </c>
      <c r="C48" s="23" t="s">
        <v>2518</v>
      </c>
      <c r="D48" s="23">
        <v>6380</v>
      </c>
      <c r="E48" s="23">
        <v>2.16</v>
      </c>
      <c r="F48" s="23" t="s">
        <v>85</v>
      </c>
      <c r="G48" s="23" t="s">
        <v>36</v>
      </c>
      <c r="I48" s="23" t="s">
        <v>1548</v>
      </c>
      <c r="J48" s="23" t="s">
        <v>1549</v>
      </c>
      <c r="K48" s="23" t="s">
        <v>2525</v>
      </c>
      <c r="L48" s="23">
        <v>32606</v>
      </c>
      <c r="M48" s="23">
        <v>0.75</v>
      </c>
      <c r="N48" s="23" t="s">
        <v>53</v>
      </c>
      <c r="O48" s="23" t="s">
        <v>822</v>
      </c>
    </row>
    <row r="49" spans="1:15" x14ac:dyDescent="0.35">
      <c r="A49" s="23" t="s">
        <v>689</v>
      </c>
      <c r="B49" s="23" t="s">
        <v>690</v>
      </c>
      <c r="C49" s="23" t="s">
        <v>2518</v>
      </c>
      <c r="D49" s="23">
        <v>6680</v>
      </c>
      <c r="E49" s="23">
        <v>2.0670000000000002</v>
      </c>
      <c r="F49" s="23" t="s">
        <v>36</v>
      </c>
      <c r="G49" s="23" t="s">
        <v>36</v>
      </c>
      <c r="I49" s="23" t="s">
        <v>735</v>
      </c>
      <c r="J49" s="23" t="s">
        <v>736</v>
      </c>
      <c r="K49" s="23" t="s">
        <v>2525</v>
      </c>
      <c r="L49" s="23">
        <v>32606</v>
      </c>
      <c r="M49" s="23">
        <v>0.75</v>
      </c>
      <c r="N49" s="23" t="s">
        <v>36</v>
      </c>
      <c r="O49" s="23" t="s">
        <v>822</v>
      </c>
    </row>
    <row r="50" spans="1:15" x14ac:dyDescent="0.35">
      <c r="A50" s="23" t="s">
        <v>2747</v>
      </c>
      <c r="B50" s="23" t="s">
        <v>2748</v>
      </c>
      <c r="C50" s="23" t="s">
        <v>2525</v>
      </c>
      <c r="D50" s="23">
        <v>11849</v>
      </c>
      <c r="E50" s="23">
        <v>0.75</v>
      </c>
      <c r="F50" s="23" t="s">
        <v>47</v>
      </c>
      <c r="G50" s="23" t="s">
        <v>822</v>
      </c>
      <c r="I50" s="23" t="s">
        <v>1550</v>
      </c>
      <c r="J50" s="23" t="s">
        <v>1551</v>
      </c>
      <c r="K50" s="23" t="s">
        <v>2525</v>
      </c>
      <c r="L50" s="23">
        <v>32606</v>
      </c>
      <c r="M50" s="23">
        <v>0.75</v>
      </c>
      <c r="N50" s="23" t="s">
        <v>36</v>
      </c>
      <c r="O50" s="23" t="s">
        <v>822</v>
      </c>
    </row>
    <row r="51" spans="1:15" x14ac:dyDescent="0.35">
      <c r="A51" s="23" t="s">
        <v>2839</v>
      </c>
      <c r="B51" s="23" t="s">
        <v>2840</v>
      </c>
      <c r="C51" s="23" t="s">
        <v>2518</v>
      </c>
      <c r="D51" s="23">
        <v>4039</v>
      </c>
      <c r="E51" s="23">
        <v>3.1920000000000002</v>
      </c>
      <c r="F51" s="23" t="s">
        <v>68</v>
      </c>
      <c r="G51" s="23" t="s">
        <v>36</v>
      </c>
      <c r="I51" s="23" t="s">
        <v>4054</v>
      </c>
      <c r="J51" s="23" t="s">
        <v>4055</v>
      </c>
      <c r="K51" s="23" t="s">
        <v>2518</v>
      </c>
      <c r="L51" s="23">
        <v>11754</v>
      </c>
      <c r="M51" s="23">
        <v>3.161</v>
      </c>
      <c r="N51" s="23" t="s">
        <v>71</v>
      </c>
      <c r="O51" s="23" t="s">
        <v>36</v>
      </c>
    </row>
    <row r="52" spans="1:15" x14ac:dyDescent="0.35">
      <c r="A52" s="23" t="s">
        <v>737</v>
      </c>
      <c r="B52" s="23" t="s">
        <v>738</v>
      </c>
      <c r="C52" s="23" t="s">
        <v>2525</v>
      </c>
      <c r="D52" s="23">
        <v>11849</v>
      </c>
      <c r="E52" s="23">
        <v>0.75</v>
      </c>
      <c r="F52" s="23" t="s">
        <v>47</v>
      </c>
      <c r="G52" s="23" t="s">
        <v>822</v>
      </c>
      <c r="I52" s="23" t="s">
        <v>739</v>
      </c>
      <c r="J52" s="23" t="s">
        <v>740</v>
      </c>
      <c r="K52" s="23" t="s">
        <v>2525</v>
      </c>
      <c r="L52" s="23">
        <v>58665</v>
      </c>
      <c r="M52" s="23">
        <v>0.58499999999999996</v>
      </c>
      <c r="N52" s="23" t="s">
        <v>155</v>
      </c>
      <c r="O52" s="23" t="s">
        <v>36</v>
      </c>
    </row>
    <row r="53" spans="1:15" x14ac:dyDescent="0.35">
      <c r="A53" s="23" t="s">
        <v>2472</v>
      </c>
      <c r="B53" s="23" t="s">
        <v>2473</v>
      </c>
      <c r="C53" s="23" t="s">
        <v>2525</v>
      </c>
      <c r="D53" s="23">
        <v>11849</v>
      </c>
      <c r="E53" s="23">
        <v>0.75</v>
      </c>
      <c r="F53" s="23" t="s">
        <v>71</v>
      </c>
      <c r="G53" s="23" t="s">
        <v>822</v>
      </c>
      <c r="I53" s="23" t="s">
        <v>671</v>
      </c>
      <c r="J53" s="23" t="s">
        <v>672</v>
      </c>
      <c r="K53" s="23" t="s">
        <v>2518</v>
      </c>
      <c r="L53" s="23">
        <v>19102</v>
      </c>
      <c r="M53" s="23">
        <v>2.0379999999999998</v>
      </c>
      <c r="N53" s="23" t="s">
        <v>47</v>
      </c>
      <c r="O53" s="23" t="s">
        <v>822</v>
      </c>
    </row>
    <row r="54" spans="1:15" x14ac:dyDescent="0.35">
      <c r="A54" s="23" t="s">
        <v>3601</v>
      </c>
      <c r="B54" s="23" t="s">
        <v>3602</v>
      </c>
      <c r="C54" s="23" t="s">
        <v>2522</v>
      </c>
      <c r="D54" s="23">
        <v>8948</v>
      </c>
      <c r="E54" s="23">
        <v>1.413</v>
      </c>
      <c r="F54" s="23" t="s">
        <v>96</v>
      </c>
      <c r="G54" s="23" t="s">
        <v>36</v>
      </c>
      <c r="I54" s="23" t="s">
        <v>1552</v>
      </c>
      <c r="J54" s="23" t="s">
        <v>1553</v>
      </c>
      <c r="K54" s="23" t="s">
        <v>2525</v>
      </c>
      <c r="L54" s="23">
        <v>32606</v>
      </c>
      <c r="M54" s="23">
        <v>0.75</v>
      </c>
      <c r="N54" s="23" t="s">
        <v>36</v>
      </c>
      <c r="O54" s="23" t="s">
        <v>822</v>
      </c>
    </row>
    <row r="55" spans="1:15" x14ac:dyDescent="0.35">
      <c r="A55" s="23" t="s">
        <v>4040</v>
      </c>
      <c r="B55" s="23" t="s">
        <v>4041</v>
      </c>
      <c r="C55" s="23" t="s">
        <v>2525</v>
      </c>
      <c r="D55" s="23">
        <v>11849</v>
      </c>
      <c r="E55" s="23">
        <v>0.75</v>
      </c>
      <c r="F55" s="23" t="s">
        <v>71</v>
      </c>
      <c r="G55" s="23" t="s">
        <v>822</v>
      </c>
      <c r="I55" s="23" t="s">
        <v>697</v>
      </c>
      <c r="J55" s="23" t="s">
        <v>1748</v>
      </c>
      <c r="K55" s="23" t="s">
        <v>2525</v>
      </c>
      <c r="L55" s="23">
        <v>32606</v>
      </c>
      <c r="M55" s="23">
        <v>0.75</v>
      </c>
      <c r="N55" s="23" t="s">
        <v>36</v>
      </c>
      <c r="O55" s="23" t="s">
        <v>822</v>
      </c>
    </row>
    <row r="56" spans="1:15" x14ac:dyDescent="0.35">
      <c r="A56" s="23" t="s">
        <v>441</v>
      </c>
      <c r="B56" s="23" t="s">
        <v>442</v>
      </c>
      <c r="C56" s="23" t="s">
        <v>2525</v>
      </c>
      <c r="D56" s="23">
        <v>11849</v>
      </c>
      <c r="E56" s="23">
        <v>0.75</v>
      </c>
      <c r="F56" s="23" t="s">
        <v>47</v>
      </c>
      <c r="G56" s="23" t="s">
        <v>822</v>
      </c>
      <c r="I56" s="23" t="s">
        <v>4100</v>
      </c>
      <c r="J56" s="23" t="s">
        <v>4101</v>
      </c>
      <c r="K56" s="23" t="s">
        <v>2525</v>
      </c>
      <c r="L56" s="23">
        <v>32606</v>
      </c>
      <c r="M56" s="23">
        <v>0.75</v>
      </c>
      <c r="N56" s="23" t="s">
        <v>85</v>
      </c>
      <c r="O56" s="23" t="s">
        <v>36</v>
      </c>
    </row>
    <row r="57" spans="1:15" x14ac:dyDescent="0.35">
      <c r="A57" s="23" t="s">
        <v>1642</v>
      </c>
      <c r="B57" s="23" t="s">
        <v>1643</v>
      </c>
      <c r="C57" s="23" t="s">
        <v>2525</v>
      </c>
      <c r="D57" s="23">
        <v>11849</v>
      </c>
      <c r="E57" s="23">
        <v>0.75</v>
      </c>
      <c r="F57" s="23" t="s">
        <v>36</v>
      </c>
      <c r="G57" s="23" t="s">
        <v>822</v>
      </c>
      <c r="I57" s="23" t="s">
        <v>753</v>
      </c>
      <c r="J57" s="23" t="s">
        <v>754</v>
      </c>
      <c r="K57" s="23" t="s">
        <v>2525</v>
      </c>
      <c r="L57" s="23">
        <v>32606</v>
      </c>
      <c r="M57" s="23">
        <v>0.75</v>
      </c>
      <c r="N57" s="23" t="s">
        <v>155</v>
      </c>
      <c r="O57" s="23" t="s">
        <v>822</v>
      </c>
    </row>
    <row r="58" spans="1:15" x14ac:dyDescent="0.35">
      <c r="A58" s="23" t="s">
        <v>787</v>
      </c>
      <c r="B58" s="23" t="s">
        <v>788</v>
      </c>
      <c r="C58" s="23" t="s">
        <v>2525</v>
      </c>
      <c r="D58" s="23">
        <v>11849</v>
      </c>
      <c r="E58" s="23">
        <v>0.75</v>
      </c>
      <c r="F58" s="23" t="s">
        <v>39</v>
      </c>
      <c r="G58" s="23" t="s">
        <v>822</v>
      </c>
      <c r="I58" s="23" t="s">
        <v>4074</v>
      </c>
      <c r="J58" s="23" t="s">
        <v>4075</v>
      </c>
      <c r="K58" s="23" t="s">
        <v>2522</v>
      </c>
      <c r="L58" s="23">
        <v>23101</v>
      </c>
      <c r="M58" s="23">
        <v>1.5609999999999999</v>
      </c>
      <c r="N58" s="23" t="s">
        <v>50</v>
      </c>
      <c r="O58" s="23" t="s">
        <v>822</v>
      </c>
    </row>
    <row r="59" spans="1:15" x14ac:dyDescent="0.35">
      <c r="A59" s="23" t="s">
        <v>1649</v>
      </c>
      <c r="B59" s="23" t="s">
        <v>1650</v>
      </c>
      <c r="C59" s="23" t="s">
        <v>2525</v>
      </c>
      <c r="D59" s="23">
        <v>11849</v>
      </c>
      <c r="E59" s="23">
        <v>0.75</v>
      </c>
      <c r="F59" s="23" t="s">
        <v>36</v>
      </c>
      <c r="G59" s="23" t="s">
        <v>822</v>
      </c>
      <c r="I59" s="23" t="s">
        <v>1554</v>
      </c>
      <c r="J59" s="23" t="s">
        <v>1555</v>
      </c>
      <c r="K59" s="23" t="s">
        <v>2525</v>
      </c>
      <c r="L59" s="23">
        <v>32606</v>
      </c>
      <c r="M59" s="23">
        <v>0.75</v>
      </c>
      <c r="N59" s="23" t="s">
        <v>76</v>
      </c>
      <c r="O59" s="23" t="s">
        <v>822</v>
      </c>
    </row>
    <row r="60" spans="1:15" x14ac:dyDescent="0.35">
      <c r="A60" s="23" t="s">
        <v>1651</v>
      </c>
      <c r="B60" s="23" t="s">
        <v>1652</v>
      </c>
      <c r="C60" s="23" t="s">
        <v>2525</v>
      </c>
      <c r="D60" s="23">
        <v>11849</v>
      </c>
      <c r="E60" s="23">
        <v>0.75</v>
      </c>
      <c r="F60" s="23" t="s">
        <v>53</v>
      </c>
      <c r="G60" s="23" t="s">
        <v>822</v>
      </c>
      <c r="I60" s="23" t="s">
        <v>1749</v>
      </c>
      <c r="J60" s="23" t="s">
        <v>1750</v>
      </c>
      <c r="K60" s="23" t="s">
        <v>2525</v>
      </c>
      <c r="L60" s="23">
        <v>32606</v>
      </c>
      <c r="M60" s="23">
        <v>0.75</v>
      </c>
      <c r="N60" s="23" t="s">
        <v>85</v>
      </c>
      <c r="O60" s="23" t="s">
        <v>822</v>
      </c>
    </row>
    <row r="61" spans="1:15" x14ac:dyDescent="0.35">
      <c r="A61" s="23" t="s">
        <v>743</v>
      </c>
      <c r="B61" s="23" t="s">
        <v>744</v>
      </c>
      <c r="C61" s="23" t="s">
        <v>2525</v>
      </c>
      <c r="D61" s="23">
        <v>11849</v>
      </c>
      <c r="E61" s="23">
        <v>0.75</v>
      </c>
      <c r="F61" s="23" t="s">
        <v>47</v>
      </c>
      <c r="G61" s="23" t="s">
        <v>822</v>
      </c>
      <c r="I61" s="23" t="s">
        <v>669</v>
      </c>
      <c r="J61" s="23" t="s">
        <v>670</v>
      </c>
      <c r="K61" s="23" t="s">
        <v>2517</v>
      </c>
      <c r="L61" s="23">
        <v>9510</v>
      </c>
      <c r="M61" s="23">
        <v>3.593</v>
      </c>
      <c r="N61" s="23" t="s">
        <v>53</v>
      </c>
      <c r="O61" s="23" t="s">
        <v>36</v>
      </c>
    </row>
    <row r="62" spans="1:15" x14ac:dyDescent="0.35">
      <c r="A62" s="23" t="s">
        <v>3329</v>
      </c>
      <c r="B62" s="23" t="s">
        <v>3330</v>
      </c>
      <c r="C62" s="23" t="s">
        <v>2517</v>
      </c>
      <c r="D62" s="23">
        <v>2199</v>
      </c>
      <c r="E62" s="23">
        <v>4.37</v>
      </c>
      <c r="F62" s="23" t="s">
        <v>39</v>
      </c>
      <c r="G62" s="23" t="s">
        <v>36</v>
      </c>
      <c r="I62" s="23" t="s">
        <v>1556</v>
      </c>
      <c r="J62" s="23" t="s">
        <v>1557</v>
      </c>
      <c r="K62" s="23" t="s">
        <v>2518</v>
      </c>
      <c r="L62" s="23">
        <v>17296</v>
      </c>
      <c r="M62" s="23">
        <v>2.29</v>
      </c>
      <c r="N62" s="23" t="s">
        <v>42</v>
      </c>
      <c r="O62" s="23" t="s">
        <v>36</v>
      </c>
    </row>
    <row r="63" spans="1:15" x14ac:dyDescent="0.35">
      <c r="A63" s="23" t="s">
        <v>2743</v>
      </c>
      <c r="B63" s="23" t="s">
        <v>2744</v>
      </c>
      <c r="C63" s="23" t="s">
        <v>2522</v>
      </c>
      <c r="D63" s="23">
        <v>8477</v>
      </c>
      <c r="E63" s="23">
        <v>1.5329999999999999</v>
      </c>
      <c r="F63" s="23" t="s">
        <v>47</v>
      </c>
      <c r="G63" s="23" t="s">
        <v>36</v>
      </c>
      <c r="I63" s="23" t="s">
        <v>5041</v>
      </c>
      <c r="J63" s="23" t="s">
        <v>5042</v>
      </c>
      <c r="K63" s="23" t="s">
        <v>2536</v>
      </c>
      <c r="L63" s="23">
        <v>3736</v>
      </c>
      <c r="M63" s="23">
        <v>5.23</v>
      </c>
      <c r="N63" s="23" t="s">
        <v>36</v>
      </c>
      <c r="O63" s="23" t="s">
        <v>36</v>
      </c>
    </row>
    <row r="64" spans="1:15" x14ac:dyDescent="0.35">
      <c r="A64" s="23" t="s">
        <v>1657</v>
      </c>
      <c r="B64" s="23" t="s">
        <v>1658</v>
      </c>
      <c r="C64" s="23" t="s">
        <v>2525</v>
      </c>
      <c r="D64" s="23">
        <v>11849</v>
      </c>
      <c r="E64" s="23">
        <v>0.75</v>
      </c>
      <c r="F64" s="23" t="s">
        <v>36</v>
      </c>
      <c r="G64" s="23" t="s">
        <v>822</v>
      </c>
      <c r="I64" s="23" t="s">
        <v>1558</v>
      </c>
      <c r="J64" s="23" t="s">
        <v>1559</v>
      </c>
      <c r="K64" s="23" t="s">
        <v>2525</v>
      </c>
      <c r="L64" s="23">
        <v>32606</v>
      </c>
      <c r="M64" s="23">
        <v>0.75</v>
      </c>
      <c r="N64" s="23" t="s">
        <v>36</v>
      </c>
      <c r="O64" s="23" t="s">
        <v>822</v>
      </c>
    </row>
    <row r="65" spans="1:15" x14ac:dyDescent="0.35">
      <c r="A65" s="23" t="s">
        <v>1661</v>
      </c>
      <c r="B65" s="23" t="s">
        <v>1662</v>
      </c>
      <c r="C65" s="23" t="s">
        <v>2525</v>
      </c>
      <c r="D65" s="23">
        <v>11849</v>
      </c>
      <c r="E65" s="23">
        <v>0.75</v>
      </c>
      <c r="F65" s="23" t="s">
        <v>96</v>
      </c>
      <c r="G65" s="23" t="s">
        <v>822</v>
      </c>
      <c r="I65" s="23" t="s">
        <v>2456</v>
      </c>
      <c r="J65" s="23" t="s">
        <v>2457</v>
      </c>
      <c r="K65" s="23" t="s">
        <v>2522</v>
      </c>
      <c r="L65" s="23">
        <v>24391</v>
      </c>
      <c r="M65" s="23">
        <v>1.423</v>
      </c>
      <c r="N65" s="23" t="s">
        <v>53</v>
      </c>
      <c r="O65" s="23" t="s">
        <v>822</v>
      </c>
    </row>
    <row r="66" spans="1:15" x14ac:dyDescent="0.35">
      <c r="A66" s="23" t="s">
        <v>2484</v>
      </c>
      <c r="B66" s="23" t="s">
        <v>2485</v>
      </c>
      <c r="C66" s="23" t="s">
        <v>2522</v>
      </c>
      <c r="D66" s="23">
        <v>10679</v>
      </c>
      <c r="E66" s="23">
        <v>0.99199999999999999</v>
      </c>
      <c r="F66" s="23" t="s">
        <v>71</v>
      </c>
      <c r="G66" s="23" t="s">
        <v>36</v>
      </c>
      <c r="I66" s="23" t="s">
        <v>5058</v>
      </c>
      <c r="J66" s="23" t="s">
        <v>5059</v>
      </c>
      <c r="K66" s="23" t="s">
        <v>2522</v>
      </c>
      <c r="L66" s="23">
        <v>22613</v>
      </c>
      <c r="M66" s="23">
        <v>1.6140000000000001</v>
      </c>
      <c r="N66" s="23" t="s">
        <v>36</v>
      </c>
      <c r="O66" s="23" t="s">
        <v>36</v>
      </c>
    </row>
    <row r="67" spans="1:15" x14ac:dyDescent="0.35">
      <c r="A67" s="23" t="s">
        <v>1667</v>
      </c>
      <c r="B67" s="23" t="s">
        <v>1668</v>
      </c>
      <c r="C67" s="23" t="s">
        <v>2525</v>
      </c>
      <c r="D67" s="23">
        <v>11849</v>
      </c>
      <c r="E67" s="23">
        <v>0.75</v>
      </c>
      <c r="F67" s="23" t="s">
        <v>71</v>
      </c>
      <c r="G67" s="23" t="s">
        <v>822</v>
      </c>
      <c r="I67" s="23" t="s">
        <v>765</v>
      </c>
      <c r="J67" s="23" t="s">
        <v>3243</v>
      </c>
      <c r="K67" s="23" t="s">
        <v>2525</v>
      </c>
      <c r="L67" s="23">
        <v>32606</v>
      </c>
      <c r="M67" s="23">
        <v>0.75</v>
      </c>
      <c r="N67" s="23" t="s">
        <v>144</v>
      </c>
      <c r="O67" s="23" t="s">
        <v>822</v>
      </c>
    </row>
    <row r="68" spans="1:15" x14ac:dyDescent="0.35">
      <c r="A68" s="23" t="s">
        <v>1669</v>
      </c>
      <c r="B68" s="23" t="s">
        <v>1670</v>
      </c>
      <c r="C68" s="23" t="s">
        <v>2525</v>
      </c>
      <c r="D68" s="23">
        <v>11849</v>
      </c>
      <c r="E68" s="23">
        <v>0.75</v>
      </c>
      <c r="F68" s="23" t="s">
        <v>76</v>
      </c>
      <c r="G68" s="23" t="s">
        <v>822</v>
      </c>
      <c r="I68" s="23" t="s">
        <v>4102</v>
      </c>
      <c r="J68" s="23" t="s">
        <v>4103</v>
      </c>
      <c r="K68" s="23" t="s">
        <v>2522</v>
      </c>
      <c r="L68" s="23">
        <v>26706</v>
      </c>
      <c r="M68" s="23">
        <v>1.222</v>
      </c>
      <c r="N68" s="23" t="s">
        <v>50</v>
      </c>
      <c r="O68" s="23" t="s">
        <v>36</v>
      </c>
    </row>
    <row r="69" spans="1:15" x14ac:dyDescent="0.35">
      <c r="A69" s="23" t="s">
        <v>1673</v>
      </c>
      <c r="B69" s="23" t="s">
        <v>1674</v>
      </c>
      <c r="C69" s="23" t="s">
        <v>2525</v>
      </c>
      <c r="D69" s="23">
        <v>11849</v>
      </c>
      <c r="E69" s="23">
        <v>0.75</v>
      </c>
      <c r="F69" s="23" t="s">
        <v>76</v>
      </c>
      <c r="G69" s="23" t="s">
        <v>822</v>
      </c>
      <c r="I69" s="23" t="s">
        <v>4094</v>
      </c>
      <c r="J69" s="23" t="s">
        <v>4095</v>
      </c>
      <c r="K69" s="23" t="s">
        <v>2518</v>
      </c>
      <c r="L69" s="23">
        <v>19577</v>
      </c>
      <c r="M69" s="23">
        <v>1.98</v>
      </c>
      <c r="N69" s="23" t="s">
        <v>106</v>
      </c>
      <c r="O69" s="23" t="s">
        <v>36</v>
      </c>
    </row>
    <row r="70" spans="1:15" x14ac:dyDescent="0.35">
      <c r="A70" s="23" t="s">
        <v>1675</v>
      </c>
      <c r="B70" s="23" t="s">
        <v>1676</v>
      </c>
      <c r="C70" s="23" t="s">
        <v>2525</v>
      </c>
      <c r="D70" s="23">
        <v>11849</v>
      </c>
      <c r="E70" s="23">
        <v>0.75</v>
      </c>
      <c r="F70" s="23" t="s">
        <v>68</v>
      </c>
      <c r="G70" s="23" t="s">
        <v>822</v>
      </c>
      <c r="I70" s="23" t="s">
        <v>4060</v>
      </c>
      <c r="J70" s="23" t="s">
        <v>4061</v>
      </c>
      <c r="K70" s="23" t="s">
        <v>2517</v>
      </c>
      <c r="L70" s="23">
        <v>6818</v>
      </c>
      <c r="M70" s="23">
        <v>4.2119999999999997</v>
      </c>
      <c r="N70" s="23" t="s">
        <v>50</v>
      </c>
      <c r="O70" s="23" t="s">
        <v>36</v>
      </c>
    </row>
    <row r="71" spans="1:15" x14ac:dyDescent="0.35">
      <c r="A71" s="23" t="s">
        <v>1767</v>
      </c>
      <c r="B71" s="23" t="s">
        <v>1768</v>
      </c>
      <c r="C71" s="23" t="s">
        <v>2525</v>
      </c>
      <c r="D71" s="23">
        <v>11849</v>
      </c>
      <c r="E71" s="23">
        <v>0.75</v>
      </c>
      <c r="F71" s="23" t="s">
        <v>39</v>
      </c>
      <c r="G71" s="23" t="s">
        <v>822</v>
      </c>
      <c r="I71" s="23" t="s">
        <v>4066</v>
      </c>
      <c r="J71" s="23" t="s">
        <v>4067</v>
      </c>
      <c r="K71" s="23" t="s">
        <v>2525</v>
      </c>
      <c r="L71" s="23">
        <v>32606</v>
      </c>
      <c r="M71" s="23">
        <v>0.75</v>
      </c>
      <c r="N71" s="23" t="s">
        <v>85</v>
      </c>
      <c r="O71" s="23" t="s">
        <v>822</v>
      </c>
    </row>
    <row r="72" spans="1:15" x14ac:dyDescent="0.35">
      <c r="A72" s="23" t="s">
        <v>1677</v>
      </c>
      <c r="B72" s="23" t="s">
        <v>1678</v>
      </c>
      <c r="C72" s="23" t="s">
        <v>2525</v>
      </c>
      <c r="D72" s="23">
        <v>11849</v>
      </c>
      <c r="E72" s="23">
        <v>0.75</v>
      </c>
      <c r="F72" s="23" t="s">
        <v>36</v>
      </c>
      <c r="G72" s="23" t="s">
        <v>822</v>
      </c>
      <c r="I72" s="23" t="s">
        <v>4092</v>
      </c>
      <c r="J72" s="23" t="s">
        <v>4093</v>
      </c>
      <c r="K72" s="23" t="s">
        <v>2525</v>
      </c>
      <c r="L72" s="23">
        <v>31869</v>
      </c>
      <c r="M72" s="23">
        <v>0.80300000000000005</v>
      </c>
      <c r="N72" s="23" t="s">
        <v>50</v>
      </c>
      <c r="O72" s="23" t="s">
        <v>36</v>
      </c>
    </row>
    <row r="73" spans="1:15" x14ac:dyDescent="0.35">
      <c r="A73" s="23" t="s">
        <v>1685</v>
      </c>
      <c r="B73" s="23" t="s">
        <v>1686</v>
      </c>
      <c r="C73" s="23" t="s">
        <v>2525</v>
      </c>
      <c r="D73" s="23">
        <v>11849</v>
      </c>
      <c r="E73" s="23">
        <v>0.75</v>
      </c>
      <c r="F73" s="23" t="s">
        <v>144</v>
      </c>
      <c r="G73" s="23" t="s">
        <v>36</v>
      </c>
      <c r="I73" s="23" t="s">
        <v>4056</v>
      </c>
      <c r="J73" s="23" t="s">
        <v>4057</v>
      </c>
      <c r="K73" s="23" t="s">
        <v>2536</v>
      </c>
      <c r="L73" s="23">
        <v>3408</v>
      </c>
      <c r="M73" s="23">
        <v>5.3780000000000001</v>
      </c>
      <c r="N73" s="23" t="s">
        <v>50</v>
      </c>
      <c r="O73" s="23" t="s">
        <v>36</v>
      </c>
    </row>
    <row r="74" spans="1:15" x14ac:dyDescent="0.35">
      <c r="A74" s="23" t="s">
        <v>791</v>
      </c>
      <c r="B74" s="23" t="s">
        <v>792</v>
      </c>
      <c r="C74" s="23" t="s">
        <v>2518</v>
      </c>
      <c r="D74" s="23">
        <v>5743</v>
      </c>
      <c r="E74" s="23">
        <v>2.395</v>
      </c>
      <c r="F74" s="23" t="s">
        <v>71</v>
      </c>
      <c r="G74" s="23" t="s">
        <v>36</v>
      </c>
      <c r="I74" s="23" t="s">
        <v>1560</v>
      </c>
      <c r="J74" s="23" t="s">
        <v>1561</v>
      </c>
      <c r="K74" s="23" t="s">
        <v>2525</v>
      </c>
      <c r="L74" s="23">
        <v>32606</v>
      </c>
      <c r="M74" s="23">
        <v>0.75</v>
      </c>
      <c r="N74" s="23" t="s">
        <v>36</v>
      </c>
      <c r="O74" s="23" t="s">
        <v>822</v>
      </c>
    </row>
    <row r="75" spans="1:15" x14ac:dyDescent="0.35">
      <c r="A75" s="23" t="s">
        <v>3234</v>
      </c>
      <c r="B75" s="23" t="s">
        <v>3235</v>
      </c>
      <c r="C75" s="23" t="s">
        <v>2525</v>
      </c>
      <c r="D75" s="23">
        <v>11849</v>
      </c>
      <c r="E75" s="23">
        <v>0.75</v>
      </c>
      <c r="F75" s="23" t="s">
        <v>85</v>
      </c>
      <c r="G75" s="23" t="s">
        <v>822</v>
      </c>
      <c r="I75" s="23" t="s">
        <v>3251</v>
      </c>
      <c r="J75" s="23" t="s">
        <v>3252</v>
      </c>
      <c r="K75" s="23" t="s">
        <v>2525</v>
      </c>
      <c r="L75" s="23">
        <v>32606</v>
      </c>
      <c r="M75" s="23">
        <v>0.75</v>
      </c>
      <c r="N75" s="23" t="s">
        <v>36</v>
      </c>
      <c r="O75" s="23" t="s">
        <v>822</v>
      </c>
    </row>
    <row r="76" spans="1:15" x14ac:dyDescent="0.35">
      <c r="A76" s="23" t="s">
        <v>796</v>
      </c>
      <c r="B76" s="23" t="s">
        <v>797</v>
      </c>
      <c r="C76" s="23" t="s">
        <v>2525</v>
      </c>
      <c r="D76" s="23">
        <v>11849</v>
      </c>
      <c r="E76" s="23">
        <v>0.75</v>
      </c>
      <c r="F76" s="23" t="s">
        <v>36</v>
      </c>
      <c r="G76" s="23" t="s">
        <v>822</v>
      </c>
      <c r="I76" s="23" t="s">
        <v>2460</v>
      </c>
      <c r="J76" s="23" t="s">
        <v>2461</v>
      </c>
      <c r="K76" s="23" t="s">
        <v>2517</v>
      </c>
      <c r="L76" s="23">
        <v>5799</v>
      </c>
      <c r="M76" s="23">
        <v>4.5149999999999997</v>
      </c>
      <c r="N76" s="23" t="s">
        <v>53</v>
      </c>
      <c r="O76" s="23" t="s">
        <v>36</v>
      </c>
    </row>
    <row r="77" spans="1:15" x14ac:dyDescent="0.35">
      <c r="I77" s="23" t="s">
        <v>1562</v>
      </c>
      <c r="J77" s="23" t="s">
        <v>1563</v>
      </c>
      <c r="K77" s="23" t="s">
        <v>2525</v>
      </c>
      <c r="L77" s="23">
        <v>32606</v>
      </c>
      <c r="M77" s="23">
        <v>0.75</v>
      </c>
      <c r="N77" s="23" t="s">
        <v>36</v>
      </c>
      <c r="O77" s="23" t="s">
        <v>822</v>
      </c>
    </row>
    <row r="78" spans="1:15" x14ac:dyDescent="0.35">
      <c r="I78" s="23" t="s">
        <v>2488</v>
      </c>
      <c r="J78" s="23" t="s">
        <v>2489</v>
      </c>
      <c r="K78" s="23" t="s">
        <v>2522</v>
      </c>
      <c r="L78" s="23">
        <v>30665</v>
      </c>
      <c r="M78" s="23">
        <v>0.88700000000000001</v>
      </c>
      <c r="N78" s="23" t="s">
        <v>47</v>
      </c>
      <c r="O78" s="23" t="s">
        <v>36</v>
      </c>
    </row>
    <row r="79" spans="1:15" x14ac:dyDescent="0.35">
      <c r="I79" s="23" t="s">
        <v>766</v>
      </c>
      <c r="J79" s="23" t="s">
        <v>767</v>
      </c>
      <c r="K79" s="23" t="s">
        <v>2522</v>
      </c>
      <c r="L79" s="23">
        <v>30228</v>
      </c>
      <c r="M79" s="23">
        <v>0.91700000000000004</v>
      </c>
      <c r="N79" s="23" t="s">
        <v>155</v>
      </c>
      <c r="O79" s="23" t="s">
        <v>36</v>
      </c>
    </row>
    <row r="80" spans="1:15" x14ac:dyDescent="0.35">
      <c r="I80" s="23" t="s">
        <v>707</v>
      </c>
      <c r="J80" s="23" t="s">
        <v>708</v>
      </c>
      <c r="K80" s="23" t="s">
        <v>2522</v>
      </c>
      <c r="L80" s="23">
        <v>28466</v>
      </c>
      <c r="M80" s="23">
        <v>1.0589999999999999</v>
      </c>
      <c r="N80" s="23" t="s">
        <v>96</v>
      </c>
      <c r="O80" s="23" t="s">
        <v>36</v>
      </c>
    </row>
    <row r="81" spans="9:15" x14ac:dyDescent="0.35">
      <c r="I81" s="23" t="s">
        <v>1564</v>
      </c>
      <c r="J81" s="23" t="s">
        <v>1565</v>
      </c>
      <c r="K81" s="23" t="s">
        <v>2525</v>
      </c>
      <c r="L81" s="23">
        <v>32606</v>
      </c>
      <c r="M81" s="23">
        <v>0.75</v>
      </c>
      <c r="N81" s="23" t="s">
        <v>53</v>
      </c>
      <c r="O81" s="23" t="s">
        <v>822</v>
      </c>
    </row>
    <row r="82" spans="9:15" x14ac:dyDescent="0.35">
      <c r="I82" s="23" t="s">
        <v>713</v>
      </c>
      <c r="J82" s="23" t="s">
        <v>714</v>
      </c>
      <c r="K82" s="23" t="s">
        <v>2522</v>
      </c>
      <c r="L82" s="23">
        <v>23500</v>
      </c>
      <c r="M82" s="23">
        <v>1.518</v>
      </c>
      <c r="N82" s="23" t="s">
        <v>96</v>
      </c>
      <c r="O82" s="23" t="s">
        <v>36</v>
      </c>
    </row>
    <row r="83" spans="9:15" x14ac:dyDescent="0.35">
      <c r="I83" s="23" t="s">
        <v>717</v>
      </c>
      <c r="J83" s="23" t="s">
        <v>718</v>
      </c>
      <c r="K83" s="23" t="s">
        <v>2525</v>
      </c>
      <c r="L83" s="23">
        <v>32606</v>
      </c>
      <c r="M83" s="23">
        <v>0.75</v>
      </c>
      <c r="N83" s="23" t="s">
        <v>68</v>
      </c>
      <c r="O83" s="23" t="s">
        <v>822</v>
      </c>
    </row>
    <row r="84" spans="9:15" x14ac:dyDescent="0.35">
      <c r="I84" s="23" t="s">
        <v>759</v>
      </c>
      <c r="J84" s="23" t="s">
        <v>760</v>
      </c>
      <c r="K84" s="23" t="s">
        <v>2522</v>
      </c>
      <c r="L84" s="23">
        <v>27774</v>
      </c>
      <c r="M84" s="23">
        <v>1.125</v>
      </c>
      <c r="N84" s="23" t="s">
        <v>71</v>
      </c>
      <c r="O84" s="23" t="s">
        <v>822</v>
      </c>
    </row>
    <row r="85" spans="9:15" x14ac:dyDescent="0.35">
      <c r="I85" s="23" t="s">
        <v>698</v>
      </c>
      <c r="J85" s="23" t="s">
        <v>699</v>
      </c>
      <c r="K85" s="23" t="s">
        <v>2525</v>
      </c>
      <c r="L85" s="23">
        <v>32606</v>
      </c>
      <c r="M85" s="23">
        <v>0.75</v>
      </c>
      <c r="N85" s="23" t="s">
        <v>36</v>
      </c>
      <c r="O85" s="23" t="s">
        <v>822</v>
      </c>
    </row>
    <row r="86" spans="9:15" x14ac:dyDescent="0.35">
      <c r="I86" s="23" t="s">
        <v>2771</v>
      </c>
      <c r="J86" s="23" t="s">
        <v>2772</v>
      </c>
      <c r="K86" s="23" t="s">
        <v>2518</v>
      </c>
      <c r="L86" s="23">
        <v>18617</v>
      </c>
      <c r="M86" s="23">
        <v>2.1040000000000001</v>
      </c>
      <c r="N86" s="23" t="s">
        <v>53</v>
      </c>
      <c r="O86" s="23" t="s">
        <v>822</v>
      </c>
    </row>
    <row r="87" spans="9:15" x14ac:dyDescent="0.35">
      <c r="I87" s="23" t="s">
        <v>1753</v>
      </c>
      <c r="J87" s="23" t="s">
        <v>1754</v>
      </c>
      <c r="K87" s="23" t="s">
        <v>2525</v>
      </c>
      <c r="L87" s="23">
        <v>32606</v>
      </c>
      <c r="M87" s="23">
        <v>0.75</v>
      </c>
      <c r="N87" s="23" t="s">
        <v>42</v>
      </c>
      <c r="O87" s="23" t="s">
        <v>822</v>
      </c>
    </row>
    <row r="88" spans="9:15" x14ac:dyDescent="0.35">
      <c r="I88" s="23" t="s">
        <v>675</v>
      </c>
      <c r="J88" s="23" t="s">
        <v>676</v>
      </c>
      <c r="K88" s="23" t="s">
        <v>2525</v>
      </c>
      <c r="L88" s="23">
        <v>32606</v>
      </c>
      <c r="M88" s="23">
        <v>0.75</v>
      </c>
      <c r="N88" s="23" t="s">
        <v>36</v>
      </c>
      <c r="O88" s="23" t="s">
        <v>822</v>
      </c>
    </row>
    <row r="89" spans="9:15" x14ac:dyDescent="0.35">
      <c r="I89" s="23" t="s">
        <v>673</v>
      </c>
      <c r="J89" s="23" t="s">
        <v>674</v>
      </c>
      <c r="K89" s="23" t="s">
        <v>2518</v>
      </c>
      <c r="L89" s="23">
        <v>12698</v>
      </c>
      <c r="M89" s="23">
        <v>2.996</v>
      </c>
      <c r="N89" s="23" t="s">
        <v>144</v>
      </c>
      <c r="O89" s="23" t="s">
        <v>822</v>
      </c>
    </row>
    <row r="90" spans="9:15" x14ac:dyDescent="0.35">
      <c r="I90" s="23" t="s">
        <v>723</v>
      </c>
      <c r="J90" s="23" t="s">
        <v>724</v>
      </c>
      <c r="K90" s="23" t="s">
        <v>2525</v>
      </c>
      <c r="L90" s="23">
        <v>32606</v>
      </c>
      <c r="M90" s="23">
        <v>0.75</v>
      </c>
      <c r="N90" s="23" t="s">
        <v>68</v>
      </c>
      <c r="O90" s="23" t="s">
        <v>822</v>
      </c>
    </row>
    <row r="91" spans="9:15" x14ac:dyDescent="0.35">
      <c r="I91" s="23" t="s">
        <v>741</v>
      </c>
      <c r="J91" s="23" t="s">
        <v>742</v>
      </c>
      <c r="K91" s="23" t="s">
        <v>2525</v>
      </c>
      <c r="L91" s="23">
        <v>32606</v>
      </c>
      <c r="M91" s="23">
        <v>0.75</v>
      </c>
      <c r="N91" s="23" t="s">
        <v>36</v>
      </c>
      <c r="O91" s="23" t="s">
        <v>822</v>
      </c>
    </row>
    <row r="92" spans="9:15" x14ac:dyDescent="0.35">
      <c r="I92" s="23" t="s">
        <v>5066</v>
      </c>
      <c r="J92" s="23" t="s">
        <v>5067</v>
      </c>
      <c r="K92" s="23" t="s">
        <v>2525</v>
      </c>
      <c r="L92" s="23">
        <v>32606</v>
      </c>
      <c r="M92" s="23">
        <v>0.75</v>
      </c>
      <c r="N92" s="23" t="s">
        <v>39</v>
      </c>
      <c r="O92" s="23" t="s">
        <v>36</v>
      </c>
    </row>
    <row r="93" spans="9:15" x14ac:dyDescent="0.35">
      <c r="I93" s="23" t="s">
        <v>1568</v>
      </c>
      <c r="J93" s="23" t="s">
        <v>1569</v>
      </c>
      <c r="K93" s="23" t="s">
        <v>2518</v>
      </c>
      <c r="L93" s="23">
        <v>10346</v>
      </c>
      <c r="M93" s="23">
        <v>3.427</v>
      </c>
      <c r="N93" s="23" t="s">
        <v>53</v>
      </c>
      <c r="O93" s="23" t="s">
        <v>36</v>
      </c>
    </row>
    <row r="94" spans="9:15" x14ac:dyDescent="0.35">
      <c r="I94" s="23" t="s">
        <v>4106</v>
      </c>
      <c r="J94" s="23" t="s">
        <v>4107</v>
      </c>
      <c r="K94" s="23" t="s">
        <v>2525</v>
      </c>
      <c r="L94" s="23">
        <v>32606</v>
      </c>
      <c r="M94" s="23">
        <v>0.75</v>
      </c>
      <c r="N94" s="23" t="s">
        <v>36</v>
      </c>
      <c r="O94" s="23" t="s">
        <v>822</v>
      </c>
    </row>
    <row r="95" spans="9:15" x14ac:dyDescent="0.35">
      <c r="I95" s="23" t="s">
        <v>4070</v>
      </c>
      <c r="J95" s="23" t="s">
        <v>4071</v>
      </c>
      <c r="K95" s="23" t="s">
        <v>2525</v>
      </c>
      <c r="L95" s="23">
        <v>32606</v>
      </c>
      <c r="M95" s="23">
        <v>0.75</v>
      </c>
      <c r="N95" s="23" t="s">
        <v>53</v>
      </c>
      <c r="O95" s="23" t="s">
        <v>822</v>
      </c>
    </row>
    <row r="96" spans="9:15" x14ac:dyDescent="0.35">
      <c r="I96" s="23" t="s">
        <v>1574</v>
      </c>
      <c r="J96" s="23" t="s">
        <v>1575</v>
      </c>
      <c r="K96" s="23" t="s">
        <v>2525</v>
      </c>
      <c r="L96" s="23">
        <v>32606</v>
      </c>
      <c r="M96" s="23">
        <v>0.75</v>
      </c>
      <c r="N96" s="23" t="s">
        <v>3915</v>
      </c>
      <c r="O96" s="23" t="s">
        <v>822</v>
      </c>
    </row>
    <row r="97" spans="9:15" x14ac:dyDescent="0.35">
      <c r="I97" s="23" t="s">
        <v>691</v>
      </c>
      <c r="J97" s="23" t="s">
        <v>692</v>
      </c>
      <c r="K97" s="23" t="s">
        <v>2518</v>
      </c>
      <c r="L97" s="23">
        <v>18365</v>
      </c>
      <c r="M97" s="23">
        <v>2.141</v>
      </c>
      <c r="N97" s="23" t="s">
        <v>76</v>
      </c>
      <c r="O97" s="23" t="s">
        <v>36</v>
      </c>
    </row>
    <row r="98" spans="9:15" x14ac:dyDescent="0.35">
      <c r="I98" s="23" t="s">
        <v>2767</v>
      </c>
      <c r="J98" s="23" t="s">
        <v>2768</v>
      </c>
      <c r="K98" s="23" t="s">
        <v>2522</v>
      </c>
      <c r="L98" s="23">
        <v>28672</v>
      </c>
      <c r="M98" s="23">
        <v>1.04</v>
      </c>
      <c r="N98" s="23" t="s">
        <v>39</v>
      </c>
      <c r="O98" s="23" t="s">
        <v>822</v>
      </c>
    </row>
    <row r="99" spans="9:15" x14ac:dyDescent="0.35">
      <c r="I99" s="23" t="s">
        <v>679</v>
      </c>
      <c r="J99" s="23" t="s">
        <v>680</v>
      </c>
      <c r="K99" s="23" t="s">
        <v>2525</v>
      </c>
      <c r="L99" s="23">
        <v>32606</v>
      </c>
      <c r="M99" s="23">
        <v>0.75</v>
      </c>
      <c r="N99" s="23" t="s">
        <v>47</v>
      </c>
      <c r="O99" s="23" t="s">
        <v>36</v>
      </c>
    </row>
    <row r="100" spans="9:15" x14ac:dyDescent="0.35">
      <c r="I100" s="23" t="s">
        <v>2490</v>
      </c>
      <c r="J100" s="23" t="s">
        <v>2491</v>
      </c>
      <c r="K100" s="23" t="s">
        <v>2525</v>
      </c>
      <c r="L100" s="23">
        <v>32606</v>
      </c>
      <c r="M100" s="23">
        <v>0.75</v>
      </c>
      <c r="N100" s="23" t="s">
        <v>42</v>
      </c>
      <c r="O100" s="23" t="s">
        <v>822</v>
      </c>
    </row>
    <row r="101" spans="9:15" x14ac:dyDescent="0.35">
      <c r="I101" s="23" t="s">
        <v>4072</v>
      </c>
      <c r="J101" s="23" t="s">
        <v>4073</v>
      </c>
      <c r="K101" s="23" t="s">
        <v>2522</v>
      </c>
      <c r="L101" s="23">
        <v>29494</v>
      </c>
      <c r="M101" s="23">
        <v>0.96799999999999997</v>
      </c>
      <c r="N101" s="23" t="s">
        <v>106</v>
      </c>
      <c r="O101" s="23" t="s">
        <v>822</v>
      </c>
    </row>
    <row r="102" spans="9:15" x14ac:dyDescent="0.35">
      <c r="I102" s="23" t="s">
        <v>1755</v>
      </c>
      <c r="J102" s="23" t="s">
        <v>1756</v>
      </c>
      <c r="K102" s="23" t="s">
        <v>2517</v>
      </c>
      <c r="L102" s="23">
        <v>8877</v>
      </c>
      <c r="M102" s="23">
        <v>3.7240000000000002</v>
      </c>
      <c r="N102" s="23" t="s">
        <v>85</v>
      </c>
      <c r="O102" s="23" t="s">
        <v>36</v>
      </c>
    </row>
    <row r="103" spans="9:15" x14ac:dyDescent="0.35">
      <c r="I103" s="23" t="s">
        <v>687</v>
      </c>
      <c r="J103" s="23" t="s">
        <v>688</v>
      </c>
      <c r="K103" s="23" t="s">
        <v>2518</v>
      </c>
      <c r="L103" s="23">
        <v>18210</v>
      </c>
      <c r="M103" s="23">
        <v>2.1589999999999998</v>
      </c>
      <c r="N103" s="23" t="s">
        <v>47</v>
      </c>
      <c r="O103" s="23" t="s">
        <v>36</v>
      </c>
    </row>
    <row r="104" spans="9:15" x14ac:dyDescent="0.35">
      <c r="I104" s="23" t="s">
        <v>2498</v>
      </c>
      <c r="J104" s="23" t="s">
        <v>2499</v>
      </c>
      <c r="K104" s="23" t="s">
        <v>2525</v>
      </c>
      <c r="L104" s="23">
        <v>32606</v>
      </c>
      <c r="M104" s="23">
        <v>0.75</v>
      </c>
      <c r="N104" s="23" t="s">
        <v>81</v>
      </c>
      <c r="O104" s="23" t="s">
        <v>822</v>
      </c>
    </row>
    <row r="105" spans="9:15" x14ac:dyDescent="0.35">
      <c r="I105" s="23" t="s">
        <v>2777</v>
      </c>
      <c r="J105" s="23" t="s">
        <v>2778</v>
      </c>
      <c r="K105" s="23" t="s">
        <v>2525</v>
      </c>
      <c r="L105" s="23">
        <v>32606</v>
      </c>
      <c r="M105" s="23">
        <v>0.75</v>
      </c>
      <c r="N105" s="23" t="s">
        <v>76</v>
      </c>
      <c r="O105" s="23" t="s">
        <v>822</v>
      </c>
    </row>
    <row r="106" spans="9:15" x14ac:dyDescent="0.35">
      <c r="I106" s="23" t="s">
        <v>663</v>
      </c>
      <c r="J106" s="23" t="s">
        <v>664</v>
      </c>
      <c r="K106" s="23" t="s">
        <v>2518</v>
      </c>
      <c r="L106" s="23">
        <v>19599</v>
      </c>
      <c r="M106" s="23">
        <v>1.976</v>
      </c>
      <c r="N106" s="23" t="s">
        <v>36</v>
      </c>
      <c r="O106" s="23" t="s">
        <v>822</v>
      </c>
    </row>
    <row r="107" spans="9:15" x14ac:dyDescent="0.35">
      <c r="I107" s="23" t="s">
        <v>731</v>
      </c>
      <c r="J107" s="23" t="s">
        <v>732</v>
      </c>
      <c r="K107" s="23" t="s">
        <v>2522</v>
      </c>
      <c r="L107" s="23">
        <v>27531</v>
      </c>
      <c r="M107" s="23">
        <v>1.145</v>
      </c>
      <c r="N107" s="23" t="s">
        <v>39</v>
      </c>
      <c r="O107" s="23" t="s">
        <v>822</v>
      </c>
    </row>
    <row r="108" spans="9:15" x14ac:dyDescent="0.35">
      <c r="I108" s="23" t="s">
        <v>5051</v>
      </c>
      <c r="J108" s="23" t="s">
        <v>5052</v>
      </c>
      <c r="K108" s="23" t="s">
        <v>2518</v>
      </c>
      <c r="L108" s="23">
        <v>13663</v>
      </c>
      <c r="M108" s="23">
        <v>2.835</v>
      </c>
      <c r="N108" s="23" t="s">
        <v>53</v>
      </c>
      <c r="O108" s="23" t="s">
        <v>36</v>
      </c>
    </row>
    <row r="109" spans="9:15" x14ac:dyDescent="0.35">
      <c r="I109" s="23" t="s">
        <v>804</v>
      </c>
      <c r="J109" s="23" t="s">
        <v>805</v>
      </c>
      <c r="K109" s="23" t="s">
        <v>2525</v>
      </c>
      <c r="L109" s="23">
        <v>57387</v>
      </c>
      <c r="M109" s="23">
        <v>0.72199999999999998</v>
      </c>
      <c r="N109" s="23" t="s">
        <v>155</v>
      </c>
      <c r="O109" s="23" t="s">
        <v>822</v>
      </c>
    </row>
    <row r="110" spans="9:15" x14ac:dyDescent="0.35">
      <c r="I110" s="23" t="s">
        <v>5070</v>
      </c>
      <c r="J110" s="23" t="s">
        <v>5071</v>
      </c>
      <c r="K110" s="23" t="s">
        <v>2525</v>
      </c>
      <c r="L110" s="23">
        <v>44992</v>
      </c>
      <c r="M110" s="23">
        <v>0.745</v>
      </c>
      <c r="N110" s="23" t="s">
        <v>71</v>
      </c>
      <c r="O110" s="23" t="s">
        <v>36</v>
      </c>
    </row>
    <row r="111" spans="9:15" x14ac:dyDescent="0.35">
      <c r="I111" s="23" t="s">
        <v>677</v>
      </c>
      <c r="J111" s="23" t="s">
        <v>678</v>
      </c>
      <c r="K111" s="23" t="s">
        <v>2518</v>
      </c>
      <c r="L111" s="23">
        <v>10552</v>
      </c>
      <c r="M111" s="23">
        <v>3.3919999999999999</v>
      </c>
      <c r="N111" s="23" t="s">
        <v>53</v>
      </c>
      <c r="O111" s="23" t="s">
        <v>36</v>
      </c>
    </row>
    <row r="112" spans="9:15" x14ac:dyDescent="0.35">
      <c r="I112" s="23" t="s">
        <v>1580</v>
      </c>
      <c r="J112" s="23" t="s">
        <v>1581</v>
      </c>
      <c r="K112" s="23" t="s">
        <v>2525</v>
      </c>
      <c r="L112" s="23">
        <v>32606</v>
      </c>
      <c r="M112" s="23">
        <v>0.75</v>
      </c>
      <c r="N112" s="23" t="s">
        <v>36</v>
      </c>
      <c r="O112" s="23" t="s">
        <v>822</v>
      </c>
    </row>
    <row r="113" spans="9:15" x14ac:dyDescent="0.35">
      <c r="I113" s="23" t="s">
        <v>1582</v>
      </c>
      <c r="J113" s="23" t="s">
        <v>1583</v>
      </c>
      <c r="K113" s="23" t="s">
        <v>2525</v>
      </c>
      <c r="L113" s="23">
        <v>32606</v>
      </c>
      <c r="M113" s="23">
        <v>0.75</v>
      </c>
      <c r="N113" s="23" t="s">
        <v>36</v>
      </c>
      <c r="O113" s="23" t="s">
        <v>822</v>
      </c>
    </row>
    <row r="114" spans="9:15" x14ac:dyDescent="0.35">
      <c r="I114" s="23" t="s">
        <v>1584</v>
      </c>
      <c r="J114" s="23" t="s">
        <v>1585</v>
      </c>
      <c r="K114" s="23" t="s">
        <v>2525</v>
      </c>
      <c r="L114" s="23">
        <v>32606</v>
      </c>
      <c r="M114" s="23">
        <v>0.75</v>
      </c>
      <c r="N114" s="23" t="s">
        <v>47</v>
      </c>
      <c r="O114" s="23" t="s">
        <v>822</v>
      </c>
    </row>
    <row r="115" spans="9:15" x14ac:dyDescent="0.35">
      <c r="I115" s="23" t="s">
        <v>1586</v>
      </c>
      <c r="J115" s="23" t="s">
        <v>1587</v>
      </c>
      <c r="K115" s="23" t="s">
        <v>2525</v>
      </c>
      <c r="L115" s="23">
        <v>32606</v>
      </c>
      <c r="M115" s="23">
        <v>0.75</v>
      </c>
      <c r="N115" s="23" t="s">
        <v>53</v>
      </c>
      <c r="O115" s="23" t="s">
        <v>822</v>
      </c>
    </row>
    <row r="116" spans="9:15" x14ac:dyDescent="0.35">
      <c r="I116" s="23" t="s">
        <v>1588</v>
      </c>
      <c r="J116" s="23" t="s">
        <v>1589</v>
      </c>
      <c r="K116" s="23" t="s">
        <v>2525</v>
      </c>
      <c r="L116" s="23">
        <v>32606</v>
      </c>
      <c r="M116" s="23">
        <v>0.75</v>
      </c>
      <c r="N116" s="23" t="s">
        <v>36</v>
      </c>
      <c r="O116" s="23" t="s">
        <v>822</v>
      </c>
    </row>
    <row r="117" spans="9:15" x14ac:dyDescent="0.35">
      <c r="I117" s="23" t="s">
        <v>1590</v>
      </c>
      <c r="J117" s="23" t="s">
        <v>1591</v>
      </c>
      <c r="K117" s="23" t="s">
        <v>2525</v>
      </c>
      <c r="L117" s="23">
        <v>32606</v>
      </c>
      <c r="M117" s="23">
        <v>0.75</v>
      </c>
      <c r="N117" s="23" t="s">
        <v>36</v>
      </c>
      <c r="O117" s="23" t="s">
        <v>822</v>
      </c>
    </row>
    <row r="118" spans="9:15" x14ac:dyDescent="0.35">
      <c r="I118" s="23" t="s">
        <v>4050</v>
      </c>
      <c r="J118" s="23" t="s">
        <v>4051</v>
      </c>
      <c r="K118" s="23" t="s">
        <v>2517</v>
      </c>
      <c r="L118" s="23">
        <v>6121</v>
      </c>
      <c r="M118" s="23">
        <v>4.4219999999999997</v>
      </c>
      <c r="N118" s="23" t="s">
        <v>36</v>
      </c>
      <c r="O118" s="23" t="s">
        <v>822</v>
      </c>
    </row>
    <row r="119" spans="9:15" x14ac:dyDescent="0.35">
      <c r="I119" s="23" t="s">
        <v>4098</v>
      </c>
      <c r="J119" s="23" t="s">
        <v>4099</v>
      </c>
      <c r="K119" s="23" t="s">
        <v>2518</v>
      </c>
      <c r="L119" s="23">
        <v>18137</v>
      </c>
      <c r="M119" s="23">
        <v>2.1720000000000002</v>
      </c>
      <c r="N119" s="23" t="s">
        <v>68</v>
      </c>
      <c r="O119" s="23" t="s">
        <v>36</v>
      </c>
    </row>
    <row r="120" spans="9:15" x14ac:dyDescent="0.35">
      <c r="I120" s="23" t="s">
        <v>5072</v>
      </c>
      <c r="J120" s="23" t="s">
        <v>5073</v>
      </c>
      <c r="K120" s="23" t="s">
        <v>2525</v>
      </c>
      <c r="L120" s="23">
        <v>44992</v>
      </c>
      <c r="M120" s="23">
        <v>0.745</v>
      </c>
      <c r="N120" s="23" t="s">
        <v>106</v>
      </c>
      <c r="O120" s="23" t="s">
        <v>36</v>
      </c>
    </row>
    <row r="121" spans="9:15" x14ac:dyDescent="0.35">
      <c r="I121" s="23" t="s">
        <v>1594</v>
      </c>
      <c r="J121" s="23" t="s">
        <v>1595</v>
      </c>
      <c r="K121" s="23" t="s">
        <v>2525</v>
      </c>
      <c r="L121" s="23">
        <v>32606</v>
      </c>
      <c r="M121" s="23">
        <v>0.75</v>
      </c>
      <c r="N121" s="23" t="s">
        <v>36</v>
      </c>
      <c r="O121" s="23" t="s">
        <v>822</v>
      </c>
    </row>
    <row r="122" spans="9:15" x14ac:dyDescent="0.35">
      <c r="I122" s="23" t="s">
        <v>1596</v>
      </c>
      <c r="J122" s="23" t="s">
        <v>1597</v>
      </c>
      <c r="K122" s="23" t="s">
        <v>2525</v>
      </c>
      <c r="L122" s="23">
        <v>32606</v>
      </c>
      <c r="M122" s="23">
        <v>0.75</v>
      </c>
      <c r="N122" s="23" t="s">
        <v>36</v>
      </c>
      <c r="O122" s="23" t="s">
        <v>822</v>
      </c>
    </row>
    <row r="123" spans="9:15" x14ac:dyDescent="0.35">
      <c r="I123" s="23" t="s">
        <v>1759</v>
      </c>
      <c r="J123" s="23" t="s">
        <v>1760</v>
      </c>
      <c r="K123" s="23" t="s">
        <v>2522</v>
      </c>
      <c r="L123" s="23">
        <v>21623</v>
      </c>
      <c r="M123" s="23">
        <v>1.7270000000000001</v>
      </c>
      <c r="N123" s="23" t="s">
        <v>71</v>
      </c>
      <c r="O123" s="23" t="s">
        <v>822</v>
      </c>
    </row>
    <row r="124" spans="9:15" x14ac:dyDescent="0.35">
      <c r="I124" s="23" t="s">
        <v>1598</v>
      </c>
      <c r="J124" s="23" t="s">
        <v>1599</v>
      </c>
      <c r="K124" s="23" t="s">
        <v>2525</v>
      </c>
      <c r="L124" s="23">
        <v>32606</v>
      </c>
      <c r="M124" s="23">
        <v>0.75</v>
      </c>
      <c r="N124" s="23" t="s">
        <v>36</v>
      </c>
      <c r="O124" s="23" t="s">
        <v>822</v>
      </c>
    </row>
    <row r="125" spans="9:15" x14ac:dyDescent="0.35">
      <c r="I125" s="23" t="s">
        <v>2757</v>
      </c>
      <c r="J125" s="23" t="s">
        <v>2057</v>
      </c>
      <c r="K125" s="23" t="s">
        <v>2536</v>
      </c>
      <c r="L125" s="23">
        <v>3316</v>
      </c>
      <c r="M125" s="23">
        <v>5.4189999999999996</v>
      </c>
      <c r="N125" s="23" t="s">
        <v>76</v>
      </c>
      <c r="O125" s="23" t="s">
        <v>36</v>
      </c>
    </row>
    <row r="126" spans="9:15" x14ac:dyDescent="0.35">
      <c r="I126" s="23" t="s">
        <v>755</v>
      </c>
      <c r="J126" s="23" t="s">
        <v>756</v>
      </c>
      <c r="K126" s="23" t="s">
        <v>2525</v>
      </c>
      <c r="L126" s="23">
        <v>31611</v>
      </c>
      <c r="M126" s="23">
        <v>0.81799999999999995</v>
      </c>
      <c r="N126" s="23" t="s">
        <v>155</v>
      </c>
      <c r="O126" s="23" t="s">
        <v>36</v>
      </c>
    </row>
    <row r="127" spans="9:15" x14ac:dyDescent="0.35">
      <c r="I127" s="23" t="s">
        <v>1600</v>
      </c>
      <c r="J127" s="23" t="s">
        <v>1601</v>
      </c>
      <c r="K127" s="23" t="s">
        <v>2525</v>
      </c>
      <c r="L127" s="23">
        <v>32606</v>
      </c>
      <c r="M127" s="23">
        <v>0.75</v>
      </c>
      <c r="N127" s="23" t="s">
        <v>36</v>
      </c>
      <c r="O127" s="23" t="s">
        <v>822</v>
      </c>
    </row>
    <row r="128" spans="9:15" x14ac:dyDescent="0.35">
      <c r="I128" s="23" t="s">
        <v>2462</v>
      </c>
      <c r="J128" s="23" t="s">
        <v>5078</v>
      </c>
      <c r="K128" s="23" t="s">
        <v>2525</v>
      </c>
      <c r="L128" s="23">
        <v>57410</v>
      </c>
      <c r="M128" s="23">
        <v>0.72</v>
      </c>
      <c r="N128" s="23" t="s">
        <v>76</v>
      </c>
      <c r="O128" s="23" t="s">
        <v>36</v>
      </c>
    </row>
    <row r="129" spans="9:15" x14ac:dyDescent="0.35">
      <c r="I129" s="23" t="s">
        <v>1761</v>
      </c>
      <c r="J129" s="23" t="s">
        <v>1762</v>
      </c>
      <c r="K129" s="23" t="s">
        <v>2525</v>
      </c>
      <c r="L129" s="23">
        <v>32606</v>
      </c>
      <c r="M129" s="23">
        <v>0.75</v>
      </c>
      <c r="N129" s="23" t="s">
        <v>39</v>
      </c>
      <c r="O129" s="23" t="s">
        <v>822</v>
      </c>
    </row>
    <row r="130" spans="9:15" x14ac:dyDescent="0.35">
      <c r="I130" s="23" t="s">
        <v>768</v>
      </c>
      <c r="J130" s="23" t="s">
        <v>769</v>
      </c>
      <c r="K130" s="23" t="s">
        <v>2525</v>
      </c>
      <c r="L130" s="23">
        <v>32606</v>
      </c>
      <c r="M130" s="23">
        <v>0.75</v>
      </c>
      <c r="N130" s="23" t="s">
        <v>76</v>
      </c>
      <c r="O130" s="23" t="s">
        <v>822</v>
      </c>
    </row>
    <row r="131" spans="9:15" x14ac:dyDescent="0.35">
      <c r="I131" s="23" t="s">
        <v>1602</v>
      </c>
      <c r="J131" s="23" t="s">
        <v>188</v>
      </c>
      <c r="K131" s="23" t="s">
        <v>2525</v>
      </c>
      <c r="L131" s="23">
        <v>32606</v>
      </c>
      <c r="M131" s="23">
        <v>0.75</v>
      </c>
      <c r="N131" s="23" t="s">
        <v>36</v>
      </c>
      <c r="O131" s="23" t="s">
        <v>822</v>
      </c>
    </row>
    <row r="132" spans="9:15" x14ac:dyDescent="0.35">
      <c r="I132" s="23" t="s">
        <v>1603</v>
      </c>
      <c r="J132" s="23" t="s">
        <v>1604</v>
      </c>
      <c r="K132" s="23" t="s">
        <v>2525</v>
      </c>
      <c r="L132" s="23">
        <v>32606</v>
      </c>
      <c r="M132" s="23">
        <v>0.75</v>
      </c>
      <c r="N132" s="23" t="s">
        <v>36</v>
      </c>
      <c r="O132" s="23" t="s">
        <v>822</v>
      </c>
    </row>
    <row r="133" spans="9:15" x14ac:dyDescent="0.35">
      <c r="I133" s="23" t="s">
        <v>2773</v>
      </c>
      <c r="J133" s="23" t="s">
        <v>2774</v>
      </c>
      <c r="K133" s="23" t="s">
        <v>2525</v>
      </c>
      <c r="L133" s="23">
        <v>31983</v>
      </c>
      <c r="M133" s="23">
        <v>0.79500000000000004</v>
      </c>
      <c r="N133" s="23" t="s">
        <v>81</v>
      </c>
      <c r="O133" s="23" t="s">
        <v>822</v>
      </c>
    </row>
    <row r="134" spans="9:15" x14ac:dyDescent="0.35">
      <c r="I134" s="23" t="s">
        <v>681</v>
      </c>
      <c r="J134" s="23" t="s">
        <v>682</v>
      </c>
      <c r="K134" s="23" t="s">
        <v>2517</v>
      </c>
      <c r="L134" s="23">
        <v>9287</v>
      </c>
      <c r="M134" s="23">
        <v>3.6419999999999999</v>
      </c>
      <c r="N134" s="23" t="s">
        <v>53</v>
      </c>
      <c r="O134" s="23" t="s">
        <v>36</v>
      </c>
    </row>
    <row r="135" spans="9:15" x14ac:dyDescent="0.35">
      <c r="I135" s="23" t="s">
        <v>1605</v>
      </c>
      <c r="J135" s="23" t="s">
        <v>1606</v>
      </c>
      <c r="K135" s="23" t="s">
        <v>2525</v>
      </c>
      <c r="L135" s="23">
        <v>32606</v>
      </c>
      <c r="M135" s="23">
        <v>0.75</v>
      </c>
      <c r="N135" s="23" t="s">
        <v>85</v>
      </c>
      <c r="O135" s="23" t="s">
        <v>822</v>
      </c>
    </row>
    <row r="136" spans="9:15" x14ac:dyDescent="0.35">
      <c r="I136" s="23" t="s">
        <v>1607</v>
      </c>
      <c r="J136" s="23" t="s">
        <v>1608</v>
      </c>
      <c r="K136" s="23" t="s">
        <v>2525</v>
      </c>
      <c r="L136" s="23">
        <v>32606</v>
      </c>
      <c r="M136" s="23">
        <v>0.75</v>
      </c>
      <c r="N136" s="23" t="s">
        <v>36</v>
      </c>
      <c r="O136" s="23" t="s">
        <v>822</v>
      </c>
    </row>
    <row r="137" spans="9:15" x14ac:dyDescent="0.35">
      <c r="I137" s="23" t="s">
        <v>1609</v>
      </c>
      <c r="J137" s="23" t="s">
        <v>1610</v>
      </c>
      <c r="K137" s="23" t="s">
        <v>2525</v>
      </c>
      <c r="L137" s="23">
        <v>32606</v>
      </c>
      <c r="M137" s="23">
        <v>0.75</v>
      </c>
      <c r="N137" s="23" t="s">
        <v>36</v>
      </c>
      <c r="O137" s="23" t="s">
        <v>822</v>
      </c>
    </row>
    <row r="138" spans="9:15" x14ac:dyDescent="0.35">
      <c r="I138" s="23" t="s">
        <v>2755</v>
      </c>
      <c r="J138" s="23" t="s">
        <v>2756</v>
      </c>
      <c r="K138" s="23" t="s">
        <v>2517</v>
      </c>
      <c r="L138" s="23">
        <v>7591</v>
      </c>
      <c r="M138" s="23">
        <v>4.0140000000000002</v>
      </c>
      <c r="N138" s="23" t="s">
        <v>76</v>
      </c>
      <c r="O138" s="23" t="s">
        <v>36</v>
      </c>
    </row>
    <row r="139" spans="9:15" x14ac:dyDescent="0.35">
      <c r="I139" s="23" t="s">
        <v>1611</v>
      </c>
      <c r="J139" s="23" t="s">
        <v>2760</v>
      </c>
      <c r="K139" s="23" t="s">
        <v>2525</v>
      </c>
      <c r="L139" s="23">
        <v>32606</v>
      </c>
      <c r="M139" s="23">
        <v>0.75</v>
      </c>
      <c r="N139" s="23" t="s">
        <v>36</v>
      </c>
      <c r="O139" s="23" t="s">
        <v>822</v>
      </c>
    </row>
    <row r="140" spans="9:15" x14ac:dyDescent="0.35">
      <c r="I140" s="23" t="s">
        <v>702</v>
      </c>
      <c r="J140" s="23" t="s">
        <v>703</v>
      </c>
      <c r="K140" s="23" t="s">
        <v>2525</v>
      </c>
      <c r="L140" s="23">
        <v>32606</v>
      </c>
      <c r="M140" s="23">
        <v>0.75</v>
      </c>
      <c r="N140" s="23" t="s">
        <v>53</v>
      </c>
      <c r="O140" s="23" t="s">
        <v>36</v>
      </c>
    </row>
    <row r="141" spans="9:15" x14ac:dyDescent="0.35">
      <c r="I141" s="23" t="s">
        <v>5045</v>
      </c>
      <c r="J141" s="23" t="s">
        <v>5046</v>
      </c>
      <c r="K141" s="23" t="s">
        <v>2517</v>
      </c>
      <c r="L141" s="23">
        <v>6930</v>
      </c>
      <c r="M141" s="23">
        <v>4.181</v>
      </c>
      <c r="N141" s="23" t="s">
        <v>76</v>
      </c>
      <c r="O141" s="23" t="s">
        <v>36</v>
      </c>
    </row>
    <row r="142" spans="9:15" x14ac:dyDescent="0.35">
      <c r="I142" s="23" t="s">
        <v>1612</v>
      </c>
      <c r="J142" s="23" t="s">
        <v>1613</v>
      </c>
      <c r="K142" s="23" t="s">
        <v>2525</v>
      </c>
      <c r="L142" s="23">
        <v>32606</v>
      </c>
      <c r="M142" s="23">
        <v>0.75</v>
      </c>
      <c r="N142" s="23" t="s">
        <v>36</v>
      </c>
      <c r="O142" s="23" t="s">
        <v>822</v>
      </c>
    </row>
    <row r="143" spans="9:15" x14ac:dyDescent="0.35">
      <c r="I143" s="23" t="s">
        <v>2480</v>
      </c>
      <c r="J143" s="23" t="s">
        <v>2481</v>
      </c>
      <c r="K143" s="23" t="s">
        <v>2525</v>
      </c>
      <c r="L143" s="23">
        <v>32606</v>
      </c>
      <c r="M143" s="23">
        <v>0.75</v>
      </c>
      <c r="N143" s="23" t="s">
        <v>156</v>
      </c>
      <c r="O143" s="23" t="s">
        <v>822</v>
      </c>
    </row>
    <row r="144" spans="9:15" x14ac:dyDescent="0.35">
      <c r="I144" s="23" t="s">
        <v>2765</v>
      </c>
      <c r="J144" s="23" t="s">
        <v>2766</v>
      </c>
      <c r="K144" s="23" t="s">
        <v>2522</v>
      </c>
      <c r="L144" s="23">
        <v>21195</v>
      </c>
      <c r="M144" s="23">
        <v>1.776</v>
      </c>
      <c r="N144" s="23" t="s">
        <v>47</v>
      </c>
      <c r="O144" s="23" t="s">
        <v>822</v>
      </c>
    </row>
    <row r="145" spans="9:15" x14ac:dyDescent="0.35">
      <c r="I145" s="23" t="s">
        <v>1614</v>
      </c>
      <c r="J145" s="23" t="s">
        <v>1615</v>
      </c>
      <c r="K145" s="23" t="s">
        <v>2525</v>
      </c>
      <c r="L145" s="23">
        <v>32606</v>
      </c>
      <c r="M145" s="23">
        <v>0.75</v>
      </c>
      <c r="N145" s="23" t="s">
        <v>144</v>
      </c>
      <c r="O145" s="23" t="s">
        <v>822</v>
      </c>
    </row>
    <row r="146" spans="9:15" x14ac:dyDescent="0.35">
      <c r="I146" s="23" t="s">
        <v>1616</v>
      </c>
      <c r="J146" s="23" t="s">
        <v>1617</v>
      </c>
      <c r="K146" s="23" t="s">
        <v>2525</v>
      </c>
      <c r="L146" s="23">
        <v>32606</v>
      </c>
      <c r="M146" s="23">
        <v>0.75</v>
      </c>
      <c r="N146" s="23" t="s">
        <v>39</v>
      </c>
      <c r="O146" s="23" t="s">
        <v>822</v>
      </c>
    </row>
    <row r="147" spans="9:15" x14ac:dyDescent="0.35">
      <c r="I147" s="23" t="s">
        <v>1618</v>
      </c>
      <c r="J147" s="23" t="s">
        <v>1619</v>
      </c>
      <c r="K147" s="23" t="s">
        <v>2525</v>
      </c>
      <c r="L147" s="23">
        <v>32606</v>
      </c>
      <c r="M147" s="23">
        <v>0.75</v>
      </c>
      <c r="N147" s="23" t="s">
        <v>36</v>
      </c>
      <c r="O147" s="23" t="s">
        <v>822</v>
      </c>
    </row>
    <row r="148" spans="9:15" x14ac:dyDescent="0.35">
      <c r="I148" s="23" t="s">
        <v>5049</v>
      </c>
      <c r="J148" s="23" t="s">
        <v>5050</v>
      </c>
      <c r="K148" s="23" t="s">
        <v>2518</v>
      </c>
      <c r="L148" s="23">
        <v>12081</v>
      </c>
      <c r="M148" s="23">
        <v>3.1030000000000002</v>
      </c>
      <c r="N148" s="23" t="s">
        <v>36</v>
      </c>
      <c r="O148" s="23" t="s">
        <v>36</v>
      </c>
    </row>
    <row r="149" spans="9:15" x14ac:dyDescent="0.35">
      <c r="I149" s="23" t="s">
        <v>4062</v>
      </c>
      <c r="J149" s="23" t="s">
        <v>4063</v>
      </c>
      <c r="K149" s="23" t="s">
        <v>2525</v>
      </c>
      <c r="L149" s="23">
        <v>32606</v>
      </c>
      <c r="M149" s="23">
        <v>0.75</v>
      </c>
      <c r="N149" s="23" t="s">
        <v>71</v>
      </c>
      <c r="O149" s="23" t="s">
        <v>822</v>
      </c>
    </row>
    <row r="150" spans="9:15" x14ac:dyDescent="0.35">
      <c r="I150" s="23" t="s">
        <v>1620</v>
      </c>
      <c r="J150" s="23" t="s">
        <v>1621</v>
      </c>
      <c r="K150" s="23" t="s">
        <v>2525</v>
      </c>
      <c r="L150" s="23">
        <v>32606</v>
      </c>
      <c r="M150" s="23">
        <v>0.75</v>
      </c>
      <c r="N150" s="23" t="s">
        <v>36</v>
      </c>
      <c r="O150" s="23" t="s">
        <v>822</v>
      </c>
    </row>
    <row r="151" spans="9:15" x14ac:dyDescent="0.35">
      <c r="I151" s="23" t="s">
        <v>695</v>
      </c>
      <c r="J151" s="23" t="s">
        <v>696</v>
      </c>
      <c r="K151" s="23" t="s">
        <v>2522</v>
      </c>
      <c r="L151" s="23">
        <v>28559</v>
      </c>
      <c r="M151" s="23">
        <v>1.0509999999999999</v>
      </c>
      <c r="N151" s="23" t="s">
        <v>42</v>
      </c>
      <c r="O151" s="23" t="s">
        <v>822</v>
      </c>
    </row>
    <row r="152" spans="9:15" x14ac:dyDescent="0.35">
      <c r="I152" s="23" t="s">
        <v>683</v>
      </c>
      <c r="J152" s="23" t="s">
        <v>684</v>
      </c>
      <c r="K152" s="23" t="s">
        <v>2518</v>
      </c>
      <c r="L152" s="23">
        <v>14796</v>
      </c>
      <c r="M152" s="23">
        <v>2.65</v>
      </c>
      <c r="N152" s="23" t="s">
        <v>68</v>
      </c>
      <c r="O152" s="23" t="s">
        <v>36</v>
      </c>
    </row>
    <row r="153" spans="9:15" x14ac:dyDescent="0.35">
      <c r="I153" s="23" t="s">
        <v>719</v>
      </c>
      <c r="J153" s="23" t="s">
        <v>720</v>
      </c>
      <c r="K153" s="23" t="s">
        <v>2522</v>
      </c>
      <c r="L153" s="23">
        <v>25326</v>
      </c>
      <c r="M153" s="23">
        <v>1.3360000000000001</v>
      </c>
      <c r="N153" s="23" t="s">
        <v>36</v>
      </c>
      <c r="O153" s="23" t="s">
        <v>822</v>
      </c>
    </row>
    <row r="154" spans="9:15" x14ac:dyDescent="0.35">
      <c r="I154" s="23" t="s">
        <v>1622</v>
      </c>
      <c r="J154" s="23" t="s">
        <v>1623</v>
      </c>
      <c r="K154" s="23" t="s">
        <v>2525</v>
      </c>
      <c r="L154" s="23">
        <v>32606</v>
      </c>
      <c r="M154" s="23">
        <v>0.75</v>
      </c>
      <c r="N154" s="23" t="s">
        <v>36</v>
      </c>
      <c r="O154" s="23" t="s">
        <v>822</v>
      </c>
    </row>
    <row r="155" spans="9:15" x14ac:dyDescent="0.35">
      <c r="I155" s="23" t="s">
        <v>4084</v>
      </c>
      <c r="J155" s="23" t="s">
        <v>4085</v>
      </c>
      <c r="K155" s="23" t="s">
        <v>2525</v>
      </c>
      <c r="L155" s="23">
        <v>58267</v>
      </c>
      <c r="M155" s="23">
        <v>0.63900000000000001</v>
      </c>
      <c r="N155" s="23" t="s">
        <v>50</v>
      </c>
      <c r="O155" s="23" t="s">
        <v>822</v>
      </c>
    </row>
    <row r="156" spans="9:15" x14ac:dyDescent="0.35">
      <c r="I156" s="23" t="s">
        <v>2486</v>
      </c>
      <c r="J156" s="23" t="s">
        <v>2487</v>
      </c>
      <c r="K156" s="23" t="s">
        <v>2525</v>
      </c>
      <c r="L156" s="23">
        <v>58642</v>
      </c>
      <c r="M156" s="23">
        <v>0.58899999999999997</v>
      </c>
      <c r="N156" s="23" t="s">
        <v>39</v>
      </c>
      <c r="O156" s="23" t="s">
        <v>36</v>
      </c>
    </row>
    <row r="157" spans="9:15" x14ac:dyDescent="0.35">
      <c r="I157" s="23" t="s">
        <v>3244</v>
      </c>
      <c r="J157" s="23" t="s">
        <v>3245</v>
      </c>
      <c r="K157" s="23" t="s">
        <v>2518</v>
      </c>
      <c r="L157" s="23">
        <v>13469</v>
      </c>
      <c r="M157" s="23">
        <v>2.87</v>
      </c>
      <c r="N157" s="23" t="s">
        <v>85</v>
      </c>
      <c r="O157" s="23" t="s">
        <v>36</v>
      </c>
    </row>
    <row r="158" spans="9:15" x14ac:dyDescent="0.35">
      <c r="I158" s="23" t="s">
        <v>751</v>
      </c>
      <c r="J158" s="23" t="s">
        <v>752</v>
      </c>
      <c r="K158" s="23" t="s">
        <v>2525</v>
      </c>
      <c r="L158" s="23">
        <v>32606</v>
      </c>
      <c r="M158" s="23">
        <v>0.75</v>
      </c>
      <c r="N158" s="23" t="s">
        <v>53</v>
      </c>
      <c r="O158" s="23" t="s">
        <v>822</v>
      </c>
    </row>
    <row r="159" spans="9:15" x14ac:dyDescent="0.35">
      <c r="I159" s="23" t="s">
        <v>1624</v>
      </c>
      <c r="J159" s="23" t="s">
        <v>1625</v>
      </c>
      <c r="K159" s="23" t="s">
        <v>2525</v>
      </c>
      <c r="L159" s="23">
        <v>32606</v>
      </c>
      <c r="M159" s="23">
        <v>0.75</v>
      </c>
      <c r="N159" s="23" t="s">
        <v>36</v>
      </c>
      <c r="O159" s="23" t="s">
        <v>822</v>
      </c>
    </row>
    <row r="160" spans="9:15" x14ac:dyDescent="0.35">
      <c r="I160" s="23" t="s">
        <v>2753</v>
      </c>
      <c r="J160" s="23" t="s">
        <v>2754</v>
      </c>
      <c r="K160" s="23" t="s">
        <v>2522</v>
      </c>
      <c r="L160" s="23">
        <v>22080</v>
      </c>
      <c r="M160" s="23">
        <v>1.6759999999999999</v>
      </c>
      <c r="N160" s="23" t="s">
        <v>36</v>
      </c>
      <c r="O160" s="23" t="s">
        <v>822</v>
      </c>
    </row>
    <row r="161" spans="9:15" x14ac:dyDescent="0.35">
      <c r="I161" s="23" t="s">
        <v>1626</v>
      </c>
      <c r="J161" s="23" t="s">
        <v>1627</v>
      </c>
      <c r="K161" s="23" t="s">
        <v>2525</v>
      </c>
      <c r="L161" s="23">
        <v>32606</v>
      </c>
      <c r="M161" s="23">
        <v>0.75</v>
      </c>
      <c r="N161" s="23" t="s">
        <v>36</v>
      </c>
      <c r="O161" s="23" t="s">
        <v>822</v>
      </c>
    </row>
    <row r="162" spans="9:15" x14ac:dyDescent="0.35">
      <c r="I162" s="23" t="s">
        <v>4078</v>
      </c>
      <c r="J162" s="23" t="s">
        <v>4079</v>
      </c>
      <c r="K162" s="23" t="s">
        <v>2525</v>
      </c>
      <c r="L162" s="23">
        <v>31581</v>
      </c>
      <c r="M162" s="23">
        <v>0.82</v>
      </c>
      <c r="N162" s="23" t="s">
        <v>50</v>
      </c>
      <c r="O162" s="23" t="s">
        <v>822</v>
      </c>
    </row>
    <row r="163" spans="9:15" x14ac:dyDescent="0.35">
      <c r="I163" s="23" t="s">
        <v>1628</v>
      </c>
      <c r="J163" s="23" t="s">
        <v>1629</v>
      </c>
      <c r="K163" s="23" t="s">
        <v>2517</v>
      </c>
      <c r="L163" s="23">
        <v>6389</v>
      </c>
      <c r="M163" s="23">
        <v>4.3360000000000003</v>
      </c>
      <c r="N163" s="23" t="s">
        <v>36</v>
      </c>
      <c r="O163" s="23" t="s">
        <v>822</v>
      </c>
    </row>
    <row r="164" spans="9:15" x14ac:dyDescent="0.35">
      <c r="I164" s="23" t="s">
        <v>5043</v>
      </c>
      <c r="J164" s="23" t="s">
        <v>5044</v>
      </c>
      <c r="K164" s="23" t="s">
        <v>2536</v>
      </c>
      <c r="L164" s="23">
        <v>4216</v>
      </c>
      <c r="M164" s="23">
        <v>5.0270000000000001</v>
      </c>
      <c r="N164" s="23" t="s">
        <v>39</v>
      </c>
      <c r="O164" s="23" t="s">
        <v>36</v>
      </c>
    </row>
    <row r="165" spans="9:15" x14ac:dyDescent="0.35">
      <c r="I165" s="23" t="s">
        <v>1630</v>
      </c>
      <c r="J165" s="23" t="s">
        <v>1631</v>
      </c>
      <c r="K165" s="23" t="s">
        <v>2525</v>
      </c>
      <c r="L165" s="23">
        <v>32606</v>
      </c>
      <c r="M165" s="23">
        <v>0.75</v>
      </c>
      <c r="N165" s="23" t="s">
        <v>36</v>
      </c>
      <c r="O165" s="23" t="s">
        <v>822</v>
      </c>
    </row>
    <row r="166" spans="9:15" x14ac:dyDescent="0.35">
      <c r="I166" s="23" t="s">
        <v>5076</v>
      </c>
      <c r="J166" s="23" t="s">
        <v>5077</v>
      </c>
      <c r="K166" s="23" t="s">
        <v>2525</v>
      </c>
      <c r="L166" s="23">
        <v>44992</v>
      </c>
      <c r="M166" s="23">
        <v>0.745</v>
      </c>
      <c r="N166" s="23" t="s">
        <v>50</v>
      </c>
      <c r="O166" s="23" t="s">
        <v>36</v>
      </c>
    </row>
    <row r="167" spans="9:15" x14ac:dyDescent="0.35">
      <c r="I167" s="23" t="s">
        <v>5074</v>
      </c>
      <c r="J167" s="23" t="s">
        <v>5075</v>
      </c>
      <c r="K167" s="23" t="s">
        <v>2525</v>
      </c>
      <c r="L167" s="23">
        <v>44992</v>
      </c>
      <c r="M167" s="23">
        <v>0.745</v>
      </c>
      <c r="N167" s="23" t="s">
        <v>36</v>
      </c>
      <c r="O167" s="23" t="s">
        <v>36</v>
      </c>
    </row>
    <row r="168" spans="9:15" x14ac:dyDescent="0.35">
      <c r="I168" s="23" t="s">
        <v>4058</v>
      </c>
      <c r="J168" s="23" t="s">
        <v>4059</v>
      </c>
      <c r="K168" s="23" t="s">
        <v>2517</v>
      </c>
      <c r="L168" s="23">
        <v>5784</v>
      </c>
      <c r="M168" s="23">
        <v>4.5179999999999998</v>
      </c>
      <c r="N168" s="23" t="s">
        <v>81</v>
      </c>
      <c r="O168" s="23" t="s">
        <v>36</v>
      </c>
    </row>
    <row r="169" spans="9:15" x14ac:dyDescent="0.35">
      <c r="I169" s="23" t="s">
        <v>2758</v>
      </c>
      <c r="J169" s="23" t="s">
        <v>2759</v>
      </c>
      <c r="K169" s="23" t="s">
        <v>2522</v>
      </c>
      <c r="L169" s="23">
        <v>22531</v>
      </c>
      <c r="M169" s="23">
        <v>1.623</v>
      </c>
      <c r="N169" s="23" t="s">
        <v>36</v>
      </c>
      <c r="O169" s="23" t="s">
        <v>822</v>
      </c>
    </row>
    <row r="170" spans="9:15" x14ac:dyDescent="0.35">
      <c r="I170" s="23" t="s">
        <v>1632</v>
      </c>
      <c r="J170" s="23" t="s">
        <v>1633</v>
      </c>
      <c r="K170" s="23" t="s">
        <v>2525</v>
      </c>
      <c r="L170" s="23">
        <v>32606</v>
      </c>
      <c r="M170" s="23">
        <v>0.75</v>
      </c>
      <c r="N170" s="23" t="s">
        <v>42</v>
      </c>
      <c r="O170" s="23" t="s">
        <v>822</v>
      </c>
    </row>
    <row r="171" spans="9:15" x14ac:dyDescent="0.35">
      <c r="I171" s="23" t="s">
        <v>5064</v>
      </c>
      <c r="J171" s="23" t="s">
        <v>5065</v>
      </c>
      <c r="K171" s="23" t="s">
        <v>2525</v>
      </c>
      <c r="L171" s="23">
        <v>31353</v>
      </c>
      <c r="M171" s="23">
        <v>0.83799999999999997</v>
      </c>
      <c r="N171" s="23" t="s">
        <v>36</v>
      </c>
      <c r="O171" s="23" t="s">
        <v>822</v>
      </c>
    </row>
    <row r="172" spans="9:15" x14ac:dyDescent="0.35">
      <c r="I172" s="23" t="s">
        <v>1634</v>
      </c>
      <c r="J172" s="23" t="s">
        <v>1635</v>
      </c>
      <c r="K172" s="23" t="s">
        <v>2525</v>
      </c>
      <c r="L172" s="23">
        <v>32606</v>
      </c>
      <c r="M172" s="23">
        <v>0.75</v>
      </c>
      <c r="N172" s="23" t="s">
        <v>71</v>
      </c>
      <c r="O172" s="23" t="s">
        <v>822</v>
      </c>
    </row>
    <row r="173" spans="9:15" x14ac:dyDescent="0.35">
      <c r="I173" s="23" t="s">
        <v>2775</v>
      </c>
      <c r="J173" s="23" t="s">
        <v>2776</v>
      </c>
      <c r="K173" s="23" t="s">
        <v>2525</v>
      </c>
      <c r="L173" s="23">
        <v>32606</v>
      </c>
      <c r="M173" s="23">
        <v>0.75</v>
      </c>
      <c r="N173" s="23" t="s">
        <v>71</v>
      </c>
      <c r="O173" s="23" t="s">
        <v>822</v>
      </c>
    </row>
    <row r="174" spans="9:15" x14ac:dyDescent="0.35">
      <c r="I174" s="23" t="s">
        <v>3247</v>
      </c>
      <c r="J174" s="23" t="s">
        <v>3248</v>
      </c>
      <c r="K174" s="23" t="s">
        <v>2525</v>
      </c>
      <c r="L174" s="23">
        <v>32606</v>
      </c>
      <c r="M174" s="23">
        <v>0.75</v>
      </c>
      <c r="N174" s="23" t="s">
        <v>68</v>
      </c>
      <c r="O174" s="23" t="s">
        <v>822</v>
      </c>
    </row>
    <row r="175" spans="9:15" x14ac:dyDescent="0.35">
      <c r="I175" s="23" t="s">
        <v>1636</v>
      </c>
      <c r="J175" s="23" t="s">
        <v>1637</v>
      </c>
      <c r="K175" s="23" t="s">
        <v>2525</v>
      </c>
      <c r="L175" s="23">
        <v>32606</v>
      </c>
      <c r="M175" s="23">
        <v>0.75</v>
      </c>
      <c r="N175" s="23" t="s">
        <v>96</v>
      </c>
      <c r="O175" s="23" t="s">
        <v>822</v>
      </c>
    </row>
    <row r="176" spans="9:15" x14ac:dyDescent="0.35">
      <c r="I176" s="23" t="s">
        <v>1638</v>
      </c>
      <c r="J176" s="23" t="s">
        <v>1639</v>
      </c>
      <c r="K176" s="23" t="s">
        <v>2525</v>
      </c>
      <c r="L176" s="23">
        <v>32606</v>
      </c>
      <c r="M176" s="23">
        <v>0.75</v>
      </c>
      <c r="N176" s="23" t="s">
        <v>76</v>
      </c>
      <c r="O176" s="23" t="s">
        <v>822</v>
      </c>
    </row>
    <row r="177" spans="9:15" x14ac:dyDescent="0.35">
      <c r="I177" s="23" t="s">
        <v>1640</v>
      </c>
      <c r="J177" s="23" t="s">
        <v>1641</v>
      </c>
      <c r="K177" s="23" t="s">
        <v>2525</v>
      </c>
      <c r="L177" s="23">
        <v>32606</v>
      </c>
      <c r="M177" s="23">
        <v>0.75</v>
      </c>
      <c r="N177" s="23" t="s">
        <v>68</v>
      </c>
      <c r="O177" s="23" t="s">
        <v>822</v>
      </c>
    </row>
    <row r="178" spans="9:15" x14ac:dyDescent="0.35">
      <c r="I178" s="23" t="s">
        <v>706</v>
      </c>
      <c r="J178" s="23" t="s">
        <v>3246</v>
      </c>
      <c r="K178" s="23" t="s">
        <v>2518</v>
      </c>
      <c r="L178" s="23">
        <v>17788</v>
      </c>
      <c r="M178" s="23">
        <v>2.2189999999999999</v>
      </c>
      <c r="N178" s="23" t="s">
        <v>144</v>
      </c>
      <c r="O178" s="23" t="s">
        <v>36</v>
      </c>
    </row>
    <row r="179" spans="9:15" x14ac:dyDescent="0.35">
      <c r="I179" s="23" t="s">
        <v>1645</v>
      </c>
      <c r="J179" s="23" t="s">
        <v>1646</v>
      </c>
      <c r="K179" s="23" t="s">
        <v>2525</v>
      </c>
      <c r="L179" s="23">
        <v>32606</v>
      </c>
      <c r="M179" s="23">
        <v>0.75</v>
      </c>
      <c r="N179" s="23" t="s">
        <v>156</v>
      </c>
      <c r="O179" s="23" t="s">
        <v>822</v>
      </c>
    </row>
    <row r="180" spans="9:15" x14ac:dyDescent="0.35">
      <c r="I180" s="23" t="s">
        <v>1647</v>
      </c>
      <c r="J180" s="23" t="s">
        <v>1648</v>
      </c>
      <c r="K180" s="23" t="s">
        <v>2525</v>
      </c>
      <c r="L180" s="23">
        <v>32606</v>
      </c>
      <c r="M180" s="23">
        <v>0.75</v>
      </c>
      <c r="N180" s="23" t="s">
        <v>47</v>
      </c>
      <c r="O180" s="23" t="s">
        <v>822</v>
      </c>
    </row>
    <row r="181" spans="9:15" x14ac:dyDescent="0.35">
      <c r="I181" s="23" t="s">
        <v>4082</v>
      </c>
      <c r="J181" s="23" t="s">
        <v>4083</v>
      </c>
      <c r="K181" s="23" t="s">
        <v>2525</v>
      </c>
      <c r="L181" s="23">
        <v>57630</v>
      </c>
      <c r="M181" s="23">
        <v>0.7</v>
      </c>
      <c r="N181" s="23" t="s">
        <v>106</v>
      </c>
      <c r="O181" s="23" t="s">
        <v>36</v>
      </c>
    </row>
    <row r="182" spans="9:15" x14ac:dyDescent="0.35">
      <c r="I182" s="23" t="s">
        <v>711</v>
      </c>
      <c r="J182" s="23" t="s">
        <v>712</v>
      </c>
      <c r="K182" s="23" t="s">
        <v>2522</v>
      </c>
      <c r="L182" s="23">
        <v>23772</v>
      </c>
      <c r="M182" s="23">
        <v>1.488</v>
      </c>
      <c r="N182" s="23" t="s">
        <v>144</v>
      </c>
      <c r="O182" s="23" t="s">
        <v>36</v>
      </c>
    </row>
    <row r="183" spans="9:15" x14ac:dyDescent="0.35">
      <c r="I183" s="23" t="s">
        <v>1653</v>
      </c>
      <c r="J183" s="23" t="s">
        <v>1654</v>
      </c>
      <c r="K183" s="23" t="s">
        <v>2525</v>
      </c>
      <c r="L183" s="23">
        <v>32606</v>
      </c>
      <c r="M183" s="23">
        <v>0.75</v>
      </c>
      <c r="N183" s="23" t="s">
        <v>39</v>
      </c>
      <c r="O183" s="23" t="s">
        <v>822</v>
      </c>
    </row>
    <row r="184" spans="9:15" x14ac:dyDescent="0.35">
      <c r="I184" s="23" t="s">
        <v>4052</v>
      </c>
      <c r="J184" s="23" t="s">
        <v>4053</v>
      </c>
      <c r="K184" s="23" t="s">
        <v>2517</v>
      </c>
      <c r="L184" s="23">
        <v>8690</v>
      </c>
      <c r="M184" s="23">
        <v>3.766</v>
      </c>
      <c r="N184" s="23" t="s">
        <v>76</v>
      </c>
      <c r="O184" s="23" t="s">
        <v>36</v>
      </c>
    </row>
    <row r="185" spans="9:15" x14ac:dyDescent="0.35">
      <c r="I185" s="23" t="s">
        <v>5068</v>
      </c>
      <c r="J185" s="23" t="s">
        <v>5069</v>
      </c>
      <c r="K185" s="23" t="s">
        <v>2525</v>
      </c>
      <c r="L185" s="23">
        <v>44992</v>
      </c>
      <c r="M185" s="23">
        <v>0.745</v>
      </c>
      <c r="N185" s="23" t="s">
        <v>50</v>
      </c>
      <c r="O185" s="23" t="s">
        <v>36</v>
      </c>
    </row>
    <row r="186" spans="9:15" x14ac:dyDescent="0.35">
      <c r="I186" s="23" t="s">
        <v>4080</v>
      </c>
      <c r="J186" s="23" t="s">
        <v>4081</v>
      </c>
      <c r="K186" s="23" t="s">
        <v>2525</v>
      </c>
      <c r="L186" s="23">
        <v>31017</v>
      </c>
      <c r="M186" s="23">
        <v>0.86099999999999999</v>
      </c>
      <c r="N186" s="23" t="s">
        <v>50</v>
      </c>
      <c r="O186" s="23" t="s">
        <v>36</v>
      </c>
    </row>
    <row r="187" spans="9:15" x14ac:dyDescent="0.35">
      <c r="I187" s="23" t="s">
        <v>1655</v>
      </c>
      <c r="J187" s="23" t="s">
        <v>1656</v>
      </c>
      <c r="K187" s="23" t="s">
        <v>2525</v>
      </c>
      <c r="L187" s="23">
        <v>32606</v>
      </c>
      <c r="M187" s="23">
        <v>0.75</v>
      </c>
      <c r="N187" s="23" t="s">
        <v>36</v>
      </c>
      <c r="O187" s="23" t="s">
        <v>822</v>
      </c>
    </row>
    <row r="188" spans="9:15" x14ac:dyDescent="0.35">
      <c r="I188" s="23" t="s">
        <v>2240</v>
      </c>
      <c r="J188" s="23" t="s">
        <v>2241</v>
      </c>
      <c r="K188" s="23" t="s">
        <v>2522</v>
      </c>
      <c r="L188" s="23">
        <v>26925</v>
      </c>
      <c r="M188" s="23">
        <v>1.2010000000000001</v>
      </c>
      <c r="N188" s="23" t="s">
        <v>42</v>
      </c>
      <c r="O188" s="23" t="s">
        <v>36</v>
      </c>
    </row>
    <row r="189" spans="9:15" x14ac:dyDescent="0.35">
      <c r="I189" s="23" t="s">
        <v>2504</v>
      </c>
      <c r="J189" s="23" t="s">
        <v>2505</v>
      </c>
      <c r="K189" s="23" t="s">
        <v>2536</v>
      </c>
      <c r="L189" s="23">
        <v>3200</v>
      </c>
      <c r="M189" s="23">
        <v>5.4749999999999996</v>
      </c>
      <c r="N189" s="23" t="s">
        <v>81</v>
      </c>
      <c r="O189" s="23" t="s">
        <v>822</v>
      </c>
    </row>
    <row r="190" spans="9:15" x14ac:dyDescent="0.35">
      <c r="I190" s="23" t="s">
        <v>2500</v>
      </c>
      <c r="J190" s="23" t="s">
        <v>2501</v>
      </c>
      <c r="K190" s="23" t="s">
        <v>2525</v>
      </c>
      <c r="L190" s="23">
        <v>32606</v>
      </c>
      <c r="M190" s="23">
        <v>0.75</v>
      </c>
      <c r="N190" s="23" t="s">
        <v>36</v>
      </c>
      <c r="O190" s="23" t="s">
        <v>822</v>
      </c>
    </row>
    <row r="191" spans="9:15" x14ac:dyDescent="0.35">
      <c r="I191" s="23" t="s">
        <v>1763</v>
      </c>
      <c r="J191" s="23" t="s">
        <v>1764</v>
      </c>
      <c r="K191" s="23" t="s">
        <v>2525</v>
      </c>
      <c r="L191" s="23">
        <v>32606</v>
      </c>
      <c r="M191" s="23">
        <v>0.75</v>
      </c>
      <c r="N191" s="23" t="s">
        <v>71</v>
      </c>
      <c r="O191" s="23" t="s">
        <v>822</v>
      </c>
    </row>
    <row r="192" spans="9:15" x14ac:dyDescent="0.35">
      <c r="I192" s="23" t="s">
        <v>2474</v>
      </c>
      <c r="J192" s="23" t="s">
        <v>2475</v>
      </c>
      <c r="K192" s="23" t="s">
        <v>2525</v>
      </c>
      <c r="L192" s="23">
        <v>32606</v>
      </c>
      <c r="M192" s="23">
        <v>0.75</v>
      </c>
      <c r="N192" s="23" t="s">
        <v>47</v>
      </c>
      <c r="O192" s="23" t="s">
        <v>822</v>
      </c>
    </row>
    <row r="193" spans="9:15" x14ac:dyDescent="0.35">
      <c r="I193" s="23" t="s">
        <v>1659</v>
      </c>
      <c r="J193" s="23" t="s">
        <v>1660</v>
      </c>
      <c r="K193" s="23" t="s">
        <v>2525</v>
      </c>
      <c r="L193" s="23">
        <v>32606</v>
      </c>
      <c r="M193" s="23">
        <v>0.75</v>
      </c>
      <c r="N193" s="23" t="s">
        <v>36</v>
      </c>
      <c r="O193" s="23" t="s">
        <v>822</v>
      </c>
    </row>
    <row r="194" spans="9:15" x14ac:dyDescent="0.35">
      <c r="I194" s="23" t="s">
        <v>785</v>
      </c>
      <c r="J194" s="23" t="s">
        <v>786</v>
      </c>
      <c r="K194" s="23" t="s">
        <v>2525</v>
      </c>
      <c r="L194" s="23">
        <v>32606</v>
      </c>
      <c r="M194" s="23">
        <v>0.75</v>
      </c>
      <c r="N194" s="23" t="s">
        <v>96</v>
      </c>
      <c r="O194" s="23" t="s">
        <v>822</v>
      </c>
    </row>
    <row r="195" spans="9:15" x14ac:dyDescent="0.35">
      <c r="I195" s="23" t="s">
        <v>685</v>
      </c>
      <c r="J195" s="23" t="s">
        <v>686</v>
      </c>
      <c r="K195" s="23" t="s">
        <v>2525</v>
      </c>
      <c r="L195" s="23">
        <v>32606</v>
      </c>
      <c r="M195" s="23">
        <v>0.75</v>
      </c>
      <c r="N195" s="23" t="s">
        <v>36</v>
      </c>
      <c r="O195" s="23" t="s">
        <v>822</v>
      </c>
    </row>
    <row r="196" spans="9:15" x14ac:dyDescent="0.35">
      <c r="I196" s="23" t="s">
        <v>721</v>
      </c>
      <c r="J196" s="23" t="s">
        <v>722</v>
      </c>
      <c r="K196" s="23" t="s">
        <v>2518</v>
      </c>
      <c r="L196" s="23">
        <v>16111</v>
      </c>
      <c r="M196" s="23">
        <v>2.4550000000000001</v>
      </c>
      <c r="N196" s="23" t="s">
        <v>36</v>
      </c>
      <c r="O196" s="23" t="s">
        <v>36</v>
      </c>
    </row>
    <row r="197" spans="9:15" x14ac:dyDescent="0.35">
      <c r="I197" s="23" t="s">
        <v>4048</v>
      </c>
      <c r="J197" s="23" t="s">
        <v>4049</v>
      </c>
      <c r="K197" s="23" t="s">
        <v>2536</v>
      </c>
      <c r="L197" s="23">
        <v>3854</v>
      </c>
      <c r="M197" s="23">
        <v>5.173</v>
      </c>
      <c r="N197" s="23" t="s">
        <v>36</v>
      </c>
      <c r="O197" s="23" t="s">
        <v>36</v>
      </c>
    </row>
    <row r="198" spans="9:15" x14ac:dyDescent="0.35">
      <c r="I198" s="23" t="s">
        <v>2465</v>
      </c>
      <c r="J198" s="23" t="s">
        <v>2466</v>
      </c>
      <c r="K198" s="23" t="s">
        <v>2525</v>
      </c>
      <c r="L198" s="23">
        <v>32606</v>
      </c>
      <c r="M198" s="23">
        <v>0.75</v>
      </c>
      <c r="N198" s="23" t="s">
        <v>39</v>
      </c>
      <c r="O198" s="23" t="s">
        <v>36</v>
      </c>
    </row>
    <row r="199" spans="9:15" x14ac:dyDescent="0.35">
      <c r="I199" s="23" t="s">
        <v>1663</v>
      </c>
      <c r="J199" s="23" t="s">
        <v>1664</v>
      </c>
      <c r="K199" s="23" t="s">
        <v>2525</v>
      </c>
      <c r="L199" s="23">
        <v>32606</v>
      </c>
      <c r="M199" s="23">
        <v>0.75</v>
      </c>
      <c r="N199" s="23" t="s">
        <v>39</v>
      </c>
      <c r="O199" s="23" t="s">
        <v>822</v>
      </c>
    </row>
    <row r="200" spans="9:15" x14ac:dyDescent="0.35">
      <c r="I200" s="23" t="s">
        <v>665</v>
      </c>
      <c r="J200" s="23" t="s">
        <v>666</v>
      </c>
      <c r="K200" s="23" t="s">
        <v>2518</v>
      </c>
      <c r="L200" s="23">
        <v>14075</v>
      </c>
      <c r="M200" s="23">
        <v>2.766</v>
      </c>
      <c r="N200" s="23" t="s">
        <v>53</v>
      </c>
      <c r="O200" s="23" t="s">
        <v>822</v>
      </c>
    </row>
    <row r="201" spans="9:15" x14ac:dyDescent="0.35">
      <c r="I201" s="23" t="s">
        <v>1665</v>
      </c>
      <c r="J201" s="23" t="s">
        <v>1666</v>
      </c>
      <c r="K201" s="23" t="s">
        <v>2522</v>
      </c>
      <c r="L201" s="23">
        <v>23618</v>
      </c>
      <c r="M201" s="23">
        <v>1.504</v>
      </c>
      <c r="N201" s="23" t="s">
        <v>71</v>
      </c>
      <c r="O201" s="23" t="s">
        <v>36</v>
      </c>
    </row>
    <row r="202" spans="9:15" x14ac:dyDescent="0.35">
      <c r="I202" s="23" t="s">
        <v>3241</v>
      </c>
      <c r="J202" s="23" t="s">
        <v>3242</v>
      </c>
      <c r="K202" s="23" t="s">
        <v>2536</v>
      </c>
      <c r="L202" s="23">
        <v>4368</v>
      </c>
      <c r="M202" s="23">
        <v>4.9710000000000001</v>
      </c>
      <c r="N202" s="23" t="s">
        <v>47</v>
      </c>
      <c r="O202" s="23" t="s">
        <v>36</v>
      </c>
    </row>
    <row r="203" spans="9:15" x14ac:dyDescent="0.35">
      <c r="I203" s="23" t="s">
        <v>798</v>
      </c>
      <c r="J203" s="23" t="s">
        <v>799</v>
      </c>
      <c r="K203" s="23" t="s">
        <v>2517</v>
      </c>
      <c r="L203" s="23">
        <v>8706</v>
      </c>
      <c r="M203" s="23">
        <v>3.7629999999999999</v>
      </c>
      <c r="N203" s="23" t="s">
        <v>36</v>
      </c>
      <c r="O203" s="23" t="s">
        <v>36</v>
      </c>
    </row>
    <row r="204" spans="9:15" x14ac:dyDescent="0.35">
      <c r="I204" s="23" t="s">
        <v>2496</v>
      </c>
      <c r="J204" s="23" t="s">
        <v>2497</v>
      </c>
      <c r="K204" s="23" t="s">
        <v>2525</v>
      </c>
      <c r="L204" s="23">
        <v>32606</v>
      </c>
      <c r="M204" s="23">
        <v>0.75</v>
      </c>
      <c r="N204" s="23" t="s">
        <v>36</v>
      </c>
      <c r="O204" s="23" t="s">
        <v>822</v>
      </c>
    </row>
    <row r="205" spans="9:15" x14ac:dyDescent="0.35">
      <c r="I205" s="23" t="s">
        <v>800</v>
      </c>
      <c r="J205" s="23" t="s">
        <v>801</v>
      </c>
      <c r="K205" s="23" t="s">
        <v>2518</v>
      </c>
      <c r="L205" s="23">
        <v>16538</v>
      </c>
      <c r="M205" s="23">
        <v>2.3929999999999998</v>
      </c>
      <c r="N205" s="23" t="s">
        <v>53</v>
      </c>
      <c r="O205" s="23" t="s">
        <v>36</v>
      </c>
    </row>
    <row r="206" spans="9:15" x14ac:dyDescent="0.35">
      <c r="I206" s="23" t="s">
        <v>1671</v>
      </c>
      <c r="J206" s="23" t="s">
        <v>1672</v>
      </c>
      <c r="K206" s="23" t="s">
        <v>2525</v>
      </c>
      <c r="L206" s="23">
        <v>32606</v>
      </c>
      <c r="M206" s="23">
        <v>0.75</v>
      </c>
      <c r="N206" s="23" t="s">
        <v>36</v>
      </c>
      <c r="O206" s="23" t="s">
        <v>822</v>
      </c>
    </row>
    <row r="207" spans="9:15" x14ac:dyDescent="0.35">
      <c r="I207" s="23" t="s">
        <v>4076</v>
      </c>
      <c r="J207" s="23" t="s">
        <v>4077</v>
      </c>
      <c r="K207" s="23" t="s">
        <v>2522</v>
      </c>
      <c r="L207" s="23">
        <v>29272</v>
      </c>
      <c r="M207" s="23">
        <v>0.98399999999999999</v>
      </c>
      <c r="N207" s="23" t="s">
        <v>106</v>
      </c>
      <c r="O207" s="23" t="s">
        <v>822</v>
      </c>
    </row>
    <row r="208" spans="9:15" x14ac:dyDescent="0.35">
      <c r="I208" s="23" t="s">
        <v>363</v>
      </c>
      <c r="J208" s="23" t="s">
        <v>364</v>
      </c>
      <c r="K208" s="23" t="s">
        <v>2525</v>
      </c>
      <c r="L208" s="23">
        <v>32606</v>
      </c>
      <c r="M208" s="23">
        <v>0.75</v>
      </c>
      <c r="N208" s="23" t="s">
        <v>36</v>
      </c>
      <c r="O208" s="23" t="s">
        <v>822</v>
      </c>
    </row>
    <row r="209" spans="9:15" x14ac:dyDescent="0.35">
      <c r="I209" s="23" t="s">
        <v>1765</v>
      </c>
      <c r="J209" s="23" t="s">
        <v>1766</v>
      </c>
      <c r="K209" s="23" t="s">
        <v>2518</v>
      </c>
      <c r="L209" s="23">
        <v>13204</v>
      </c>
      <c r="M209" s="23">
        <v>2.915</v>
      </c>
      <c r="N209" s="23" t="s">
        <v>85</v>
      </c>
      <c r="O209" s="23" t="s">
        <v>36</v>
      </c>
    </row>
    <row r="210" spans="9:15" x14ac:dyDescent="0.35">
      <c r="I210" s="23" t="s">
        <v>747</v>
      </c>
      <c r="J210" s="23" t="s">
        <v>748</v>
      </c>
      <c r="K210" s="23" t="s">
        <v>2525</v>
      </c>
      <c r="L210" s="23">
        <v>32606</v>
      </c>
      <c r="M210" s="23">
        <v>0.75</v>
      </c>
      <c r="N210" s="23" t="s">
        <v>36</v>
      </c>
      <c r="O210" s="23" t="s">
        <v>822</v>
      </c>
    </row>
    <row r="211" spans="9:15" x14ac:dyDescent="0.35">
      <c r="I211" s="23" t="s">
        <v>5053</v>
      </c>
      <c r="J211" s="23" t="s">
        <v>5054</v>
      </c>
      <c r="K211" s="23" t="s">
        <v>2518</v>
      </c>
      <c r="L211" s="23">
        <v>15351</v>
      </c>
      <c r="M211" s="23">
        <v>2.5979999999999999</v>
      </c>
      <c r="N211" s="23" t="s">
        <v>42</v>
      </c>
      <c r="O211" s="23" t="s">
        <v>36</v>
      </c>
    </row>
    <row r="212" spans="9:15" x14ac:dyDescent="0.35">
      <c r="I212" s="23" t="s">
        <v>2502</v>
      </c>
      <c r="J212" s="23" t="s">
        <v>2503</v>
      </c>
      <c r="K212" s="23" t="s">
        <v>2525</v>
      </c>
      <c r="L212" s="23">
        <v>32606</v>
      </c>
      <c r="M212" s="23">
        <v>0.75</v>
      </c>
      <c r="N212" s="23" t="s">
        <v>71</v>
      </c>
      <c r="O212" s="23" t="s">
        <v>822</v>
      </c>
    </row>
    <row r="213" spans="9:15" x14ac:dyDescent="0.35">
      <c r="I213" s="23" t="s">
        <v>2779</v>
      </c>
      <c r="J213" s="23" t="s">
        <v>2780</v>
      </c>
      <c r="K213" s="23" t="s">
        <v>2522</v>
      </c>
      <c r="L213" s="23">
        <v>29871</v>
      </c>
      <c r="M213" s="23">
        <v>0.94199999999999995</v>
      </c>
      <c r="N213" s="23" t="s">
        <v>76</v>
      </c>
      <c r="O213" s="23" t="s">
        <v>36</v>
      </c>
    </row>
    <row r="214" spans="9:15" x14ac:dyDescent="0.35">
      <c r="I214" s="23" t="s">
        <v>1679</v>
      </c>
      <c r="J214" s="23" t="s">
        <v>1680</v>
      </c>
      <c r="K214" s="23" t="s">
        <v>2525</v>
      </c>
      <c r="L214" s="23">
        <v>32606</v>
      </c>
      <c r="M214" s="23">
        <v>0.75</v>
      </c>
      <c r="N214" s="23" t="s">
        <v>71</v>
      </c>
      <c r="O214" s="23" t="s">
        <v>36</v>
      </c>
    </row>
    <row r="215" spans="9:15" x14ac:dyDescent="0.35">
      <c r="I215" s="23" t="s">
        <v>1681</v>
      </c>
      <c r="J215" s="23" t="s">
        <v>1682</v>
      </c>
      <c r="K215" s="23" t="s">
        <v>2525</v>
      </c>
      <c r="L215" s="23">
        <v>32606</v>
      </c>
      <c r="M215" s="23">
        <v>0.75</v>
      </c>
      <c r="N215" s="23" t="s">
        <v>36</v>
      </c>
      <c r="O215" s="23" t="s">
        <v>822</v>
      </c>
    </row>
    <row r="216" spans="9:15" x14ac:dyDescent="0.35">
      <c r="I216" s="23" t="s">
        <v>1683</v>
      </c>
      <c r="J216" s="23" t="s">
        <v>1684</v>
      </c>
      <c r="K216" s="23" t="s">
        <v>2525</v>
      </c>
      <c r="L216" s="23">
        <v>32606</v>
      </c>
      <c r="M216" s="23">
        <v>0.75</v>
      </c>
      <c r="N216" s="23" t="s">
        <v>155</v>
      </c>
      <c r="O216" s="23" t="s">
        <v>822</v>
      </c>
    </row>
    <row r="217" spans="9:15" x14ac:dyDescent="0.35">
      <c r="I217" s="23" t="s">
        <v>4096</v>
      </c>
      <c r="J217" s="23" t="s">
        <v>4097</v>
      </c>
      <c r="K217" s="23" t="s">
        <v>2525</v>
      </c>
      <c r="L217" s="23">
        <v>32342</v>
      </c>
      <c r="M217" s="23">
        <v>0.77</v>
      </c>
      <c r="N217" s="23" t="s">
        <v>50</v>
      </c>
      <c r="O217" s="23" t="s">
        <v>36</v>
      </c>
    </row>
    <row r="218" spans="9:15" x14ac:dyDescent="0.35">
      <c r="I218" s="23" t="s">
        <v>4090</v>
      </c>
      <c r="J218" s="23" t="s">
        <v>4091</v>
      </c>
      <c r="K218" s="23" t="s">
        <v>2522</v>
      </c>
      <c r="L218" s="23">
        <v>30139</v>
      </c>
      <c r="M218" s="23">
        <v>0.92200000000000004</v>
      </c>
      <c r="N218" s="23" t="s">
        <v>81</v>
      </c>
      <c r="O218" s="23" t="s">
        <v>36</v>
      </c>
    </row>
    <row r="219" spans="9:15" x14ac:dyDescent="0.35">
      <c r="I219" s="23" t="s">
        <v>761</v>
      </c>
      <c r="J219" s="23" t="s">
        <v>762</v>
      </c>
      <c r="K219" s="23" t="s">
        <v>2518</v>
      </c>
      <c r="L219" s="23">
        <v>11437</v>
      </c>
      <c r="M219" s="23">
        <v>3.222</v>
      </c>
      <c r="N219" s="23" t="s">
        <v>36</v>
      </c>
      <c r="O219" s="23" t="s">
        <v>36</v>
      </c>
    </row>
    <row r="220" spans="9:15" x14ac:dyDescent="0.35">
      <c r="I220" s="23" t="s">
        <v>715</v>
      </c>
      <c r="J220" s="23" t="s">
        <v>716</v>
      </c>
      <c r="K220" s="23" t="s">
        <v>2525</v>
      </c>
      <c r="L220" s="23">
        <v>32606</v>
      </c>
      <c r="M220" s="23">
        <v>0.75</v>
      </c>
      <c r="N220" s="23" t="s">
        <v>68</v>
      </c>
      <c r="O220" s="23" t="s">
        <v>822</v>
      </c>
    </row>
    <row r="221" spans="9:15" x14ac:dyDescent="0.35">
      <c r="I221" s="23" t="s">
        <v>763</v>
      </c>
      <c r="J221" s="23" t="s">
        <v>764</v>
      </c>
      <c r="K221" s="23" t="s">
        <v>2522</v>
      </c>
      <c r="L221" s="23">
        <v>29512</v>
      </c>
      <c r="M221" s="23">
        <v>0.96699999999999997</v>
      </c>
      <c r="N221" s="23" t="s">
        <v>144</v>
      </c>
      <c r="O221" s="23" t="s">
        <v>36</v>
      </c>
    </row>
  </sheetData>
  <sheetProtection algorithmName="SHA-512" hashValue="30mZrcZZCCAM1wZKVC/7zs2RFoyu3QAYUustmBlOgDyz3vVvyt6PsgP+SSPS1rPF1Lctp8fwb+2ejqVfGJbPZw==" saltValue="tgxIqov8Y9u0OLbXS0bzQw==" spinCount="100000" sheet="1" objects="1" scenarios="1"/>
  <autoFilter ref="A2:O2" xr:uid="{00000000-0001-0000-1200-000000000000}"/>
  <sortState xmlns:xlrd2="http://schemas.microsoft.com/office/spreadsheetml/2017/richdata2" ref="I3:O221">
    <sortCondition ref="J3:J22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20"/>
  <sheetViews>
    <sheetView zoomScale="80" zoomScaleNormal="80" workbookViewId="0">
      <selection activeCell="J11" sqref="J11"/>
    </sheetView>
  </sheetViews>
  <sheetFormatPr baseColWidth="10" defaultRowHeight="12.75" x14ac:dyDescent="0.35"/>
  <cols>
    <col min="1" max="1" width="13.9296875" bestFit="1" customWidth="1"/>
    <col min="2" max="2" width="21.86328125" bestFit="1" customWidth="1"/>
    <col min="3" max="3" width="12.53125" bestFit="1" customWidth="1"/>
    <col min="4" max="4" width="7.265625" bestFit="1" customWidth="1"/>
    <col min="5" max="5" width="8.06640625" bestFit="1" customWidth="1"/>
    <col min="6" max="6" width="10.796875" bestFit="1" customWidth="1"/>
    <col min="7" max="7" width="7.73046875" bestFit="1" customWidth="1"/>
    <col min="8" max="8" width="5.53125" customWidth="1"/>
    <col min="9" max="9" width="13.9296875" bestFit="1" customWidth="1"/>
    <col min="10" max="10" width="25.46484375" bestFit="1" customWidth="1"/>
    <col min="11" max="11" width="12.53125" bestFit="1" customWidth="1"/>
    <col min="12" max="12" width="7.265625" bestFit="1" customWidth="1"/>
    <col min="13" max="13" width="8.06640625" bestFit="1" customWidth="1"/>
    <col min="14" max="14" width="10.796875" bestFit="1" customWidth="1"/>
    <col min="15" max="15" width="7.7304687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3776</v>
      </c>
      <c r="B3" s="23" t="s">
        <v>3777</v>
      </c>
      <c r="C3" s="23" t="s">
        <v>2518</v>
      </c>
      <c r="D3" s="23">
        <v>6799</v>
      </c>
      <c r="E3" s="23">
        <v>2.0289999999999999</v>
      </c>
      <c r="F3" s="23" t="s">
        <v>156</v>
      </c>
      <c r="G3" s="23" t="s">
        <v>36</v>
      </c>
      <c r="I3" s="23" t="s">
        <v>5560</v>
      </c>
      <c r="J3" s="23" t="s">
        <v>5561</v>
      </c>
      <c r="K3" s="23" t="s">
        <v>2536</v>
      </c>
      <c r="L3" s="23">
        <v>4399</v>
      </c>
      <c r="M3" s="23">
        <v>4.9610000000000003</v>
      </c>
      <c r="N3" s="23" t="s">
        <v>36</v>
      </c>
      <c r="O3" s="23" t="s">
        <v>36</v>
      </c>
    </row>
    <row r="4" spans="1:15" ht="13.25" customHeight="1" x14ac:dyDescent="0.35">
      <c r="A4" s="23" t="s">
        <v>4150</v>
      </c>
      <c r="B4" s="23" t="s">
        <v>4151</v>
      </c>
      <c r="C4" s="23" t="s">
        <v>2517</v>
      </c>
      <c r="D4" s="23">
        <v>2550</v>
      </c>
      <c r="E4" s="23">
        <v>4.1050000000000004</v>
      </c>
      <c r="F4" s="23" t="s">
        <v>85</v>
      </c>
      <c r="G4" s="23" t="s">
        <v>36</v>
      </c>
      <c r="I4" s="23" t="s">
        <v>4170</v>
      </c>
      <c r="J4" s="23" t="s">
        <v>4171</v>
      </c>
      <c r="K4" s="23" t="s">
        <v>2517</v>
      </c>
      <c r="L4" s="23">
        <v>7247</v>
      </c>
      <c r="M4" s="23">
        <v>4.0960000000000001</v>
      </c>
      <c r="N4" s="23" t="s">
        <v>53</v>
      </c>
      <c r="O4" s="23" t="s">
        <v>36</v>
      </c>
    </row>
    <row r="5" spans="1:15" ht="13.25" customHeight="1" x14ac:dyDescent="0.35">
      <c r="A5" s="23" t="s">
        <v>4132</v>
      </c>
      <c r="B5" s="23" t="s">
        <v>4133</v>
      </c>
      <c r="C5" s="23" t="s">
        <v>2518</v>
      </c>
      <c r="D5" s="23">
        <v>5612</v>
      </c>
      <c r="E5" s="23">
        <v>2.4449999999999998</v>
      </c>
      <c r="F5" s="23" t="s">
        <v>39</v>
      </c>
      <c r="G5" s="23" t="s">
        <v>36</v>
      </c>
      <c r="I5" s="23" t="s">
        <v>7105</v>
      </c>
      <c r="J5" s="23" t="s">
        <v>7106</v>
      </c>
      <c r="K5" s="23" t="s">
        <v>2518</v>
      </c>
      <c r="L5" s="23">
        <v>14348</v>
      </c>
      <c r="M5" s="23">
        <v>2.7240000000000002</v>
      </c>
      <c r="N5" s="23" t="s">
        <v>53</v>
      </c>
      <c r="O5" s="23" t="s">
        <v>36</v>
      </c>
    </row>
    <row r="6" spans="1:15" x14ac:dyDescent="0.35">
      <c r="A6" s="23" t="s">
        <v>4112</v>
      </c>
      <c r="B6" s="23" t="s">
        <v>4113</v>
      </c>
      <c r="C6" s="23" t="s">
        <v>2517</v>
      </c>
      <c r="D6" s="23">
        <v>3231</v>
      </c>
      <c r="E6" s="23">
        <v>3.6749999999999998</v>
      </c>
      <c r="F6" s="23" t="s">
        <v>53</v>
      </c>
      <c r="G6" s="23" t="s">
        <v>36</v>
      </c>
      <c r="I6" s="23" t="s">
        <v>4218</v>
      </c>
      <c r="J6" s="23" t="s">
        <v>4219</v>
      </c>
      <c r="K6" s="23" t="s">
        <v>2522</v>
      </c>
      <c r="L6" s="23">
        <v>23264</v>
      </c>
      <c r="M6" s="23">
        <v>1.5429999999999999</v>
      </c>
      <c r="N6" s="23" t="s">
        <v>68</v>
      </c>
      <c r="O6" s="23" t="s">
        <v>36</v>
      </c>
    </row>
    <row r="7" spans="1:15" x14ac:dyDescent="0.35">
      <c r="A7" s="23" t="s">
        <v>4152</v>
      </c>
      <c r="B7" s="23" t="s">
        <v>4153</v>
      </c>
      <c r="C7" s="23" t="s">
        <v>2525</v>
      </c>
      <c r="D7" s="23">
        <v>11849</v>
      </c>
      <c r="E7" s="23">
        <v>0.75</v>
      </c>
      <c r="F7" s="23" t="s">
        <v>96</v>
      </c>
      <c r="G7" s="23" t="s">
        <v>36</v>
      </c>
      <c r="I7" s="23" t="s">
        <v>5594</v>
      </c>
      <c r="J7" s="23" t="s">
        <v>5595</v>
      </c>
      <c r="K7" s="23" t="s">
        <v>2525</v>
      </c>
      <c r="L7" s="23">
        <v>32606</v>
      </c>
      <c r="M7" s="23">
        <v>0.75</v>
      </c>
      <c r="N7" s="23" t="s">
        <v>96</v>
      </c>
      <c r="O7" s="23" t="s">
        <v>36</v>
      </c>
    </row>
    <row r="8" spans="1:15" x14ac:dyDescent="0.35">
      <c r="A8" s="23" t="s">
        <v>4122</v>
      </c>
      <c r="B8" s="23" t="s">
        <v>4123</v>
      </c>
      <c r="C8" s="23" t="s">
        <v>2517</v>
      </c>
      <c r="D8" s="23">
        <v>2986</v>
      </c>
      <c r="E8" s="23">
        <v>3.8279999999999998</v>
      </c>
      <c r="F8" s="23" t="s">
        <v>39</v>
      </c>
      <c r="G8" s="23" t="s">
        <v>36</v>
      </c>
      <c r="I8" s="23" t="s">
        <v>4326</v>
      </c>
      <c r="J8" s="23" t="s">
        <v>4327</v>
      </c>
      <c r="K8" s="23" t="s">
        <v>2522</v>
      </c>
      <c r="L8" s="23">
        <v>24411</v>
      </c>
      <c r="M8" s="23">
        <v>1.4219999999999999</v>
      </c>
      <c r="N8" s="23" t="s">
        <v>39</v>
      </c>
      <c r="O8" s="23" t="s">
        <v>36</v>
      </c>
    </row>
    <row r="9" spans="1:15" x14ac:dyDescent="0.35">
      <c r="A9" s="23" t="s">
        <v>4118</v>
      </c>
      <c r="B9" s="23" t="s">
        <v>4119</v>
      </c>
      <c r="C9" s="23" t="s">
        <v>2518</v>
      </c>
      <c r="D9" s="23">
        <v>5256</v>
      </c>
      <c r="E9" s="23">
        <v>2.5990000000000002</v>
      </c>
      <c r="F9" s="23" t="s">
        <v>76</v>
      </c>
      <c r="G9" s="23" t="s">
        <v>36</v>
      </c>
      <c r="I9" s="23" t="s">
        <v>4234</v>
      </c>
      <c r="J9" s="23" t="s">
        <v>4235</v>
      </c>
      <c r="K9" s="23" t="s">
        <v>2518</v>
      </c>
      <c r="L9" s="23">
        <v>20248</v>
      </c>
      <c r="M9" s="23">
        <v>1.8939999999999999</v>
      </c>
      <c r="N9" s="23" t="s">
        <v>50</v>
      </c>
      <c r="O9" s="23" t="s">
        <v>36</v>
      </c>
    </row>
    <row r="10" spans="1:15" x14ac:dyDescent="0.35">
      <c r="A10" s="23" t="s">
        <v>4154</v>
      </c>
      <c r="B10" s="23" t="s">
        <v>4155</v>
      </c>
      <c r="C10" s="23" t="s">
        <v>2525</v>
      </c>
      <c r="D10" s="23">
        <v>11849</v>
      </c>
      <c r="E10" s="23">
        <v>0.75</v>
      </c>
      <c r="F10" s="23" t="s">
        <v>39</v>
      </c>
      <c r="G10" s="23" t="s">
        <v>36</v>
      </c>
      <c r="I10" s="23" t="s">
        <v>4220</v>
      </c>
      <c r="J10" s="23" t="s">
        <v>4221</v>
      </c>
      <c r="K10" s="23" t="s">
        <v>2522</v>
      </c>
      <c r="L10" s="23">
        <v>24542</v>
      </c>
      <c r="M10" s="23">
        <v>1.4079999999999999</v>
      </c>
      <c r="N10" s="23" t="s">
        <v>76</v>
      </c>
      <c r="O10" s="23" t="s">
        <v>36</v>
      </c>
    </row>
    <row r="11" spans="1:15" x14ac:dyDescent="0.35">
      <c r="A11" s="23" t="s">
        <v>356</v>
      </c>
      <c r="B11" s="23" t="s">
        <v>2509</v>
      </c>
      <c r="C11" s="23" t="s">
        <v>2518</v>
      </c>
      <c r="D11" s="23">
        <v>4910</v>
      </c>
      <c r="E11" s="23">
        <v>2.7610000000000001</v>
      </c>
      <c r="F11" s="23" t="s">
        <v>53</v>
      </c>
      <c r="G11" s="23" t="s">
        <v>36</v>
      </c>
      <c r="I11" s="23" t="s">
        <v>4316</v>
      </c>
      <c r="J11" s="23" t="s">
        <v>4317</v>
      </c>
      <c r="K11" s="23" t="s">
        <v>2525</v>
      </c>
      <c r="L11" s="23">
        <v>32606</v>
      </c>
      <c r="M11" s="23">
        <v>0.75</v>
      </c>
      <c r="N11" s="23" t="s">
        <v>53</v>
      </c>
      <c r="O11" s="23" t="s">
        <v>822</v>
      </c>
    </row>
    <row r="12" spans="1:15" x14ac:dyDescent="0.35">
      <c r="A12" s="23" t="s">
        <v>5571</v>
      </c>
      <c r="B12" s="23" t="s">
        <v>5572</v>
      </c>
      <c r="C12" s="23" t="s">
        <v>2525</v>
      </c>
      <c r="D12" s="23">
        <v>11849</v>
      </c>
      <c r="E12" s="23">
        <v>0.75</v>
      </c>
      <c r="F12" s="23" t="s">
        <v>81</v>
      </c>
      <c r="G12" s="23" t="s">
        <v>36</v>
      </c>
      <c r="I12" s="23" t="s">
        <v>5582</v>
      </c>
      <c r="J12" s="23" t="s">
        <v>5583</v>
      </c>
      <c r="K12" s="23" t="s">
        <v>2522</v>
      </c>
      <c r="L12" s="23">
        <v>21719</v>
      </c>
      <c r="M12" s="23">
        <v>1.716</v>
      </c>
      <c r="N12" s="23" t="s">
        <v>71</v>
      </c>
      <c r="O12" s="23" t="s">
        <v>36</v>
      </c>
    </row>
    <row r="13" spans="1:15" x14ac:dyDescent="0.35">
      <c r="A13" s="23" t="s">
        <v>4136</v>
      </c>
      <c r="B13" s="23" t="s">
        <v>4137</v>
      </c>
      <c r="C13" s="23" t="s">
        <v>2517</v>
      </c>
      <c r="D13" s="23">
        <v>2293</v>
      </c>
      <c r="E13" s="23">
        <v>4.3010000000000002</v>
      </c>
      <c r="F13" s="23" t="s">
        <v>50</v>
      </c>
      <c r="G13" s="23" t="s">
        <v>36</v>
      </c>
      <c r="I13" s="23" t="s">
        <v>4242</v>
      </c>
      <c r="J13" s="23" t="s">
        <v>4243</v>
      </c>
      <c r="K13" s="23" t="s">
        <v>2518</v>
      </c>
      <c r="L13" s="23">
        <v>10337</v>
      </c>
      <c r="M13" s="23">
        <v>3.4289999999999998</v>
      </c>
      <c r="N13" s="23" t="s">
        <v>106</v>
      </c>
      <c r="O13" s="23" t="s">
        <v>36</v>
      </c>
    </row>
    <row r="14" spans="1:15" x14ac:dyDescent="0.35">
      <c r="A14" s="23" t="s">
        <v>4108</v>
      </c>
      <c r="B14" s="23" t="s">
        <v>4109</v>
      </c>
      <c r="C14" s="23" t="s">
        <v>2516</v>
      </c>
      <c r="D14" s="23">
        <v>812</v>
      </c>
      <c r="E14" s="23">
        <v>6.1059999999999999</v>
      </c>
      <c r="F14" s="23" t="s">
        <v>47</v>
      </c>
      <c r="G14" s="23" t="s">
        <v>36</v>
      </c>
      <c r="I14" s="23" t="s">
        <v>4228</v>
      </c>
      <c r="J14" s="23" t="s">
        <v>4229</v>
      </c>
      <c r="K14" s="23" t="s">
        <v>2522</v>
      </c>
      <c r="L14" s="23">
        <v>21987</v>
      </c>
      <c r="M14" s="23">
        <v>1.6859999999999999</v>
      </c>
      <c r="N14" s="23" t="s">
        <v>50</v>
      </c>
      <c r="O14" s="23" t="s">
        <v>36</v>
      </c>
    </row>
    <row r="15" spans="1:15" x14ac:dyDescent="0.35">
      <c r="A15" s="23" t="s">
        <v>4148</v>
      </c>
      <c r="B15" s="23" t="s">
        <v>4149</v>
      </c>
      <c r="C15" s="23" t="s">
        <v>2525</v>
      </c>
      <c r="D15" s="23">
        <v>11849</v>
      </c>
      <c r="E15" s="23">
        <v>0.75</v>
      </c>
      <c r="F15" s="23" t="s">
        <v>36</v>
      </c>
      <c r="G15" s="23" t="s">
        <v>822</v>
      </c>
      <c r="I15" s="23" t="s">
        <v>3788</v>
      </c>
      <c r="J15" s="23" t="s">
        <v>3789</v>
      </c>
      <c r="K15" s="23" t="s">
        <v>2518</v>
      </c>
      <c r="L15" s="23">
        <v>12613</v>
      </c>
      <c r="M15" s="23">
        <v>3.0139999999999998</v>
      </c>
      <c r="N15" s="23" t="s">
        <v>76</v>
      </c>
      <c r="O15" s="23" t="s">
        <v>36</v>
      </c>
    </row>
    <row r="16" spans="1:15" x14ac:dyDescent="0.35">
      <c r="A16" s="23" t="s">
        <v>4110</v>
      </c>
      <c r="B16" s="23" t="s">
        <v>4111</v>
      </c>
      <c r="C16" s="23" t="s">
        <v>2517</v>
      </c>
      <c r="D16" s="23">
        <v>2259</v>
      </c>
      <c r="E16" s="23">
        <v>4.3230000000000004</v>
      </c>
      <c r="F16" s="23" t="s">
        <v>47</v>
      </c>
      <c r="G16" s="23" t="s">
        <v>36</v>
      </c>
      <c r="I16" s="23" t="s">
        <v>4304</v>
      </c>
      <c r="J16" s="23" t="s">
        <v>4305</v>
      </c>
      <c r="K16" s="23" t="s">
        <v>2518</v>
      </c>
      <c r="L16" s="23">
        <v>18531</v>
      </c>
      <c r="M16" s="23">
        <v>2.117</v>
      </c>
      <c r="N16" s="23" t="s">
        <v>96</v>
      </c>
      <c r="O16" s="23" t="s">
        <v>36</v>
      </c>
    </row>
    <row r="17" spans="1:15" x14ac:dyDescent="0.35">
      <c r="A17" s="23" t="s">
        <v>4128</v>
      </c>
      <c r="B17" s="23" t="s">
        <v>4129</v>
      </c>
      <c r="C17" s="23" t="s">
        <v>2518</v>
      </c>
      <c r="D17" s="23">
        <v>7150</v>
      </c>
      <c r="E17" s="23">
        <v>1.915</v>
      </c>
      <c r="F17" s="23" t="s">
        <v>76</v>
      </c>
      <c r="G17" s="23" t="s">
        <v>36</v>
      </c>
      <c r="I17" s="23" t="s">
        <v>4158</v>
      </c>
      <c r="J17" s="23" t="s">
        <v>4159</v>
      </c>
      <c r="K17" s="23" t="s">
        <v>2536</v>
      </c>
      <c r="L17" s="23">
        <v>4359</v>
      </c>
      <c r="M17" s="23">
        <v>4.9749999999999996</v>
      </c>
      <c r="N17" s="23" t="s">
        <v>36</v>
      </c>
      <c r="O17" s="23" t="s">
        <v>36</v>
      </c>
    </row>
    <row r="18" spans="1:15" x14ac:dyDescent="0.35">
      <c r="A18" s="23" t="s">
        <v>5558</v>
      </c>
      <c r="B18" s="23" t="s">
        <v>5559</v>
      </c>
      <c r="C18" s="23" t="s">
        <v>2536</v>
      </c>
      <c r="D18" s="23">
        <v>1350</v>
      </c>
      <c r="E18" s="23">
        <v>5.2290000000000001</v>
      </c>
      <c r="F18" s="23" t="s">
        <v>50</v>
      </c>
      <c r="G18" s="23" t="s">
        <v>36</v>
      </c>
      <c r="I18" s="23" t="s">
        <v>5562</v>
      </c>
      <c r="J18" s="23" t="s">
        <v>5563</v>
      </c>
      <c r="K18" s="23" t="s">
        <v>2517</v>
      </c>
      <c r="L18" s="23">
        <v>6312</v>
      </c>
      <c r="M18" s="23">
        <v>4.3570000000000002</v>
      </c>
      <c r="N18" s="23" t="s">
        <v>36</v>
      </c>
      <c r="O18" s="23" t="s">
        <v>822</v>
      </c>
    </row>
    <row r="19" spans="1:15" x14ac:dyDescent="0.35">
      <c r="A19" s="23" t="s">
        <v>4120</v>
      </c>
      <c r="B19" s="23" t="s">
        <v>4121</v>
      </c>
      <c r="C19" s="23" t="s">
        <v>2516</v>
      </c>
      <c r="D19" s="23">
        <v>1007</v>
      </c>
      <c r="E19" s="23">
        <v>5.7439999999999998</v>
      </c>
      <c r="F19" s="23" t="s">
        <v>81</v>
      </c>
      <c r="G19" s="23" t="s">
        <v>36</v>
      </c>
      <c r="I19" s="23" t="s">
        <v>4276</v>
      </c>
      <c r="J19" s="23" t="s">
        <v>4277</v>
      </c>
      <c r="K19" s="23" t="s">
        <v>2522</v>
      </c>
      <c r="L19" s="23">
        <v>28491</v>
      </c>
      <c r="M19" s="23">
        <v>1.0569999999999999</v>
      </c>
      <c r="N19" s="23" t="s">
        <v>81</v>
      </c>
      <c r="O19" s="23" t="s">
        <v>36</v>
      </c>
    </row>
    <row r="20" spans="1:15" x14ac:dyDescent="0.35">
      <c r="A20" s="23" t="s">
        <v>4114</v>
      </c>
      <c r="B20" s="23" t="s">
        <v>4115</v>
      </c>
      <c r="C20" s="23" t="s">
        <v>2516</v>
      </c>
      <c r="D20" s="23">
        <v>578</v>
      </c>
      <c r="E20" s="23">
        <v>6.7169999999999996</v>
      </c>
      <c r="F20" s="23" t="s">
        <v>50</v>
      </c>
      <c r="G20" s="23" t="s">
        <v>36</v>
      </c>
      <c r="I20" s="23" t="s">
        <v>4284</v>
      </c>
      <c r="J20" s="23" t="s">
        <v>4285</v>
      </c>
      <c r="K20" s="23" t="s">
        <v>2522</v>
      </c>
      <c r="L20" s="23">
        <v>25264</v>
      </c>
      <c r="M20" s="23">
        <v>1.3420000000000001</v>
      </c>
      <c r="N20" s="23" t="s">
        <v>144</v>
      </c>
      <c r="O20" s="23" t="s">
        <v>36</v>
      </c>
    </row>
    <row r="21" spans="1:15" x14ac:dyDescent="0.35">
      <c r="A21" s="23" t="s">
        <v>4124</v>
      </c>
      <c r="B21" s="23" t="s">
        <v>4125</v>
      </c>
      <c r="C21" s="23" t="s">
        <v>2518</v>
      </c>
      <c r="D21" s="23">
        <v>6983</v>
      </c>
      <c r="E21" s="23">
        <v>1.9730000000000001</v>
      </c>
      <c r="F21" s="23" t="s">
        <v>47</v>
      </c>
      <c r="G21" s="23" t="s">
        <v>36</v>
      </c>
      <c r="I21" s="23" t="s">
        <v>4318</v>
      </c>
      <c r="J21" s="23" t="s">
        <v>4319</v>
      </c>
      <c r="K21" s="23" t="s">
        <v>2522</v>
      </c>
      <c r="L21" s="23">
        <v>25327</v>
      </c>
      <c r="M21" s="23">
        <v>1.3360000000000001</v>
      </c>
      <c r="N21" s="23" t="s">
        <v>76</v>
      </c>
      <c r="O21" s="23" t="s">
        <v>36</v>
      </c>
    </row>
    <row r="22" spans="1:15" x14ac:dyDescent="0.35">
      <c r="A22" s="23" t="s">
        <v>3778</v>
      </c>
      <c r="B22" s="23" t="s">
        <v>3779</v>
      </c>
      <c r="C22" s="23" t="s">
        <v>2525</v>
      </c>
      <c r="D22" s="23">
        <v>11849</v>
      </c>
      <c r="E22" s="23">
        <v>0.75</v>
      </c>
      <c r="F22" s="23" t="s">
        <v>53</v>
      </c>
      <c r="G22" s="23" t="s">
        <v>36</v>
      </c>
      <c r="I22" s="23" t="s">
        <v>4270</v>
      </c>
      <c r="J22" s="23" t="s">
        <v>4271</v>
      </c>
      <c r="K22" s="23" t="s">
        <v>2522</v>
      </c>
      <c r="L22" s="23">
        <v>29193</v>
      </c>
      <c r="M22" s="23">
        <v>0.98899999999999999</v>
      </c>
      <c r="N22" s="23" t="s">
        <v>85</v>
      </c>
      <c r="O22" s="23" t="s">
        <v>36</v>
      </c>
    </row>
    <row r="23" spans="1:15" x14ac:dyDescent="0.35">
      <c r="A23" s="23" t="s">
        <v>4138</v>
      </c>
      <c r="B23" s="23" t="s">
        <v>4139</v>
      </c>
      <c r="C23" s="23" t="s">
        <v>2522</v>
      </c>
      <c r="D23" s="23">
        <v>11366</v>
      </c>
      <c r="E23" s="23">
        <v>0.84699999999999998</v>
      </c>
      <c r="F23" s="23" t="s">
        <v>47</v>
      </c>
      <c r="G23" s="23" t="s">
        <v>36</v>
      </c>
      <c r="I23" s="23" t="s">
        <v>5554</v>
      </c>
      <c r="J23" s="23" t="s">
        <v>5555</v>
      </c>
      <c r="K23" s="23" t="s">
        <v>2536</v>
      </c>
      <c r="L23" s="23">
        <v>2632</v>
      </c>
      <c r="M23" s="23">
        <v>5.7880000000000003</v>
      </c>
      <c r="N23" s="23" t="s">
        <v>71</v>
      </c>
      <c r="O23" s="23" t="s">
        <v>36</v>
      </c>
    </row>
    <row r="24" spans="1:15" x14ac:dyDescent="0.35">
      <c r="A24" s="23" t="s">
        <v>4144</v>
      </c>
      <c r="B24" s="23" t="s">
        <v>4145</v>
      </c>
      <c r="C24" s="23" t="s">
        <v>2525</v>
      </c>
      <c r="D24" s="23">
        <v>11849</v>
      </c>
      <c r="E24" s="23">
        <v>0.75</v>
      </c>
      <c r="F24" s="23" t="s">
        <v>47</v>
      </c>
      <c r="G24" s="23" t="s">
        <v>822</v>
      </c>
      <c r="I24" s="23" t="s">
        <v>4180</v>
      </c>
      <c r="J24" s="23" t="s">
        <v>4181</v>
      </c>
      <c r="K24" s="23" t="s">
        <v>2517</v>
      </c>
      <c r="L24" s="23">
        <v>6441</v>
      </c>
      <c r="M24" s="23">
        <v>4.3209999999999997</v>
      </c>
      <c r="N24" s="23" t="s">
        <v>85</v>
      </c>
      <c r="O24" s="23" t="s">
        <v>36</v>
      </c>
    </row>
    <row r="25" spans="1:15" x14ac:dyDescent="0.35">
      <c r="A25" s="23" t="s">
        <v>3926</v>
      </c>
      <c r="B25" s="23" t="s">
        <v>3927</v>
      </c>
      <c r="C25" s="23" t="s">
        <v>2517</v>
      </c>
      <c r="D25" s="23">
        <v>3341</v>
      </c>
      <c r="E25" s="23">
        <v>3.6120000000000001</v>
      </c>
      <c r="F25" s="23" t="s">
        <v>47</v>
      </c>
      <c r="G25" s="23" t="s">
        <v>36</v>
      </c>
      <c r="I25" s="23" t="s">
        <v>3782</v>
      </c>
      <c r="J25" s="23" t="s">
        <v>3783</v>
      </c>
      <c r="K25" s="23" t="s">
        <v>2517</v>
      </c>
      <c r="L25" s="23">
        <v>5144</v>
      </c>
      <c r="M25" s="23">
        <v>4.7220000000000004</v>
      </c>
      <c r="N25" s="23" t="s">
        <v>42</v>
      </c>
      <c r="O25" s="23" t="s">
        <v>36</v>
      </c>
    </row>
    <row r="26" spans="1:15" x14ac:dyDescent="0.35">
      <c r="A26" s="23" t="s">
        <v>4142</v>
      </c>
      <c r="B26" s="23" t="s">
        <v>4143</v>
      </c>
      <c r="C26" s="23" t="s">
        <v>2525</v>
      </c>
      <c r="D26" s="23">
        <v>11849</v>
      </c>
      <c r="E26" s="23">
        <v>0.75</v>
      </c>
      <c r="F26" s="23" t="s">
        <v>53</v>
      </c>
      <c r="G26" s="23" t="s">
        <v>822</v>
      </c>
      <c r="I26" s="23" t="s">
        <v>5580</v>
      </c>
      <c r="J26" s="23" t="s">
        <v>5581</v>
      </c>
      <c r="K26" s="23" t="s">
        <v>2522</v>
      </c>
      <c r="L26" s="23">
        <v>20991</v>
      </c>
      <c r="M26" s="23">
        <v>1.8009999999999999</v>
      </c>
      <c r="N26" s="23" t="s">
        <v>106</v>
      </c>
      <c r="O26" s="23" t="s">
        <v>36</v>
      </c>
    </row>
    <row r="27" spans="1:15" x14ac:dyDescent="0.35">
      <c r="A27" s="23" t="s">
        <v>4156</v>
      </c>
      <c r="B27" s="23" t="s">
        <v>4157</v>
      </c>
      <c r="C27" s="23" t="s">
        <v>2525</v>
      </c>
      <c r="D27" s="23">
        <v>21497</v>
      </c>
      <c r="E27" s="23">
        <v>0.627</v>
      </c>
      <c r="F27" s="23" t="s">
        <v>35</v>
      </c>
      <c r="G27" s="23" t="s">
        <v>822</v>
      </c>
      <c r="I27" s="23" t="s">
        <v>4280</v>
      </c>
      <c r="J27" s="23" t="s">
        <v>4281</v>
      </c>
      <c r="K27" s="23" t="s">
        <v>2522</v>
      </c>
      <c r="L27" s="23">
        <v>30352</v>
      </c>
      <c r="M27" s="23">
        <v>0.90900000000000003</v>
      </c>
      <c r="N27" s="23" t="s">
        <v>81</v>
      </c>
      <c r="O27" s="23" t="s">
        <v>36</v>
      </c>
    </row>
    <row r="28" spans="1:15" x14ac:dyDescent="0.35">
      <c r="A28" s="23" t="s">
        <v>4116</v>
      </c>
      <c r="B28" s="23" t="s">
        <v>4117</v>
      </c>
      <c r="C28" s="23" t="s">
        <v>2536</v>
      </c>
      <c r="D28" s="23">
        <v>1876</v>
      </c>
      <c r="E28" s="23">
        <v>4.6550000000000002</v>
      </c>
      <c r="F28" s="23" t="s">
        <v>81</v>
      </c>
      <c r="G28" s="23" t="s">
        <v>36</v>
      </c>
      <c r="I28" s="23" t="s">
        <v>4208</v>
      </c>
      <c r="J28" s="23" t="s">
        <v>4209</v>
      </c>
      <c r="K28" s="23" t="s">
        <v>2522</v>
      </c>
      <c r="L28" s="23">
        <v>26018</v>
      </c>
      <c r="M28" s="23">
        <v>1.278</v>
      </c>
      <c r="N28" s="23" t="s">
        <v>155</v>
      </c>
      <c r="O28" s="23" t="s">
        <v>36</v>
      </c>
    </row>
    <row r="29" spans="1:15" x14ac:dyDescent="0.35">
      <c r="A29" s="23" t="s">
        <v>4146</v>
      </c>
      <c r="B29" s="23" t="s">
        <v>4147</v>
      </c>
      <c r="C29" s="23" t="s">
        <v>2525</v>
      </c>
      <c r="D29" s="23">
        <v>11849</v>
      </c>
      <c r="E29" s="23">
        <v>0.75</v>
      </c>
      <c r="F29" s="23" t="s">
        <v>71</v>
      </c>
      <c r="G29" s="23" t="s">
        <v>36</v>
      </c>
      <c r="I29" s="23" t="s">
        <v>4222</v>
      </c>
      <c r="J29" s="23" t="s">
        <v>4223</v>
      </c>
      <c r="K29" s="23" t="s">
        <v>2522</v>
      </c>
      <c r="L29" s="23">
        <v>26206</v>
      </c>
      <c r="M29" s="23">
        <v>1.2629999999999999</v>
      </c>
      <c r="N29" s="23" t="s">
        <v>36</v>
      </c>
      <c r="O29" s="23" t="s">
        <v>36</v>
      </c>
    </row>
    <row r="30" spans="1:15" x14ac:dyDescent="0.35">
      <c r="A30" s="23" t="s">
        <v>4140</v>
      </c>
      <c r="B30" s="23" t="s">
        <v>4141</v>
      </c>
      <c r="C30" s="23" t="s">
        <v>2525</v>
      </c>
      <c r="D30" s="23">
        <v>11849</v>
      </c>
      <c r="E30" s="23">
        <v>0.75</v>
      </c>
      <c r="F30" s="23" t="s">
        <v>39</v>
      </c>
      <c r="G30" s="23" t="s">
        <v>822</v>
      </c>
      <c r="I30" s="23" t="s">
        <v>5564</v>
      </c>
      <c r="J30" s="23" t="s">
        <v>5565</v>
      </c>
      <c r="K30" s="23" t="s">
        <v>2517</v>
      </c>
      <c r="L30" s="23">
        <v>7031</v>
      </c>
      <c r="M30" s="23">
        <v>4.1539999999999999</v>
      </c>
      <c r="N30" s="23" t="s">
        <v>81</v>
      </c>
      <c r="O30" s="23" t="s">
        <v>36</v>
      </c>
    </row>
    <row r="31" spans="1:15" x14ac:dyDescent="0.35">
      <c r="A31" s="23" t="s">
        <v>4134</v>
      </c>
      <c r="B31" s="23" t="s">
        <v>4135</v>
      </c>
      <c r="C31" s="23" t="s">
        <v>2522</v>
      </c>
      <c r="D31" s="23">
        <v>11644</v>
      </c>
      <c r="E31" s="23">
        <v>0.79100000000000004</v>
      </c>
      <c r="F31" s="23" t="s">
        <v>39</v>
      </c>
      <c r="G31" s="23" t="s">
        <v>36</v>
      </c>
      <c r="I31" s="23" t="s">
        <v>4210</v>
      </c>
      <c r="J31" s="23" t="s">
        <v>4211</v>
      </c>
      <c r="K31" s="23" t="s">
        <v>2518</v>
      </c>
      <c r="L31" s="23">
        <v>14825</v>
      </c>
      <c r="M31" s="23">
        <v>2.645</v>
      </c>
      <c r="N31" s="23" t="s">
        <v>71</v>
      </c>
      <c r="O31" s="23" t="s">
        <v>36</v>
      </c>
    </row>
    <row r="32" spans="1:15" x14ac:dyDescent="0.35">
      <c r="A32" s="23" t="s">
        <v>4130</v>
      </c>
      <c r="B32" s="23" t="s">
        <v>4131</v>
      </c>
      <c r="C32" s="23" t="s">
        <v>2518</v>
      </c>
      <c r="D32" s="23">
        <v>7053</v>
      </c>
      <c r="E32" s="23">
        <v>1.9450000000000001</v>
      </c>
      <c r="F32" s="23" t="s">
        <v>36</v>
      </c>
      <c r="G32" s="23" t="s">
        <v>822</v>
      </c>
      <c r="I32" s="23" t="s">
        <v>4292</v>
      </c>
      <c r="J32" s="23" t="s">
        <v>4293</v>
      </c>
      <c r="K32" s="23" t="s">
        <v>2525</v>
      </c>
      <c r="L32" s="23">
        <v>32606</v>
      </c>
      <c r="M32" s="23">
        <v>0.75</v>
      </c>
      <c r="N32" s="23" t="s">
        <v>85</v>
      </c>
      <c r="O32" s="23" t="s">
        <v>36</v>
      </c>
    </row>
    <row r="33" spans="1:15" x14ac:dyDescent="0.35">
      <c r="A33" s="23" t="s">
        <v>4126</v>
      </c>
      <c r="B33" s="23" t="s">
        <v>4127</v>
      </c>
      <c r="C33" s="23" t="s">
        <v>2522</v>
      </c>
      <c r="D33" s="23">
        <v>11603</v>
      </c>
      <c r="E33" s="23">
        <v>0.79900000000000004</v>
      </c>
      <c r="F33" s="23" t="s">
        <v>39</v>
      </c>
      <c r="G33" s="23" t="s">
        <v>36</v>
      </c>
      <c r="I33" s="23" t="s">
        <v>4256</v>
      </c>
      <c r="J33" s="23" t="s">
        <v>4257</v>
      </c>
      <c r="K33" s="23" t="s">
        <v>2518</v>
      </c>
      <c r="L33" s="23">
        <v>18542</v>
      </c>
      <c r="M33" s="23">
        <v>2.1150000000000002</v>
      </c>
      <c r="N33" s="23" t="s">
        <v>42</v>
      </c>
      <c r="O33" s="23" t="s">
        <v>36</v>
      </c>
    </row>
    <row r="34" spans="1:15" x14ac:dyDescent="0.35">
      <c r="A34" s="23" t="s">
        <v>5573</v>
      </c>
      <c r="B34" s="23" t="s">
        <v>5574</v>
      </c>
      <c r="C34" s="23" t="s">
        <v>2525</v>
      </c>
      <c r="D34" s="23">
        <v>11849</v>
      </c>
      <c r="E34" s="23">
        <v>0.75</v>
      </c>
      <c r="F34" s="23" t="s">
        <v>39</v>
      </c>
      <c r="G34" s="23" t="s">
        <v>36</v>
      </c>
      <c r="I34" s="23" t="s">
        <v>4197</v>
      </c>
      <c r="J34" s="23" t="s">
        <v>4198</v>
      </c>
      <c r="K34" s="23" t="s">
        <v>2518</v>
      </c>
      <c r="L34" s="23">
        <v>18424</v>
      </c>
      <c r="M34" s="23">
        <v>2.1320000000000001</v>
      </c>
      <c r="N34" s="23" t="s">
        <v>36</v>
      </c>
      <c r="O34" s="23" t="s">
        <v>822</v>
      </c>
    </row>
    <row r="35" spans="1:15" x14ac:dyDescent="0.35">
      <c r="I35" s="23" t="s">
        <v>4274</v>
      </c>
      <c r="J35" s="23" t="s">
        <v>4275</v>
      </c>
      <c r="K35" s="23" t="s">
        <v>2518</v>
      </c>
      <c r="L35" s="23">
        <v>16719</v>
      </c>
      <c r="M35" s="23">
        <v>2.3650000000000002</v>
      </c>
      <c r="N35" s="23" t="s">
        <v>68</v>
      </c>
      <c r="O35" s="23" t="s">
        <v>36</v>
      </c>
    </row>
    <row r="36" spans="1:15" x14ac:dyDescent="0.35">
      <c r="I36" s="23" t="s">
        <v>4160</v>
      </c>
      <c r="J36" s="23" t="s">
        <v>4161</v>
      </c>
      <c r="K36" s="23" t="s">
        <v>2517</v>
      </c>
      <c r="L36" s="23">
        <v>6917</v>
      </c>
      <c r="M36" s="23">
        <v>4.1840000000000002</v>
      </c>
      <c r="N36" s="23" t="s">
        <v>71</v>
      </c>
      <c r="O36" s="23" t="s">
        <v>36</v>
      </c>
    </row>
    <row r="37" spans="1:15" x14ac:dyDescent="0.35">
      <c r="I37" s="23" t="s">
        <v>4310</v>
      </c>
      <c r="J37" s="23" t="s">
        <v>4311</v>
      </c>
      <c r="K37" s="23" t="s">
        <v>2525</v>
      </c>
      <c r="L37" s="23">
        <v>32606</v>
      </c>
      <c r="M37" s="23">
        <v>0.75</v>
      </c>
      <c r="N37" s="23" t="s">
        <v>144</v>
      </c>
      <c r="O37" s="23" t="s">
        <v>822</v>
      </c>
    </row>
    <row r="38" spans="1:15" x14ac:dyDescent="0.35">
      <c r="I38" s="23" t="s">
        <v>4240</v>
      </c>
      <c r="J38" s="23" t="s">
        <v>4241</v>
      </c>
      <c r="K38" s="23" t="s">
        <v>2518</v>
      </c>
      <c r="L38" s="23">
        <v>14031</v>
      </c>
      <c r="M38" s="23">
        <v>2.774</v>
      </c>
      <c r="N38" s="23" t="s">
        <v>76</v>
      </c>
      <c r="O38" s="23" t="s">
        <v>36</v>
      </c>
    </row>
    <row r="39" spans="1:15" x14ac:dyDescent="0.35">
      <c r="I39" s="23" t="s">
        <v>4230</v>
      </c>
      <c r="J39" s="23" t="s">
        <v>4231</v>
      </c>
      <c r="K39" s="23" t="s">
        <v>2518</v>
      </c>
      <c r="L39" s="23">
        <v>11013</v>
      </c>
      <c r="M39" s="23">
        <v>3.2989999999999999</v>
      </c>
      <c r="N39" s="23" t="s">
        <v>85</v>
      </c>
      <c r="O39" s="23" t="s">
        <v>36</v>
      </c>
    </row>
    <row r="40" spans="1:15" x14ac:dyDescent="0.35">
      <c r="I40" s="23" t="s">
        <v>4328</v>
      </c>
      <c r="J40" s="23" t="s">
        <v>4329</v>
      </c>
      <c r="K40" s="23" t="s">
        <v>2522</v>
      </c>
      <c r="L40" s="23">
        <v>27418</v>
      </c>
      <c r="M40" s="23">
        <v>1.155</v>
      </c>
      <c r="N40" s="23" t="s">
        <v>39</v>
      </c>
      <c r="O40" s="23" t="s">
        <v>36</v>
      </c>
    </row>
    <row r="41" spans="1:15" x14ac:dyDescent="0.35">
      <c r="I41" s="23" t="s">
        <v>4168</v>
      </c>
      <c r="J41" s="23" t="s">
        <v>4169</v>
      </c>
      <c r="K41" s="23" t="s">
        <v>2518</v>
      </c>
      <c r="L41" s="23">
        <v>15563</v>
      </c>
      <c r="M41" s="23">
        <v>2.5310000000000001</v>
      </c>
      <c r="N41" s="23" t="s">
        <v>85</v>
      </c>
      <c r="O41" s="23" t="s">
        <v>822</v>
      </c>
    </row>
    <row r="42" spans="1:15" x14ac:dyDescent="0.35">
      <c r="I42" s="23" t="s">
        <v>4306</v>
      </c>
      <c r="J42" s="23" t="s">
        <v>4307</v>
      </c>
      <c r="K42" s="23" t="s">
        <v>2518</v>
      </c>
      <c r="L42" s="23">
        <v>15956</v>
      </c>
      <c r="M42" s="23">
        <v>2.4769999999999999</v>
      </c>
      <c r="N42" s="23" t="s">
        <v>85</v>
      </c>
      <c r="O42" s="23" t="s">
        <v>36</v>
      </c>
    </row>
    <row r="43" spans="1:15" x14ac:dyDescent="0.35">
      <c r="I43" s="23" t="s">
        <v>4184</v>
      </c>
      <c r="J43" s="23" t="s">
        <v>4185</v>
      </c>
      <c r="K43" s="23" t="s">
        <v>2518</v>
      </c>
      <c r="L43" s="23">
        <v>12782</v>
      </c>
      <c r="M43" s="23">
        <v>2.9830000000000001</v>
      </c>
      <c r="N43" s="23" t="s">
        <v>81</v>
      </c>
      <c r="O43" s="23" t="s">
        <v>36</v>
      </c>
    </row>
    <row r="44" spans="1:15" x14ac:dyDescent="0.35">
      <c r="I44" s="23" t="s">
        <v>4202</v>
      </c>
      <c r="J44" s="23" t="s">
        <v>4203</v>
      </c>
      <c r="K44" s="23" t="s">
        <v>2517</v>
      </c>
      <c r="L44" s="23">
        <v>9634</v>
      </c>
      <c r="M44" s="23">
        <v>3.569</v>
      </c>
      <c r="N44" s="23" t="s">
        <v>71</v>
      </c>
      <c r="O44" s="23" t="s">
        <v>36</v>
      </c>
    </row>
    <row r="45" spans="1:15" x14ac:dyDescent="0.35">
      <c r="I45" s="23" t="s">
        <v>4332</v>
      </c>
      <c r="J45" s="23" t="s">
        <v>4333</v>
      </c>
      <c r="K45" s="23" t="s">
        <v>2522</v>
      </c>
      <c r="L45" s="23">
        <v>28033</v>
      </c>
      <c r="M45" s="23">
        <v>1.1020000000000001</v>
      </c>
      <c r="N45" s="23" t="s">
        <v>50</v>
      </c>
      <c r="O45" s="23" t="s">
        <v>36</v>
      </c>
    </row>
    <row r="46" spans="1:15" x14ac:dyDescent="0.35">
      <c r="I46" s="23" t="s">
        <v>4254</v>
      </c>
      <c r="J46" s="23" t="s">
        <v>4255</v>
      </c>
      <c r="K46" s="23" t="s">
        <v>2522</v>
      </c>
      <c r="L46" s="23">
        <v>26555</v>
      </c>
      <c r="M46" s="23">
        <v>1.2330000000000001</v>
      </c>
      <c r="N46" s="23" t="s">
        <v>85</v>
      </c>
      <c r="O46" s="23" t="s">
        <v>36</v>
      </c>
    </row>
    <row r="47" spans="1:15" x14ac:dyDescent="0.35">
      <c r="I47" s="23" t="s">
        <v>3786</v>
      </c>
      <c r="J47" s="23" t="s">
        <v>3787</v>
      </c>
      <c r="K47" s="23" t="s">
        <v>2522</v>
      </c>
      <c r="L47" s="23">
        <v>20976</v>
      </c>
      <c r="M47" s="23">
        <v>1.802</v>
      </c>
      <c r="N47" s="23" t="s">
        <v>53</v>
      </c>
      <c r="O47" s="23" t="s">
        <v>36</v>
      </c>
    </row>
    <row r="48" spans="1:15" x14ac:dyDescent="0.35">
      <c r="I48" s="23" t="s">
        <v>4176</v>
      </c>
      <c r="J48" s="23" t="s">
        <v>4177</v>
      </c>
      <c r="K48" s="23" t="s">
        <v>2517</v>
      </c>
      <c r="L48" s="23">
        <v>5785</v>
      </c>
      <c r="M48" s="23">
        <v>4.5179999999999998</v>
      </c>
      <c r="N48" s="23" t="s">
        <v>71</v>
      </c>
      <c r="O48" s="23" t="s">
        <v>36</v>
      </c>
    </row>
    <row r="49" spans="9:15" x14ac:dyDescent="0.35">
      <c r="I49" s="23" t="s">
        <v>4290</v>
      </c>
      <c r="J49" s="23" t="s">
        <v>4291</v>
      </c>
      <c r="K49" s="23" t="s">
        <v>2525</v>
      </c>
      <c r="L49" s="23">
        <v>32606</v>
      </c>
      <c r="M49" s="23">
        <v>0.75</v>
      </c>
      <c r="N49" s="23" t="s">
        <v>36</v>
      </c>
      <c r="O49" s="23" t="s">
        <v>36</v>
      </c>
    </row>
    <row r="50" spans="9:15" x14ac:dyDescent="0.35">
      <c r="I50" s="23" t="s">
        <v>4236</v>
      </c>
      <c r="J50" s="23" t="s">
        <v>4237</v>
      </c>
      <c r="K50" s="23" t="s">
        <v>2522</v>
      </c>
      <c r="L50" s="23">
        <v>27281</v>
      </c>
      <c r="M50" s="23">
        <v>1.1679999999999999</v>
      </c>
      <c r="N50" s="23" t="s">
        <v>68</v>
      </c>
      <c r="O50" s="23" t="s">
        <v>36</v>
      </c>
    </row>
    <row r="51" spans="9:15" x14ac:dyDescent="0.35">
      <c r="I51" s="23" t="s">
        <v>4266</v>
      </c>
      <c r="J51" s="23" t="s">
        <v>4267</v>
      </c>
      <c r="K51" s="23" t="s">
        <v>2522</v>
      </c>
      <c r="L51" s="23">
        <v>23776</v>
      </c>
      <c r="M51" s="23">
        <v>1.488</v>
      </c>
      <c r="N51" s="23" t="s">
        <v>155</v>
      </c>
      <c r="O51" s="23" t="s">
        <v>36</v>
      </c>
    </row>
    <row r="52" spans="9:15" x14ac:dyDescent="0.35">
      <c r="I52" s="23" t="s">
        <v>4308</v>
      </c>
      <c r="J52" s="23" t="s">
        <v>4309</v>
      </c>
      <c r="K52" s="23" t="s">
        <v>2518</v>
      </c>
      <c r="L52" s="23">
        <v>19005</v>
      </c>
      <c r="M52" s="23">
        <v>2.0510000000000002</v>
      </c>
      <c r="N52" s="23" t="s">
        <v>53</v>
      </c>
      <c r="O52" s="23" t="s">
        <v>36</v>
      </c>
    </row>
    <row r="53" spans="9:15" x14ac:dyDescent="0.35">
      <c r="I53" s="23" t="s">
        <v>4226</v>
      </c>
      <c r="J53" s="23" t="s">
        <v>4227</v>
      </c>
      <c r="K53" s="23" t="s">
        <v>2522</v>
      </c>
      <c r="L53" s="23">
        <v>24450</v>
      </c>
      <c r="M53" s="23">
        <v>1.417</v>
      </c>
      <c r="N53" s="23" t="s">
        <v>85</v>
      </c>
      <c r="O53" s="23" t="s">
        <v>822</v>
      </c>
    </row>
    <row r="54" spans="9:15" x14ac:dyDescent="0.35">
      <c r="I54" s="23" t="s">
        <v>4258</v>
      </c>
      <c r="J54" s="23" t="s">
        <v>4259</v>
      </c>
      <c r="K54" s="23" t="s">
        <v>2518</v>
      </c>
      <c r="L54" s="23">
        <v>19070</v>
      </c>
      <c r="M54" s="23">
        <v>2.0419999999999998</v>
      </c>
      <c r="N54" s="23" t="s">
        <v>39</v>
      </c>
      <c r="O54" s="23" t="s">
        <v>36</v>
      </c>
    </row>
    <row r="55" spans="9:15" x14ac:dyDescent="0.35">
      <c r="I55" s="23" t="s">
        <v>4238</v>
      </c>
      <c r="J55" s="23" t="s">
        <v>4239</v>
      </c>
      <c r="K55" s="23" t="s">
        <v>2518</v>
      </c>
      <c r="L55" s="23">
        <v>18039</v>
      </c>
      <c r="M55" s="23">
        <v>2.1869999999999998</v>
      </c>
      <c r="N55" s="23" t="s">
        <v>36</v>
      </c>
      <c r="O55" s="23" t="s">
        <v>36</v>
      </c>
    </row>
    <row r="56" spans="9:15" x14ac:dyDescent="0.35">
      <c r="I56" s="23" t="s">
        <v>4262</v>
      </c>
      <c r="J56" s="23" t="s">
        <v>4263</v>
      </c>
      <c r="K56" s="23" t="s">
        <v>2525</v>
      </c>
      <c r="L56" s="23">
        <v>32083</v>
      </c>
      <c r="M56" s="23">
        <v>0.78900000000000003</v>
      </c>
      <c r="N56" s="23" t="s">
        <v>155</v>
      </c>
      <c r="O56" s="23" t="s">
        <v>36</v>
      </c>
    </row>
    <row r="57" spans="9:15" x14ac:dyDescent="0.35">
      <c r="I57" s="23" t="s">
        <v>5584</v>
      </c>
      <c r="J57" s="23" t="s">
        <v>5585</v>
      </c>
      <c r="K57" s="23" t="s">
        <v>2522</v>
      </c>
      <c r="L57" s="23">
        <v>26042</v>
      </c>
      <c r="M57" s="23">
        <v>1.276</v>
      </c>
      <c r="N57" s="23" t="s">
        <v>76</v>
      </c>
      <c r="O57" s="23" t="s">
        <v>36</v>
      </c>
    </row>
    <row r="58" spans="9:15" x14ac:dyDescent="0.35">
      <c r="I58" s="23" t="s">
        <v>4216</v>
      </c>
      <c r="J58" s="23" t="s">
        <v>4217</v>
      </c>
      <c r="K58" s="23" t="s">
        <v>2518</v>
      </c>
      <c r="L58" s="23">
        <v>17938</v>
      </c>
      <c r="M58" s="23">
        <v>2.2000000000000002</v>
      </c>
      <c r="N58" s="23" t="s">
        <v>76</v>
      </c>
      <c r="O58" s="23" t="s">
        <v>36</v>
      </c>
    </row>
    <row r="59" spans="9:15" x14ac:dyDescent="0.35">
      <c r="I59" s="23" t="s">
        <v>4302</v>
      </c>
      <c r="J59" s="23" t="s">
        <v>4303</v>
      </c>
      <c r="K59" s="23" t="s">
        <v>2517</v>
      </c>
      <c r="L59" s="23">
        <v>8287</v>
      </c>
      <c r="M59" s="23">
        <v>3.8650000000000002</v>
      </c>
      <c r="N59" s="23" t="s">
        <v>36</v>
      </c>
      <c r="O59" s="23" t="s">
        <v>36</v>
      </c>
    </row>
    <row r="60" spans="9:15" x14ac:dyDescent="0.35">
      <c r="I60" s="23" t="s">
        <v>4296</v>
      </c>
      <c r="J60" s="23" t="s">
        <v>4297</v>
      </c>
      <c r="K60" s="23" t="s">
        <v>2525</v>
      </c>
      <c r="L60" s="23">
        <v>32606</v>
      </c>
      <c r="M60" s="23">
        <v>0.75</v>
      </c>
      <c r="N60" s="23" t="s">
        <v>76</v>
      </c>
      <c r="O60" s="23" t="s">
        <v>822</v>
      </c>
    </row>
    <row r="61" spans="9:15" x14ac:dyDescent="0.35">
      <c r="I61" s="23" t="s">
        <v>3784</v>
      </c>
      <c r="J61" s="23" t="s">
        <v>3785</v>
      </c>
      <c r="K61" s="23" t="s">
        <v>2517</v>
      </c>
      <c r="L61" s="23">
        <v>10013</v>
      </c>
      <c r="M61" s="23">
        <v>3.4929999999999999</v>
      </c>
      <c r="N61" s="23" t="s">
        <v>53</v>
      </c>
      <c r="O61" s="23" t="s">
        <v>36</v>
      </c>
    </row>
    <row r="62" spans="9:15" x14ac:dyDescent="0.35">
      <c r="I62" s="23" t="s">
        <v>4314</v>
      </c>
      <c r="J62" s="23" t="s">
        <v>4315</v>
      </c>
      <c r="K62" s="23" t="s">
        <v>2525</v>
      </c>
      <c r="L62" s="23">
        <v>31282</v>
      </c>
      <c r="M62" s="23">
        <v>0.84199999999999997</v>
      </c>
      <c r="N62" s="23" t="s">
        <v>76</v>
      </c>
      <c r="O62" s="23" t="s">
        <v>36</v>
      </c>
    </row>
    <row r="63" spans="9:15" x14ac:dyDescent="0.35">
      <c r="I63" s="23" t="s">
        <v>4322</v>
      </c>
      <c r="J63" s="23" t="s">
        <v>4323</v>
      </c>
      <c r="K63" s="23" t="s">
        <v>2525</v>
      </c>
      <c r="L63" s="23">
        <v>31128</v>
      </c>
      <c r="M63" s="23">
        <v>0.85299999999999998</v>
      </c>
      <c r="N63" s="23" t="s">
        <v>50</v>
      </c>
      <c r="O63" s="23" t="s">
        <v>822</v>
      </c>
    </row>
    <row r="64" spans="9:15" x14ac:dyDescent="0.35">
      <c r="I64" s="23" t="s">
        <v>5586</v>
      </c>
      <c r="J64" s="23" t="s">
        <v>5587</v>
      </c>
      <c r="K64" s="23" t="s">
        <v>2525</v>
      </c>
      <c r="L64" s="23">
        <v>32606</v>
      </c>
      <c r="M64" s="23">
        <v>0.75</v>
      </c>
      <c r="N64" s="23" t="s">
        <v>53</v>
      </c>
      <c r="O64" s="23" t="s">
        <v>36</v>
      </c>
    </row>
    <row r="65" spans="9:15" x14ac:dyDescent="0.35">
      <c r="I65" s="23" t="s">
        <v>4250</v>
      </c>
      <c r="J65" s="23" t="s">
        <v>4251</v>
      </c>
      <c r="K65" s="23" t="s">
        <v>2522</v>
      </c>
      <c r="L65" s="23">
        <v>26363</v>
      </c>
      <c r="M65" s="23">
        <v>1.2509999999999999</v>
      </c>
      <c r="N65" s="23" t="s">
        <v>81</v>
      </c>
      <c r="O65" s="23" t="s">
        <v>36</v>
      </c>
    </row>
    <row r="66" spans="9:15" x14ac:dyDescent="0.35">
      <c r="I66" s="23" t="s">
        <v>4191</v>
      </c>
      <c r="J66" s="23" t="s">
        <v>4192</v>
      </c>
      <c r="K66" s="23" t="s">
        <v>2517</v>
      </c>
      <c r="L66" s="23">
        <v>8380</v>
      </c>
      <c r="M66" s="23">
        <v>3.839</v>
      </c>
      <c r="N66" s="23" t="s">
        <v>36</v>
      </c>
      <c r="O66" s="23" t="s">
        <v>36</v>
      </c>
    </row>
    <row r="67" spans="9:15" x14ac:dyDescent="0.35">
      <c r="I67" s="23" t="s">
        <v>4282</v>
      </c>
      <c r="J67" s="23" t="s">
        <v>4283</v>
      </c>
      <c r="K67" s="23" t="s">
        <v>2525</v>
      </c>
      <c r="L67" s="23">
        <v>32606</v>
      </c>
      <c r="M67" s="23">
        <v>0.75</v>
      </c>
      <c r="N67" s="23" t="s">
        <v>156</v>
      </c>
      <c r="O67" s="23" t="s">
        <v>36</v>
      </c>
    </row>
    <row r="68" spans="9:15" x14ac:dyDescent="0.35">
      <c r="I68" s="23" t="s">
        <v>4300</v>
      </c>
      <c r="J68" s="23" t="s">
        <v>4301</v>
      </c>
      <c r="K68" s="23" t="s">
        <v>2522</v>
      </c>
      <c r="L68" s="23">
        <v>25461</v>
      </c>
      <c r="M68" s="23">
        <v>1.323</v>
      </c>
      <c r="N68" s="23" t="s">
        <v>96</v>
      </c>
      <c r="O68" s="23" t="s">
        <v>36</v>
      </c>
    </row>
    <row r="69" spans="9:15" x14ac:dyDescent="0.35">
      <c r="I69" s="23" t="s">
        <v>4164</v>
      </c>
      <c r="J69" s="23" t="s">
        <v>4165</v>
      </c>
      <c r="K69" s="23" t="s">
        <v>2518</v>
      </c>
      <c r="L69" s="23">
        <v>17917</v>
      </c>
      <c r="M69" s="23">
        <v>2.202</v>
      </c>
      <c r="N69" s="23" t="s">
        <v>85</v>
      </c>
      <c r="O69" s="23" t="s">
        <v>822</v>
      </c>
    </row>
    <row r="70" spans="9:15" x14ac:dyDescent="0.35">
      <c r="I70" s="23" t="s">
        <v>5590</v>
      </c>
      <c r="J70" s="23" t="s">
        <v>5591</v>
      </c>
      <c r="K70" s="23" t="s">
        <v>2525</v>
      </c>
      <c r="L70" s="23">
        <v>32606</v>
      </c>
      <c r="M70" s="23">
        <v>0.75</v>
      </c>
      <c r="N70" s="23" t="s">
        <v>50</v>
      </c>
      <c r="O70" s="23" t="s">
        <v>36</v>
      </c>
    </row>
    <row r="71" spans="9:15" x14ac:dyDescent="0.35">
      <c r="I71" s="23" t="s">
        <v>5604</v>
      </c>
      <c r="J71" s="23" t="s">
        <v>5605</v>
      </c>
      <c r="K71" s="23" t="s">
        <v>2525</v>
      </c>
      <c r="L71" s="23">
        <v>58964</v>
      </c>
      <c r="M71" s="23">
        <v>0.52300000000000002</v>
      </c>
      <c r="N71" s="23" t="s">
        <v>85</v>
      </c>
      <c r="O71" s="23" t="s">
        <v>36</v>
      </c>
    </row>
    <row r="72" spans="9:15" x14ac:dyDescent="0.35">
      <c r="I72" s="23" t="s">
        <v>4320</v>
      </c>
      <c r="J72" s="23" t="s">
        <v>4321</v>
      </c>
      <c r="K72" s="23" t="s">
        <v>2525</v>
      </c>
      <c r="L72" s="23">
        <v>57918</v>
      </c>
      <c r="M72" s="23">
        <v>0.67500000000000004</v>
      </c>
      <c r="N72" s="23" t="s">
        <v>50</v>
      </c>
      <c r="O72" s="23" t="s">
        <v>36</v>
      </c>
    </row>
    <row r="73" spans="9:15" x14ac:dyDescent="0.35">
      <c r="I73" s="23" t="s">
        <v>5578</v>
      </c>
      <c r="J73" s="23" t="s">
        <v>5579</v>
      </c>
      <c r="K73" s="23" t="s">
        <v>2522</v>
      </c>
      <c r="L73" s="23">
        <v>20679</v>
      </c>
      <c r="M73" s="23">
        <v>1.8420000000000001</v>
      </c>
      <c r="N73" s="23" t="s">
        <v>106</v>
      </c>
      <c r="O73" s="23" t="s">
        <v>36</v>
      </c>
    </row>
    <row r="74" spans="9:15" x14ac:dyDescent="0.35">
      <c r="I74" s="23" t="s">
        <v>5598</v>
      </c>
      <c r="J74" s="23" t="s">
        <v>5599</v>
      </c>
      <c r="K74" s="23" t="s">
        <v>2525</v>
      </c>
      <c r="L74" s="23">
        <v>44992</v>
      </c>
      <c r="M74" s="23">
        <v>0.745</v>
      </c>
      <c r="N74" s="23" t="s">
        <v>36</v>
      </c>
      <c r="O74" s="23" t="s">
        <v>36</v>
      </c>
    </row>
    <row r="75" spans="9:15" x14ac:dyDescent="0.35">
      <c r="I75" s="23" t="s">
        <v>4286</v>
      </c>
      <c r="J75" s="23" t="s">
        <v>4287</v>
      </c>
      <c r="K75" s="23" t="s">
        <v>2522</v>
      </c>
      <c r="L75" s="23">
        <v>30738</v>
      </c>
      <c r="M75" s="23">
        <v>0.88100000000000001</v>
      </c>
      <c r="N75" s="23" t="s">
        <v>85</v>
      </c>
      <c r="O75" s="23" t="s">
        <v>822</v>
      </c>
    </row>
    <row r="76" spans="9:15" x14ac:dyDescent="0.35">
      <c r="I76" s="23" t="s">
        <v>4278</v>
      </c>
      <c r="J76" s="23" t="s">
        <v>4279</v>
      </c>
      <c r="K76" s="23" t="s">
        <v>2522</v>
      </c>
      <c r="L76" s="23">
        <v>26400</v>
      </c>
      <c r="M76" s="23">
        <v>1.248</v>
      </c>
      <c r="N76" s="23" t="s">
        <v>42</v>
      </c>
      <c r="O76" s="23" t="s">
        <v>36</v>
      </c>
    </row>
    <row r="77" spans="9:15" x14ac:dyDescent="0.35">
      <c r="I77" s="23" t="s">
        <v>5596</v>
      </c>
      <c r="J77" s="23" t="s">
        <v>5597</v>
      </c>
      <c r="K77" s="23" t="s">
        <v>2525</v>
      </c>
      <c r="L77" s="23">
        <v>32606</v>
      </c>
      <c r="M77" s="23">
        <v>0.75</v>
      </c>
      <c r="N77" s="23" t="s">
        <v>39</v>
      </c>
      <c r="O77" s="23" t="s">
        <v>36</v>
      </c>
    </row>
    <row r="78" spans="9:15" x14ac:dyDescent="0.35">
      <c r="I78" s="23" t="s">
        <v>4246</v>
      </c>
      <c r="J78" s="23" t="s">
        <v>4247</v>
      </c>
      <c r="K78" s="23" t="s">
        <v>2522</v>
      </c>
      <c r="L78" s="23">
        <v>24984</v>
      </c>
      <c r="M78" s="23">
        <v>1.367</v>
      </c>
      <c r="N78" s="23" t="s">
        <v>96</v>
      </c>
      <c r="O78" s="23" t="s">
        <v>36</v>
      </c>
    </row>
    <row r="79" spans="9:15" x14ac:dyDescent="0.35">
      <c r="I79" s="23" t="s">
        <v>4162</v>
      </c>
      <c r="J79" s="23" t="s">
        <v>4163</v>
      </c>
      <c r="K79" s="23" t="s">
        <v>2518</v>
      </c>
      <c r="L79" s="23">
        <v>10939</v>
      </c>
      <c r="M79" s="23">
        <v>3.3119999999999998</v>
      </c>
      <c r="N79" s="23" t="s">
        <v>85</v>
      </c>
      <c r="O79" s="23" t="s">
        <v>36</v>
      </c>
    </row>
    <row r="80" spans="9:15" x14ac:dyDescent="0.35">
      <c r="I80" s="23" t="s">
        <v>5592</v>
      </c>
      <c r="J80" s="23" t="s">
        <v>5593</v>
      </c>
      <c r="K80" s="23" t="s">
        <v>2525</v>
      </c>
      <c r="L80" s="23">
        <v>32606</v>
      </c>
      <c r="M80" s="23">
        <v>0.75</v>
      </c>
      <c r="N80" s="23" t="s">
        <v>155</v>
      </c>
      <c r="O80" s="23" t="s">
        <v>36</v>
      </c>
    </row>
    <row r="81" spans="9:15" x14ac:dyDescent="0.35">
      <c r="I81" s="23" t="s">
        <v>4330</v>
      </c>
      <c r="J81" s="23" t="s">
        <v>4331</v>
      </c>
      <c r="K81" s="23" t="s">
        <v>2522</v>
      </c>
      <c r="L81" s="23">
        <v>27105</v>
      </c>
      <c r="M81" s="23">
        <v>1.1859999999999999</v>
      </c>
      <c r="N81" s="23" t="s">
        <v>50</v>
      </c>
      <c r="O81" s="23" t="s">
        <v>36</v>
      </c>
    </row>
    <row r="82" spans="9:15" x14ac:dyDescent="0.35">
      <c r="I82" s="23" t="s">
        <v>4252</v>
      </c>
      <c r="J82" s="23" t="s">
        <v>4253</v>
      </c>
      <c r="K82" s="23" t="s">
        <v>2522</v>
      </c>
      <c r="L82" s="23">
        <v>29755</v>
      </c>
      <c r="M82" s="23">
        <v>0.94899999999999995</v>
      </c>
      <c r="N82" s="23" t="s">
        <v>85</v>
      </c>
      <c r="O82" s="23" t="s">
        <v>36</v>
      </c>
    </row>
    <row r="83" spans="9:15" x14ac:dyDescent="0.35">
      <c r="I83" s="23" t="s">
        <v>4224</v>
      </c>
      <c r="J83" s="23" t="s">
        <v>4225</v>
      </c>
      <c r="K83" s="23" t="s">
        <v>2518</v>
      </c>
      <c r="L83" s="23">
        <v>18912</v>
      </c>
      <c r="M83" s="23">
        <v>2.0640000000000001</v>
      </c>
      <c r="N83" s="23" t="s">
        <v>53</v>
      </c>
      <c r="O83" s="23" t="s">
        <v>822</v>
      </c>
    </row>
    <row r="84" spans="9:15" x14ac:dyDescent="0.35">
      <c r="I84" s="23" t="s">
        <v>4206</v>
      </c>
      <c r="J84" s="23" t="s">
        <v>4207</v>
      </c>
      <c r="K84" s="23" t="s">
        <v>2522</v>
      </c>
      <c r="L84" s="23">
        <v>21839</v>
      </c>
      <c r="M84" s="23">
        <v>1.702</v>
      </c>
      <c r="N84" s="23" t="s">
        <v>71</v>
      </c>
      <c r="O84" s="23" t="s">
        <v>36</v>
      </c>
    </row>
    <row r="85" spans="9:15" x14ac:dyDescent="0.35">
      <c r="I85" s="23" t="s">
        <v>4204</v>
      </c>
      <c r="J85" s="23" t="s">
        <v>4205</v>
      </c>
      <c r="K85" s="23" t="s">
        <v>2522</v>
      </c>
      <c r="L85" s="23">
        <v>20702</v>
      </c>
      <c r="M85" s="23">
        <v>1.8380000000000001</v>
      </c>
      <c r="N85" s="23" t="s">
        <v>85</v>
      </c>
      <c r="O85" s="23" t="s">
        <v>822</v>
      </c>
    </row>
    <row r="86" spans="9:15" x14ac:dyDescent="0.35">
      <c r="I86" s="23" t="s">
        <v>4268</v>
      </c>
      <c r="J86" s="23" t="s">
        <v>4269</v>
      </c>
      <c r="K86" s="23" t="s">
        <v>2522</v>
      </c>
      <c r="L86" s="23">
        <v>27419</v>
      </c>
      <c r="M86" s="23">
        <v>1.155</v>
      </c>
      <c r="N86" s="23" t="s">
        <v>144</v>
      </c>
      <c r="O86" s="23" t="s">
        <v>36</v>
      </c>
    </row>
    <row r="87" spans="9:15" x14ac:dyDescent="0.35">
      <c r="I87" s="23" t="s">
        <v>4260</v>
      </c>
      <c r="J87" s="23" t="s">
        <v>4261</v>
      </c>
      <c r="K87" s="23" t="s">
        <v>2525</v>
      </c>
      <c r="L87" s="23">
        <v>32606</v>
      </c>
      <c r="M87" s="23">
        <v>0.75</v>
      </c>
      <c r="N87" s="23" t="s">
        <v>81</v>
      </c>
      <c r="O87" s="23" t="s">
        <v>822</v>
      </c>
    </row>
    <row r="88" spans="9:15" x14ac:dyDescent="0.35">
      <c r="I88" s="23" t="s">
        <v>4288</v>
      </c>
      <c r="J88" s="23" t="s">
        <v>4289</v>
      </c>
      <c r="K88" s="23" t="s">
        <v>2525</v>
      </c>
      <c r="L88" s="23">
        <v>32606</v>
      </c>
      <c r="M88" s="23">
        <v>0.75</v>
      </c>
      <c r="N88" s="23" t="s">
        <v>50</v>
      </c>
      <c r="O88" s="23" t="s">
        <v>822</v>
      </c>
    </row>
    <row r="89" spans="9:15" x14ac:dyDescent="0.35">
      <c r="I89" s="23" t="s">
        <v>4189</v>
      </c>
      <c r="J89" s="23" t="s">
        <v>4190</v>
      </c>
      <c r="K89" s="23" t="s">
        <v>2518</v>
      </c>
      <c r="L89" s="23">
        <v>14062</v>
      </c>
      <c r="M89" s="23">
        <v>2.7690000000000001</v>
      </c>
      <c r="N89" s="23" t="s">
        <v>76</v>
      </c>
      <c r="O89" s="23" t="s">
        <v>36</v>
      </c>
    </row>
    <row r="90" spans="9:15" x14ac:dyDescent="0.35">
      <c r="I90" s="23" t="s">
        <v>5575</v>
      </c>
      <c r="J90" s="23" t="s">
        <v>5576</v>
      </c>
      <c r="K90" s="23" t="s">
        <v>2518</v>
      </c>
      <c r="L90" s="23">
        <v>15142</v>
      </c>
      <c r="M90" s="23">
        <v>2.5990000000000002</v>
      </c>
      <c r="N90" s="23" t="s">
        <v>50</v>
      </c>
      <c r="O90" s="23" t="s">
        <v>36</v>
      </c>
    </row>
    <row r="91" spans="9:15" x14ac:dyDescent="0.35">
      <c r="I91" s="23" t="s">
        <v>4272</v>
      </c>
      <c r="J91" s="23" t="s">
        <v>4273</v>
      </c>
      <c r="K91" s="23" t="s">
        <v>2525</v>
      </c>
      <c r="L91" s="23">
        <v>32606</v>
      </c>
      <c r="M91" s="23">
        <v>0.75</v>
      </c>
      <c r="N91" s="23" t="s">
        <v>36</v>
      </c>
      <c r="O91" s="23" t="s">
        <v>36</v>
      </c>
    </row>
    <row r="92" spans="9:15" x14ac:dyDescent="0.35">
      <c r="I92" s="23" t="s">
        <v>4199</v>
      </c>
      <c r="J92" s="23" t="s">
        <v>4200</v>
      </c>
      <c r="K92" s="23" t="s">
        <v>2518</v>
      </c>
      <c r="L92" s="23">
        <v>17293</v>
      </c>
      <c r="M92" s="23">
        <v>2.29</v>
      </c>
      <c r="N92" s="23" t="s">
        <v>47</v>
      </c>
      <c r="O92" s="23" t="s">
        <v>36</v>
      </c>
    </row>
    <row r="93" spans="9:15" x14ac:dyDescent="0.35">
      <c r="I93" s="23" t="s">
        <v>5602</v>
      </c>
      <c r="J93" s="23" t="s">
        <v>5603</v>
      </c>
      <c r="K93" s="23" t="s">
        <v>2525</v>
      </c>
      <c r="L93" s="23">
        <v>58917</v>
      </c>
      <c r="M93" s="23">
        <v>0.53500000000000003</v>
      </c>
      <c r="N93" s="23" t="s">
        <v>81</v>
      </c>
      <c r="O93" s="23" t="s">
        <v>36</v>
      </c>
    </row>
    <row r="94" spans="9:15" x14ac:dyDescent="0.35">
      <c r="I94" s="23" t="s">
        <v>4264</v>
      </c>
      <c r="J94" s="23" t="s">
        <v>4265</v>
      </c>
      <c r="K94" s="23" t="s">
        <v>2522</v>
      </c>
      <c r="L94" s="23">
        <v>21602</v>
      </c>
      <c r="M94" s="23">
        <v>1.73</v>
      </c>
      <c r="N94" s="23" t="s">
        <v>47</v>
      </c>
      <c r="O94" s="23" t="s">
        <v>36</v>
      </c>
    </row>
    <row r="95" spans="9:15" x14ac:dyDescent="0.35">
      <c r="I95" s="23" t="s">
        <v>4182</v>
      </c>
      <c r="J95" s="23" t="s">
        <v>4183</v>
      </c>
      <c r="K95" s="23" t="s">
        <v>2518</v>
      </c>
      <c r="L95" s="23">
        <v>13003</v>
      </c>
      <c r="M95" s="23">
        <v>2.9460000000000002</v>
      </c>
      <c r="N95" s="23" t="s">
        <v>47</v>
      </c>
      <c r="O95" s="23" t="s">
        <v>36</v>
      </c>
    </row>
    <row r="96" spans="9:15" x14ac:dyDescent="0.35">
      <c r="I96" s="23" t="s">
        <v>5600</v>
      </c>
      <c r="J96" s="23" t="s">
        <v>5601</v>
      </c>
      <c r="K96" s="23" t="s">
        <v>2525</v>
      </c>
      <c r="L96" s="23">
        <v>44992</v>
      </c>
      <c r="M96" s="23">
        <v>0.745</v>
      </c>
      <c r="N96" s="23" t="s">
        <v>50</v>
      </c>
      <c r="O96" s="23" t="s">
        <v>36</v>
      </c>
    </row>
    <row r="97" spans="9:15" x14ac:dyDescent="0.35">
      <c r="I97" s="23" t="s">
        <v>4248</v>
      </c>
      <c r="J97" s="23" t="s">
        <v>4249</v>
      </c>
      <c r="K97" s="23" t="s">
        <v>2522</v>
      </c>
      <c r="L97" s="23">
        <v>24509</v>
      </c>
      <c r="M97" s="23">
        <v>1.411</v>
      </c>
      <c r="N97" s="23" t="s">
        <v>81</v>
      </c>
      <c r="O97" s="23" t="s">
        <v>36</v>
      </c>
    </row>
    <row r="98" spans="9:15" x14ac:dyDescent="0.35">
      <c r="I98" s="23" t="s">
        <v>4195</v>
      </c>
      <c r="J98" s="23" t="s">
        <v>4196</v>
      </c>
      <c r="K98" s="23" t="s">
        <v>2522</v>
      </c>
      <c r="L98" s="23">
        <v>20790</v>
      </c>
      <c r="M98" s="23">
        <v>1.827</v>
      </c>
      <c r="N98" s="23" t="s">
        <v>47</v>
      </c>
      <c r="O98" s="23" t="s">
        <v>36</v>
      </c>
    </row>
    <row r="99" spans="9:15" x14ac:dyDescent="0.35">
      <c r="I99" s="23" t="s">
        <v>4174</v>
      </c>
      <c r="J99" s="23" t="s">
        <v>4175</v>
      </c>
      <c r="K99" s="23" t="s">
        <v>2518</v>
      </c>
      <c r="L99" s="23">
        <v>16070</v>
      </c>
      <c r="M99" s="23">
        <v>2.4609999999999999</v>
      </c>
      <c r="N99" s="23" t="s">
        <v>71</v>
      </c>
      <c r="O99" s="23" t="s">
        <v>36</v>
      </c>
    </row>
    <row r="100" spans="9:15" x14ac:dyDescent="0.35">
      <c r="I100" s="23" t="s">
        <v>4294</v>
      </c>
      <c r="J100" s="23" t="s">
        <v>4295</v>
      </c>
      <c r="K100" s="23" t="s">
        <v>2525</v>
      </c>
      <c r="L100" s="23">
        <v>32606</v>
      </c>
      <c r="M100" s="23">
        <v>0.75</v>
      </c>
      <c r="N100" s="23" t="s">
        <v>76</v>
      </c>
      <c r="O100" s="23" t="s">
        <v>822</v>
      </c>
    </row>
    <row r="101" spans="9:15" x14ac:dyDescent="0.35">
      <c r="I101" s="23" t="s">
        <v>5588</v>
      </c>
      <c r="J101" s="23" t="s">
        <v>5589</v>
      </c>
      <c r="K101" s="23" t="s">
        <v>2525</v>
      </c>
      <c r="L101" s="23">
        <v>32606</v>
      </c>
      <c r="M101" s="23">
        <v>0.75</v>
      </c>
      <c r="N101" s="23" t="s">
        <v>50</v>
      </c>
      <c r="O101" s="23" t="s">
        <v>36</v>
      </c>
    </row>
    <row r="102" spans="9:15" x14ac:dyDescent="0.35">
      <c r="I102" s="23" t="s">
        <v>3208</v>
      </c>
      <c r="J102" s="23" t="s">
        <v>3209</v>
      </c>
      <c r="K102" s="23" t="s">
        <v>2517</v>
      </c>
      <c r="L102" s="23">
        <v>6806</v>
      </c>
      <c r="M102" s="23">
        <v>4.2149999999999999</v>
      </c>
      <c r="N102" s="23" t="s">
        <v>81</v>
      </c>
      <c r="O102" s="23" t="s">
        <v>36</v>
      </c>
    </row>
    <row r="103" spans="9:15" x14ac:dyDescent="0.35">
      <c r="I103" s="23" t="s">
        <v>4166</v>
      </c>
      <c r="J103" s="23" t="s">
        <v>4167</v>
      </c>
      <c r="K103" s="23" t="s">
        <v>2518</v>
      </c>
      <c r="L103" s="23">
        <v>13303</v>
      </c>
      <c r="M103" s="23">
        <v>2.8959999999999999</v>
      </c>
      <c r="N103" s="23" t="s">
        <v>53</v>
      </c>
      <c r="O103" s="23" t="s">
        <v>36</v>
      </c>
    </row>
    <row r="104" spans="9:15" x14ac:dyDescent="0.35">
      <c r="I104" s="23" t="s">
        <v>4186</v>
      </c>
      <c r="J104" s="23" t="s">
        <v>4187</v>
      </c>
      <c r="K104" s="23" t="s">
        <v>2517</v>
      </c>
      <c r="L104" s="23">
        <v>9303</v>
      </c>
      <c r="M104" s="23">
        <v>3.64</v>
      </c>
      <c r="N104" s="23" t="s">
        <v>81</v>
      </c>
      <c r="O104" s="23" t="s">
        <v>36</v>
      </c>
    </row>
    <row r="105" spans="9:15" x14ac:dyDescent="0.35">
      <c r="I105" s="23" t="s">
        <v>4312</v>
      </c>
      <c r="J105" s="23" t="s">
        <v>4313</v>
      </c>
      <c r="K105" s="23" t="s">
        <v>2525</v>
      </c>
      <c r="L105" s="23">
        <v>32606</v>
      </c>
      <c r="M105" s="23">
        <v>0.75</v>
      </c>
      <c r="N105" s="23" t="s">
        <v>155</v>
      </c>
      <c r="O105" s="23" t="s">
        <v>36</v>
      </c>
    </row>
    <row r="106" spans="9:15" x14ac:dyDescent="0.35">
      <c r="I106" s="23" t="s">
        <v>4172</v>
      </c>
      <c r="J106" s="23" t="s">
        <v>4173</v>
      </c>
      <c r="K106" s="23" t="s">
        <v>2536</v>
      </c>
      <c r="L106" s="23">
        <v>4928</v>
      </c>
      <c r="M106" s="23">
        <v>4.7850000000000001</v>
      </c>
      <c r="N106" s="23" t="s">
        <v>42</v>
      </c>
      <c r="O106" s="23" t="s">
        <v>36</v>
      </c>
    </row>
    <row r="107" spans="9:15" x14ac:dyDescent="0.35">
      <c r="I107" s="23" t="s">
        <v>4214</v>
      </c>
      <c r="J107" s="23" t="s">
        <v>4215</v>
      </c>
      <c r="K107" s="23" t="s">
        <v>2522</v>
      </c>
      <c r="L107" s="23">
        <v>22333</v>
      </c>
      <c r="M107" s="23">
        <v>1.6479999999999999</v>
      </c>
      <c r="N107" s="23" t="s">
        <v>36</v>
      </c>
      <c r="O107" s="23" t="s">
        <v>822</v>
      </c>
    </row>
    <row r="108" spans="9:15" x14ac:dyDescent="0.35">
      <c r="I108" s="23" t="s">
        <v>4212</v>
      </c>
      <c r="J108" s="23" t="s">
        <v>4213</v>
      </c>
      <c r="K108" s="23" t="s">
        <v>2518</v>
      </c>
      <c r="L108" s="23">
        <v>19018</v>
      </c>
      <c r="M108" s="23">
        <v>2.0489999999999999</v>
      </c>
      <c r="N108" s="23" t="s">
        <v>85</v>
      </c>
      <c r="O108" s="23" t="s">
        <v>36</v>
      </c>
    </row>
    <row r="109" spans="9:15" x14ac:dyDescent="0.35">
      <c r="I109" s="23" t="s">
        <v>4334</v>
      </c>
      <c r="J109" s="23" t="s">
        <v>4335</v>
      </c>
      <c r="K109" s="23" t="s">
        <v>2525</v>
      </c>
      <c r="L109" s="23">
        <v>32606</v>
      </c>
      <c r="M109" s="23">
        <v>0.75</v>
      </c>
      <c r="N109" s="23" t="s">
        <v>81</v>
      </c>
      <c r="O109" s="23" t="s">
        <v>822</v>
      </c>
    </row>
    <row r="110" spans="9:15" x14ac:dyDescent="0.35">
      <c r="I110" s="23" t="s">
        <v>4201</v>
      </c>
      <c r="J110" s="23" t="s">
        <v>5577</v>
      </c>
      <c r="K110" s="23" t="s">
        <v>2518</v>
      </c>
      <c r="L110" s="23">
        <v>19042</v>
      </c>
      <c r="M110" s="23">
        <v>2.0449999999999999</v>
      </c>
      <c r="N110" s="23" t="s">
        <v>42</v>
      </c>
      <c r="O110" s="23" t="s">
        <v>36</v>
      </c>
    </row>
    <row r="111" spans="9:15" x14ac:dyDescent="0.35">
      <c r="I111" s="23" t="s">
        <v>5556</v>
      </c>
      <c r="J111" s="23" t="s">
        <v>5557</v>
      </c>
      <c r="K111" s="23" t="s">
        <v>2536</v>
      </c>
      <c r="L111" s="23">
        <v>3506</v>
      </c>
      <c r="M111" s="23">
        <v>5.3310000000000004</v>
      </c>
      <c r="N111" s="23" t="s">
        <v>71</v>
      </c>
      <c r="O111" s="23" t="s">
        <v>36</v>
      </c>
    </row>
    <row r="112" spans="9:15" x14ac:dyDescent="0.35">
      <c r="I112" s="23" t="s">
        <v>5569</v>
      </c>
      <c r="J112" s="23" t="s">
        <v>5570</v>
      </c>
      <c r="K112" s="23" t="s">
        <v>2518</v>
      </c>
      <c r="L112" s="23">
        <v>12355</v>
      </c>
      <c r="M112" s="23">
        <v>3.0579999999999998</v>
      </c>
      <c r="N112" s="23" t="s">
        <v>81</v>
      </c>
      <c r="O112" s="23" t="s">
        <v>36</v>
      </c>
    </row>
    <row r="113" spans="9:15" x14ac:dyDescent="0.35">
      <c r="I113" s="23" t="s">
        <v>4244</v>
      </c>
      <c r="J113" s="23" t="s">
        <v>4245</v>
      </c>
      <c r="K113" s="23" t="s">
        <v>2518</v>
      </c>
      <c r="L113" s="23">
        <v>20294</v>
      </c>
      <c r="M113" s="23">
        <v>1.8879999999999999</v>
      </c>
      <c r="N113" s="23" t="s">
        <v>50</v>
      </c>
      <c r="O113" s="23" t="s">
        <v>36</v>
      </c>
    </row>
    <row r="114" spans="9:15" x14ac:dyDescent="0.35">
      <c r="I114" s="23" t="s">
        <v>4178</v>
      </c>
      <c r="J114" s="23" t="s">
        <v>4179</v>
      </c>
      <c r="K114" s="23" t="s">
        <v>2518</v>
      </c>
      <c r="L114" s="23">
        <v>12916</v>
      </c>
      <c r="M114" s="23">
        <v>2.9620000000000002</v>
      </c>
      <c r="N114" s="23" t="s">
        <v>47</v>
      </c>
      <c r="O114" s="23" t="s">
        <v>36</v>
      </c>
    </row>
    <row r="115" spans="9:15" x14ac:dyDescent="0.35">
      <c r="I115" s="23" t="s">
        <v>4232</v>
      </c>
      <c r="J115" s="23" t="s">
        <v>4233</v>
      </c>
      <c r="K115" s="23" t="s">
        <v>2522</v>
      </c>
      <c r="L115" s="23">
        <v>29088</v>
      </c>
      <c r="M115" s="23">
        <v>0.997</v>
      </c>
      <c r="N115" s="23" t="s">
        <v>50</v>
      </c>
      <c r="O115" s="23" t="s">
        <v>822</v>
      </c>
    </row>
    <row r="116" spans="9:15" x14ac:dyDescent="0.35">
      <c r="I116" s="23" t="s">
        <v>5566</v>
      </c>
      <c r="J116" s="23" t="s">
        <v>5567</v>
      </c>
      <c r="K116" s="23" t="s">
        <v>2517</v>
      </c>
      <c r="L116" s="23">
        <v>8116</v>
      </c>
      <c r="M116" s="23">
        <v>3.9009999999999998</v>
      </c>
      <c r="N116" s="23" t="s">
        <v>85</v>
      </c>
      <c r="O116" s="23" t="s">
        <v>822</v>
      </c>
    </row>
    <row r="117" spans="9:15" x14ac:dyDescent="0.35">
      <c r="I117" s="23" t="s">
        <v>4188</v>
      </c>
      <c r="J117" s="23" t="s">
        <v>5568</v>
      </c>
      <c r="K117" s="23" t="s">
        <v>2517</v>
      </c>
      <c r="L117" s="23">
        <v>9558</v>
      </c>
      <c r="M117" s="23">
        <v>3.585</v>
      </c>
      <c r="N117" s="23" t="s">
        <v>39</v>
      </c>
      <c r="O117" s="23" t="s">
        <v>36</v>
      </c>
    </row>
    <row r="118" spans="9:15" x14ac:dyDescent="0.35">
      <c r="I118" s="23" t="s">
        <v>4193</v>
      </c>
      <c r="J118" s="23" t="s">
        <v>4194</v>
      </c>
      <c r="K118" s="23" t="s">
        <v>2518</v>
      </c>
      <c r="L118" s="23">
        <v>17303</v>
      </c>
      <c r="M118" s="23">
        <v>2.2890000000000001</v>
      </c>
      <c r="N118" s="23" t="s">
        <v>81</v>
      </c>
      <c r="O118" s="23" t="s">
        <v>822</v>
      </c>
    </row>
    <row r="119" spans="9:15" x14ac:dyDescent="0.35">
      <c r="I119" s="23" t="s">
        <v>4298</v>
      </c>
      <c r="J119" s="23" t="s">
        <v>4299</v>
      </c>
      <c r="K119" s="23" t="s">
        <v>2525</v>
      </c>
      <c r="L119" s="23">
        <v>58405</v>
      </c>
      <c r="M119" s="23">
        <v>0.624</v>
      </c>
      <c r="N119" s="23" t="s">
        <v>53</v>
      </c>
      <c r="O119" s="23" t="s">
        <v>36</v>
      </c>
    </row>
    <row r="120" spans="9:15" x14ac:dyDescent="0.35">
      <c r="I120" s="23" t="s">
        <v>4324</v>
      </c>
      <c r="J120" s="23" t="s">
        <v>4325</v>
      </c>
      <c r="K120" s="23" t="s">
        <v>2518</v>
      </c>
      <c r="L120" s="23">
        <v>15183</v>
      </c>
      <c r="M120" s="23">
        <v>2.593</v>
      </c>
      <c r="N120" s="23" t="s">
        <v>50</v>
      </c>
      <c r="O120" s="23" t="s">
        <v>36</v>
      </c>
    </row>
  </sheetData>
  <sheetProtection algorithmName="SHA-512" hashValue="ELqfFzvtqTpQrysG4q7+TtlBc1IAKKJ5cHEzA88tKD6AxUiKtBp1udwzCLam6ew7+ytkULCEdHt2n5W5JQjHag==" saltValue="L2f/sqQZRbR+C5omL6P2ZA==" spinCount="100000" sheet="1" objects="1" scenarios="1"/>
  <autoFilter ref="A2:O2" xr:uid="{00000000-0001-0000-1300-000000000000}"/>
  <sortState xmlns:xlrd2="http://schemas.microsoft.com/office/spreadsheetml/2017/richdata2" ref="A3:G34">
    <sortCondition ref="B3:B3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82"/>
  <sheetViews>
    <sheetView zoomScaleNormal="100" workbookViewId="0"/>
  </sheetViews>
  <sheetFormatPr baseColWidth="10" defaultRowHeight="12.75" x14ac:dyDescent="0.35"/>
  <cols>
    <col min="1" max="1" width="29.53125" bestFit="1" customWidth="1"/>
    <col min="2" max="2" width="18" bestFit="1" customWidth="1"/>
    <col min="3" max="3" width="6" bestFit="1" customWidth="1"/>
    <col min="4" max="4" width="6.6640625" bestFit="1" customWidth="1"/>
    <col min="5" max="5" width="5.53125" bestFit="1" customWidth="1"/>
    <col min="6" max="6" width="3.46484375" bestFit="1" customWidth="1"/>
    <col min="7" max="7" width="25.46484375" bestFit="1" customWidth="1"/>
    <col min="8" max="8" width="11.46484375" hidden="1" customWidth="1"/>
    <col min="9" max="9" width="0" hidden="1" customWidth="1"/>
    <col min="10" max="12" width="11.46484375" hidden="1" customWidth="1"/>
  </cols>
  <sheetData>
    <row r="1" spans="1:12" ht="26.25" x14ac:dyDescent="0.35">
      <c r="A1" s="43" t="s">
        <v>30</v>
      </c>
      <c r="B1" s="43" t="s">
        <v>13</v>
      </c>
      <c r="C1" s="43" t="s">
        <v>31</v>
      </c>
      <c r="D1" s="44" t="s">
        <v>32</v>
      </c>
      <c r="E1" s="44" t="s">
        <v>33</v>
      </c>
      <c r="F1" s="44" t="s">
        <v>34</v>
      </c>
      <c r="G1" s="44" t="s">
        <v>360</v>
      </c>
      <c r="H1" s="24" t="s">
        <v>361</v>
      </c>
      <c r="I1" s="24" t="s">
        <v>395</v>
      </c>
      <c r="J1" s="26" t="s">
        <v>812</v>
      </c>
      <c r="K1" s="26" t="s">
        <v>813</v>
      </c>
      <c r="L1" s="22" t="s">
        <v>31</v>
      </c>
    </row>
    <row r="2" spans="1:12" ht="13.25" customHeight="1" x14ac:dyDescent="0.35">
      <c r="A2" s="23" t="s">
        <v>2712</v>
      </c>
      <c r="B2" s="23" t="s">
        <v>2711</v>
      </c>
      <c r="C2" s="23" t="s">
        <v>3262</v>
      </c>
      <c r="D2" s="23">
        <v>3.7410000000000001</v>
      </c>
      <c r="E2" s="23" t="s">
        <v>47</v>
      </c>
      <c r="F2" s="23" t="s">
        <v>36</v>
      </c>
      <c r="G2" s="27" t="s">
        <v>1733</v>
      </c>
      <c r="H2" s="27" t="s">
        <v>4338</v>
      </c>
      <c r="I2" s="23" t="s">
        <v>4339</v>
      </c>
      <c r="J2" t="s">
        <v>4340</v>
      </c>
      <c r="K2">
        <v>4</v>
      </c>
      <c r="L2" s="23" t="s">
        <v>2517</v>
      </c>
    </row>
    <row r="3" spans="1:12" x14ac:dyDescent="0.35">
      <c r="A3" s="23" t="s">
        <v>6967</v>
      </c>
      <c r="B3" s="23" t="s">
        <v>6966</v>
      </c>
      <c r="C3" s="23" t="s">
        <v>3255</v>
      </c>
      <c r="D3" s="23">
        <v>0.745</v>
      </c>
      <c r="E3" s="23" t="s">
        <v>68</v>
      </c>
      <c r="F3" s="23" t="s">
        <v>36</v>
      </c>
      <c r="G3" s="27" t="s">
        <v>4910</v>
      </c>
      <c r="H3" s="27" t="s">
        <v>4338</v>
      </c>
      <c r="I3" s="23" t="s">
        <v>4339</v>
      </c>
      <c r="J3" t="s">
        <v>4518</v>
      </c>
      <c r="K3">
        <v>4</v>
      </c>
      <c r="L3" s="23" t="s">
        <v>2525</v>
      </c>
    </row>
    <row r="4" spans="1:12" x14ac:dyDescent="0.35">
      <c r="A4" s="23" t="s">
        <v>6757</v>
      </c>
      <c r="B4" s="23" t="s">
        <v>6756</v>
      </c>
      <c r="C4" s="23" t="s">
        <v>3253</v>
      </c>
      <c r="D4" s="23">
        <v>1.427</v>
      </c>
      <c r="E4" s="23" t="s">
        <v>42</v>
      </c>
      <c r="F4" s="23" t="s">
        <v>36</v>
      </c>
      <c r="G4" s="27" t="s">
        <v>4910</v>
      </c>
      <c r="H4" s="27" t="s">
        <v>4338</v>
      </c>
      <c r="I4" s="23" t="s">
        <v>4339</v>
      </c>
      <c r="J4" t="s">
        <v>4666</v>
      </c>
      <c r="K4">
        <v>1</v>
      </c>
      <c r="L4" s="23" t="s">
        <v>2522</v>
      </c>
    </row>
    <row r="5" spans="1:12" x14ac:dyDescent="0.35">
      <c r="A5" s="23" t="s">
        <v>5678</v>
      </c>
      <c r="B5" s="23" t="s">
        <v>5677</v>
      </c>
      <c r="C5" s="23" t="s">
        <v>3262</v>
      </c>
      <c r="D5" s="23">
        <v>4.0650000000000004</v>
      </c>
      <c r="E5" s="23" t="s">
        <v>42</v>
      </c>
      <c r="F5" s="23" t="s">
        <v>36</v>
      </c>
      <c r="G5" s="27" t="s">
        <v>4909</v>
      </c>
      <c r="H5" s="27" t="s">
        <v>4338</v>
      </c>
      <c r="I5" s="23" t="s">
        <v>4339</v>
      </c>
      <c r="J5" t="s">
        <v>4587</v>
      </c>
      <c r="K5">
        <v>4</v>
      </c>
      <c r="L5" s="23" t="s">
        <v>2517</v>
      </c>
    </row>
    <row r="6" spans="1:12" x14ac:dyDescent="0.35">
      <c r="A6" s="23" t="s">
        <v>5561</v>
      </c>
      <c r="B6" s="23" t="s">
        <v>5560</v>
      </c>
      <c r="C6" s="23" t="s">
        <v>3261</v>
      </c>
      <c r="D6" s="23">
        <v>4.9610000000000003</v>
      </c>
      <c r="E6" s="23" t="s">
        <v>36</v>
      </c>
      <c r="F6" s="23" t="s">
        <v>36</v>
      </c>
      <c r="G6" s="27" t="s">
        <v>29</v>
      </c>
      <c r="H6" s="27" t="s">
        <v>4338</v>
      </c>
      <c r="I6" s="23" t="s">
        <v>4339</v>
      </c>
      <c r="J6" t="s">
        <v>4378</v>
      </c>
      <c r="K6">
        <v>1</v>
      </c>
      <c r="L6" s="23" t="s">
        <v>2536</v>
      </c>
    </row>
    <row r="7" spans="1:12" x14ac:dyDescent="0.35">
      <c r="A7" s="23" t="s">
        <v>4171</v>
      </c>
      <c r="B7" s="23" t="s">
        <v>4170</v>
      </c>
      <c r="C7" s="23" t="s">
        <v>3262</v>
      </c>
      <c r="D7" s="23">
        <v>4.0960000000000001</v>
      </c>
      <c r="E7" s="23" t="s">
        <v>53</v>
      </c>
      <c r="F7" s="23" t="s">
        <v>36</v>
      </c>
      <c r="G7" s="27" t="s">
        <v>29</v>
      </c>
      <c r="H7" s="27" t="s">
        <v>4338</v>
      </c>
      <c r="I7" s="23" t="s">
        <v>4339</v>
      </c>
      <c r="J7" t="s">
        <v>4345</v>
      </c>
      <c r="K7">
        <v>4</v>
      </c>
      <c r="L7" s="23" t="s">
        <v>2517</v>
      </c>
    </row>
    <row r="8" spans="1:12" x14ac:dyDescent="0.35">
      <c r="A8" s="23" t="s">
        <v>2846</v>
      </c>
      <c r="B8" s="23" t="s">
        <v>2845</v>
      </c>
      <c r="C8" s="23" t="s">
        <v>3255</v>
      </c>
      <c r="D8" s="23">
        <v>0.69199999999999995</v>
      </c>
      <c r="E8" s="23" t="s">
        <v>50</v>
      </c>
      <c r="F8" s="23" t="s">
        <v>36</v>
      </c>
      <c r="G8" s="27" t="s">
        <v>493</v>
      </c>
      <c r="H8" s="27" t="s">
        <v>4338</v>
      </c>
      <c r="I8" s="23" t="s">
        <v>4342</v>
      </c>
      <c r="J8" t="s">
        <v>4347</v>
      </c>
      <c r="K8">
        <v>5</v>
      </c>
      <c r="L8" s="23" t="s">
        <v>2525</v>
      </c>
    </row>
    <row r="9" spans="1:12" x14ac:dyDescent="0.35">
      <c r="A9" s="23" t="s">
        <v>6689</v>
      </c>
      <c r="B9" s="23" t="s">
        <v>6688</v>
      </c>
      <c r="C9" s="23" t="s">
        <v>3254</v>
      </c>
      <c r="D9" s="23">
        <v>2.02</v>
      </c>
      <c r="E9" s="23" t="s">
        <v>50</v>
      </c>
      <c r="F9" s="23" t="s">
        <v>36</v>
      </c>
      <c r="G9" s="27" t="s">
        <v>4910</v>
      </c>
      <c r="H9" s="27" t="s">
        <v>4338</v>
      </c>
      <c r="I9" s="23" t="s">
        <v>4339</v>
      </c>
      <c r="J9" t="s">
        <v>4703</v>
      </c>
      <c r="K9">
        <v>3</v>
      </c>
      <c r="L9" s="23" t="s">
        <v>2518</v>
      </c>
    </row>
    <row r="10" spans="1:12" x14ac:dyDescent="0.35">
      <c r="A10" s="23" t="s">
        <v>1038</v>
      </c>
      <c r="B10" s="23" t="s">
        <v>1037</v>
      </c>
      <c r="C10" s="23" t="s">
        <v>3262</v>
      </c>
      <c r="D10" s="23">
        <v>3.8639999999999999</v>
      </c>
      <c r="E10" s="23" t="s">
        <v>39</v>
      </c>
      <c r="F10" s="23" t="s">
        <v>36</v>
      </c>
      <c r="G10" s="27" t="s">
        <v>497</v>
      </c>
      <c r="H10" s="27" t="s">
        <v>4338</v>
      </c>
      <c r="I10" s="23" t="s">
        <v>4339</v>
      </c>
      <c r="J10" t="s">
        <v>4348</v>
      </c>
      <c r="K10">
        <v>2</v>
      </c>
      <c r="L10" s="23" t="s">
        <v>2517</v>
      </c>
    </row>
    <row r="11" spans="1:12" x14ac:dyDescent="0.35">
      <c r="A11" s="23" t="s">
        <v>2722</v>
      </c>
      <c r="B11" s="23" t="s">
        <v>2721</v>
      </c>
      <c r="C11" s="23" t="s">
        <v>3262</v>
      </c>
      <c r="D11" s="23">
        <v>4.2670000000000003</v>
      </c>
      <c r="E11" s="23" t="s">
        <v>81</v>
      </c>
      <c r="F11" s="23" t="s">
        <v>36</v>
      </c>
      <c r="G11" s="27" t="s">
        <v>1733</v>
      </c>
      <c r="H11" s="27" t="s">
        <v>4338</v>
      </c>
      <c r="I11" s="23" t="s">
        <v>4339</v>
      </c>
      <c r="J11" t="s">
        <v>4349</v>
      </c>
      <c r="K11">
        <v>4</v>
      </c>
      <c r="L11" s="23" t="s">
        <v>2517</v>
      </c>
    </row>
    <row r="12" spans="1:12" x14ac:dyDescent="0.35">
      <c r="A12" s="23" t="s">
        <v>1698</v>
      </c>
      <c r="B12" s="23" t="s">
        <v>459</v>
      </c>
      <c r="C12" s="23" t="s">
        <v>3262</v>
      </c>
      <c r="D12" s="23">
        <v>3.867</v>
      </c>
      <c r="E12" s="23" t="s">
        <v>53</v>
      </c>
      <c r="F12" s="23" t="s">
        <v>36</v>
      </c>
      <c r="G12" s="27" t="s">
        <v>27</v>
      </c>
      <c r="H12" s="27" t="s">
        <v>4338</v>
      </c>
      <c r="I12" s="23" t="s">
        <v>4339</v>
      </c>
      <c r="J12" t="s">
        <v>4350</v>
      </c>
      <c r="K12">
        <v>1</v>
      </c>
      <c r="L12" s="23" t="s">
        <v>2517</v>
      </c>
    </row>
    <row r="13" spans="1:12" x14ac:dyDescent="0.35">
      <c r="A13" s="23" t="s">
        <v>4971</v>
      </c>
      <c r="B13" s="23" t="s">
        <v>4970</v>
      </c>
      <c r="C13" s="23" t="s">
        <v>3254</v>
      </c>
      <c r="D13" s="23">
        <v>2.3730000000000002</v>
      </c>
      <c r="E13" s="23" t="s">
        <v>35</v>
      </c>
      <c r="F13" s="23" t="s">
        <v>36</v>
      </c>
      <c r="G13" s="27" t="s">
        <v>3273</v>
      </c>
      <c r="H13" s="27" t="s">
        <v>4338</v>
      </c>
      <c r="I13" s="23" t="s">
        <v>4342</v>
      </c>
      <c r="J13" t="s">
        <v>4680</v>
      </c>
      <c r="K13">
        <v>8</v>
      </c>
      <c r="L13" s="23" t="s">
        <v>2518</v>
      </c>
    </row>
    <row r="14" spans="1:12" x14ac:dyDescent="0.35">
      <c r="A14" s="23" t="s">
        <v>3912</v>
      </c>
      <c r="B14" s="23" t="s">
        <v>3911</v>
      </c>
      <c r="C14" s="23" t="s">
        <v>3262</v>
      </c>
      <c r="D14" s="23">
        <v>3.577</v>
      </c>
      <c r="E14" s="23" t="s">
        <v>39</v>
      </c>
      <c r="F14" s="23" t="s">
        <v>36</v>
      </c>
      <c r="G14" s="27" t="s">
        <v>28</v>
      </c>
      <c r="H14" s="27" t="s">
        <v>4338</v>
      </c>
      <c r="I14" s="23" t="s">
        <v>4339</v>
      </c>
      <c r="J14" t="s">
        <v>4353</v>
      </c>
      <c r="K14">
        <v>4</v>
      </c>
      <c r="L14" s="23" t="s">
        <v>2517</v>
      </c>
    </row>
    <row r="15" spans="1:12" x14ac:dyDescent="0.35">
      <c r="A15" s="23" t="s">
        <v>6192</v>
      </c>
      <c r="B15" s="23" t="s">
        <v>6191</v>
      </c>
      <c r="C15" s="23" t="s">
        <v>3254</v>
      </c>
      <c r="D15" s="23">
        <v>2.9990000000000001</v>
      </c>
      <c r="E15" s="23" t="s">
        <v>53</v>
      </c>
      <c r="F15" s="23" t="s">
        <v>36</v>
      </c>
      <c r="G15" s="27" t="s">
        <v>1733</v>
      </c>
      <c r="H15" s="27" t="s">
        <v>4338</v>
      </c>
      <c r="I15" s="23" t="s">
        <v>4339</v>
      </c>
      <c r="J15" t="s">
        <v>4488</v>
      </c>
      <c r="K15">
        <v>3</v>
      </c>
      <c r="L15" s="23" t="s">
        <v>2518</v>
      </c>
    </row>
    <row r="16" spans="1:12" x14ac:dyDescent="0.35">
      <c r="A16" s="23" t="s">
        <v>3823</v>
      </c>
      <c r="B16" s="23" t="s">
        <v>3822</v>
      </c>
      <c r="C16" s="23" t="s">
        <v>3262</v>
      </c>
      <c r="D16" s="23">
        <v>4.008</v>
      </c>
      <c r="E16" s="23" t="s">
        <v>36</v>
      </c>
      <c r="F16" s="23" t="s">
        <v>36</v>
      </c>
      <c r="G16" s="27" t="s">
        <v>2786</v>
      </c>
      <c r="H16" s="27" t="s">
        <v>4338</v>
      </c>
      <c r="I16" s="23" t="s">
        <v>4339</v>
      </c>
      <c r="J16" t="s">
        <v>4354</v>
      </c>
      <c r="K16">
        <v>2</v>
      </c>
      <c r="L16" s="23" t="s">
        <v>2517</v>
      </c>
    </row>
    <row r="17" spans="1:12" x14ac:dyDescent="0.35">
      <c r="A17" s="23" t="s">
        <v>2977</v>
      </c>
      <c r="B17" s="23" t="s">
        <v>2976</v>
      </c>
      <c r="C17" s="23" t="s">
        <v>3262</v>
      </c>
      <c r="D17" s="23">
        <v>3.8759999999999999</v>
      </c>
      <c r="E17" s="23" t="s">
        <v>85</v>
      </c>
      <c r="F17" s="23" t="s">
        <v>36</v>
      </c>
      <c r="G17" s="27" t="s">
        <v>2786</v>
      </c>
      <c r="H17" s="27" t="s">
        <v>4338</v>
      </c>
      <c r="I17" s="23" t="s">
        <v>4339</v>
      </c>
      <c r="J17" t="s">
        <v>4355</v>
      </c>
      <c r="K17">
        <v>2</v>
      </c>
      <c r="L17" s="23" t="s">
        <v>2517</v>
      </c>
    </row>
    <row r="18" spans="1:12" x14ac:dyDescent="0.35">
      <c r="A18" s="23" t="s">
        <v>2961</v>
      </c>
      <c r="B18" s="23" t="s">
        <v>2960</v>
      </c>
      <c r="C18" s="23" t="s">
        <v>3262</v>
      </c>
      <c r="D18" s="23">
        <v>3.5939999999999999</v>
      </c>
      <c r="E18" s="23" t="s">
        <v>36</v>
      </c>
      <c r="F18" s="23" t="s">
        <v>36</v>
      </c>
      <c r="G18" s="27" t="s">
        <v>2786</v>
      </c>
      <c r="H18" s="27" t="s">
        <v>4338</v>
      </c>
      <c r="I18" s="23" t="s">
        <v>4339</v>
      </c>
      <c r="J18" t="s">
        <v>4475</v>
      </c>
      <c r="K18">
        <v>3</v>
      </c>
      <c r="L18" s="23" t="s">
        <v>2517</v>
      </c>
    </row>
    <row r="19" spans="1:12" x14ac:dyDescent="0.35">
      <c r="A19" s="23" t="s">
        <v>6308</v>
      </c>
      <c r="B19" s="23" t="s">
        <v>6307</v>
      </c>
      <c r="C19" s="23" t="s">
        <v>3261</v>
      </c>
      <c r="D19" s="23">
        <v>5.0519999999999996</v>
      </c>
      <c r="E19" s="23" t="s">
        <v>68</v>
      </c>
      <c r="F19" s="23" t="s">
        <v>36</v>
      </c>
      <c r="G19" s="27" t="s">
        <v>4910</v>
      </c>
      <c r="H19" s="27" t="s">
        <v>4338</v>
      </c>
      <c r="I19" s="23" t="s">
        <v>4339</v>
      </c>
      <c r="J19" t="s">
        <v>4814</v>
      </c>
      <c r="K19">
        <v>3</v>
      </c>
      <c r="L19" s="23" t="s">
        <v>2536</v>
      </c>
    </row>
    <row r="20" spans="1:12" x14ac:dyDescent="0.35">
      <c r="A20" s="23" t="s">
        <v>321</v>
      </c>
      <c r="B20" s="23" t="s">
        <v>320</v>
      </c>
      <c r="C20" s="23" t="s">
        <v>3253</v>
      </c>
      <c r="D20" s="23">
        <v>1.254</v>
      </c>
      <c r="E20" s="23" t="s">
        <v>3605</v>
      </c>
      <c r="F20" s="23" t="s">
        <v>36</v>
      </c>
      <c r="G20" s="27" t="s">
        <v>28</v>
      </c>
      <c r="H20" s="27" t="s">
        <v>4338</v>
      </c>
      <c r="I20" s="23" t="s">
        <v>4339</v>
      </c>
      <c r="J20" t="s">
        <v>4358</v>
      </c>
      <c r="K20">
        <v>1</v>
      </c>
      <c r="L20" s="23" t="s">
        <v>2522</v>
      </c>
    </row>
    <row r="21" spans="1:12" x14ac:dyDescent="0.35">
      <c r="A21" s="23" t="s">
        <v>6182</v>
      </c>
      <c r="B21" s="23" t="s">
        <v>6181</v>
      </c>
      <c r="C21" s="23" t="s">
        <v>3254</v>
      </c>
      <c r="D21" s="23">
        <v>2.992</v>
      </c>
      <c r="E21" s="23" t="s">
        <v>35</v>
      </c>
      <c r="F21" s="23" t="s">
        <v>36</v>
      </c>
      <c r="G21" s="27" t="s">
        <v>1733</v>
      </c>
      <c r="H21" s="27" t="s">
        <v>4338</v>
      </c>
      <c r="I21" s="23" t="s">
        <v>4342</v>
      </c>
      <c r="J21" t="s">
        <v>4852</v>
      </c>
      <c r="K21">
        <v>7</v>
      </c>
      <c r="L21" s="23" t="s">
        <v>2518</v>
      </c>
    </row>
    <row r="22" spans="1:12" x14ac:dyDescent="0.35">
      <c r="A22" s="23" t="s">
        <v>6745</v>
      </c>
      <c r="B22" s="23" t="s">
        <v>6744</v>
      </c>
      <c r="C22" s="23" t="s">
        <v>3253</v>
      </c>
      <c r="D22" s="23">
        <v>1.5329999999999999</v>
      </c>
      <c r="E22" s="23" t="s">
        <v>68</v>
      </c>
      <c r="F22" s="23" t="s">
        <v>36</v>
      </c>
      <c r="G22" s="27" t="s">
        <v>4910</v>
      </c>
      <c r="H22" s="27" t="s">
        <v>4338</v>
      </c>
      <c r="I22" s="23" t="s">
        <v>4339</v>
      </c>
      <c r="J22" t="s">
        <v>4432</v>
      </c>
      <c r="K22">
        <v>2</v>
      </c>
      <c r="L22" s="23" t="s">
        <v>2522</v>
      </c>
    </row>
    <row r="23" spans="1:12" x14ac:dyDescent="0.35">
      <c r="A23" s="23" t="s">
        <v>5860</v>
      </c>
      <c r="B23" s="23" t="s">
        <v>5859</v>
      </c>
      <c r="C23" s="23" t="s">
        <v>3255</v>
      </c>
      <c r="D23" s="23">
        <v>0.75</v>
      </c>
      <c r="E23" s="23" t="s">
        <v>50</v>
      </c>
      <c r="F23" s="23" t="s">
        <v>36</v>
      </c>
      <c r="G23" s="27" t="s">
        <v>4909</v>
      </c>
      <c r="H23" s="27" t="s">
        <v>4338</v>
      </c>
      <c r="I23" s="23" t="s">
        <v>4339</v>
      </c>
      <c r="J23" t="s">
        <v>4501</v>
      </c>
      <c r="K23">
        <v>4</v>
      </c>
      <c r="L23" s="23" t="s">
        <v>2525</v>
      </c>
    </row>
    <row r="24" spans="1:12" x14ac:dyDescent="0.35">
      <c r="A24" s="23" t="s">
        <v>3374</v>
      </c>
      <c r="B24" s="23" t="s">
        <v>3373</v>
      </c>
      <c r="C24" s="23" t="s">
        <v>3253</v>
      </c>
      <c r="D24" s="23">
        <v>1.3009999999999999</v>
      </c>
      <c r="E24" s="23" t="s">
        <v>42</v>
      </c>
      <c r="F24" s="23" t="s">
        <v>36</v>
      </c>
      <c r="G24" s="27" t="s">
        <v>3273</v>
      </c>
      <c r="H24" s="27" t="s">
        <v>4338</v>
      </c>
      <c r="I24" s="23" t="s">
        <v>4342</v>
      </c>
      <c r="J24" t="s">
        <v>4360</v>
      </c>
      <c r="K24">
        <v>6</v>
      </c>
      <c r="L24" s="23" t="s">
        <v>2522</v>
      </c>
    </row>
    <row r="25" spans="1:12" x14ac:dyDescent="0.35">
      <c r="A25" s="23" t="s">
        <v>3376</v>
      </c>
      <c r="B25" s="23" t="s">
        <v>3375</v>
      </c>
      <c r="C25" s="23" t="s">
        <v>3255</v>
      </c>
      <c r="D25" s="23">
        <v>0.75</v>
      </c>
      <c r="E25" s="23" t="s">
        <v>81</v>
      </c>
      <c r="F25" s="23" t="s">
        <v>36</v>
      </c>
      <c r="G25" s="27" t="s">
        <v>3273</v>
      </c>
      <c r="H25" s="27" t="s">
        <v>4338</v>
      </c>
      <c r="I25" s="23" t="s">
        <v>4342</v>
      </c>
      <c r="J25" t="s">
        <v>4361</v>
      </c>
      <c r="K25">
        <v>7</v>
      </c>
      <c r="L25" s="23" t="s">
        <v>2525</v>
      </c>
    </row>
    <row r="26" spans="1:12" x14ac:dyDescent="0.35">
      <c r="A26" s="23" t="s">
        <v>4993</v>
      </c>
      <c r="B26" s="23" t="s">
        <v>4992</v>
      </c>
      <c r="C26" s="23" t="s">
        <v>3255</v>
      </c>
      <c r="D26" s="23">
        <v>0.745</v>
      </c>
      <c r="E26" s="23" t="s">
        <v>81</v>
      </c>
      <c r="F26" s="23" t="s">
        <v>36</v>
      </c>
      <c r="G26" s="27" t="s">
        <v>3273</v>
      </c>
      <c r="H26" s="27" t="s">
        <v>4338</v>
      </c>
      <c r="I26" s="23" t="s">
        <v>4339</v>
      </c>
      <c r="J26" t="s">
        <v>4553</v>
      </c>
      <c r="K26">
        <v>3</v>
      </c>
      <c r="L26" s="23" t="s">
        <v>2525</v>
      </c>
    </row>
    <row r="27" spans="1:12" x14ac:dyDescent="0.35">
      <c r="A27" s="23" t="s">
        <v>2192</v>
      </c>
      <c r="B27" s="23" t="s">
        <v>2191</v>
      </c>
      <c r="C27" s="23" t="s">
        <v>3261</v>
      </c>
      <c r="D27" s="23">
        <v>4.88</v>
      </c>
      <c r="E27" s="23" t="s">
        <v>36</v>
      </c>
      <c r="F27" s="23" t="s">
        <v>36</v>
      </c>
      <c r="G27" s="27" t="s">
        <v>497</v>
      </c>
      <c r="H27" s="27" t="s">
        <v>4338</v>
      </c>
      <c r="I27" s="23" t="s">
        <v>4339</v>
      </c>
      <c r="J27" t="s">
        <v>4363</v>
      </c>
      <c r="K27">
        <v>3</v>
      </c>
      <c r="L27" s="23" t="s">
        <v>2536</v>
      </c>
    </row>
    <row r="28" spans="1:12" x14ac:dyDescent="0.35">
      <c r="A28" s="23" t="s">
        <v>4023</v>
      </c>
      <c r="B28" s="23" t="s">
        <v>4022</v>
      </c>
      <c r="C28" s="23" t="s">
        <v>3254</v>
      </c>
      <c r="D28" s="23">
        <v>2.673</v>
      </c>
      <c r="E28" s="23" t="s">
        <v>50</v>
      </c>
      <c r="F28" s="23" t="s">
        <v>36</v>
      </c>
      <c r="G28" s="27" t="s">
        <v>1733</v>
      </c>
      <c r="H28" s="27" t="s">
        <v>4338</v>
      </c>
      <c r="I28" s="23" t="s">
        <v>4339</v>
      </c>
      <c r="J28" t="s">
        <v>4365</v>
      </c>
      <c r="K28">
        <v>2</v>
      </c>
      <c r="L28" s="23" t="s">
        <v>2518</v>
      </c>
    </row>
    <row r="29" spans="1:12" x14ac:dyDescent="0.35">
      <c r="A29" s="23" t="s">
        <v>6188</v>
      </c>
      <c r="B29" s="23" t="s">
        <v>6187</v>
      </c>
      <c r="C29" s="23" t="s">
        <v>3254</v>
      </c>
      <c r="D29" s="23">
        <v>2.391</v>
      </c>
      <c r="E29" s="23" t="s">
        <v>106</v>
      </c>
      <c r="F29" s="23" t="s">
        <v>36</v>
      </c>
      <c r="G29" s="27" t="s">
        <v>1733</v>
      </c>
      <c r="H29" s="27" t="s">
        <v>4338</v>
      </c>
      <c r="I29" s="23" t="s">
        <v>4342</v>
      </c>
      <c r="J29" t="s">
        <v>7014</v>
      </c>
      <c r="K29">
        <v>7</v>
      </c>
      <c r="L29" s="23" t="s">
        <v>2518</v>
      </c>
    </row>
    <row r="30" spans="1:12" ht="13.25" customHeight="1" x14ac:dyDescent="0.35">
      <c r="A30" s="23" t="s">
        <v>809</v>
      </c>
      <c r="B30" s="23" t="s">
        <v>808</v>
      </c>
      <c r="C30" s="23" t="s">
        <v>3253</v>
      </c>
      <c r="D30" s="23">
        <v>0.92600000000000005</v>
      </c>
      <c r="E30" s="23" t="s">
        <v>36</v>
      </c>
      <c r="F30" s="23" t="s">
        <v>36</v>
      </c>
      <c r="G30" s="27" t="s">
        <v>26</v>
      </c>
      <c r="H30" s="27" t="s">
        <v>4338</v>
      </c>
      <c r="I30" s="23" t="s">
        <v>4339</v>
      </c>
      <c r="J30" t="s">
        <v>4366</v>
      </c>
      <c r="K30">
        <v>3</v>
      </c>
      <c r="L30" s="23" t="s">
        <v>2522</v>
      </c>
    </row>
    <row r="31" spans="1:12" x14ac:dyDescent="0.35">
      <c r="A31" s="23" t="s">
        <v>2800</v>
      </c>
      <c r="B31" s="23" t="s">
        <v>2799</v>
      </c>
      <c r="C31" s="23" t="s">
        <v>3262</v>
      </c>
      <c r="D31" s="23">
        <v>4.0739999999999998</v>
      </c>
      <c r="E31" s="23" t="s">
        <v>42</v>
      </c>
      <c r="F31" s="23" t="s">
        <v>36</v>
      </c>
      <c r="G31" s="27" t="s">
        <v>497</v>
      </c>
      <c r="H31" s="27" t="s">
        <v>4338</v>
      </c>
      <c r="I31" s="23" t="s">
        <v>4342</v>
      </c>
      <c r="J31" t="s">
        <v>4708</v>
      </c>
      <c r="K31">
        <v>7</v>
      </c>
      <c r="L31" s="23" t="s">
        <v>2517</v>
      </c>
    </row>
    <row r="32" spans="1:12" x14ac:dyDescent="0.35">
      <c r="A32" s="23" t="s">
        <v>6464</v>
      </c>
      <c r="B32" s="23" t="s">
        <v>6463</v>
      </c>
      <c r="C32" s="23" t="s">
        <v>3253</v>
      </c>
      <c r="D32" s="23">
        <v>1.369</v>
      </c>
      <c r="E32" s="23" t="s">
        <v>42</v>
      </c>
      <c r="F32" s="23" t="s">
        <v>36</v>
      </c>
      <c r="G32" s="27" t="s">
        <v>4910</v>
      </c>
      <c r="H32" s="27" t="s">
        <v>4338</v>
      </c>
      <c r="I32" s="23" t="s">
        <v>4342</v>
      </c>
      <c r="J32" t="s">
        <v>4850</v>
      </c>
      <c r="K32">
        <v>8</v>
      </c>
      <c r="L32" s="23" t="s">
        <v>2522</v>
      </c>
    </row>
    <row r="33" spans="1:12" x14ac:dyDescent="0.35">
      <c r="A33" s="23" t="s">
        <v>370</v>
      </c>
      <c r="B33" s="23" t="s">
        <v>369</v>
      </c>
      <c r="C33" s="23" t="s">
        <v>3262</v>
      </c>
      <c r="D33" s="23">
        <v>4.6790000000000003</v>
      </c>
      <c r="E33" s="23" t="s">
        <v>36</v>
      </c>
      <c r="F33" s="23" t="s">
        <v>36</v>
      </c>
      <c r="G33" s="27" t="s">
        <v>27</v>
      </c>
      <c r="H33" s="27" t="s">
        <v>4338</v>
      </c>
      <c r="I33" s="23" t="s">
        <v>4339</v>
      </c>
      <c r="J33" t="s">
        <v>4367</v>
      </c>
      <c r="K33">
        <v>3</v>
      </c>
      <c r="L33" s="23" t="s">
        <v>2517</v>
      </c>
    </row>
    <row r="34" spans="1:12" x14ac:dyDescent="0.35">
      <c r="A34" s="23" t="s">
        <v>6671</v>
      </c>
      <c r="B34" s="23" t="s">
        <v>6670</v>
      </c>
      <c r="C34" s="23" t="s">
        <v>3254</v>
      </c>
      <c r="D34" s="23">
        <v>2.1709999999999998</v>
      </c>
      <c r="E34" s="23" t="s">
        <v>47</v>
      </c>
      <c r="F34" s="23" t="s">
        <v>36</v>
      </c>
      <c r="G34" s="27" t="s">
        <v>4910</v>
      </c>
      <c r="H34" s="27" t="s">
        <v>4338</v>
      </c>
      <c r="I34" s="23" t="s">
        <v>4339</v>
      </c>
      <c r="J34" t="s">
        <v>4581</v>
      </c>
      <c r="K34">
        <v>4</v>
      </c>
      <c r="L34" s="23" t="s">
        <v>2518</v>
      </c>
    </row>
    <row r="35" spans="1:12" x14ac:dyDescent="0.35">
      <c r="A35" s="23" t="s">
        <v>4089</v>
      </c>
      <c r="B35" s="23" t="s">
        <v>4088</v>
      </c>
      <c r="C35" s="23" t="s">
        <v>3253</v>
      </c>
      <c r="D35" s="23">
        <v>1.1160000000000001</v>
      </c>
      <c r="E35" s="23" t="s">
        <v>106</v>
      </c>
      <c r="F35" s="23" t="s">
        <v>36</v>
      </c>
      <c r="G35" s="27" t="s">
        <v>2783</v>
      </c>
      <c r="H35" s="27" t="s">
        <v>4338</v>
      </c>
      <c r="I35" s="23" t="s">
        <v>4339</v>
      </c>
      <c r="J35" t="s">
        <v>4370</v>
      </c>
      <c r="K35">
        <v>1</v>
      </c>
      <c r="L35" s="23" t="s">
        <v>2522</v>
      </c>
    </row>
    <row r="36" spans="1:12" ht="13.25" customHeight="1" x14ac:dyDescent="0.35">
      <c r="A36" s="23" t="s">
        <v>6378</v>
      </c>
      <c r="B36" s="23" t="s">
        <v>6377</v>
      </c>
      <c r="C36" s="23" t="s">
        <v>3254</v>
      </c>
      <c r="D36" s="23">
        <v>2.722</v>
      </c>
      <c r="E36" s="23" t="s">
        <v>71</v>
      </c>
      <c r="F36" s="23" t="s">
        <v>36</v>
      </c>
      <c r="G36" s="27" t="s">
        <v>4910</v>
      </c>
      <c r="H36" s="27" t="s">
        <v>4338</v>
      </c>
      <c r="I36" s="23" t="s">
        <v>4342</v>
      </c>
      <c r="J36" t="s">
        <v>4812</v>
      </c>
      <c r="K36">
        <v>7</v>
      </c>
      <c r="L36" s="23" t="s">
        <v>2518</v>
      </c>
    </row>
    <row r="37" spans="1:12" x14ac:dyDescent="0.35">
      <c r="A37" s="23" t="s">
        <v>6296</v>
      </c>
      <c r="B37" s="23" t="s">
        <v>6295</v>
      </c>
      <c r="C37" s="23" t="s">
        <v>3261</v>
      </c>
      <c r="D37" s="23">
        <v>4.7729999999999997</v>
      </c>
      <c r="E37" s="23" t="s">
        <v>85</v>
      </c>
      <c r="F37" s="23" t="s">
        <v>36</v>
      </c>
      <c r="G37" s="27" t="s">
        <v>4910</v>
      </c>
      <c r="H37" s="27" t="s">
        <v>4338</v>
      </c>
      <c r="I37" s="23" t="s">
        <v>4342</v>
      </c>
      <c r="J37" t="s">
        <v>4701</v>
      </c>
      <c r="K37">
        <v>5</v>
      </c>
      <c r="L37" s="23" t="s">
        <v>2536</v>
      </c>
    </row>
    <row r="38" spans="1:12" x14ac:dyDescent="0.35">
      <c r="A38" s="23" t="s">
        <v>6390</v>
      </c>
      <c r="B38" s="23" t="s">
        <v>6389</v>
      </c>
      <c r="C38" s="23" t="s">
        <v>3254</v>
      </c>
      <c r="D38" s="23">
        <v>2.5979999999999999</v>
      </c>
      <c r="E38" s="23" t="s">
        <v>81</v>
      </c>
      <c r="F38" s="23" t="s">
        <v>36</v>
      </c>
      <c r="G38" s="27" t="s">
        <v>4910</v>
      </c>
      <c r="H38" s="27" t="s">
        <v>4338</v>
      </c>
      <c r="I38" s="23" t="s">
        <v>4342</v>
      </c>
      <c r="J38" t="s">
        <v>4739</v>
      </c>
      <c r="K38">
        <v>7</v>
      </c>
      <c r="L38" s="23" t="s">
        <v>2518</v>
      </c>
    </row>
    <row r="39" spans="1:12" x14ac:dyDescent="0.35">
      <c r="A39" s="23" t="s">
        <v>3707</v>
      </c>
      <c r="B39" s="23" t="s">
        <v>3706</v>
      </c>
      <c r="C39" s="23" t="s">
        <v>3253</v>
      </c>
      <c r="D39" s="23">
        <v>1.579</v>
      </c>
      <c r="E39" s="23" t="s">
        <v>144</v>
      </c>
      <c r="F39" s="23" t="s">
        <v>36</v>
      </c>
      <c r="G39" s="27" t="s">
        <v>3274</v>
      </c>
      <c r="H39" s="27" t="s">
        <v>4338</v>
      </c>
      <c r="I39" s="23" t="s">
        <v>4339</v>
      </c>
      <c r="J39" t="s">
        <v>4371</v>
      </c>
      <c r="K39">
        <v>2</v>
      </c>
      <c r="L39" s="23" t="s">
        <v>2522</v>
      </c>
    </row>
    <row r="40" spans="1:12" x14ac:dyDescent="0.35">
      <c r="A40" s="23" t="s">
        <v>6827</v>
      </c>
      <c r="B40" s="23" t="s">
        <v>6826</v>
      </c>
      <c r="C40" s="23" t="s">
        <v>3255</v>
      </c>
      <c r="D40" s="23">
        <v>0.75</v>
      </c>
      <c r="E40" s="23" t="s">
        <v>144</v>
      </c>
      <c r="F40" s="23" t="s">
        <v>36</v>
      </c>
      <c r="G40" s="27" t="s">
        <v>4910</v>
      </c>
      <c r="H40" s="27" t="s">
        <v>4338</v>
      </c>
      <c r="I40" s="23" t="s">
        <v>4339</v>
      </c>
      <c r="J40" t="s">
        <v>4632</v>
      </c>
      <c r="K40">
        <v>2</v>
      </c>
      <c r="L40" s="23" t="s">
        <v>2525</v>
      </c>
    </row>
    <row r="41" spans="1:12" x14ac:dyDescent="0.35">
      <c r="A41" s="23" t="s">
        <v>5615</v>
      </c>
      <c r="B41" s="23" t="s">
        <v>5614</v>
      </c>
      <c r="C41" s="23" t="s">
        <v>3261</v>
      </c>
      <c r="D41" s="23">
        <v>5.125</v>
      </c>
      <c r="E41" s="23" t="s">
        <v>36</v>
      </c>
      <c r="F41" s="23" t="s">
        <v>36</v>
      </c>
      <c r="G41" s="27" t="s">
        <v>497</v>
      </c>
      <c r="H41" s="27" t="s">
        <v>4338</v>
      </c>
      <c r="I41" s="23" t="s">
        <v>4339</v>
      </c>
      <c r="J41" t="s">
        <v>4412</v>
      </c>
      <c r="K41">
        <v>4</v>
      </c>
      <c r="L41" s="23" t="s">
        <v>2536</v>
      </c>
    </row>
    <row r="42" spans="1:12" x14ac:dyDescent="0.35">
      <c r="A42" s="23" t="s">
        <v>5218</v>
      </c>
      <c r="B42" s="23" t="s">
        <v>5217</v>
      </c>
      <c r="C42" s="23" t="s">
        <v>3253</v>
      </c>
      <c r="D42" s="23">
        <v>1.865</v>
      </c>
      <c r="E42" s="23" t="s">
        <v>106</v>
      </c>
      <c r="F42" s="23" t="s">
        <v>36</v>
      </c>
      <c r="G42" s="27" t="s">
        <v>5553</v>
      </c>
      <c r="H42" s="27" t="s">
        <v>4338</v>
      </c>
      <c r="I42" s="23" t="s">
        <v>4339</v>
      </c>
      <c r="J42" t="s">
        <v>4359</v>
      </c>
      <c r="K42">
        <v>4</v>
      </c>
      <c r="L42" s="23" t="s">
        <v>2522</v>
      </c>
    </row>
    <row r="43" spans="1:12" x14ac:dyDescent="0.35">
      <c r="A43" s="23" t="s">
        <v>5134</v>
      </c>
      <c r="B43" s="23" t="s">
        <v>5133</v>
      </c>
      <c r="C43" s="23" t="s">
        <v>3262</v>
      </c>
      <c r="D43" s="23">
        <v>3.61</v>
      </c>
      <c r="E43" s="23" t="s">
        <v>76</v>
      </c>
      <c r="F43" s="23" t="s">
        <v>36</v>
      </c>
      <c r="G43" s="27" t="s">
        <v>5553</v>
      </c>
      <c r="H43" s="27" t="s">
        <v>4338</v>
      </c>
      <c r="I43" s="23" t="s">
        <v>4339</v>
      </c>
      <c r="J43" t="s">
        <v>7015</v>
      </c>
      <c r="K43">
        <v>3</v>
      </c>
      <c r="L43" s="23" t="s">
        <v>2517</v>
      </c>
    </row>
    <row r="44" spans="1:12" x14ac:dyDescent="0.35">
      <c r="A44" s="23" t="s">
        <v>5214</v>
      </c>
      <c r="B44" s="23" t="s">
        <v>5213</v>
      </c>
      <c r="C44" s="23" t="s">
        <v>3253</v>
      </c>
      <c r="D44" s="23">
        <v>1.865</v>
      </c>
      <c r="E44" s="23" t="s">
        <v>50</v>
      </c>
      <c r="F44" s="23" t="s">
        <v>36</v>
      </c>
      <c r="G44" s="27" t="s">
        <v>5553</v>
      </c>
      <c r="H44" s="27" t="s">
        <v>4338</v>
      </c>
      <c r="I44" s="23" t="s">
        <v>4339</v>
      </c>
      <c r="J44" t="s">
        <v>4540</v>
      </c>
      <c r="K44">
        <v>1</v>
      </c>
      <c r="L44" s="23" t="s">
        <v>2522</v>
      </c>
    </row>
    <row r="45" spans="1:12" x14ac:dyDescent="0.35">
      <c r="A45" s="23" t="s">
        <v>7106</v>
      </c>
      <c r="B45" s="23" t="s">
        <v>7105</v>
      </c>
      <c r="C45" s="23" t="s">
        <v>3254</v>
      </c>
      <c r="D45" s="23">
        <v>2.7240000000000002</v>
      </c>
      <c r="E45" s="23" t="s">
        <v>53</v>
      </c>
      <c r="F45" s="23" t="s">
        <v>36</v>
      </c>
      <c r="G45" s="27" t="s">
        <v>29</v>
      </c>
      <c r="H45" s="27" t="s">
        <v>4338</v>
      </c>
      <c r="I45" s="23" t="s">
        <v>4339</v>
      </c>
      <c r="J45" t="s">
        <v>4362</v>
      </c>
      <c r="K45">
        <v>2</v>
      </c>
      <c r="L45" s="23" t="s">
        <v>2518</v>
      </c>
    </row>
    <row r="46" spans="1:12" x14ac:dyDescent="0.35">
      <c r="A46" s="23" t="s">
        <v>226</v>
      </c>
      <c r="B46" s="23" t="s">
        <v>225</v>
      </c>
      <c r="C46" s="23" t="s">
        <v>3254</v>
      </c>
      <c r="D46" s="23">
        <v>3.2269999999999999</v>
      </c>
      <c r="E46" s="23" t="s">
        <v>39</v>
      </c>
      <c r="F46" s="23" t="s">
        <v>36</v>
      </c>
      <c r="G46" s="27" t="s">
        <v>27</v>
      </c>
      <c r="H46" s="27" t="s">
        <v>4338</v>
      </c>
      <c r="I46" s="23" t="s">
        <v>4339</v>
      </c>
      <c r="J46" t="s">
        <v>4374</v>
      </c>
      <c r="K46">
        <v>3</v>
      </c>
      <c r="L46" s="23" t="s">
        <v>2518</v>
      </c>
    </row>
    <row r="47" spans="1:12" x14ac:dyDescent="0.35">
      <c r="A47" s="23" t="s">
        <v>2579</v>
      </c>
      <c r="B47" s="23" t="s">
        <v>2578</v>
      </c>
      <c r="C47" s="23" t="s">
        <v>3262</v>
      </c>
      <c r="D47" s="23">
        <v>3.395</v>
      </c>
      <c r="E47" s="23" t="s">
        <v>76</v>
      </c>
      <c r="F47" s="23" t="s">
        <v>36</v>
      </c>
      <c r="G47" s="27" t="s">
        <v>497</v>
      </c>
      <c r="H47" s="27" t="s">
        <v>4338</v>
      </c>
      <c r="I47" s="23" t="s">
        <v>4342</v>
      </c>
      <c r="J47" t="s">
        <v>4375</v>
      </c>
      <c r="K47">
        <v>6</v>
      </c>
      <c r="L47" s="23" t="s">
        <v>2517</v>
      </c>
    </row>
    <row r="48" spans="1:12" x14ac:dyDescent="0.35">
      <c r="A48" s="23" t="s">
        <v>6062</v>
      </c>
      <c r="B48" s="23" t="s">
        <v>6061</v>
      </c>
      <c r="C48" s="23" t="s">
        <v>3261</v>
      </c>
      <c r="D48" s="23">
        <v>5.6150000000000002</v>
      </c>
      <c r="E48" s="23" t="s">
        <v>71</v>
      </c>
      <c r="F48" s="23" t="s">
        <v>36</v>
      </c>
      <c r="G48" s="27" t="s">
        <v>6998</v>
      </c>
      <c r="H48" s="27" t="s">
        <v>4338</v>
      </c>
      <c r="I48" s="23" t="s">
        <v>4342</v>
      </c>
      <c r="J48" t="s">
        <v>7016</v>
      </c>
      <c r="K48">
        <v>8</v>
      </c>
      <c r="L48" s="23" t="s">
        <v>2536</v>
      </c>
    </row>
    <row r="49" spans="1:12" x14ac:dyDescent="0.35">
      <c r="A49" s="23" t="s">
        <v>3607</v>
      </c>
      <c r="B49" s="23" t="s">
        <v>3606</v>
      </c>
      <c r="C49" s="23" t="s">
        <v>3255</v>
      </c>
      <c r="D49" s="23">
        <v>0.75</v>
      </c>
      <c r="E49" s="23" t="s">
        <v>71</v>
      </c>
      <c r="F49" s="23" t="s">
        <v>36</v>
      </c>
      <c r="G49" s="27" t="s">
        <v>493</v>
      </c>
      <c r="H49" s="27" t="s">
        <v>4338</v>
      </c>
      <c r="I49" s="23" t="s">
        <v>4342</v>
      </c>
      <c r="J49" t="s">
        <v>4376</v>
      </c>
      <c r="K49">
        <v>8</v>
      </c>
      <c r="L49" s="23" t="s">
        <v>2525</v>
      </c>
    </row>
    <row r="50" spans="1:12" x14ac:dyDescent="0.35">
      <c r="A50" s="23" t="s">
        <v>2628</v>
      </c>
      <c r="B50" s="23" t="s">
        <v>2627</v>
      </c>
      <c r="C50" s="23" t="s">
        <v>3255</v>
      </c>
      <c r="D50" s="23">
        <v>0.75</v>
      </c>
      <c r="E50" s="23" t="s">
        <v>71</v>
      </c>
      <c r="F50" s="23" t="s">
        <v>36</v>
      </c>
      <c r="G50" s="27" t="s">
        <v>27</v>
      </c>
      <c r="H50" s="27" t="s">
        <v>4338</v>
      </c>
      <c r="I50" s="23" t="s">
        <v>4339</v>
      </c>
      <c r="J50" t="s">
        <v>4377</v>
      </c>
      <c r="K50">
        <v>1</v>
      </c>
      <c r="L50" s="23" t="s">
        <v>2525</v>
      </c>
    </row>
    <row r="51" spans="1:12" x14ac:dyDescent="0.35">
      <c r="A51" s="23" t="s">
        <v>3073</v>
      </c>
      <c r="B51" s="23" t="s">
        <v>3072</v>
      </c>
      <c r="C51" s="23" t="s">
        <v>3255</v>
      </c>
      <c r="D51" s="23">
        <v>0.85299999999999998</v>
      </c>
      <c r="E51" s="23" t="s">
        <v>47</v>
      </c>
      <c r="F51" s="23" t="s">
        <v>36</v>
      </c>
      <c r="G51" s="27" t="s">
        <v>2786</v>
      </c>
      <c r="H51" s="27" t="s">
        <v>4338</v>
      </c>
      <c r="I51" s="23" t="s">
        <v>4339</v>
      </c>
      <c r="J51" t="s">
        <v>4378</v>
      </c>
      <c r="K51">
        <v>1</v>
      </c>
      <c r="L51" s="23" t="s">
        <v>2525</v>
      </c>
    </row>
    <row r="52" spans="1:12" x14ac:dyDescent="0.35">
      <c r="A52" s="23" t="s">
        <v>5782</v>
      </c>
      <c r="B52" s="23" t="s">
        <v>5781</v>
      </c>
      <c r="C52" s="23" t="s">
        <v>3253</v>
      </c>
      <c r="D52" s="23">
        <v>1.337</v>
      </c>
      <c r="E52" s="23" t="s">
        <v>85</v>
      </c>
      <c r="F52" s="23" t="s">
        <v>36</v>
      </c>
      <c r="G52" s="27" t="s">
        <v>4909</v>
      </c>
      <c r="H52" s="27" t="s">
        <v>4338</v>
      </c>
      <c r="I52" s="23" t="s">
        <v>4339</v>
      </c>
      <c r="J52" t="s">
        <v>4675</v>
      </c>
      <c r="K52">
        <v>3</v>
      </c>
      <c r="L52" s="23" t="s">
        <v>2522</v>
      </c>
    </row>
    <row r="53" spans="1:12" x14ac:dyDescent="0.35">
      <c r="A53" s="23" t="s">
        <v>6066</v>
      </c>
      <c r="B53" s="23" t="s">
        <v>6065</v>
      </c>
      <c r="C53" s="23" t="s">
        <v>3262</v>
      </c>
      <c r="D53" s="23">
        <v>3.2669999999999999</v>
      </c>
      <c r="E53" s="23" t="s">
        <v>68</v>
      </c>
      <c r="F53" s="23" t="s">
        <v>36</v>
      </c>
      <c r="G53" s="27" t="s">
        <v>28</v>
      </c>
      <c r="H53" s="27" t="s">
        <v>4338</v>
      </c>
      <c r="I53" s="23" t="s">
        <v>4342</v>
      </c>
      <c r="J53" t="s">
        <v>7017</v>
      </c>
      <c r="K53">
        <v>8</v>
      </c>
      <c r="L53" s="23" t="s">
        <v>2517</v>
      </c>
    </row>
    <row r="54" spans="1:12" x14ac:dyDescent="0.35">
      <c r="A54" s="23" t="s">
        <v>2618</v>
      </c>
      <c r="B54" s="23" t="s">
        <v>2617</v>
      </c>
      <c r="C54" s="23" t="s">
        <v>3254</v>
      </c>
      <c r="D54" s="23">
        <v>2.5259999999999998</v>
      </c>
      <c r="E54" s="23" t="s">
        <v>81</v>
      </c>
      <c r="F54" s="23" t="s">
        <v>36</v>
      </c>
      <c r="G54" s="27" t="s">
        <v>27</v>
      </c>
      <c r="H54" s="27" t="s">
        <v>4338</v>
      </c>
      <c r="I54" s="23" t="s">
        <v>4339</v>
      </c>
      <c r="J54" t="s">
        <v>4381</v>
      </c>
      <c r="K54">
        <v>1</v>
      </c>
      <c r="L54" s="23" t="s">
        <v>2518</v>
      </c>
    </row>
    <row r="55" spans="1:12" x14ac:dyDescent="0.35">
      <c r="A55" s="23" t="s">
        <v>3858</v>
      </c>
      <c r="B55" s="23" t="s">
        <v>3857</v>
      </c>
      <c r="C55" s="23" t="s">
        <v>3254</v>
      </c>
      <c r="D55" s="23">
        <v>2.1539999999999999</v>
      </c>
      <c r="E55" s="23" t="s">
        <v>71</v>
      </c>
      <c r="F55" s="23" t="s">
        <v>36</v>
      </c>
      <c r="G55" s="27" t="s">
        <v>27</v>
      </c>
      <c r="H55" s="27" t="s">
        <v>4338</v>
      </c>
      <c r="I55" s="23" t="s">
        <v>4339</v>
      </c>
      <c r="J55" t="s">
        <v>4382</v>
      </c>
      <c r="K55">
        <v>1</v>
      </c>
      <c r="L55" s="23" t="s">
        <v>2518</v>
      </c>
    </row>
    <row r="56" spans="1:12" x14ac:dyDescent="0.35">
      <c r="A56" s="23" t="s">
        <v>6486</v>
      </c>
      <c r="B56" s="23" t="s">
        <v>6485</v>
      </c>
      <c r="C56" s="23" t="s">
        <v>3255</v>
      </c>
      <c r="D56" s="23">
        <v>0.75</v>
      </c>
      <c r="E56" s="23" t="s">
        <v>35</v>
      </c>
      <c r="F56" s="23" t="s">
        <v>36</v>
      </c>
      <c r="G56" s="27" t="s">
        <v>4910</v>
      </c>
      <c r="H56" s="27" t="s">
        <v>4338</v>
      </c>
      <c r="I56" s="23" t="s">
        <v>4342</v>
      </c>
      <c r="J56" t="s">
        <v>7018</v>
      </c>
      <c r="K56">
        <v>6</v>
      </c>
      <c r="L56" s="23" t="s">
        <v>2525</v>
      </c>
    </row>
    <row r="57" spans="1:12" x14ac:dyDescent="0.35">
      <c r="A57" s="23" t="s">
        <v>6647</v>
      </c>
      <c r="B57" s="23" t="s">
        <v>6646</v>
      </c>
      <c r="C57" s="23" t="s">
        <v>3254</v>
      </c>
      <c r="D57" s="23">
        <v>2.3780000000000001</v>
      </c>
      <c r="E57" s="23" t="s">
        <v>155</v>
      </c>
      <c r="F57" s="23" t="s">
        <v>36</v>
      </c>
      <c r="G57" s="27" t="s">
        <v>4910</v>
      </c>
      <c r="H57" s="27" t="s">
        <v>4338</v>
      </c>
      <c r="I57" s="23" t="s">
        <v>4339</v>
      </c>
      <c r="J57" t="s">
        <v>4690</v>
      </c>
      <c r="K57">
        <v>4</v>
      </c>
      <c r="L57" s="23" t="s">
        <v>2518</v>
      </c>
    </row>
    <row r="58" spans="1:12" x14ac:dyDescent="0.35">
      <c r="A58" s="23" t="s">
        <v>6975</v>
      </c>
      <c r="B58" s="23" t="s">
        <v>6974</v>
      </c>
      <c r="C58" s="23" t="s">
        <v>3255</v>
      </c>
      <c r="D58" s="23">
        <v>0.70499999999999996</v>
      </c>
      <c r="E58" s="23" t="s">
        <v>76</v>
      </c>
      <c r="F58" s="23" t="s">
        <v>36</v>
      </c>
      <c r="G58" s="27" t="s">
        <v>4910</v>
      </c>
      <c r="H58" s="27" t="s">
        <v>4338</v>
      </c>
      <c r="I58" s="23" t="s">
        <v>4339</v>
      </c>
      <c r="J58" t="s">
        <v>4433</v>
      </c>
      <c r="K58">
        <v>4</v>
      </c>
      <c r="L58" s="23" t="s">
        <v>2525</v>
      </c>
    </row>
    <row r="59" spans="1:12" x14ac:dyDescent="0.35">
      <c r="A59" s="23" t="s">
        <v>2602</v>
      </c>
      <c r="B59" s="23" t="s">
        <v>2601</v>
      </c>
      <c r="C59" s="23" t="s">
        <v>3253</v>
      </c>
      <c r="D59" s="23">
        <v>1.4910000000000001</v>
      </c>
      <c r="E59" s="23" t="s">
        <v>81</v>
      </c>
      <c r="F59" s="23" t="s">
        <v>36</v>
      </c>
      <c r="G59" s="27" t="s">
        <v>497</v>
      </c>
      <c r="H59" s="27" t="s">
        <v>4338</v>
      </c>
      <c r="I59" s="23" t="s">
        <v>4339</v>
      </c>
      <c r="J59" t="s">
        <v>4491</v>
      </c>
      <c r="K59">
        <v>1</v>
      </c>
      <c r="L59" s="23" t="s">
        <v>2522</v>
      </c>
    </row>
    <row r="60" spans="1:12" x14ac:dyDescent="0.35">
      <c r="A60" s="23" t="s">
        <v>2265</v>
      </c>
      <c r="B60" s="23" t="s">
        <v>2264</v>
      </c>
      <c r="C60" s="23" t="s">
        <v>3254</v>
      </c>
      <c r="D60" s="23">
        <v>3.1549999999999998</v>
      </c>
      <c r="E60" s="23" t="s">
        <v>85</v>
      </c>
      <c r="F60" s="23" t="s">
        <v>36</v>
      </c>
      <c r="G60" s="27" t="s">
        <v>27</v>
      </c>
      <c r="H60" s="27" t="s">
        <v>4338</v>
      </c>
      <c r="I60" s="23" t="s">
        <v>4342</v>
      </c>
      <c r="J60" t="s">
        <v>4383</v>
      </c>
      <c r="K60">
        <v>8</v>
      </c>
      <c r="L60" s="23" t="s">
        <v>2518</v>
      </c>
    </row>
    <row r="61" spans="1:12" ht="14.45" customHeight="1" x14ac:dyDescent="0.35">
      <c r="A61" s="23" t="s">
        <v>4219</v>
      </c>
      <c r="B61" s="23" t="s">
        <v>4218</v>
      </c>
      <c r="C61" s="23" t="s">
        <v>3253</v>
      </c>
      <c r="D61" s="23">
        <v>1.5429999999999999</v>
      </c>
      <c r="E61" s="23" t="s">
        <v>68</v>
      </c>
      <c r="F61" s="23" t="s">
        <v>36</v>
      </c>
      <c r="G61" s="27" t="s">
        <v>29</v>
      </c>
      <c r="H61" s="27" t="s">
        <v>4338</v>
      </c>
      <c r="I61" s="23" t="s">
        <v>4339</v>
      </c>
      <c r="J61" t="s">
        <v>4384</v>
      </c>
      <c r="K61">
        <v>4</v>
      </c>
      <c r="L61" s="23" t="s">
        <v>2522</v>
      </c>
    </row>
    <row r="62" spans="1:12" ht="14.45" customHeight="1" x14ac:dyDescent="0.35">
      <c r="A62" s="23" t="s">
        <v>5595</v>
      </c>
      <c r="B62" s="23" t="s">
        <v>5594</v>
      </c>
      <c r="C62" s="23" t="s">
        <v>3255</v>
      </c>
      <c r="D62" s="23">
        <v>0.75</v>
      </c>
      <c r="E62" s="23" t="s">
        <v>96</v>
      </c>
      <c r="F62" s="23" t="s">
        <v>36</v>
      </c>
      <c r="G62" s="27" t="s">
        <v>29</v>
      </c>
      <c r="H62" s="27" t="s">
        <v>4338</v>
      </c>
      <c r="I62" s="23" t="s">
        <v>4339</v>
      </c>
      <c r="J62" t="s">
        <v>4784</v>
      </c>
      <c r="K62">
        <v>2</v>
      </c>
      <c r="L62" s="23" t="s">
        <v>2525</v>
      </c>
    </row>
    <row r="63" spans="1:12" ht="14.45" customHeight="1" x14ac:dyDescent="0.35">
      <c r="A63" s="23" t="s">
        <v>5686</v>
      </c>
      <c r="B63" s="23" t="s">
        <v>5685</v>
      </c>
      <c r="C63" s="23" t="s">
        <v>3253</v>
      </c>
      <c r="D63" s="23">
        <v>1.371</v>
      </c>
      <c r="E63" s="23" t="s">
        <v>47</v>
      </c>
      <c r="F63" s="23" t="s">
        <v>36</v>
      </c>
      <c r="G63" s="27" t="s">
        <v>4909</v>
      </c>
      <c r="H63" s="27" t="s">
        <v>4338</v>
      </c>
      <c r="I63" s="23" t="s">
        <v>4342</v>
      </c>
      <c r="J63" t="s">
        <v>7019</v>
      </c>
      <c r="K63">
        <v>5</v>
      </c>
      <c r="L63" s="23" t="s">
        <v>2522</v>
      </c>
    </row>
    <row r="64" spans="1:12" ht="14.45" customHeight="1" x14ac:dyDescent="0.35">
      <c r="A64" s="23" t="s">
        <v>3819</v>
      </c>
      <c r="B64" s="23" t="s">
        <v>3818</v>
      </c>
      <c r="C64" s="23" t="s">
        <v>3261</v>
      </c>
      <c r="D64" s="23">
        <v>4.8410000000000002</v>
      </c>
      <c r="E64" s="23" t="s">
        <v>50</v>
      </c>
      <c r="F64" s="23" t="s">
        <v>36</v>
      </c>
      <c r="G64" s="27" t="s">
        <v>2786</v>
      </c>
      <c r="H64" s="27" t="s">
        <v>4338</v>
      </c>
      <c r="I64" s="23" t="s">
        <v>4339</v>
      </c>
      <c r="J64" t="s">
        <v>4386</v>
      </c>
      <c r="K64">
        <v>1</v>
      </c>
      <c r="L64" s="23" t="s">
        <v>2536</v>
      </c>
    </row>
    <row r="65" spans="1:12" x14ac:dyDescent="0.35">
      <c r="A65" s="23" t="s">
        <v>38</v>
      </c>
      <c r="B65" s="23" t="s">
        <v>37</v>
      </c>
      <c r="C65" s="23" t="s">
        <v>3254</v>
      </c>
      <c r="D65" s="23">
        <v>2.2949999999999999</v>
      </c>
      <c r="E65" s="23" t="s">
        <v>47</v>
      </c>
      <c r="F65" s="23" t="s">
        <v>36</v>
      </c>
      <c r="G65" s="27" t="s">
        <v>25</v>
      </c>
      <c r="H65" s="27" t="s">
        <v>4338</v>
      </c>
      <c r="I65" s="23" t="s">
        <v>4342</v>
      </c>
      <c r="J65" t="s">
        <v>4387</v>
      </c>
      <c r="K65">
        <v>6</v>
      </c>
      <c r="L65" s="23" t="s">
        <v>2518</v>
      </c>
    </row>
    <row r="66" spans="1:12" ht="14.45" customHeight="1" x14ac:dyDescent="0.35">
      <c r="A66" s="23" t="s">
        <v>3013</v>
      </c>
      <c r="B66" s="23" t="s">
        <v>3012</v>
      </c>
      <c r="C66" s="23" t="s">
        <v>3262</v>
      </c>
      <c r="D66" s="23">
        <v>4.0279999999999996</v>
      </c>
      <c r="E66" s="23" t="s">
        <v>76</v>
      </c>
      <c r="F66" s="23" t="s">
        <v>36</v>
      </c>
      <c r="G66" s="27" t="s">
        <v>2786</v>
      </c>
      <c r="H66" s="27" t="s">
        <v>4338</v>
      </c>
      <c r="I66" s="23" t="s">
        <v>4339</v>
      </c>
      <c r="J66" t="s">
        <v>4388</v>
      </c>
      <c r="K66">
        <v>2</v>
      </c>
      <c r="L66" s="23" t="s">
        <v>2517</v>
      </c>
    </row>
    <row r="67" spans="1:12" ht="14.45" customHeight="1" x14ac:dyDescent="0.35">
      <c r="A67" s="23" t="s">
        <v>95</v>
      </c>
      <c r="B67" s="23" t="s">
        <v>94</v>
      </c>
      <c r="C67" s="23" t="s">
        <v>3253</v>
      </c>
      <c r="D67" s="23">
        <v>1.58</v>
      </c>
      <c r="E67" s="23" t="s">
        <v>36</v>
      </c>
      <c r="F67" s="23" t="s">
        <v>36</v>
      </c>
      <c r="G67" s="27" t="s">
        <v>25</v>
      </c>
      <c r="H67" s="27" t="s">
        <v>4338</v>
      </c>
      <c r="I67" s="23" t="s">
        <v>4342</v>
      </c>
      <c r="J67" t="s">
        <v>4389</v>
      </c>
      <c r="K67">
        <v>7</v>
      </c>
      <c r="L67" s="23" t="s">
        <v>2522</v>
      </c>
    </row>
    <row r="68" spans="1:12" ht="14.45" customHeight="1" x14ac:dyDescent="0.35">
      <c r="A68" s="23" t="s">
        <v>3951</v>
      </c>
      <c r="B68" s="23" t="s">
        <v>3950</v>
      </c>
      <c r="C68" s="23" t="s">
        <v>3261</v>
      </c>
      <c r="D68" s="23">
        <v>5.3940000000000001</v>
      </c>
      <c r="E68" s="23" t="s">
        <v>39</v>
      </c>
      <c r="F68" s="23" t="s">
        <v>36</v>
      </c>
      <c r="G68" s="27" t="s">
        <v>1733</v>
      </c>
      <c r="H68" s="27" t="s">
        <v>4338</v>
      </c>
      <c r="I68" s="23" t="s">
        <v>4339</v>
      </c>
      <c r="J68" t="s">
        <v>4390</v>
      </c>
      <c r="K68">
        <v>2</v>
      </c>
      <c r="L68" s="23" t="s">
        <v>2536</v>
      </c>
    </row>
    <row r="69" spans="1:12" ht="14.45" customHeight="1" x14ac:dyDescent="0.35">
      <c r="A69" s="23" t="s">
        <v>3422</v>
      </c>
      <c r="B69" s="23" t="s">
        <v>3421</v>
      </c>
      <c r="C69" s="23" t="s">
        <v>3254</v>
      </c>
      <c r="D69" s="23">
        <v>2.1030000000000002</v>
      </c>
      <c r="E69" s="23" t="s">
        <v>36</v>
      </c>
      <c r="F69" s="23" t="s">
        <v>36</v>
      </c>
      <c r="G69" s="27" t="s">
        <v>3273</v>
      </c>
      <c r="H69" s="27" t="s">
        <v>4338</v>
      </c>
      <c r="I69" s="23" t="s">
        <v>4339</v>
      </c>
      <c r="J69" t="s">
        <v>4391</v>
      </c>
      <c r="K69">
        <v>2</v>
      </c>
      <c r="L69" s="23" t="s">
        <v>2518</v>
      </c>
    </row>
    <row r="70" spans="1:12" ht="14.45" customHeight="1" x14ac:dyDescent="0.35">
      <c r="A70" s="23" t="s">
        <v>1515</v>
      </c>
      <c r="B70" s="23" t="s">
        <v>1514</v>
      </c>
      <c r="C70" s="23" t="s">
        <v>3255</v>
      </c>
      <c r="D70" s="23">
        <v>0.53</v>
      </c>
      <c r="E70" s="23" t="s">
        <v>155</v>
      </c>
      <c r="F70" s="23" t="s">
        <v>36</v>
      </c>
      <c r="G70" s="27" t="s">
        <v>2783</v>
      </c>
      <c r="H70" s="27" t="s">
        <v>4338</v>
      </c>
      <c r="I70" s="23" t="s">
        <v>4339</v>
      </c>
      <c r="J70" t="s">
        <v>4392</v>
      </c>
      <c r="K70">
        <v>2</v>
      </c>
      <c r="L70" s="23" t="s">
        <v>2525</v>
      </c>
    </row>
    <row r="71" spans="1:12" ht="14.45" customHeight="1" x14ac:dyDescent="0.35">
      <c r="A71" s="23" t="s">
        <v>1692</v>
      </c>
      <c r="B71" s="23" t="s">
        <v>1691</v>
      </c>
      <c r="C71" s="23" t="s">
        <v>3254</v>
      </c>
      <c r="D71" s="23">
        <v>2.92</v>
      </c>
      <c r="E71" s="23" t="s">
        <v>96</v>
      </c>
      <c r="F71" s="23" t="s">
        <v>36</v>
      </c>
      <c r="G71" s="27" t="s">
        <v>497</v>
      </c>
      <c r="H71" s="27" t="s">
        <v>4338</v>
      </c>
      <c r="I71" s="23" t="s">
        <v>4342</v>
      </c>
      <c r="J71" t="s">
        <v>4393</v>
      </c>
      <c r="K71">
        <v>8</v>
      </c>
      <c r="L71" s="23" t="s">
        <v>2518</v>
      </c>
    </row>
    <row r="72" spans="1:12" ht="14.45" customHeight="1" x14ac:dyDescent="0.35">
      <c r="A72" s="23" t="s">
        <v>5550</v>
      </c>
      <c r="B72" s="23" t="s">
        <v>5549</v>
      </c>
      <c r="C72" s="23" t="s">
        <v>3255</v>
      </c>
      <c r="D72" s="23">
        <v>0.63200000000000001</v>
      </c>
      <c r="E72" s="23" t="s">
        <v>81</v>
      </c>
      <c r="F72" s="23" t="s">
        <v>36</v>
      </c>
      <c r="G72" s="27" t="s">
        <v>5553</v>
      </c>
      <c r="H72" s="27" t="s">
        <v>4338</v>
      </c>
      <c r="I72" s="23" t="s">
        <v>4339</v>
      </c>
      <c r="J72" t="s">
        <v>4559</v>
      </c>
      <c r="K72">
        <v>2</v>
      </c>
      <c r="L72" s="23" t="s">
        <v>2525</v>
      </c>
    </row>
    <row r="73" spans="1:12" ht="14.45" customHeight="1" x14ac:dyDescent="0.35">
      <c r="A73" s="23" t="s">
        <v>3185</v>
      </c>
      <c r="B73" s="23" t="s">
        <v>3184</v>
      </c>
      <c r="C73" s="23" t="s">
        <v>3261</v>
      </c>
      <c r="D73" s="23">
        <v>4.782</v>
      </c>
      <c r="E73" s="23" t="s">
        <v>53</v>
      </c>
      <c r="F73" s="23" t="s">
        <v>36</v>
      </c>
      <c r="G73" s="27" t="s">
        <v>1733</v>
      </c>
      <c r="H73" s="27" t="s">
        <v>4338</v>
      </c>
      <c r="I73" s="23" t="s">
        <v>4339</v>
      </c>
      <c r="J73" t="s">
        <v>4395</v>
      </c>
      <c r="K73">
        <v>3</v>
      </c>
      <c r="L73" s="23" t="s">
        <v>2536</v>
      </c>
    </row>
    <row r="74" spans="1:12" ht="14.45" customHeight="1" x14ac:dyDescent="0.35">
      <c r="A74" s="23" t="s">
        <v>5640</v>
      </c>
      <c r="B74" s="23" t="s">
        <v>5639</v>
      </c>
      <c r="C74" s="23" t="s">
        <v>3255</v>
      </c>
      <c r="D74" s="23">
        <v>0.75</v>
      </c>
      <c r="E74" s="23" t="s">
        <v>106</v>
      </c>
      <c r="F74" s="23" t="s">
        <v>36</v>
      </c>
      <c r="G74" s="27" t="s">
        <v>497</v>
      </c>
      <c r="H74" s="27" t="s">
        <v>4338</v>
      </c>
      <c r="I74" s="23" t="s">
        <v>4339</v>
      </c>
      <c r="J74" t="s">
        <v>4735</v>
      </c>
      <c r="K74">
        <v>4</v>
      </c>
      <c r="L74" s="23" t="s">
        <v>2525</v>
      </c>
    </row>
    <row r="75" spans="1:12" x14ac:dyDescent="0.35">
      <c r="A75" s="23" t="s">
        <v>6829</v>
      </c>
      <c r="B75" s="23" t="s">
        <v>6828</v>
      </c>
      <c r="C75" s="23" t="s">
        <v>3255</v>
      </c>
      <c r="D75" s="23">
        <v>0.75</v>
      </c>
      <c r="E75" s="23" t="s">
        <v>50</v>
      </c>
      <c r="F75" s="23" t="s">
        <v>36</v>
      </c>
      <c r="G75" s="27" t="s">
        <v>4910</v>
      </c>
      <c r="H75" s="27" t="s">
        <v>4338</v>
      </c>
      <c r="I75" s="23" t="s">
        <v>4339</v>
      </c>
      <c r="J75" t="s">
        <v>4353</v>
      </c>
      <c r="K75">
        <v>4</v>
      </c>
      <c r="L75" s="23" t="s">
        <v>2525</v>
      </c>
    </row>
    <row r="76" spans="1:12" x14ac:dyDescent="0.35">
      <c r="A76" s="23" t="s">
        <v>2645</v>
      </c>
      <c r="B76" s="23" t="s">
        <v>2644</v>
      </c>
      <c r="C76" s="23" t="s">
        <v>3255</v>
      </c>
      <c r="D76" s="23">
        <v>0.86699999999999999</v>
      </c>
      <c r="E76" s="23" t="s">
        <v>85</v>
      </c>
      <c r="F76" s="23" t="s">
        <v>36</v>
      </c>
      <c r="G76" s="27" t="s">
        <v>28</v>
      </c>
      <c r="H76" s="27" t="s">
        <v>4338</v>
      </c>
      <c r="I76" s="23" t="s">
        <v>4339</v>
      </c>
      <c r="J76" t="s">
        <v>4398</v>
      </c>
      <c r="K76">
        <v>1</v>
      </c>
      <c r="L76" s="23" t="s">
        <v>2525</v>
      </c>
    </row>
    <row r="77" spans="1:12" x14ac:dyDescent="0.35">
      <c r="A77" s="23" t="s">
        <v>3396</v>
      </c>
      <c r="B77" s="23" t="s">
        <v>3395</v>
      </c>
      <c r="C77" s="23" t="s">
        <v>3262</v>
      </c>
      <c r="D77" s="23">
        <v>4.2830000000000004</v>
      </c>
      <c r="E77" s="23" t="s">
        <v>36</v>
      </c>
      <c r="F77" s="23" t="s">
        <v>36</v>
      </c>
      <c r="G77" s="27" t="s">
        <v>3273</v>
      </c>
      <c r="H77" s="27" t="s">
        <v>4338</v>
      </c>
      <c r="I77" s="23" t="s">
        <v>4339</v>
      </c>
      <c r="J77" t="s">
        <v>4399</v>
      </c>
      <c r="K77">
        <v>1</v>
      </c>
      <c r="L77" s="23" t="s">
        <v>2517</v>
      </c>
    </row>
    <row r="78" spans="1:12" x14ac:dyDescent="0.35">
      <c r="A78" s="23" t="s">
        <v>6468</v>
      </c>
      <c r="B78" s="23" t="s">
        <v>6467</v>
      </c>
      <c r="C78" s="23" t="s">
        <v>3253</v>
      </c>
      <c r="D78" s="23">
        <v>1.3440000000000001</v>
      </c>
      <c r="E78" s="23" t="s">
        <v>71</v>
      </c>
      <c r="F78" s="23" t="s">
        <v>36</v>
      </c>
      <c r="G78" s="27" t="s">
        <v>4910</v>
      </c>
      <c r="H78" s="27" t="s">
        <v>4338</v>
      </c>
      <c r="I78" s="23" t="s">
        <v>4342</v>
      </c>
      <c r="J78" t="s">
        <v>4742</v>
      </c>
      <c r="K78">
        <v>8</v>
      </c>
      <c r="L78" s="23" t="s">
        <v>2522</v>
      </c>
    </row>
    <row r="79" spans="1:12" x14ac:dyDescent="0.35">
      <c r="A79" s="23" t="s">
        <v>1819</v>
      </c>
      <c r="B79" s="23" t="s">
        <v>1818</v>
      </c>
      <c r="C79" s="23" t="s">
        <v>3253</v>
      </c>
      <c r="D79" s="23">
        <v>1.5269999999999999</v>
      </c>
      <c r="E79" s="23" t="s">
        <v>36</v>
      </c>
      <c r="F79" s="23" t="s">
        <v>36</v>
      </c>
      <c r="G79" s="27" t="s">
        <v>1733</v>
      </c>
      <c r="H79" s="27" t="s">
        <v>4338</v>
      </c>
      <c r="I79" s="23" t="s">
        <v>4339</v>
      </c>
      <c r="J79" t="s">
        <v>4400</v>
      </c>
      <c r="K79">
        <v>2</v>
      </c>
      <c r="L79" s="23" t="s">
        <v>2522</v>
      </c>
    </row>
    <row r="80" spans="1:12" x14ac:dyDescent="0.35">
      <c r="A80" s="23" t="s">
        <v>3773</v>
      </c>
      <c r="B80" s="23" t="s">
        <v>3772</v>
      </c>
      <c r="C80" s="23" t="s">
        <v>3255</v>
      </c>
      <c r="D80" s="23">
        <v>0.7</v>
      </c>
      <c r="E80" s="23" t="s">
        <v>68</v>
      </c>
      <c r="F80" s="23" t="s">
        <v>36</v>
      </c>
      <c r="G80" s="27" t="s">
        <v>3274</v>
      </c>
      <c r="H80" s="27" t="s">
        <v>4338</v>
      </c>
      <c r="I80" s="23" t="s">
        <v>4339</v>
      </c>
      <c r="J80" t="s">
        <v>4404</v>
      </c>
      <c r="K80">
        <v>1</v>
      </c>
      <c r="L80" s="23" t="s">
        <v>2525</v>
      </c>
    </row>
    <row r="81" spans="1:12" ht="13.25" customHeight="1" x14ac:dyDescent="0.35">
      <c r="A81" s="23" t="s">
        <v>6284</v>
      </c>
      <c r="B81" s="23" t="s">
        <v>6283</v>
      </c>
      <c r="C81" s="23" t="s">
        <v>3261</v>
      </c>
      <c r="D81" s="23">
        <v>5.4480000000000004</v>
      </c>
      <c r="E81" s="23" t="s">
        <v>68</v>
      </c>
      <c r="F81" s="23" t="s">
        <v>36</v>
      </c>
      <c r="G81" s="27" t="s">
        <v>4910</v>
      </c>
      <c r="H81" s="27" t="s">
        <v>4338</v>
      </c>
      <c r="I81" s="23" t="s">
        <v>4339</v>
      </c>
      <c r="J81" t="s">
        <v>4455</v>
      </c>
      <c r="K81">
        <v>2</v>
      </c>
      <c r="L81" s="23" t="s">
        <v>2536</v>
      </c>
    </row>
    <row r="82" spans="1:12" x14ac:dyDescent="0.35">
      <c r="A82" s="23" t="s">
        <v>232</v>
      </c>
      <c r="B82" s="23" t="s">
        <v>231</v>
      </c>
      <c r="C82" s="23" t="s">
        <v>3255</v>
      </c>
      <c r="D82" s="23">
        <v>0.83899999999999997</v>
      </c>
      <c r="E82" s="23" t="s">
        <v>47</v>
      </c>
      <c r="F82" s="23" t="s">
        <v>36</v>
      </c>
      <c r="G82" s="27" t="s">
        <v>27</v>
      </c>
      <c r="H82" s="27" t="s">
        <v>4338</v>
      </c>
      <c r="I82" s="23" t="s">
        <v>4339</v>
      </c>
      <c r="J82" t="s">
        <v>4350</v>
      </c>
      <c r="K82">
        <v>1</v>
      </c>
      <c r="L82" s="23" t="s">
        <v>2525</v>
      </c>
    </row>
    <row r="83" spans="1:12" x14ac:dyDescent="0.35">
      <c r="A83" s="23" t="s">
        <v>6488</v>
      </c>
      <c r="B83" s="23" t="s">
        <v>6487</v>
      </c>
      <c r="C83" s="23" t="s">
        <v>3262</v>
      </c>
      <c r="D83" s="23">
        <v>3.7770000000000001</v>
      </c>
      <c r="E83" s="23" t="s">
        <v>156</v>
      </c>
      <c r="F83" s="23" t="s">
        <v>36</v>
      </c>
      <c r="G83" s="27" t="s">
        <v>4910</v>
      </c>
      <c r="H83" s="27" t="s">
        <v>4338</v>
      </c>
      <c r="I83" s="23" t="s">
        <v>4339</v>
      </c>
      <c r="J83" t="s">
        <v>4411</v>
      </c>
      <c r="K83">
        <v>1</v>
      </c>
      <c r="L83" s="23" t="s">
        <v>2517</v>
      </c>
    </row>
    <row r="84" spans="1:12" x14ac:dyDescent="0.35">
      <c r="A84" s="23" t="s">
        <v>6368</v>
      </c>
      <c r="B84" s="23" t="s">
        <v>6367</v>
      </c>
      <c r="C84" s="23" t="s">
        <v>3262</v>
      </c>
      <c r="D84" s="23">
        <v>4.6070000000000002</v>
      </c>
      <c r="E84" s="23" t="s">
        <v>36</v>
      </c>
      <c r="F84" s="23" t="s">
        <v>36</v>
      </c>
      <c r="G84" s="27" t="s">
        <v>4910</v>
      </c>
      <c r="H84" s="27" t="s">
        <v>4338</v>
      </c>
      <c r="I84" s="23" t="s">
        <v>4339</v>
      </c>
      <c r="J84" t="s">
        <v>4403</v>
      </c>
      <c r="K84">
        <v>2</v>
      </c>
      <c r="L84" s="23" t="s">
        <v>2517</v>
      </c>
    </row>
    <row r="85" spans="1:12" x14ac:dyDescent="0.35">
      <c r="A85" s="23" t="s">
        <v>6157</v>
      </c>
      <c r="B85" s="23" t="s">
        <v>6156</v>
      </c>
      <c r="C85" s="23" t="s">
        <v>3261</v>
      </c>
      <c r="D85" s="23">
        <v>4.9889999999999999</v>
      </c>
      <c r="E85" s="23" t="s">
        <v>36</v>
      </c>
      <c r="F85" s="23" t="s">
        <v>36</v>
      </c>
      <c r="G85" s="27" t="s">
        <v>1733</v>
      </c>
      <c r="H85" s="27" t="s">
        <v>4338</v>
      </c>
      <c r="I85" s="23" t="s">
        <v>4342</v>
      </c>
      <c r="J85" t="s">
        <v>4776</v>
      </c>
      <c r="K85">
        <v>8</v>
      </c>
      <c r="L85" s="23" t="s">
        <v>2536</v>
      </c>
    </row>
    <row r="86" spans="1:12" x14ac:dyDescent="0.35">
      <c r="A86" s="23" t="s">
        <v>6831</v>
      </c>
      <c r="B86" s="23" t="s">
        <v>6830</v>
      </c>
      <c r="C86" s="23" t="s">
        <v>3255</v>
      </c>
      <c r="D86" s="23">
        <v>0.75</v>
      </c>
      <c r="E86" s="23" t="s">
        <v>76</v>
      </c>
      <c r="F86" s="23" t="s">
        <v>36</v>
      </c>
      <c r="G86" s="27" t="s">
        <v>4910</v>
      </c>
      <c r="H86" s="27" t="s">
        <v>4338</v>
      </c>
      <c r="I86" s="23" t="s">
        <v>4339</v>
      </c>
      <c r="J86" t="s">
        <v>4581</v>
      </c>
      <c r="K86">
        <v>4</v>
      </c>
      <c r="L86" s="23" t="s">
        <v>2525</v>
      </c>
    </row>
    <row r="87" spans="1:12" x14ac:dyDescent="0.35">
      <c r="A87" s="23" t="s">
        <v>3777</v>
      </c>
      <c r="B87" s="23" t="s">
        <v>3776</v>
      </c>
      <c r="C87" s="23" t="s">
        <v>3254</v>
      </c>
      <c r="D87" s="23">
        <v>2.0289999999999999</v>
      </c>
      <c r="E87" s="23" t="s">
        <v>156</v>
      </c>
      <c r="F87" s="23" t="s">
        <v>36</v>
      </c>
      <c r="G87" s="27" t="s">
        <v>29</v>
      </c>
      <c r="H87" s="27" t="s">
        <v>4338</v>
      </c>
      <c r="I87" s="23" t="s">
        <v>4342</v>
      </c>
      <c r="J87" t="s">
        <v>4405</v>
      </c>
      <c r="K87">
        <v>6</v>
      </c>
      <c r="L87" s="23" t="s">
        <v>2518</v>
      </c>
    </row>
    <row r="88" spans="1:12" x14ac:dyDescent="0.35">
      <c r="A88" s="23" t="s">
        <v>6959</v>
      </c>
      <c r="B88" s="23" t="s">
        <v>6958</v>
      </c>
      <c r="C88" s="23" t="s">
        <v>3255</v>
      </c>
      <c r="D88" s="23">
        <v>0.745</v>
      </c>
      <c r="E88" s="23" t="s">
        <v>106</v>
      </c>
      <c r="F88" s="23" t="s">
        <v>36</v>
      </c>
      <c r="G88" s="27" t="s">
        <v>4910</v>
      </c>
      <c r="H88" s="27" t="s">
        <v>4338</v>
      </c>
      <c r="I88" s="23" t="s">
        <v>4339</v>
      </c>
      <c r="J88" t="s">
        <v>4362</v>
      </c>
      <c r="K88">
        <v>2</v>
      </c>
      <c r="L88" s="23" t="s">
        <v>2525</v>
      </c>
    </row>
    <row r="89" spans="1:12" x14ac:dyDescent="0.35">
      <c r="A89" s="23" t="s">
        <v>6576</v>
      </c>
      <c r="B89" s="23" t="s">
        <v>6575</v>
      </c>
      <c r="C89" s="23" t="s">
        <v>3254</v>
      </c>
      <c r="D89" s="23">
        <v>3.0219999999999998</v>
      </c>
      <c r="E89" s="23" t="s">
        <v>36</v>
      </c>
      <c r="F89" s="23" t="s">
        <v>36</v>
      </c>
      <c r="G89" s="27" t="s">
        <v>4910</v>
      </c>
      <c r="H89" s="27" t="s">
        <v>4338</v>
      </c>
      <c r="I89" s="23" t="s">
        <v>4339</v>
      </c>
      <c r="J89" t="s">
        <v>4384</v>
      </c>
      <c r="K89">
        <v>4</v>
      </c>
      <c r="L89" s="23" t="s">
        <v>2518</v>
      </c>
    </row>
    <row r="90" spans="1:12" x14ac:dyDescent="0.35">
      <c r="A90" s="23" t="s">
        <v>5858</v>
      </c>
      <c r="B90" s="23" t="s">
        <v>5857</v>
      </c>
      <c r="C90" s="23" t="s">
        <v>3255</v>
      </c>
      <c r="D90" s="23">
        <v>0.75</v>
      </c>
      <c r="E90" s="23" t="s">
        <v>68</v>
      </c>
      <c r="F90" s="23" t="s">
        <v>36</v>
      </c>
      <c r="G90" s="27" t="s">
        <v>4909</v>
      </c>
      <c r="H90" s="27" t="s">
        <v>4338</v>
      </c>
      <c r="I90" s="23" t="s">
        <v>4339</v>
      </c>
      <c r="J90" t="s">
        <v>7020</v>
      </c>
      <c r="K90">
        <v>1</v>
      </c>
      <c r="L90" s="23" t="s">
        <v>2525</v>
      </c>
    </row>
    <row r="91" spans="1:12" x14ac:dyDescent="0.35">
      <c r="A91" s="23" t="s">
        <v>6392</v>
      </c>
      <c r="B91" s="23" t="s">
        <v>6391</v>
      </c>
      <c r="C91" s="23" t="s">
        <v>3262</v>
      </c>
      <c r="D91" s="23">
        <v>4.3129999999999997</v>
      </c>
      <c r="E91" s="23" t="s">
        <v>68</v>
      </c>
      <c r="F91" s="23" t="s">
        <v>36</v>
      </c>
      <c r="G91" s="27" t="s">
        <v>4910</v>
      </c>
      <c r="H91" s="27" t="s">
        <v>4338</v>
      </c>
      <c r="I91" s="23" t="s">
        <v>4339</v>
      </c>
      <c r="J91" t="s">
        <v>4677</v>
      </c>
      <c r="K91">
        <v>1</v>
      </c>
      <c r="L91" s="23" t="s">
        <v>2517</v>
      </c>
    </row>
    <row r="92" spans="1:12" x14ac:dyDescent="0.35">
      <c r="A92" s="23" t="s">
        <v>6000</v>
      </c>
      <c r="B92" s="23" t="s">
        <v>5999</v>
      </c>
      <c r="C92" s="23" t="s">
        <v>3255</v>
      </c>
      <c r="D92" s="23">
        <v>0.74299999999999999</v>
      </c>
      <c r="E92" s="23" t="s">
        <v>85</v>
      </c>
      <c r="F92" s="23" t="s">
        <v>36</v>
      </c>
      <c r="G92" s="27" t="s">
        <v>3274</v>
      </c>
      <c r="H92" s="27" t="s">
        <v>4338</v>
      </c>
      <c r="I92" s="23" t="s">
        <v>4342</v>
      </c>
      <c r="J92" t="s">
        <v>4850</v>
      </c>
      <c r="K92">
        <v>8</v>
      </c>
      <c r="L92" s="23" t="s">
        <v>2525</v>
      </c>
    </row>
    <row r="93" spans="1:12" x14ac:dyDescent="0.35">
      <c r="A93" s="23" t="s">
        <v>6086</v>
      </c>
      <c r="B93" s="23" t="s">
        <v>6085</v>
      </c>
      <c r="C93" s="23" t="s">
        <v>3254</v>
      </c>
      <c r="D93" s="23">
        <v>2.1150000000000002</v>
      </c>
      <c r="E93" s="23" t="s">
        <v>42</v>
      </c>
      <c r="F93" s="23" t="s">
        <v>36</v>
      </c>
      <c r="G93" s="27" t="s">
        <v>28</v>
      </c>
      <c r="H93" s="27" t="s">
        <v>4338</v>
      </c>
      <c r="I93" s="23" t="s">
        <v>4339</v>
      </c>
      <c r="J93" t="s">
        <v>4503</v>
      </c>
      <c r="K93">
        <v>3</v>
      </c>
      <c r="L93" s="23" t="s">
        <v>2518</v>
      </c>
    </row>
    <row r="94" spans="1:12" x14ac:dyDescent="0.35">
      <c r="A94" s="23" t="s">
        <v>567</v>
      </c>
      <c r="B94" s="23" t="s">
        <v>566</v>
      </c>
      <c r="C94" s="23" t="s">
        <v>3253</v>
      </c>
      <c r="D94" s="23">
        <v>0.99</v>
      </c>
      <c r="E94" s="23" t="s">
        <v>39</v>
      </c>
      <c r="F94" s="23" t="s">
        <v>36</v>
      </c>
      <c r="G94" s="27" t="s">
        <v>4910</v>
      </c>
      <c r="H94" s="27" t="s">
        <v>4338</v>
      </c>
      <c r="I94" s="23" t="s">
        <v>4342</v>
      </c>
      <c r="J94" t="s">
        <v>4506</v>
      </c>
      <c r="K94">
        <v>6</v>
      </c>
      <c r="L94" s="23" t="s">
        <v>2522</v>
      </c>
    </row>
    <row r="95" spans="1:12" x14ac:dyDescent="0.35">
      <c r="A95" s="23" t="s">
        <v>6125</v>
      </c>
      <c r="B95" s="23" t="s">
        <v>6124</v>
      </c>
      <c r="C95" s="23" t="s">
        <v>3255</v>
      </c>
      <c r="D95" s="23">
        <v>0.745</v>
      </c>
      <c r="E95" s="23" t="s">
        <v>50</v>
      </c>
      <c r="F95" s="23" t="s">
        <v>36</v>
      </c>
      <c r="G95" s="27" t="s">
        <v>28</v>
      </c>
      <c r="H95" s="27" t="s">
        <v>4338</v>
      </c>
      <c r="I95" s="23" t="s">
        <v>4339</v>
      </c>
      <c r="J95" t="s">
        <v>4815</v>
      </c>
      <c r="K95">
        <v>2</v>
      </c>
      <c r="L95" s="23" t="s">
        <v>2525</v>
      </c>
    </row>
    <row r="96" spans="1:12" x14ac:dyDescent="0.35">
      <c r="A96" s="23" t="s">
        <v>1913</v>
      </c>
      <c r="B96" s="23" t="s">
        <v>1912</v>
      </c>
      <c r="C96" s="23" t="s">
        <v>3254</v>
      </c>
      <c r="D96" s="23">
        <v>2.5129999999999999</v>
      </c>
      <c r="E96" s="23" t="s">
        <v>76</v>
      </c>
      <c r="F96" s="23" t="s">
        <v>36</v>
      </c>
      <c r="G96" s="27" t="s">
        <v>1733</v>
      </c>
      <c r="H96" s="27" t="s">
        <v>4338</v>
      </c>
      <c r="I96" s="23" t="s">
        <v>4342</v>
      </c>
      <c r="J96" t="s">
        <v>4406</v>
      </c>
      <c r="K96">
        <v>6</v>
      </c>
      <c r="L96" s="23" t="s">
        <v>2518</v>
      </c>
    </row>
    <row r="97" spans="1:12" x14ac:dyDescent="0.35">
      <c r="A97" s="23" t="s">
        <v>4151</v>
      </c>
      <c r="B97" s="23" t="s">
        <v>4150</v>
      </c>
      <c r="C97" s="23" t="s">
        <v>3262</v>
      </c>
      <c r="D97" s="23">
        <v>4.1050000000000004</v>
      </c>
      <c r="E97" s="23" t="s">
        <v>85</v>
      </c>
      <c r="F97" s="23" t="s">
        <v>36</v>
      </c>
      <c r="G97" s="27" t="s">
        <v>29</v>
      </c>
      <c r="H97" s="27" t="s">
        <v>4338</v>
      </c>
      <c r="I97" s="23" t="s">
        <v>4342</v>
      </c>
      <c r="J97" t="s">
        <v>4407</v>
      </c>
      <c r="K97">
        <v>6</v>
      </c>
      <c r="L97" s="23" t="s">
        <v>2517</v>
      </c>
    </row>
    <row r="98" spans="1:12" x14ac:dyDescent="0.35">
      <c r="A98" s="23" t="s">
        <v>3127</v>
      </c>
      <c r="B98" s="23" t="s">
        <v>3126</v>
      </c>
      <c r="C98" s="23" t="s">
        <v>3262</v>
      </c>
      <c r="D98" s="23">
        <v>3.4910000000000001</v>
      </c>
      <c r="E98" s="23" t="s">
        <v>81</v>
      </c>
      <c r="F98" s="23" t="s">
        <v>36</v>
      </c>
      <c r="G98" s="27" t="s">
        <v>27</v>
      </c>
      <c r="H98" s="27" t="s">
        <v>4338</v>
      </c>
      <c r="I98" s="23" t="s">
        <v>4339</v>
      </c>
      <c r="J98" t="s">
        <v>4408</v>
      </c>
      <c r="K98">
        <v>3</v>
      </c>
      <c r="L98" s="23" t="s">
        <v>2517</v>
      </c>
    </row>
    <row r="99" spans="1:12" x14ac:dyDescent="0.35">
      <c r="A99" s="23" t="s">
        <v>3364</v>
      </c>
      <c r="B99" s="23" t="s">
        <v>3363</v>
      </c>
      <c r="C99" s="23" t="s">
        <v>3255</v>
      </c>
      <c r="D99" s="23">
        <v>0.75</v>
      </c>
      <c r="E99" s="23" t="s">
        <v>53</v>
      </c>
      <c r="F99" s="23" t="s">
        <v>36</v>
      </c>
      <c r="G99" s="27" t="s">
        <v>3273</v>
      </c>
      <c r="H99" s="27" t="s">
        <v>4338</v>
      </c>
      <c r="I99" s="23" t="s">
        <v>4342</v>
      </c>
      <c r="J99" t="s">
        <v>7021</v>
      </c>
      <c r="K99">
        <v>7</v>
      </c>
      <c r="L99" s="23" t="s">
        <v>2525</v>
      </c>
    </row>
    <row r="100" spans="1:12" ht="13.25" customHeight="1" x14ac:dyDescent="0.35">
      <c r="A100" s="23" t="s">
        <v>3458</v>
      </c>
      <c r="B100" s="23" t="s">
        <v>3457</v>
      </c>
      <c r="C100" s="23" t="s">
        <v>3253</v>
      </c>
      <c r="D100" s="23">
        <v>1.5109999999999999</v>
      </c>
      <c r="E100" s="23" t="s">
        <v>39</v>
      </c>
      <c r="F100" s="23" t="s">
        <v>36</v>
      </c>
      <c r="G100" s="27" t="s">
        <v>3273</v>
      </c>
      <c r="H100" s="27" t="s">
        <v>4338</v>
      </c>
      <c r="I100" s="23" t="s">
        <v>4339</v>
      </c>
      <c r="J100" t="s">
        <v>4409</v>
      </c>
      <c r="K100">
        <v>3</v>
      </c>
      <c r="L100" s="23" t="s">
        <v>2522</v>
      </c>
    </row>
    <row r="101" spans="1:12" x14ac:dyDescent="0.35">
      <c r="A101" s="23" t="s">
        <v>5654</v>
      </c>
      <c r="B101" s="23" t="s">
        <v>5653</v>
      </c>
      <c r="C101" s="23" t="s">
        <v>3255</v>
      </c>
      <c r="D101" s="23">
        <v>0.745</v>
      </c>
      <c r="E101" s="23" t="s">
        <v>68</v>
      </c>
      <c r="F101" s="23" t="s">
        <v>36</v>
      </c>
      <c r="G101" s="27" t="s">
        <v>497</v>
      </c>
      <c r="H101" s="27" t="s">
        <v>4338</v>
      </c>
      <c r="I101" s="23" t="s">
        <v>4339</v>
      </c>
      <c r="J101" t="s">
        <v>4635</v>
      </c>
      <c r="K101">
        <v>4</v>
      </c>
      <c r="L101" s="23" t="s">
        <v>2525</v>
      </c>
    </row>
    <row r="102" spans="1:12" x14ac:dyDescent="0.35">
      <c r="A102" s="23" t="s">
        <v>5836</v>
      </c>
      <c r="B102" s="23" t="s">
        <v>5835</v>
      </c>
      <c r="C102" s="23" t="s">
        <v>3253</v>
      </c>
      <c r="D102" s="23">
        <v>0.878</v>
      </c>
      <c r="E102" s="23" t="s">
        <v>76</v>
      </c>
      <c r="F102" s="23" t="s">
        <v>36</v>
      </c>
      <c r="G102" s="27" t="s">
        <v>4909</v>
      </c>
      <c r="H102" s="27" t="s">
        <v>4338</v>
      </c>
      <c r="I102" s="23" t="s">
        <v>4339</v>
      </c>
      <c r="J102" t="s">
        <v>4451</v>
      </c>
      <c r="K102">
        <v>4</v>
      </c>
      <c r="L102" s="23" t="s">
        <v>2522</v>
      </c>
    </row>
    <row r="103" spans="1:12" x14ac:dyDescent="0.35">
      <c r="A103" s="23" t="s">
        <v>6626</v>
      </c>
      <c r="B103" s="23" t="s">
        <v>6625</v>
      </c>
      <c r="C103" s="23" t="s">
        <v>3254</v>
      </c>
      <c r="D103" s="23">
        <v>2.57</v>
      </c>
      <c r="E103" s="23" t="s">
        <v>76</v>
      </c>
      <c r="F103" s="23" t="s">
        <v>36</v>
      </c>
      <c r="G103" s="27" t="s">
        <v>4910</v>
      </c>
      <c r="H103" s="27" t="s">
        <v>4338</v>
      </c>
      <c r="I103" s="23" t="s">
        <v>4339</v>
      </c>
      <c r="J103" t="s">
        <v>4549</v>
      </c>
      <c r="K103">
        <v>3</v>
      </c>
      <c r="L103" s="23" t="s">
        <v>2518</v>
      </c>
    </row>
    <row r="104" spans="1:12" x14ac:dyDescent="0.35">
      <c r="A104" s="23" t="s">
        <v>2413</v>
      </c>
      <c r="B104" s="23" t="s">
        <v>2412</v>
      </c>
      <c r="C104" s="23" t="s">
        <v>3255</v>
      </c>
      <c r="D104" s="23">
        <v>0.75</v>
      </c>
      <c r="E104" s="23" t="s">
        <v>39</v>
      </c>
      <c r="F104" s="23" t="s">
        <v>36</v>
      </c>
      <c r="G104" s="27" t="s">
        <v>1733</v>
      </c>
      <c r="H104" s="27" t="s">
        <v>4338</v>
      </c>
      <c r="I104" s="23" t="s">
        <v>4339</v>
      </c>
      <c r="J104" t="s">
        <v>4410</v>
      </c>
      <c r="K104">
        <v>2</v>
      </c>
      <c r="L104" s="23" t="s">
        <v>2525</v>
      </c>
    </row>
    <row r="105" spans="1:12" x14ac:dyDescent="0.35">
      <c r="A105" s="23" t="s">
        <v>6925</v>
      </c>
      <c r="B105" s="23" t="s">
        <v>6924</v>
      </c>
      <c r="C105" s="23" t="s">
        <v>3255</v>
      </c>
      <c r="D105" s="23">
        <v>0.75</v>
      </c>
      <c r="E105" s="23" t="s">
        <v>53</v>
      </c>
      <c r="F105" s="23" t="s">
        <v>36</v>
      </c>
      <c r="G105" s="27" t="s">
        <v>4910</v>
      </c>
      <c r="H105" s="27" t="s">
        <v>4338</v>
      </c>
      <c r="I105" s="23" t="s">
        <v>4339</v>
      </c>
      <c r="J105" t="s">
        <v>4396</v>
      </c>
      <c r="K105">
        <v>1</v>
      </c>
      <c r="L105" s="23" t="s">
        <v>2525</v>
      </c>
    </row>
    <row r="106" spans="1:12" x14ac:dyDescent="0.35">
      <c r="A106" s="23" t="s">
        <v>5536</v>
      </c>
      <c r="B106" s="23" t="s">
        <v>5535</v>
      </c>
      <c r="C106" s="23" t="s">
        <v>3255</v>
      </c>
      <c r="D106" s="23">
        <v>0.745</v>
      </c>
      <c r="E106" s="23" t="s">
        <v>36</v>
      </c>
      <c r="F106" s="23" t="s">
        <v>36</v>
      </c>
      <c r="G106" s="27" t="s">
        <v>5553</v>
      </c>
      <c r="H106" s="27" t="s">
        <v>4338</v>
      </c>
      <c r="I106" s="23" t="s">
        <v>4339</v>
      </c>
      <c r="J106" t="s">
        <v>4420</v>
      </c>
      <c r="K106">
        <v>2</v>
      </c>
      <c r="L106" s="23" t="s">
        <v>2525</v>
      </c>
    </row>
    <row r="107" spans="1:12" x14ac:dyDescent="0.35">
      <c r="A107" s="23" t="s">
        <v>5354</v>
      </c>
      <c r="B107" s="23" t="s">
        <v>5353</v>
      </c>
      <c r="C107" s="23" t="s">
        <v>3255</v>
      </c>
      <c r="D107" s="23">
        <v>0.75</v>
      </c>
      <c r="E107" s="23" t="s">
        <v>76</v>
      </c>
      <c r="F107" s="23" t="s">
        <v>36</v>
      </c>
      <c r="G107" s="27" t="s">
        <v>5553</v>
      </c>
      <c r="H107" s="27" t="s">
        <v>4338</v>
      </c>
      <c r="I107" s="23" t="s">
        <v>4339</v>
      </c>
      <c r="J107" t="s">
        <v>4345</v>
      </c>
      <c r="K107">
        <v>4</v>
      </c>
      <c r="L107" s="23" t="s">
        <v>2525</v>
      </c>
    </row>
    <row r="108" spans="1:12" x14ac:dyDescent="0.35">
      <c r="A108" s="23" t="s">
        <v>4327</v>
      </c>
      <c r="B108" s="23" t="s">
        <v>4326</v>
      </c>
      <c r="C108" s="23" t="s">
        <v>3253</v>
      </c>
      <c r="D108" s="23">
        <v>1.4219999999999999</v>
      </c>
      <c r="E108" s="23" t="s">
        <v>39</v>
      </c>
      <c r="F108" s="23" t="s">
        <v>36</v>
      </c>
      <c r="G108" s="27" t="s">
        <v>29</v>
      </c>
      <c r="H108" s="27" t="s">
        <v>4338</v>
      </c>
      <c r="I108" s="23" t="s">
        <v>4339</v>
      </c>
      <c r="J108" t="s">
        <v>4411</v>
      </c>
      <c r="K108">
        <v>1</v>
      </c>
      <c r="L108" s="23" t="s">
        <v>2522</v>
      </c>
    </row>
    <row r="109" spans="1:12" x14ac:dyDescent="0.35">
      <c r="A109" s="23" t="s">
        <v>5294</v>
      </c>
      <c r="B109" s="23" t="s">
        <v>5293</v>
      </c>
      <c r="C109" s="23" t="s">
        <v>3253</v>
      </c>
      <c r="D109" s="23">
        <v>1.0189999999999999</v>
      </c>
      <c r="E109" s="23" t="s">
        <v>85</v>
      </c>
      <c r="F109" s="23" t="s">
        <v>36</v>
      </c>
      <c r="G109" s="27" t="s">
        <v>5553</v>
      </c>
      <c r="H109" s="27" t="s">
        <v>4338</v>
      </c>
      <c r="I109" s="23" t="s">
        <v>4339</v>
      </c>
      <c r="J109" t="s">
        <v>4487</v>
      </c>
      <c r="K109">
        <v>2</v>
      </c>
      <c r="L109" s="23" t="s">
        <v>2522</v>
      </c>
    </row>
    <row r="110" spans="1:12" x14ac:dyDescent="0.35">
      <c r="A110" s="23" t="s">
        <v>5190</v>
      </c>
      <c r="B110" s="23" t="s">
        <v>5189</v>
      </c>
      <c r="C110" s="23" t="s">
        <v>3254</v>
      </c>
      <c r="D110" s="23">
        <v>2.2679999999999998</v>
      </c>
      <c r="E110" s="23" t="s">
        <v>85</v>
      </c>
      <c r="F110" s="23" t="s">
        <v>36</v>
      </c>
      <c r="G110" s="27" t="s">
        <v>5553</v>
      </c>
      <c r="H110" s="27" t="s">
        <v>4338</v>
      </c>
      <c r="I110" s="23" t="s">
        <v>4339</v>
      </c>
      <c r="J110" t="s">
        <v>4828</v>
      </c>
      <c r="K110">
        <v>1</v>
      </c>
      <c r="L110" s="23" t="s">
        <v>2518</v>
      </c>
    </row>
    <row r="111" spans="1:12" x14ac:dyDescent="0.35">
      <c r="A111" s="23" t="s">
        <v>3921</v>
      </c>
      <c r="B111" s="23" t="s">
        <v>3920</v>
      </c>
      <c r="C111" s="23" t="s">
        <v>3255</v>
      </c>
      <c r="D111" s="23">
        <v>0.75</v>
      </c>
      <c r="E111" s="23" t="s">
        <v>81</v>
      </c>
      <c r="F111" s="23" t="s">
        <v>36</v>
      </c>
      <c r="G111" s="27" t="s">
        <v>28</v>
      </c>
      <c r="H111" s="27" t="s">
        <v>4338</v>
      </c>
      <c r="I111" s="23" t="s">
        <v>4339</v>
      </c>
      <c r="J111" t="s">
        <v>4412</v>
      </c>
      <c r="K111">
        <v>4</v>
      </c>
      <c r="L111" s="23" t="s">
        <v>2525</v>
      </c>
    </row>
    <row r="112" spans="1:12" x14ac:dyDescent="0.35">
      <c r="A112" s="23" t="s">
        <v>4235</v>
      </c>
      <c r="B112" s="23" t="s">
        <v>4234</v>
      </c>
      <c r="C112" s="23" t="s">
        <v>3254</v>
      </c>
      <c r="D112" s="23">
        <v>1.8939999999999999</v>
      </c>
      <c r="E112" s="23" t="s">
        <v>50</v>
      </c>
      <c r="F112" s="23" t="s">
        <v>36</v>
      </c>
      <c r="G112" s="27" t="s">
        <v>29</v>
      </c>
      <c r="H112" s="27" t="s">
        <v>4338</v>
      </c>
      <c r="I112" s="23" t="s">
        <v>4339</v>
      </c>
      <c r="J112" t="s">
        <v>4413</v>
      </c>
      <c r="K112">
        <v>2</v>
      </c>
      <c r="L112" s="23" t="s">
        <v>2518</v>
      </c>
    </row>
    <row r="113" spans="1:12" x14ac:dyDescent="0.35">
      <c r="A113" s="23" t="s">
        <v>4221</v>
      </c>
      <c r="B113" s="23" t="s">
        <v>4220</v>
      </c>
      <c r="C113" s="23" t="s">
        <v>3253</v>
      </c>
      <c r="D113" s="23">
        <v>1.4079999999999999</v>
      </c>
      <c r="E113" s="23" t="s">
        <v>76</v>
      </c>
      <c r="F113" s="23" t="s">
        <v>36</v>
      </c>
      <c r="G113" s="27" t="s">
        <v>29</v>
      </c>
      <c r="H113" s="27" t="s">
        <v>4338</v>
      </c>
      <c r="I113" s="23" t="s">
        <v>4339</v>
      </c>
      <c r="J113" t="s">
        <v>4414</v>
      </c>
      <c r="K113">
        <v>1</v>
      </c>
      <c r="L113" s="23" t="s">
        <v>2522</v>
      </c>
    </row>
    <row r="114" spans="1:12" x14ac:dyDescent="0.35">
      <c r="A114" s="23" t="s">
        <v>6969</v>
      </c>
      <c r="B114" s="23" t="s">
        <v>6968</v>
      </c>
      <c r="C114" s="23" t="s">
        <v>3255</v>
      </c>
      <c r="D114" s="23">
        <v>0.745</v>
      </c>
      <c r="E114" s="23" t="s">
        <v>81</v>
      </c>
      <c r="F114" s="23" t="s">
        <v>36</v>
      </c>
      <c r="G114" s="27" t="s">
        <v>4910</v>
      </c>
      <c r="H114" s="27" t="s">
        <v>4338</v>
      </c>
      <c r="I114" s="23" t="s">
        <v>4339</v>
      </c>
      <c r="J114" t="s">
        <v>4557</v>
      </c>
      <c r="K114">
        <v>3</v>
      </c>
      <c r="L114" s="23" t="s">
        <v>2525</v>
      </c>
    </row>
    <row r="115" spans="1:12" x14ac:dyDescent="0.35">
      <c r="A115" s="23" t="s">
        <v>2139</v>
      </c>
      <c r="B115" s="23" t="s">
        <v>2138</v>
      </c>
      <c r="C115" s="23" t="s">
        <v>3255</v>
      </c>
      <c r="D115" s="23">
        <v>0.75</v>
      </c>
      <c r="E115" s="23" t="s">
        <v>85</v>
      </c>
      <c r="F115" s="23" t="s">
        <v>36</v>
      </c>
      <c r="G115" s="27" t="s">
        <v>493</v>
      </c>
      <c r="H115" s="27" t="s">
        <v>4338</v>
      </c>
      <c r="I115" s="23" t="s">
        <v>4342</v>
      </c>
      <c r="J115" t="s">
        <v>4415</v>
      </c>
      <c r="K115">
        <v>7</v>
      </c>
      <c r="L115" s="23" t="s">
        <v>2525</v>
      </c>
    </row>
    <row r="116" spans="1:12" x14ac:dyDescent="0.35">
      <c r="A116" s="23" t="s">
        <v>5978</v>
      </c>
      <c r="B116" s="23" t="s">
        <v>5977</v>
      </c>
      <c r="C116" s="23" t="s">
        <v>3255</v>
      </c>
      <c r="D116" s="23">
        <v>0.745</v>
      </c>
      <c r="E116" s="23" t="s">
        <v>50</v>
      </c>
      <c r="F116" s="23" t="s">
        <v>36</v>
      </c>
      <c r="G116" s="27" t="s">
        <v>4909</v>
      </c>
      <c r="H116" s="27" t="s">
        <v>4338</v>
      </c>
      <c r="I116" s="23" t="s">
        <v>4339</v>
      </c>
      <c r="J116" t="s">
        <v>4349</v>
      </c>
      <c r="K116">
        <v>4</v>
      </c>
      <c r="L116" s="23" t="s">
        <v>2525</v>
      </c>
    </row>
    <row r="117" spans="1:12" x14ac:dyDescent="0.35">
      <c r="A117" s="23" t="s">
        <v>1521</v>
      </c>
      <c r="B117" s="23" t="s">
        <v>1520</v>
      </c>
      <c r="C117" s="23" t="s">
        <v>3254</v>
      </c>
      <c r="D117" s="23">
        <v>2.7930000000000001</v>
      </c>
      <c r="E117" s="23" t="s">
        <v>36</v>
      </c>
      <c r="F117" s="23" t="s">
        <v>36</v>
      </c>
      <c r="G117" s="27" t="s">
        <v>2783</v>
      </c>
      <c r="H117" s="27" t="s">
        <v>4338</v>
      </c>
      <c r="I117" s="23" t="s">
        <v>4339</v>
      </c>
      <c r="J117" t="s">
        <v>4416</v>
      </c>
      <c r="K117">
        <v>2</v>
      </c>
      <c r="L117" s="23" t="s">
        <v>2518</v>
      </c>
    </row>
    <row r="118" spans="1:12" x14ac:dyDescent="0.35">
      <c r="A118" s="23" t="s">
        <v>5626</v>
      </c>
      <c r="B118" s="23" t="s">
        <v>3263</v>
      </c>
      <c r="C118" s="23" t="s">
        <v>3262</v>
      </c>
      <c r="D118" s="23">
        <v>3.7410000000000001</v>
      </c>
      <c r="E118" s="23" t="s">
        <v>85</v>
      </c>
      <c r="F118" s="23" t="s">
        <v>36</v>
      </c>
      <c r="G118" s="27" t="s">
        <v>7000</v>
      </c>
      <c r="H118" s="27" t="s">
        <v>4338</v>
      </c>
      <c r="I118" s="23" t="s">
        <v>4339</v>
      </c>
      <c r="J118" t="s">
        <v>4417</v>
      </c>
      <c r="K118">
        <v>4</v>
      </c>
      <c r="L118" s="23" t="s">
        <v>2517</v>
      </c>
    </row>
    <row r="119" spans="1:12" x14ac:dyDescent="0.35">
      <c r="A119" s="23" t="s">
        <v>5790</v>
      </c>
      <c r="B119" s="23" t="s">
        <v>5789</v>
      </c>
      <c r="C119" s="23" t="s">
        <v>3253</v>
      </c>
      <c r="D119" s="23">
        <v>1.27</v>
      </c>
      <c r="E119" s="23" t="s">
        <v>76</v>
      </c>
      <c r="F119" s="23" t="s">
        <v>36</v>
      </c>
      <c r="G119" s="27" t="s">
        <v>4909</v>
      </c>
      <c r="H119" s="27" t="s">
        <v>4338</v>
      </c>
      <c r="I119" s="23" t="s">
        <v>4339</v>
      </c>
      <c r="J119" t="s">
        <v>4495</v>
      </c>
      <c r="K119">
        <v>3</v>
      </c>
      <c r="L119" s="23" t="s">
        <v>2522</v>
      </c>
    </row>
    <row r="120" spans="1:12" x14ac:dyDescent="0.35">
      <c r="A120" s="23" t="s">
        <v>3265</v>
      </c>
      <c r="B120" s="23" t="s">
        <v>3264</v>
      </c>
      <c r="C120" s="23" t="s">
        <v>3262</v>
      </c>
      <c r="D120" s="23">
        <v>4.4770000000000003</v>
      </c>
      <c r="E120" s="23" t="s">
        <v>81</v>
      </c>
      <c r="F120" s="23" t="s">
        <v>36</v>
      </c>
      <c r="G120" s="27" t="s">
        <v>7001</v>
      </c>
      <c r="H120" s="27" t="s">
        <v>4338</v>
      </c>
      <c r="I120" s="23" t="s">
        <v>4339</v>
      </c>
      <c r="J120" t="s">
        <v>4346</v>
      </c>
      <c r="K120">
        <v>2</v>
      </c>
      <c r="L120" s="23" t="s">
        <v>2517</v>
      </c>
    </row>
    <row r="121" spans="1:12" x14ac:dyDescent="0.35">
      <c r="A121" s="23" t="s">
        <v>5583</v>
      </c>
      <c r="B121" s="23" t="s">
        <v>5582</v>
      </c>
      <c r="C121" s="23" t="s">
        <v>3253</v>
      </c>
      <c r="D121" s="23">
        <v>1.716</v>
      </c>
      <c r="E121" s="23" t="s">
        <v>71</v>
      </c>
      <c r="F121" s="23" t="s">
        <v>36</v>
      </c>
      <c r="G121" s="27" t="s">
        <v>29</v>
      </c>
      <c r="H121" s="27" t="s">
        <v>4338</v>
      </c>
      <c r="I121" s="23" t="s">
        <v>4339</v>
      </c>
      <c r="J121" t="s">
        <v>4835</v>
      </c>
      <c r="K121">
        <v>3</v>
      </c>
      <c r="L121" s="23" t="s">
        <v>2522</v>
      </c>
    </row>
    <row r="122" spans="1:12" x14ac:dyDescent="0.35">
      <c r="A122" s="23" t="s">
        <v>3868</v>
      </c>
      <c r="B122" s="23" t="s">
        <v>3867</v>
      </c>
      <c r="C122" s="23" t="s">
        <v>3254</v>
      </c>
      <c r="D122" s="23">
        <v>2.0990000000000002</v>
      </c>
      <c r="E122" s="23" t="s">
        <v>36</v>
      </c>
      <c r="F122" s="23" t="s">
        <v>36</v>
      </c>
      <c r="G122" s="27" t="s">
        <v>27</v>
      </c>
      <c r="H122" s="27" t="s">
        <v>4338</v>
      </c>
      <c r="I122" s="23" t="s">
        <v>4339</v>
      </c>
      <c r="J122" t="s">
        <v>4418</v>
      </c>
      <c r="K122">
        <v>2</v>
      </c>
      <c r="L122" s="23" t="s">
        <v>2518</v>
      </c>
    </row>
    <row r="123" spans="1:12" x14ac:dyDescent="0.35">
      <c r="A123" s="23" t="s">
        <v>6170</v>
      </c>
      <c r="B123" s="23" t="s">
        <v>6169</v>
      </c>
      <c r="C123" s="23" t="s">
        <v>3262</v>
      </c>
      <c r="D123" s="23">
        <v>4.0330000000000004</v>
      </c>
      <c r="E123" s="23" t="s">
        <v>39</v>
      </c>
      <c r="F123" s="23" t="s">
        <v>36</v>
      </c>
      <c r="G123" s="27" t="s">
        <v>1733</v>
      </c>
      <c r="H123" s="27" t="s">
        <v>4338</v>
      </c>
      <c r="I123" s="23" t="s">
        <v>4342</v>
      </c>
      <c r="J123" t="s">
        <v>4486</v>
      </c>
      <c r="K123">
        <v>6</v>
      </c>
      <c r="L123" s="23" t="s">
        <v>2517</v>
      </c>
    </row>
    <row r="124" spans="1:12" x14ac:dyDescent="0.35">
      <c r="A124" s="23" t="s">
        <v>2074</v>
      </c>
      <c r="B124" s="23" t="s">
        <v>2073</v>
      </c>
      <c r="C124" s="23" t="s">
        <v>3254</v>
      </c>
      <c r="D124" s="23">
        <v>2.74</v>
      </c>
      <c r="E124" s="23" t="s">
        <v>68</v>
      </c>
      <c r="F124" s="23" t="s">
        <v>36</v>
      </c>
      <c r="G124" s="27" t="s">
        <v>3259</v>
      </c>
      <c r="H124" s="27" t="s">
        <v>4338</v>
      </c>
      <c r="I124" s="23" t="s">
        <v>4342</v>
      </c>
      <c r="J124" t="s">
        <v>4419</v>
      </c>
      <c r="K124">
        <v>5</v>
      </c>
      <c r="L124" s="23" t="s">
        <v>2518</v>
      </c>
    </row>
    <row r="125" spans="1:12" x14ac:dyDescent="0.35">
      <c r="A125" s="23" t="s">
        <v>6424</v>
      </c>
      <c r="B125" s="23" t="s">
        <v>6423</v>
      </c>
      <c r="C125" s="23" t="s">
        <v>3262</v>
      </c>
      <c r="D125" s="23">
        <v>4.1040000000000001</v>
      </c>
      <c r="E125" s="23" t="s">
        <v>53</v>
      </c>
      <c r="F125" s="23" t="s">
        <v>36</v>
      </c>
      <c r="G125" s="27" t="s">
        <v>4910</v>
      </c>
      <c r="H125" s="27" t="s">
        <v>4338</v>
      </c>
      <c r="I125" s="23" t="s">
        <v>4339</v>
      </c>
      <c r="J125" t="s">
        <v>4558</v>
      </c>
      <c r="K125">
        <v>1</v>
      </c>
      <c r="L125" s="23" t="s">
        <v>2517</v>
      </c>
    </row>
    <row r="126" spans="1:12" x14ac:dyDescent="0.35">
      <c r="A126" s="23" t="s">
        <v>5652</v>
      </c>
      <c r="B126" s="23" t="s">
        <v>5651</v>
      </c>
      <c r="C126" s="23" t="s">
        <v>3255</v>
      </c>
      <c r="D126" s="23">
        <v>0.745</v>
      </c>
      <c r="E126" s="23" t="s">
        <v>68</v>
      </c>
      <c r="F126" s="23" t="s">
        <v>36</v>
      </c>
      <c r="G126" s="27" t="s">
        <v>497</v>
      </c>
      <c r="H126" s="27" t="s">
        <v>4338</v>
      </c>
      <c r="I126" s="23" t="s">
        <v>4339</v>
      </c>
      <c r="J126" t="s">
        <v>4617</v>
      </c>
      <c r="K126">
        <v>3</v>
      </c>
      <c r="L126" s="23" t="s">
        <v>2525</v>
      </c>
    </row>
    <row r="127" spans="1:12" x14ac:dyDescent="0.35">
      <c r="A127" s="23" t="s">
        <v>3852</v>
      </c>
      <c r="B127" s="23" t="s">
        <v>3851</v>
      </c>
      <c r="C127" s="23" t="s">
        <v>3255</v>
      </c>
      <c r="D127" s="23">
        <v>0.63100000000000001</v>
      </c>
      <c r="E127" s="23" t="s">
        <v>39</v>
      </c>
      <c r="F127" s="23" t="s">
        <v>36</v>
      </c>
      <c r="G127" s="27" t="s">
        <v>27</v>
      </c>
      <c r="H127" s="27" t="s">
        <v>4338</v>
      </c>
      <c r="I127" s="23" t="s">
        <v>4342</v>
      </c>
      <c r="J127" t="s">
        <v>4421</v>
      </c>
      <c r="K127">
        <v>7</v>
      </c>
      <c r="L127" s="23" t="s">
        <v>2525</v>
      </c>
    </row>
    <row r="128" spans="1:12" x14ac:dyDescent="0.35">
      <c r="A128" s="23" t="s">
        <v>3354</v>
      </c>
      <c r="B128" s="23" t="s">
        <v>3353</v>
      </c>
      <c r="C128" s="23" t="s">
        <v>3253</v>
      </c>
      <c r="D128" s="23">
        <v>1.272</v>
      </c>
      <c r="E128" s="23" t="s">
        <v>47</v>
      </c>
      <c r="F128" s="23" t="s">
        <v>36</v>
      </c>
      <c r="G128" s="27" t="s">
        <v>3273</v>
      </c>
      <c r="H128" s="27" t="s">
        <v>4338</v>
      </c>
      <c r="I128" s="23" t="s">
        <v>4342</v>
      </c>
      <c r="J128" t="s">
        <v>4422</v>
      </c>
      <c r="K128">
        <v>5</v>
      </c>
      <c r="L128" s="23" t="s">
        <v>2522</v>
      </c>
    </row>
    <row r="129" spans="1:12" x14ac:dyDescent="0.35">
      <c r="A129" s="23" t="s">
        <v>3474</v>
      </c>
      <c r="B129" s="23" t="s">
        <v>3473</v>
      </c>
      <c r="C129" s="23" t="s">
        <v>3255</v>
      </c>
      <c r="D129" s="23">
        <v>0.76800000000000002</v>
      </c>
      <c r="E129" s="23" t="s">
        <v>47</v>
      </c>
      <c r="F129" s="23" t="s">
        <v>36</v>
      </c>
      <c r="G129" s="27" t="s">
        <v>3273</v>
      </c>
      <c r="H129" s="27" t="s">
        <v>4338</v>
      </c>
      <c r="I129" s="23" t="s">
        <v>4339</v>
      </c>
      <c r="J129" t="s">
        <v>4423</v>
      </c>
      <c r="K129">
        <v>3</v>
      </c>
      <c r="L129" s="23" t="s">
        <v>2525</v>
      </c>
    </row>
    <row r="130" spans="1:12" x14ac:dyDescent="0.35">
      <c r="A130" s="23" t="s">
        <v>6119</v>
      </c>
      <c r="B130" s="23" t="s">
        <v>6118</v>
      </c>
      <c r="C130" s="23" t="s">
        <v>3255</v>
      </c>
      <c r="D130" s="23">
        <v>0.745</v>
      </c>
      <c r="E130" s="23" t="s">
        <v>81</v>
      </c>
      <c r="F130" s="23" t="s">
        <v>36</v>
      </c>
      <c r="G130" s="27" t="s">
        <v>28</v>
      </c>
      <c r="H130" s="27" t="s">
        <v>4338</v>
      </c>
      <c r="I130" s="23" t="s">
        <v>4339</v>
      </c>
      <c r="J130" t="s">
        <v>4356</v>
      </c>
      <c r="K130">
        <v>1</v>
      </c>
      <c r="L130" s="23" t="s">
        <v>2525</v>
      </c>
    </row>
    <row r="131" spans="1:12" x14ac:dyDescent="0.35">
      <c r="A131" s="23" t="s">
        <v>325</v>
      </c>
      <c r="B131" s="23" t="s">
        <v>324</v>
      </c>
      <c r="C131" s="23" t="s">
        <v>3255</v>
      </c>
      <c r="D131" s="23">
        <v>0.75</v>
      </c>
      <c r="E131" s="23" t="s">
        <v>53</v>
      </c>
      <c r="F131" s="23" t="s">
        <v>36</v>
      </c>
      <c r="G131" s="27" t="s">
        <v>28</v>
      </c>
      <c r="H131" s="27" t="s">
        <v>4338</v>
      </c>
      <c r="I131" s="23" t="s">
        <v>4339</v>
      </c>
      <c r="J131" t="s">
        <v>4424</v>
      </c>
      <c r="K131">
        <v>1</v>
      </c>
      <c r="L131" s="23" t="s">
        <v>2525</v>
      </c>
    </row>
    <row r="132" spans="1:12" x14ac:dyDescent="0.35">
      <c r="A132" s="23" t="s">
        <v>5102</v>
      </c>
      <c r="B132" s="23" t="s">
        <v>5101</v>
      </c>
      <c r="C132" s="23" t="s">
        <v>3262</v>
      </c>
      <c r="D132" s="23">
        <v>4.51</v>
      </c>
      <c r="E132" s="23" t="s">
        <v>76</v>
      </c>
      <c r="F132" s="23" t="s">
        <v>36</v>
      </c>
      <c r="G132" s="27" t="s">
        <v>5553</v>
      </c>
      <c r="H132" s="27" t="s">
        <v>4338</v>
      </c>
      <c r="I132" s="23" t="s">
        <v>4339</v>
      </c>
      <c r="J132" t="s">
        <v>4717</v>
      </c>
      <c r="K132">
        <v>3</v>
      </c>
      <c r="L132" s="23" t="s">
        <v>2517</v>
      </c>
    </row>
    <row r="133" spans="1:12" x14ac:dyDescent="0.35">
      <c r="A133" s="23" t="s">
        <v>6127</v>
      </c>
      <c r="B133" s="23" t="s">
        <v>6126</v>
      </c>
      <c r="C133" s="23" t="s">
        <v>3255</v>
      </c>
      <c r="D133" s="23">
        <v>0.745</v>
      </c>
      <c r="E133" s="23" t="s">
        <v>81</v>
      </c>
      <c r="F133" s="23" t="s">
        <v>36</v>
      </c>
      <c r="G133" s="27" t="s">
        <v>28</v>
      </c>
      <c r="H133" s="27" t="s">
        <v>4338</v>
      </c>
      <c r="I133" s="23" t="s">
        <v>4339</v>
      </c>
      <c r="J133" t="s">
        <v>4445</v>
      </c>
      <c r="K133">
        <v>3</v>
      </c>
      <c r="L133" s="23" t="s">
        <v>2525</v>
      </c>
    </row>
    <row r="134" spans="1:12" x14ac:dyDescent="0.35">
      <c r="A134" s="23" t="s">
        <v>4941</v>
      </c>
      <c r="B134" s="23" t="s">
        <v>4940</v>
      </c>
      <c r="C134" s="23" t="s">
        <v>3253</v>
      </c>
      <c r="D134" s="23">
        <v>1.349</v>
      </c>
      <c r="E134" s="23" t="s">
        <v>36</v>
      </c>
      <c r="F134" s="23" t="s">
        <v>36</v>
      </c>
      <c r="G134" s="27" t="s">
        <v>2786</v>
      </c>
      <c r="H134" s="27" t="s">
        <v>4338</v>
      </c>
      <c r="I134" s="23" t="s">
        <v>4339</v>
      </c>
      <c r="J134" t="s">
        <v>4512</v>
      </c>
      <c r="K134">
        <v>2</v>
      </c>
      <c r="L134" s="23" t="s">
        <v>2522</v>
      </c>
    </row>
    <row r="135" spans="1:12" x14ac:dyDescent="0.35">
      <c r="A135" s="23" t="s">
        <v>3344</v>
      </c>
      <c r="B135" s="23" t="s">
        <v>3343</v>
      </c>
      <c r="C135" s="23" t="s">
        <v>3253</v>
      </c>
      <c r="D135" s="23">
        <v>1.4019999999999999</v>
      </c>
      <c r="E135" s="23" t="s">
        <v>42</v>
      </c>
      <c r="F135" s="23" t="s">
        <v>36</v>
      </c>
      <c r="G135" s="27" t="s">
        <v>3273</v>
      </c>
      <c r="H135" s="27" t="s">
        <v>4338</v>
      </c>
      <c r="I135" s="23" t="s">
        <v>4342</v>
      </c>
      <c r="J135" t="s">
        <v>4425</v>
      </c>
      <c r="K135">
        <v>8</v>
      </c>
      <c r="L135" s="23" t="s">
        <v>2522</v>
      </c>
    </row>
    <row r="136" spans="1:12" x14ac:dyDescent="0.35">
      <c r="A136" s="23" t="s">
        <v>6444</v>
      </c>
      <c r="B136" s="23" t="s">
        <v>6443</v>
      </c>
      <c r="C136" s="23" t="s">
        <v>3262</v>
      </c>
      <c r="D136" s="23">
        <v>4.05</v>
      </c>
      <c r="E136" s="23" t="s">
        <v>42</v>
      </c>
      <c r="F136" s="23" t="s">
        <v>36</v>
      </c>
      <c r="G136" s="27" t="s">
        <v>4910</v>
      </c>
      <c r="H136" s="27" t="s">
        <v>4338</v>
      </c>
      <c r="I136" s="23" t="s">
        <v>4339</v>
      </c>
      <c r="J136" t="s">
        <v>4711</v>
      </c>
      <c r="K136">
        <v>4</v>
      </c>
      <c r="L136" s="23" t="s">
        <v>2517</v>
      </c>
    </row>
    <row r="137" spans="1:12" x14ac:dyDescent="0.35">
      <c r="A137" s="23" t="s">
        <v>6715</v>
      </c>
      <c r="B137" s="23" t="s">
        <v>6714</v>
      </c>
      <c r="C137" s="23" t="s">
        <v>3253</v>
      </c>
      <c r="D137" s="23">
        <v>1.8460000000000001</v>
      </c>
      <c r="E137" s="23" t="s">
        <v>68</v>
      </c>
      <c r="F137" s="23" t="s">
        <v>36</v>
      </c>
      <c r="G137" s="27" t="s">
        <v>4910</v>
      </c>
      <c r="H137" s="27" t="s">
        <v>4338</v>
      </c>
      <c r="I137" s="23" t="s">
        <v>4339</v>
      </c>
      <c r="J137" t="s">
        <v>4833</v>
      </c>
      <c r="K137">
        <v>3</v>
      </c>
      <c r="L137" s="23" t="s">
        <v>2522</v>
      </c>
    </row>
    <row r="138" spans="1:12" ht="13.25" customHeight="1" x14ac:dyDescent="0.35">
      <c r="A138" s="23" t="s">
        <v>6634</v>
      </c>
      <c r="B138" s="23" t="s">
        <v>6633</v>
      </c>
      <c r="C138" s="23" t="s">
        <v>3254</v>
      </c>
      <c r="D138" s="23">
        <v>2.4729999999999999</v>
      </c>
      <c r="E138" s="23" t="s">
        <v>156</v>
      </c>
      <c r="F138" s="23" t="s">
        <v>36</v>
      </c>
      <c r="G138" s="27" t="s">
        <v>4910</v>
      </c>
      <c r="H138" s="27" t="s">
        <v>4338</v>
      </c>
      <c r="I138" s="23" t="s">
        <v>4339</v>
      </c>
      <c r="J138" t="s">
        <v>4381</v>
      </c>
      <c r="K138">
        <v>1</v>
      </c>
      <c r="L138" s="23" t="s">
        <v>2518</v>
      </c>
    </row>
    <row r="139" spans="1:12" x14ac:dyDescent="0.35">
      <c r="A139" s="23" t="s">
        <v>5011</v>
      </c>
      <c r="B139" s="23" t="s">
        <v>5010</v>
      </c>
      <c r="C139" s="23" t="s">
        <v>3255</v>
      </c>
      <c r="D139" s="23">
        <v>0.745</v>
      </c>
      <c r="E139" s="23" t="s">
        <v>76</v>
      </c>
      <c r="F139" s="23" t="s">
        <v>36</v>
      </c>
      <c r="G139" s="27" t="s">
        <v>3273</v>
      </c>
      <c r="H139" s="27" t="s">
        <v>4338</v>
      </c>
      <c r="I139" s="23" t="s">
        <v>4339</v>
      </c>
      <c r="J139" t="s">
        <v>4469</v>
      </c>
      <c r="K139">
        <v>4</v>
      </c>
      <c r="L139" s="23" t="s">
        <v>2525</v>
      </c>
    </row>
    <row r="140" spans="1:12" x14ac:dyDescent="0.35">
      <c r="A140" s="23" t="s">
        <v>1915</v>
      </c>
      <c r="B140" s="23" t="s">
        <v>1914</v>
      </c>
      <c r="C140" s="23" t="s">
        <v>3253</v>
      </c>
      <c r="D140" s="23">
        <v>1.5629999999999999</v>
      </c>
      <c r="E140" s="23" t="s">
        <v>47</v>
      </c>
      <c r="F140" s="23" t="s">
        <v>36</v>
      </c>
      <c r="G140" s="27" t="s">
        <v>1733</v>
      </c>
      <c r="H140" s="27" t="s">
        <v>4338</v>
      </c>
      <c r="I140" s="23" t="s">
        <v>4339</v>
      </c>
      <c r="J140" t="s">
        <v>4426</v>
      </c>
      <c r="K140">
        <v>2</v>
      </c>
      <c r="L140" s="23" t="s">
        <v>2522</v>
      </c>
    </row>
    <row r="141" spans="1:12" x14ac:dyDescent="0.35">
      <c r="A141" s="23" t="s">
        <v>2339</v>
      </c>
      <c r="B141" s="23" t="s">
        <v>2338</v>
      </c>
      <c r="C141" s="23" t="s">
        <v>3261</v>
      </c>
      <c r="D141" s="23">
        <v>5.5620000000000003</v>
      </c>
      <c r="E141" s="23" t="s">
        <v>36</v>
      </c>
      <c r="F141" s="23" t="s">
        <v>36</v>
      </c>
      <c r="G141" s="27" t="s">
        <v>1733</v>
      </c>
      <c r="H141" s="27" t="s">
        <v>4338</v>
      </c>
      <c r="I141" s="23" t="s">
        <v>4339</v>
      </c>
      <c r="J141" t="s">
        <v>4368</v>
      </c>
      <c r="K141">
        <v>4</v>
      </c>
      <c r="L141" s="23" t="s">
        <v>2536</v>
      </c>
    </row>
    <row r="142" spans="1:12" x14ac:dyDescent="0.35">
      <c r="A142" s="23" t="s">
        <v>571</v>
      </c>
      <c r="B142" s="23" t="s">
        <v>570</v>
      </c>
      <c r="C142" s="23" t="s">
        <v>3253</v>
      </c>
      <c r="D142" s="23">
        <v>1.5920000000000001</v>
      </c>
      <c r="E142" s="23" t="s">
        <v>144</v>
      </c>
      <c r="F142" s="23" t="s">
        <v>36</v>
      </c>
      <c r="G142" s="27" t="s">
        <v>497</v>
      </c>
      <c r="H142" s="27" t="s">
        <v>4338</v>
      </c>
      <c r="I142" s="23" t="s">
        <v>4342</v>
      </c>
      <c r="J142" t="s">
        <v>4427</v>
      </c>
      <c r="K142">
        <v>6</v>
      </c>
      <c r="L142" s="23" t="s">
        <v>2522</v>
      </c>
    </row>
    <row r="143" spans="1:12" x14ac:dyDescent="0.35">
      <c r="A143" s="23" t="s">
        <v>2111</v>
      </c>
      <c r="B143" s="23" t="s">
        <v>2826</v>
      </c>
      <c r="C143" s="23" t="s">
        <v>3255</v>
      </c>
      <c r="D143" s="23">
        <v>0.75</v>
      </c>
      <c r="E143" s="23" t="s">
        <v>35</v>
      </c>
      <c r="F143" s="23" t="s">
        <v>36</v>
      </c>
      <c r="G143" s="27" t="s">
        <v>25</v>
      </c>
      <c r="H143" s="27" t="s">
        <v>4338</v>
      </c>
      <c r="I143" s="23" t="s">
        <v>4342</v>
      </c>
      <c r="J143" t="s">
        <v>4428</v>
      </c>
      <c r="K143">
        <v>8</v>
      </c>
      <c r="L143" s="23" t="s">
        <v>2525</v>
      </c>
    </row>
    <row r="144" spans="1:12" x14ac:dyDescent="0.35">
      <c r="A144" s="23" t="s">
        <v>705</v>
      </c>
      <c r="B144" s="23" t="s">
        <v>704</v>
      </c>
      <c r="C144" s="23" t="s">
        <v>3253</v>
      </c>
      <c r="D144" s="23">
        <v>1.44</v>
      </c>
      <c r="E144" s="23" t="s">
        <v>39</v>
      </c>
      <c r="F144" s="23" t="s">
        <v>36</v>
      </c>
      <c r="G144" s="27" t="s">
        <v>2783</v>
      </c>
      <c r="H144" s="27" t="s">
        <v>4338</v>
      </c>
      <c r="I144" s="23" t="s">
        <v>4339</v>
      </c>
      <c r="J144" t="s">
        <v>4430</v>
      </c>
      <c r="K144">
        <v>2</v>
      </c>
      <c r="L144" s="23" t="s">
        <v>2522</v>
      </c>
    </row>
    <row r="145" spans="1:12" x14ac:dyDescent="0.35">
      <c r="A145" s="23" t="s">
        <v>2657</v>
      </c>
      <c r="B145" s="23" t="s">
        <v>2656</v>
      </c>
      <c r="C145" s="23" t="s">
        <v>3255</v>
      </c>
      <c r="D145" s="23">
        <v>0.69099999999999995</v>
      </c>
      <c r="E145" s="23" t="s">
        <v>85</v>
      </c>
      <c r="F145" s="23" t="s">
        <v>36</v>
      </c>
      <c r="G145" s="27" t="s">
        <v>28</v>
      </c>
      <c r="H145" s="27" t="s">
        <v>4338</v>
      </c>
      <c r="I145" s="23" t="s">
        <v>4339</v>
      </c>
      <c r="J145" t="s">
        <v>4431</v>
      </c>
      <c r="K145">
        <v>3</v>
      </c>
      <c r="L145" s="23" t="s">
        <v>2525</v>
      </c>
    </row>
    <row r="146" spans="1:12" x14ac:dyDescent="0.35">
      <c r="A146" s="23" t="s">
        <v>279</v>
      </c>
      <c r="B146" s="23" t="s">
        <v>278</v>
      </c>
      <c r="C146" s="23" t="s">
        <v>3262</v>
      </c>
      <c r="D146" s="23">
        <v>3.661</v>
      </c>
      <c r="E146" s="23" t="s">
        <v>47</v>
      </c>
      <c r="F146" s="23" t="s">
        <v>36</v>
      </c>
      <c r="G146" s="27" t="s">
        <v>28</v>
      </c>
      <c r="H146" s="27" t="s">
        <v>4338</v>
      </c>
      <c r="I146" s="23" t="s">
        <v>4339</v>
      </c>
      <c r="J146" t="s">
        <v>4432</v>
      </c>
      <c r="K146">
        <v>2</v>
      </c>
      <c r="L146" s="23" t="s">
        <v>2517</v>
      </c>
    </row>
    <row r="147" spans="1:12" ht="13.25" customHeight="1" x14ac:dyDescent="0.35">
      <c r="A147" s="23" t="s">
        <v>2830</v>
      </c>
      <c r="B147" s="23" t="s">
        <v>2829</v>
      </c>
      <c r="C147" s="23" t="s">
        <v>3253</v>
      </c>
      <c r="D147" s="23">
        <v>1.4750000000000001</v>
      </c>
      <c r="E147" s="23" t="s">
        <v>42</v>
      </c>
      <c r="F147" s="23" t="s">
        <v>36</v>
      </c>
      <c r="G147" s="27" t="s">
        <v>25</v>
      </c>
      <c r="H147" s="27" t="s">
        <v>4338</v>
      </c>
      <c r="I147" s="23" t="s">
        <v>4339</v>
      </c>
      <c r="J147" t="s">
        <v>4396</v>
      </c>
      <c r="K147">
        <v>1</v>
      </c>
      <c r="L147" s="23" t="s">
        <v>2522</v>
      </c>
    </row>
    <row r="148" spans="1:12" x14ac:dyDescent="0.35">
      <c r="A148" s="23" t="s">
        <v>6139</v>
      </c>
      <c r="B148" s="23" t="s">
        <v>6138</v>
      </c>
      <c r="C148" s="23" t="s">
        <v>3255</v>
      </c>
      <c r="D148" s="23">
        <v>0.62</v>
      </c>
      <c r="E148" s="23" t="s">
        <v>106</v>
      </c>
      <c r="F148" s="23" t="s">
        <v>36</v>
      </c>
      <c r="G148" s="27" t="s">
        <v>28</v>
      </c>
      <c r="H148" s="27" t="s">
        <v>4338</v>
      </c>
      <c r="I148" s="23" t="s">
        <v>4339</v>
      </c>
      <c r="J148" t="s">
        <v>4585</v>
      </c>
      <c r="K148">
        <v>2</v>
      </c>
      <c r="L148" s="23" t="s">
        <v>2525</v>
      </c>
    </row>
    <row r="149" spans="1:12" x14ac:dyDescent="0.35">
      <c r="A149" s="23" t="s">
        <v>5302</v>
      </c>
      <c r="B149" s="23" t="s">
        <v>5301</v>
      </c>
      <c r="C149" s="23" t="s">
        <v>3253</v>
      </c>
      <c r="D149" s="23">
        <v>0.97299999999999998</v>
      </c>
      <c r="E149" s="23" t="s">
        <v>71</v>
      </c>
      <c r="F149" s="23" t="s">
        <v>36</v>
      </c>
      <c r="G149" s="27" t="s">
        <v>5553</v>
      </c>
      <c r="H149" s="27" t="s">
        <v>4338</v>
      </c>
      <c r="I149" s="23" t="s">
        <v>4339</v>
      </c>
      <c r="J149" t="s">
        <v>4832</v>
      </c>
      <c r="K149">
        <v>4</v>
      </c>
      <c r="L149" s="23" t="s">
        <v>2522</v>
      </c>
    </row>
    <row r="150" spans="1:12" x14ac:dyDescent="0.35">
      <c r="A150" s="23" t="s">
        <v>6075</v>
      </c>
      <c r="B150" s="23" t="s">
        <v>6074</v>
      </c>
      <c r="C150" s="23" t="s">
        <v>3262</v>
      </c>
      <c r="D150" s="23">
        <v>4.0579999999999998</v>
      </c>
      <c r="E150" s="23" t="s">
        <v>76</v>
      </c>
      <c r="F150" s="23" t="s">
        <v>36</v>
      </c>
      <c r="G150" s="27" t="s">
        <v>28</v>
      </c>
      <c r="H150" s="27" t="s">
        <v>4338</v>
      </c>
      <c r="I150" s="23" t="s">
        <v>4339</v>
      </c>
      <c r="J150" t="s">
        <v>4458</v>
      </c>
      <c r="K150">
        <v>4</v>
      </c>
      <c r="L150" s="23" t="s">
        <v>2517</v>
      </c>
    </row>
    <row r="151" spans="1:12" x14ac:dyDescent="0.35">
      <c r="A151" s="23" t="s">
        <v>6038</v>
      </c>
      <c r="B151" s="23" t="s">
        <v>6037</v>
      </c>
      <c r="C151" s="23" t="s">
        <v>3255</v>
      </c>
      <c r="D151" s="23">
        <v>0.75</v>
      </c>
      <c r="E151" s="23" t="s">
        <v>76</v>
      </c>
      <c r="F151" s="23" t="s">
        <v>36</v>
      </c>
      <c r="G151" s="27" t="s">
        <v>27</v>
      </c>
      <c r="H151" s="27" t="s">
        <v>4338</v>
      </c>
      <c r="I151" s="23" t="s">
        <v>4339</v>
      </c>
      <c r="J151" t="s">
        <v>4454</v>
      </c>
      <c r="K151">
        <v>4</v>
      </c>
      <c r="L151" s="23" t="s">
        <v>2525</v>
      </c>
    </row>
    <row r="152" spans="1:12" x14ac:dyDescent="0.35">
      <c r="A152" s="23" t="s">
        <v>4977</v>
      </c>
      <c r="B152" s="23" t="s">
        <v>4976</v>
      </c>
      <c r="C152" s="23" t="s">
        <v>3253</v>
      </c>
      <c r="D152" s="23">
        <v>1.0920000000000001</v>
      </c>
      <c r="E152" s="23" t="s">
        <v>106</v>
      </c>
      <c r="F152" s="23" t="s">
        <v>36</v>
      </c>
      <c r="G152" s="27" t="s">
        <v>3273</v>
      </c>
      <c r="H152" s="27" t="s">
        <v>4338</v>
      </c>
      <c r="I152" s="23" t="s">
        <v>4342</v>
      </c>
      <c r="J152" t="s">
        <v>4804</v>
      </c>
      <c r="K152">
        <v>5</v>
      </c>
      <c r="L152" s="23" t="s">
        <v>2522</v>
      </c>
    </row>
    <row r="153" spans="1:12" x14ac:dyDescent="0.35">
      <c r="A153" s="23" t="s">
        <v>299</v>
      </c>
      <c r="B153" s="23" t="s">
        <v>298</v>
      </c>
      <c r="C153" s="23" t="s">
        <v>3253</v>
      </c>
      <c r="D153" s="23">
        <v>0.97399999999999998</v>
      </c>
      <c r="E153" s="23" t="s">
        <v>47</v>
      </c>
      <c r="F153" s="23" t="s">
        <v>36</v>
      </c>
      <c r="G153" s="27" t="s">
        <v>28</v>
      </c>
      <c r="H153" s="27" t="s">
        <v>4338</v>
      </c>
      <c r="I153" s="23" t="s">
        <v>4342</v>
      </c>
      <c r="J153" t="s">
        <v>4434</v>
      </c>
      <c r="K153">
        <v>8</v>
      </c>
      <c r="L153" s="23" t="s">
        <v>2522</v>
      </c>
    </row>
    <row r="154" spans="1:12" x14ac:dyDescent="0.35">
      <c r="A154" s="23" t="s">
        <v>166</v>
      </c>
      <c r="B154" s="23" t="s">
        <v>165</v>
      </c>
      <c r="C154" s="23" t="s">
        <v>3253</v>
      </c>
      <c r="D154" s="23">
        <v>1.423</v>
      </c>
      <c r="E154" s="23" t="s">
        <v>47</v>
      </c>
      <c r="F154" s="23" t="s">
        <v>36</v>
      </c>
      <c r="G154" s="27" t="s">
        <v>26</v>
      </c>
      <c r="H154" s="27" t="s">
        <v>4338</v>
      </c>
      <c r="I154" s="23" t="s">
        <v>4342</v>
      </c>
      <c r="J154" t="s">
        <v>4438</v>
      </c>
      <c r="K154">
        <v>7</v>
      </c>
      <c r="L154" s="23" t="s">
        <v>2522</v>
      </c>
    </row>
    <row r="155" spans="1:12" x14ac:dyDescent="0.35">
      <c r="A155" s="23" t="s">
        <v>2538</v>
      </c>
      <c r="B155" s="23" t="s">
        <v>2537</v>
      </c>
      <c r="C155" s="23" t="s">
        <v>3261</v>
      </c>
      <c r="D155" s="23">
        <v>4.9950000000000001</v>
      </c>
      <c r="E155" s="23" t="s">
        <v>68</v>
      </c>
      <c r="F155" s="23" t="s">
        <v>36</v>
      </c>
      <c r="G155" s="27" t="s">
        <v>26</v>
      </c>
      <c r="H155" s="27" t="s">
        <v>4338</v>
      </c>
      <c r="I155" s="23" t="s">
        <v>4339</v>
      </c>
      <c r="J155" t="s">
        <v>4381</v>
      </c>
      <c r="K155">
        <v>1</v>
      </c>
      <c r="L155" s="23" t="s">
        <v>2536</v>
      </c>
    </row>
    <row r="156" spans="1:12" x14ac:dyDescent="0.35">
      <c r="A156" s="23" t="s">
        <v>2923</v>
      </c>
      <c r="B156" s="23" t="s">
        <v>2922</v>
      </c>
      <c r="C156" s="23" t="s">
        <v>3254</v>
      </c>
      <c r="D156" s="23">
        <v>2.077</v>
      </c>
      <c r="E156" s="23" t="s">
        <v>53</v>
      </c>
      <c r="F156" s="23" t="s">
        <v>36</v>
      </c>
      <c r="G156" s="27" t="s">
        <v>2786</v>
      </c>
      <c r="H156" s="27" t="s">
        <v>4338</v>
      </c>
      <c r="I156" s="23" t="s">
        <v>4342</v>
      </c>
      <c r="J156" t="s">
        <v>4439</v>
      </c>
      <c r="K156">
        <v>6</v>
      </c>
      <c r="L156" s="23" t="s">
        <v>2518</v>
      </c>
    </row>
    <row r="157" spans="1:12" ht="13.25" customHeight="1" x14ac:dyDescent="0.35">
      <c r="A157" s="23" t="s">
        <v>2951</v>
      </c>
      <c r="B157" s="23" t="s">
        <v>2950</v>
      </c>
      <c r="C157" s="23" t="s">
        <v>3253</v>
      </c>
      <c r="D157" s="23">
        <v>1.1319999999999999</v>
      </c>
      <c r="E157" s="23" t="s">
        <v>36</v>
      </c>
      <c r="F157" s="23" t="s">
        <v>36</v>
      </c>
      <c r="G157" s="27" t="s">
        <v>2786</v>
      </c>
      <c r="H157" s="27" t="s">
        <v>4338</v>
      </c>
      <c r="I157" s="23" t="s">
        <v>4339</v>
      </c>
      <c r="J157" t="s">
        <v>4440</v>
      </c>
      <c r="K157">
        <v>4</v>
      </c>
      <c r="L157" s="23" t="s">
        <v>2522</v>
      </c>
    </row>
    <row r="158" spans="1:12" x14ac:dyDescent="0.35">
      <c r="A158" s="23" t="s">
        <v>230</v>
      </c>
      <c r="B158" s="23" t="s">
        <v>229</v>
      </c>
      <c r="C158" s="23" t="s">
        <v>3255</v>
      </c>
      <c r="D158" s="23">
        <v>0.68600000000000005</v>
      </c>
      <c r="E158" s="23" t="s">
        <v>47</v>
      </c>
      <c r="F158" s="23" t="s">
        <v>36</v>
      </c>
      <c r="G158" s="27" t="s">
        <v>27</v>
      </c>
      <c r="H158" s="27" t="s">
        <v>4338</v>
      </c>
      <c r="I158" s="23" t="s">
        <v>4339</v>
      </c>
      <c r="J158" t="s">
        <v>4441</v>
      </c>
      <c r="K158">
        <v>4</v>
      </c>
      <c r="L158" s="23" t="s">
        <v>2525</v>
      </c>
    </row>
    <row r="159" spans="1:12" ht="13.25" customHeight="1" x14ac:dyDescent="0.35">
      <c r="A159" s="23" t="s">
        <v>3677</v>
      </c>
      <c r="B159" s="23" t="s">
        <v>3676</v>
      </c>
      <c r="C159" s="23" t="s">
        <v>3261</v>
      </c>
      <c r="D159" s="23">
        <v>4.7830000000000004</v>
      </c>
      <c r="E159" s="23" t="s">
        <v>71</v>
      </c>
      <c r="F159" s="23" t="s">
        <v>36</v>
      </c>
      <c r="G159" s="27" t="s">
        <v>3274</v>
      </c>
      <c r="H159" s="27" t="s">
        <v>4338</v>
      </c>
      <c r="I159" s="23" t="s">
        <v>4339</v>
      </c>
      <c r="J159" t="s">
        <v>4442</v>
      </c>
      <c r="K159">
        <v>1</v>
      </c>
      <c r="L159" s="23" t="s">
        <v>2536</v>
      </c>
    </row>
    <row r="160" spans="1:12" x14ac:dyDescent="0.35">
      <c r="A160" s="23" t="s">
        <v>6034</v>
      </c>
      <c r="B160" s="23" t="s">
        <v>6033</v>
      </c>
      <c r="C160" s="23" t="s">
        <v>3262</v>
      </c>
      <c r="D160" s="23">
        <v>3.9670000000000001</v>
      </c>
      <c r="E160" s="23" t="s">
        <v>42</v>
      </c>
      <c r="F160" s="23" t="s">
        <v>36</v>
      </c>
      <c r="G160" s="27" t="s">
        <v>27</v>
      </c>
      <c r="H160" s="27" t="s">
        <v>4338</v>
      </c>
      <c r="I160" s="23" t="s">
        <v>4339</v>
      </c>
      <c r="J160" t="s">
        <v>4580</v>
      </c>
      <c r="K160">
        <v>1</v>
      </c>
      <c r="L160" s="23" t="s">
        <v>2517</v>
      </c>
    </row>
    <row r="161" spans="1:12" x14ac:dyDescent="0.35">
      <c r="A161" s="23" t="s">
        <v>410</v>
      </c>
      <c r="B161" s="23" t="s">
        <v>409</v>
      </c>
      <c r="C161" s="23" t="s">
        <v>3261</v>
      </c>
      <c r="D161" s="23">
        <v>4.8</v>
      </c>
      <c r="E161" s="23" t="s">
        <v>36</v>
      </c>
      <c r="F161" s="23" t="s">
        <v>36</v>
      </c>
      <c r="G161" s="27" t="s">
        <v>493</v>
      </c>
      <c r="H161" s="27" t="s">
        <v>4338</v>
      </c>
      <c r="I161" s="23" t="s">
        <v>4339</v>
      </c>
      <c r="J161" t="s">
        <v>4346</v>
      </c>
      <c r="K161">
        <v>2</v>
      </c>
      <c r="L161" s="23" t="s">
        <v>2536</v>
      </c>
    </row>
    <row r="162" spans="1:12" ht="13.25" customHeight="1" x14ac:dyDescent="0.35">
      <c r="A162" s="23" t="s">
        <v>412</v>
      </c>
      <c r="B162" s="23" t="s">
        <v>411</v>
      </c>
      <c r="C162" s="23" t="s">
        <v>3255</v>
      </c>
      <c r="D162" s="23">
        <v>0.84</v>
      </c>
      <c r="E162" s="23" t="s">
        <v>96</v>
      </c>
      <c r="F162" s="23" t="s">
        <v>36</v>
      </c>
      <c r="G162" s="27" t="s">
        <v>493</v>
      </c>
      <c r="H162" s="27" t="s">
        <v>4338</v>
      </c>
      <c r="I162" s="23" t="s">
        <v>4339</v>
      </c>
      <c r="J162" t="s">
        <v>4443</v>
      </c>
      <c r="K162">
        <v>2</v>
      </c>
      <c r="L162" s="23" t="s">
        <v>2525</v>
      </c>
    </row>
    <row r="163" spans="1:12" x14ac:dyDescent="0.35">
      <c r="A163" s="23" t="s">
        <v>977</v>
      </c>
      <c r="B163" s="23" t="s">
        <v>976</v>
      </c>
      <c r="C163" s="23" t="s">
        <v>3254</v>
      </c>
      <c r="D163" s="23">
        <v>3.3340000000000001</v>
      </c>
      <c r="E163" s="23" t="s">
        <v>36</v>
      </c>
      <c r="F163" s="23" t="s">
        <v>36</v>
      </c>
      <c r="G163" s="27" t="s">
        <v>493</v>
      </c>
      <c r="H163" s="27" t="s">
        <v>4338</v>
      </c>
      <c r="I163" s="23" t="s">
        <v>4339</v>
      </c>
      <c r="J163" t="s">
        <v>4444</v>
      </c>
      <c r="K163">
        <v>4</v>
      </c>
      <c r="L163" s="23" t="s">
        <v>2518</v>
      </c>
    </row>
    <row r="164" spans="1:12" x14ac:dyDescent="0.35">
      <c r="A164" s="23" t="s">
        <v>1873</v>
      </c>
      <c r="B164" s="23" t="s">
        <v>1872</v>
      </c>
      <c r="C164" s="23" t="s">
        <v>3262</v>
      </c>
      <c r="D164" s="23">
        <v>4.03</v>
      </c>
      <c r="E164" s="23" t="s">
        <v>53</v>
      </c>
      <c r="F164" s="23" t="s">
        <v>36</v>
      </c>
      <c r="G164" s="27" t="s">
        <v>1733</v>
      </c>
      <c r="H164" s="27" t="s">
        <v>4338</v>
      </c>
      <c r="I164" s="23" t="s">
        <v>4339</v>
      </c>
      <c r="J164" t="s">
        <v>4647</v>
      </c>
      <c r="K164">
        <v>3</v>
      </c>
      <c r="L164" s="23" t="s">
        <v>2517</v>
      </c>
    </row>
    <row r="165" spans="1:12" x14ac:dyDescent="0.35">
      <c r="A165" s="23" t="s">
        <v>5356</v>
      </c>
      <c r="B165" s="23" t="s">
        <v>5355</v>
      </c>
      <c r="C165" s="23" t="s">
        <v>3255</v>
      </c>
      <c r="D165" s="23">
        <v>0.75</v>
      </c>
      <c r="E165" s="23" t="s">
        <v>71</v>
      </c>
      <c r="F165" s="23" t="s">
        <v>36</v>
      </c>
      <c r="G165" s="27" t="s">
        <v>5553</v>
      </c>
      <c r="H165" s="27" t="s">
        <v>4338</v>
      </c>
      <c r="I165" s="23" t="s">
        <v>4339</v>
      </c>
      <c r="J165" t="s">
        <v>4399</v>
      </c>
      <c r="K165">
        <v>1</v>
      </c>
      <c r="L165" s="23" t="s">
        <v>2525</v>
      </c>
    </row>
    <row r="166" spans="1:12" x14ac:dyDescent="0.35">
      <c r="A166" s="23" t="s">
        <v>1702</v>
      </c>
      <c r="B166" s="23" t="s">
        <v>1701</v>
      </c>
      <c r="C166" s="23" t="s">
        <v>3262</v>
      </c>
      <c r="D166" s="23">
        <v>4.3979999999999997</v>
      </c>
      <c r="E166" s="23" t="s">
        <v>85</v>
      </c>
      <c r="F166" s="23" t="s">
        <v>36</v>
      </c>
      <c r="G166" s="27" t="s">
        <v>27</v>
      </c>
      <c r="H166" s="27" t="s">
        <v>4338</v>
      </c>
      <c r="I166" s="23" t="s">
        <v>4339</v>
      </c>
      <c r="J166" t="s">
        <v>4446</v>
      </c>
      <c r="K166">
        <v>3</v>
      </c>
      <c r="L166" s="23" t="s">
        <v>2517</v>
      </c>
    </row>
    <row r="167" spans="1:12" x14ac:dyDescent="0.35">
      <c r="A167" s="23" t="s">
        <v>2632</v>
      </c>
      <c r="B167" s="23" t="s">
        <v>2631</v>
      </c>
      <c r="C167" s="23" t="s">
        <v>3253</v>
      </c>
      <c r="D167" s="23">
        <v>1.1859999999999999</v>
      </c>
      <c r="E167" s="23" t="s">
        <v>71</v>
      </c>
      <c r="F167" s="23" t="s">
        <v>36</v>
      </c>
      <c r="G167" s="27" t="s">
        <v>28</v>
      </c>
      <c r="H167" s="27" t="s">
        <v>4338</v>
      </c>
      <c r="I167" s="23" t="s">
        <v>4342</v>
      </c>
      <c r="J167" t="s">
        <v>4447</v>
      </c>
      <c r="K167">
        <v>6</v>
      </c>
      <c r="L167" s="23" t="s">
        <v>2522</v>
      </c>
    </row>
    <row r="168" spans="1:12" x14ac:dyDescent="0.35">
      <c r="A168" s="23" t="s">
        <v>3065</v>
      </c>
      <c r="B168" s="23" t="s">
        <v>3064</v>
      </c>
      <c r="C168" s="23" t="s">
        <v>3254</v>
      </c>
      <c r="D168" s="23">
        <v>2.5579999999999998</v>
      </c>
      <c r="E168" s="23" t="s">
        <v>50</v>
      </c>
      <c r="F168" s="23" t="s">
        <v>36</v>
      </c>
      <c r="G168" s="27" t="s">
        <v>2786</v>
      </c>
      <c r="H168" s="27" t="s">
        <v>4338</v>
      </c>
      <c r="I168" s="23" t="s">
        <v>4339</v>
      </c>
      <c r="J168" t="s">
        <v>4448</v>
      </c>
      <c r="K168">
        <v>1</v>
      </c>
      <c r="L168" s="23" t="s">
        <v>2518</v>
      </c>
    </row>
    <row r="169" spans="1:12" x14ac:dyDescent="0.35">
      <c r="A169" s="23" t="s">
        <v>668</v>
      </c>
      <c r="B169" s="23" t="s">
        <v>667</v>
      </c>
      <c r="C169" s="23" t="s">
        <v>3262</v>
      </c>
      <c r="D169" s="23">
        <v>4.2329999999999997</v>
      </c>
      <c r="E169" s="23" t="s">
        <v>53</v>
      </c>
      <c r="F169" s="23" t="s">
        <v>36</v>
      </c>
      <c r="G169" s="27" t="s">
        <v>2783</v>
      </c>
      <c r="H169" s="27" t="s">
        <v>4338</v>
      </c>
      <c r="I169" s="23" t="s">
        <v>4339</v>
      </c>
      <c r="J169" t="s">
        <v>4353</v>
      </c>
      <c r="K169">
        <v>4</v>
      </c>
      <c r="L169" s="23" t="s">
        <v>2517</v>
      </c>
    </row>
    <row r="170" spans="1:12" x14ac:dyDescent="0.35">
      <c r="A170" s="23" t="s">
        <v>4904</v>
      </c>
      <c r="B170" s="23" t="s">
        <v>4903</v>
      </c>
      <c r="C170" s="23" t="s">
        <v>3261</v>
      </c>
      <c r="D170" s="23">
        <v>4.6740000000000004</v>
      </c>
      <c r="E170" s="23" t="s">
        <v>42</v>
      </c>
      <c r="F170" s="23" t="s">
        <v>36</v>
      </c>
      <c r="G170" s="27" t="s">
        <v>7002</v>
      </c>
      <c r="H170" s="27" t="s">
        <v>4338</v>
      </c>
      <c r="I170" s="23" t="s">
        <v>4342</v>
      </c>
      <c r="J170" t="s">
        <v>4486</v>
      </c>
      <c r="K170">
        <v>6</v>
      </c>
      <c r="L170" s="23" t="s">
        <v>2536</v>
      </c>
    </row>
    <row r="171" spans="1:12" x14ac:dyDescent="0.35">
      <c r="A171" s="23" t="s">
        <v>3250</v>
      </c>
      <c r="B171" s="23" t="s">
        <v>3249</v>
      </c>
      <c r="C171" s="23" t="s">
        <v>3253</v>
      </c>
      <c r="D171" s="23">
        <v>0.88100000000000001</v>
      </c>
      <c r="E171" s="23" t="s">
        <v>81</v>
      </c>
      <c r="F171" s="23" t="s">
        <v>36</v>
      </c>
      <c r="G171" s="27" t="s">
        <v>2783</v>
      </c>
      <c r="H171" s="27" t="s">
        <v>4338</v>
      </c>
      <c r="I171" s="23" t="s">
        <v>4339</v>
      </c>
      <c r="J171" t="s">
        <v>4449</v>
      </c>
      <c r="K171">
        <v>3</v>
      </c>
      <c r="L171" s="23" t="s">
        <v>2522</v>
      </c>
    </row>
    <row r="172" spans="1:12" x14ac:dyDescent="0.35">
      <c r="A172" s="23" t="s">
        <v>4087</v>
      </c>
      <c r="B172" s="23" t="s">
        <v>4086</v>
      </c>
      <c r="C172" s="23" t="s">
        <v>3254</v>
      </c>
      <c r="D172" s="23">
        <v>2.2919999999999998</v>
      </c>
      <c r="E172" s="23" t="s">
        <v>106</v>
      </c>
      <c r="F172" s="23" t="s">
        <v>36</v>
      </c>
      <c r="G172" s="27" t="s">
        <v>2783</v>
      </c>
      <c r="H172" s="27" t="s">
        <v>4338</v>
      </c>
      <c r="I172" s="23" t="s">
        <v>4339</v>
      </c>
      <c r="J172" t="s">
        <v>4450</v>
      </c>
      <c r="K172">
        <v>3</v>
      </c>
      <c r="L172" s="23" t="s">
        <v>2518</v>
      </c>
    </row>
    <row r="173" spans="1:12" x14ac:dyDescent="0.35">
      <c r="A173" s="23" t="s">
        <v>2306</v>
      </c>
      <c r="B173" s="23" t="s">
        <v>2305</v>
      </c>
      <c r="C173" s="23" t="s">
        <v>3262</v>
      </c>
      <c r="D173" s="23">
        <v>3.45</v>
      </c>
      <c r="E173" s="23" t="s">
        <v>36</v>
      </c>
      <c r="F173" s="23" t="s">
        <v>36</v>
      </c>
      <c r="G173" s="27" t="s">
        <v>28</v>
      </c>
      <c r="H173" s="27" t="s">
        <v>4338</v>
      </c>
      <c r="I173" s="23" t="s">
        <v>4339</v>
      </c>
      <c r="J173" t="s">
        <v>4356</v>
      </c>
      <c r="K173">
        <v>1</v>
      </c>
      <c r="L173" s="23" t="s">
        <v>2517</v>
      </c>
    </row>
    <row r="174" spans="1:12" x14ac:dyDescent="0.35">
      <c r="A174" s="23" t="s">
        <v>6348</v>
      </c>
      <c r="B174" s="23" t="s">
        <v>6347</v>
      </c>
      <c r="C174" s="23" t="s">
        <v>3262</v>
      </c>
      <c r="D174" s="23">
        <v>3.931</v>
      </c>
      <c r="E174" s="23" t="s">
        <v>68</v>
      </c>
      <c r="F174" s="23" t="s">
        <v>36</v>
      </c>
      <c r="G174" s="27" t="s">
        <v>4910</v>
      </c>
      <c r="H174" s="27" t="s">
        <v>4338</v>
      </c>
      <c r="I174" s="23" t="s">
        <v>4342</v>
      </c>
      <c r="J174" t="s">
        <v>4622</v>
      </c>
      <c r="K174">
        <v>6</v>
      </c>
      <c r="L174" s="23" t="s">
        <v>2517</v>
      </c>
    </row>
    <row r="175" spans="1:12" x14ac:dyDescent="0.35">
      <c r="A175" s="23" t="s">
        <v>183</v>
      </c>
      <c r="B175" s="23" t="s">
        <v>182</v>
      </c>
      <c r="C175" s="23" t="s">
        <v>3254</v>
      </c>
      <c r="D175" s="23">
        <v>2.1869999999999998</v>
      </c>
      <c r="E175" s="23" t="s">
        <v>47</v>
      </c>
      <c r="F175" s="23" t="s">
        <v>36</v>
      </c>
      <c r="G175" s="27" t="s">
        <v>3258</v>
      </c>
      <c r="H175" s="27" t="s">
        <v>4338</v>
      </c>
      <c r="I175" s="23" t="s">
        <v>4342</v>
      </c>
      <c r="J175" t="s">
        <v>4452</v>
      </c>
      <c r="K175">
        <v>8</v>
      </c>
      <c r="L175" s="23" t="s">
        <v>2518</v>
      </c>
    </row>
    <row r="176" spans="1:12" x14ac:dyDescent="0.35">
      <c r="A176" s="23" t="s">
        <v>3089</v>
      </c>
      <c r="B176" s="23" t="s">
        <v>3088</v>
      </c>
      <c r="C176" s="23" t="s">
        <v>3255</v>
      </c>
      <c r="D176" s="23">
        <v>0.75</v>
      </c>
      <c r="E176" s="23" t="s">
        <v>39</v>
      </c>
      <c r="F176" s="23" t="s">
        <v>36</v>
      </c>
      <c r="G176" s="27" t="s">
        <v>27</v>
      </c>
      <c r="H176" s="27" t="s">
        <v>4338</v>
      </c>
      <c r="I176" s="23" t="s">
        <v>4342</v>
      </c>
      <c r="J176" t="s">
        <v>4453</v>
      </c>
      <c r="K176">
        <v>6</v>
      </c>
      <c r="L176" s="23" t="s">
        <v>2525</v>
      </c>
    </row>
    <row r="177" spans="1:12" x14ac:dyDescent="0.35">
      <c r="A177" s="23" t="s">
        <v>5664</v>
      </c>
      <c r="B177" s="23" t="s">
        <v>5663</v>
      </c>
      <c r="C177" s="23" t="s">
        <v>3261</v>
      </c>
      <c r="D177" s="23">
        <v>4.9400000000000004</v>
      </c>
      <c r="E177" s="23" t="s">
        <v>68</v>
      </c>
      <c r="F177" s="23" t="s">
        <v>36</v>
      </c>
      <c r="G177" s="27" t="s">
        <v>4909</v>
      </c>
      <c r="H177" s="27" t="s">
        <v>4338</v>
      </c>
      <c r="I177" s="23" t="s">
        <v>4339</v>
      </c>
      <c r="J177" t="s">
        <v>4634</v>
      </c>
      <c r="K177">
        <v>4</v>
      </c>
      <c r="L177" s="23" t="s">
        <v>2536</v>
      </c>
    </row>
    <row r="178" spans="1:12" x14ac:dyDescent="0.35">
      <c r="A178" s="23" t="s">
        <v>5524</v>
      </c>
      <c r="B178" s="23" t="s">
        <v>5523</v>
      </c>
      <c r="C178" s="23" t="s">
        <v>3255</v>
      </c>
      <c r="D178" s="23">
        <v>0.745</v>
      </c>
      <c r="E178" s="23" t="s">
        <v>53</v>
      </c>
      <c r="F178" s="23" t="s">
        <v>36</v>
      </c>
      <c r="G178" s="27" t="s">
        <v>5553</v>
      </c>
      <c r="H178" s="27" t="s">
        <v>4338</v>
      </c>
      <c r="I178" s="23" t="s">
        <v>4339</v>
      </c>
      <c r="J178" t="s">
        <v>4535</v>
      </c>
      <c r="K178">
        <v>3</v>
      </c>
      <c r="L178" s="23" t="s">
        <v>2525</v>
      </c>
    </row>
    <row r="179" spans="1:12" x14ac:dyDescent="0.35">
      <c r="A179" s="23" t="s">
        <v>5314</v>
      </c>
      <c r="B179" s="23" t="s">
        <v>5313</v>
      </c>
      <c r="C179" s="23" t="s">
        <v>3253</v>
      </c>
      <c r="D179" s="23">
        <v>0.88800000000000001</v>
      </c>
      <c r="E179" s="23" t="s">
        <v>85</v>
      </c>
      <c r="F179" s="23" t="s">
        <v>36</v>
      </c>
      <c r="G179" s="27" t="s">
        <v>5553</v>
      </c>
      <c r="H179" s="27" t="s">
        <v>4338</v>
      </c>
      <c r="I179" s="23" t="s">
        <v>4339</v>
      </c>
      <c r="J179" t="s">
        <v>4598</v>
      </c>
      <c r="K179">
        <v>4</v>
      </c>
      <c r="L179" s="23" t="s">
        <v>2522</v>
      </c>
    </row>
    <row r="180" spans="1:12" x14ac:dyDescent="0.35">
      <c r="A180" s="23" t="s">
        <v>6334</v>
      </c>
      <c r="B180" s="23" t="s">
        <v>6333</v>
      </c>
      <c r="C180" s="23" t="s">
        <v>3261</v>
      </c>
      <c r="D180" s="23">
        <v>4.9359999999999999</v>
      </c>
      <c r="E180" s="23" t="s">
        <v>81</v>
      </c>
      <c r="F180" s="23" t="s">
        <v>36</v>
      </c>
      <c r="G180" s="27" t="s">
        <v>4910</v>
      </c>
      <c r="H180" s="27" t="s">
        <v>4338</v>
      </c>
      <c r="I180" s="23" t="s">
        <v>4339</v>
      </c>
      <c r="J180" t="s">
        <v>4575</v>
      </c>
      <c r="K180">
        <v>1</v>
      </c>
      <c r="L180" s="23" t="s">
        <v>2536</v>
      </c>
    </row>
    <row r="181" spans="1:12" x14ac:dyDescent="0.35">
      <c r="A181" s="23" t="s">
        <v>3444</v>
      </c>
      <c r="B181" s="23" t="s">
        <v>3443</v>
      </c>
      <c r="C181" s="23" t="s">
        <v>3254</v>
      </c>
      <c r="D181" s="23">
        <v>2.194</v>
      </c>
      <c r="E181" s="23" t="s">
        <v>68</v>
      </c>
      <c r="F181" s="23" t="s">
        <v>36</v>
      </c>
      <c r="G181" s="27" t="s">
        <v>3273</v>
      </c>
      <c r="H181" s="27" t="s">
        <v>4338</v>
      </c>
      <c r="I181" s="23" t="s">
        <v>4339</v>
      </c>
      <c r="J181" t="s">
        <v>4455</v>
      </c>
      <c r="K181">
        <v>2</v>
      </c>
      <c r="L181" s="23" t="s">
        <v>2518</v>
      </c>
    </row>
    <row r="182" spans="1:12" x14ac:dyDescent="0.35">
      <c r="A182" s="23" t="s">
        <v>634</v>
      </c>
      <c r="B182" s="23" t="s">
        <v>633</v>
      </c>
      <c r="C182" s="23" t="s">
        <v>3253</v>
      </c>
      <c r="D182" s="23">
        <v>1.002</v>
      </c>
      <c r="E182" s="23" t="s">
        <v>47</v>
      </c>
      <c r="F182" s="23" t="s">
        <v>36</v>
      </c>
      <c r="G182" s="27" t="s">
        <v>497</v>
      </c>
      <c r="H182" s="27" t="s">
        <v>4338</v>
      </c>
      <c r="I182" s="23" t="s">
        <v>4339</v>
      </c>
      <c r="J182" t="s">
        <v>4458</v>
      </c>
      <c r="K182">
        <v>4</v>
      </c>
      <c r="L182" s="23" t="s">
        <v>2522</v>
      </c>
    </row>
    <row r="183" spans="1:12" ht="13.25" customHeight="1" x14ac:dyDescent="0.35">
      <c r="A183" s="23" t="s">
        <v>5234</v>
      </c>
      <c r="B183" s="23" t="s">
        <v>5233</v>
      </c>
      <c r="C183" s="23" t="s">
        <v>3253</v>
      </c>
      <c r="D183" s="23">
        <v>1.736</v>
      </c>
      <c r="E183" s="23" t="s">
        <v>76</v>
      </c>
      <c r="F183" s="23" t="s">
        <v>36</v>
      </c>
      <c r="G183" s="27" t="s">
        <v>5553</v>
      </c>
      <c r="H183" s="27" t="s">
        <v>4338</v>
      </c>
      <c r="I183" s="23" t="s">
        <v>4339</v>
      </c>
      <c r="J183" t="s">
        <v>4492</v>
      </c>
      <c r="K183">
        <v>1</v>
      </c>
      <c r="L183" s="23" t="s">
        <v>2522</v>
      </c>
    </row>
    <row r="184" spans="1:12" x14ac:dyDescent="0.35">
      <c r="A184" s="23" t="s">
        <v>4243</v>
      </c>
      <c r="B184" s="23" t="s">
        <v>4242</v>
      </c>
      <c r="C184" s="23" t="s">
        <v>3254</v>
      </c>
      <c r="D184" s="23">
        <v>3.4289999999999998</v>
      </c>
      <c r="E184" s="23" t="s">
        <v>106</v>
      </c>
      <c r="F184" s="23" t="s">
        <v>36</v>
      </c>
      <c r="G184" s="27" t="s">
        <v>29</v>
      </c>
      <c r="H184" s="27" t="s">
        <v>4338</v>
      </c>
      <c r="I184" s="23" t="s">
        <v>4339</v>
      </c>
      <c r="J184" t="s">
        <v>4461</v>
      </c>
      <c r="K184">
        <v>1</v>
      </c>
      <c r="L184" s="23" t="s">
        <v>2518</v>
      </c>
    </row>
    <row r="185" spans="1:12" x14ac:dyDescent="0.35">
      <c r="A185" s="23" t="s">
        <v>3908</v>
      </c>
      <c r="B185" s="23" t="s">
        <v>3907</v>
      </c>
      <c r="C185" s="23" t="s">
        <v>3255</v>
      </c>
      <c r="D185" s="23">
        <v>0.75</v>
      </c>
      <c r="E185" s="23" t="s">
        <v>42</v>
      </c>
      <c r="F185" s="23" t="s">
        <v>36</v>
      </c>
      <c r="G185" s="27" t="s">
        <v>28</v>
      </c>
      <c r="H185" s="27" t="s">
        <v>4338</v>
      </c>
      <c r="I185" s="23" t="s">
        <v>4339</v>
      </c>
      <c r="J185" t="s">
        <v>4373</v>
      </c>
      <c r="K185">
        <v>4</v>
      </c>
      <c r="L185" s="23" t="s">
        <v>2525</v>
      </c>
    </row>
    <row r="186" spans="1:12" x14ac:dyDescent="0.35">
      <c r="A186" s="23" t="s">
        <v>6825</v>
      </c>
      <c r="B186" s="23" t="s">
        <v>6824</v>
      </c>
      <c r="C186" s="23" t="s">
        <v>3255</v>
      </c>
      <c r="D186" s="23">
        <v>0.75</v>
      </c>
      <c r="E186" s="23" t="s">
        <v>144</v>
      </c>
      <c r="F186" s="23" t="s">
        <v>36</v>
      </c>
      <c r="G186" s="27" t="s">
        <v>4910</v>
      </c>
      <c r="H186" s="27" t="s">
        <v>4338</v>
      </c>
      <c r="I186" s="23" t="s">
        <v>4339</v>
      </c>
      <c r="J186" t="s">
        <v>4870</v>
      </c>
      <c r="K186">
        <v>1</v>
      </c>
      <c r="L186" s="23" t="s">
        <v>2525</v>
      </c>
    </row>
    <row r="187" spans="1:12" x14ac:dyDescent="0.35">
      <c r="A187" s="23" t="s">
        <v>6294</v>
      </c>
      <c r="B187" s="23" t="s">
        <v>6293</v>
      </c>
      <c r="C187" s="23" t="s">
        <v>3261</v>
      </c>
      <c r="D187" s="23">
        <v>5.3730000000000002</v>
      </c>
      <c r="E187" s="23" t="s">
        <v>76</v>
      </c>
      <c r="F187" s="23" t="s">
        <v>36</v>
      </c>
      <c r="G187" s="27" t="s">
        <v>4910</v>
      </c>
      <c r="H187" s="27" t="s">
        <v>4338</v>
      </c>
      <c r="I187" s="23" t="s">
        <v>4339</v>
      </c>
      <c r="J187" t="s">
        <v>4557</v>
      </c>
      <c r="K187">
        <v>3</v>
      </c>
      <c r="L187" s="23" t="s">
        <v>2536</v>
      </c>
    </row>
    <row r="188" spans="1:12" x14ac:dyDescent="0.35">
      <c r="A188" s="23" t="s">
        <v>3119</v>
      </c>
      <c r="B188" s="23" t="s">
        <v>3118</v>
      </c>
      <c r="C188" s="23" t="s">
        <v>3254</v>
      </c>
      <c r="D188" s="23">
        <v>3.4350000000000001</v>
      </c>
      <c r="E188" s="23" t="s">
        <v>50</v>
      </c>
      <c r="F188" s="23" t="s">
        <v>36</v>
      </c>
      <c r="G188" s="27" t="s">
        <v>27</v>
      </c>
      <c r="H188" s="27" t="s">
        <v>4338</v>
      </c>
      <c r="I188" s="23" t="s">
        <v>4339</v>
      </c>
      <c r="J188" t="s">
        <v>4380</v>
      </c>
      <c r="K188">
        <v>3</v>
      </c>
      <c r="L188" s="23" t="s">
        <v>2518</v>
      </c>
    </row>
    <row r="189" spans="1:12" x14ac:dyDescent="0.35">
      <c r="A189" s="23" t="s">
        <v>3669</v>
      </c>
      <c r="B189" s="23" t="s">
        <v>3668</v>
      </c>
      <c r="C189" s="23" t="s">
        <v>3262</v>
      </c>
      <c r="D189" s="23">
        <v>4.4909999999999997</v>
      </c>
      <c r="E189" s="23" t="s">
        <v>36</v>
      </c>
      <c r="F189" s="23" t="s">
        <v>36</v>
      </c>
      <c r="G189" s="27" t="s">
        <v>3274</v>
      </c>
      <c r="H189" s="27" t="s">
        <v>4338</v>
      </c>
      <c r="I189" s="23" t="s">
        <v>4339</v>
      </c>
      <c r="J189" t="s">
        <v>4462</v>
      </c>
      <c r="K189">
        <v>1</v>
      </c>
      <c r="L189" s="23" t="s">
        <v>2517</v>
      </c>
    </row>
    <row r="190" spans="1:12" x14ac:dyDescent="0.35">
      <c r="A190" s="23" t="s">
        <v>6143</v>
      </c>
      <c r="B190" s="23" t="s">
        <v>6142</v>
      </c>
      <c r="C190" s="23" t="s">
        <v>3261</v>
      </c>
      <c r="D190" s="23">
        <v>5.5250000000000004</v>
      </c>
      <c r="E190" s="23" t="s">
        <v>39</v>
      </c>
      <c r="F190" s="23" t="s">
        <v>36</v>
      </c>
      <c r="G190" s="27" t="s">
        <v>1733</v>
      </c>
      <c r="H190" s="27" t="s">
        <v>4338</v>
      </c>
      <c r="I190" s="23" t="s">
        <v>4339</v>
      </c>
      <c r="J190" t="s">
        <v>4672</v>
      </c>
      <c r="K190">
        <v>4</v>
      </c>
      <c r="L190" s="23" t="s">
        <v>2536</v>
      </c>
    </row>
    <row r="191" spans="1:12" x14ac:dyDescent="0.35">
      <c r="A191" s="23" t="s">
        <v>2368</v>
      </c>
      <c r="B191" s="23" t="s">
        <v>2367</v>
      </c>
      <c r="C191" s="23" t="s">
        <v>3254</v>
      </c>
      <c r="D191" s="23">
        <v>3.3029999999999999</v>
      </c>
      <c r="E191" s="23" t="s">
        <v>53</v>
      </c>
      <c r="F191" s="23" t="s">
        <v>36</v>
      </c>
      <c r="G191" s="27" t="s">
        <v>1733</v>
      </c>
      <c r="H191" s="27" t="s">
        <v>4338</v>
      </c>
      <c r="I191" s="23" t="s">
        <v>4339</v>
      </c>
      <c r="J191" t="s">
        <v>4394</v>
      </c>
      <c r="K191">
        <v>2</v>
      </c>
      <c r="L191" s="23" t="s">
        <v>2518</v>
      </c>
    </row>
    <row r="192" spans="1:12" x14ac:dyDescent="0.35">
      <c r="A192" s="23" t="s">
        <v>2447</v>
      </c>
      <c r="B192" s="23" t="s">
        <v>2446</v>
      </c>
      <c r="C192" s="23" t="s">
        <v>3261</v>
      </c>
      <c r="D192" s="23">
        <v>5.1120000000000001</v>
      </c>
      <c r="E192" s="23" t="s">
        <v>81</v>
      </c>
      <c r="F192" s="23" t="s">
        <v>36</v>
      </c>
      <c r="G192" s="27" t="s">
        <v>1733</v>
      </c>
      <c r="H192" s="27" t="s">
        <v>4338</v>
      </c>
      <c r="I192" s="23" t="s">
        <v>4339</v>
      </c>
      <c r="J192" t="s">
        <v>4465</v>
      </c>
      <c r="K192">
        <v>4</v>
      </c>
      <c r="L192" s="23" t="s">
        <v>2536</v>
      </c>
    </row>
    <row r="193" spans="1:12" x14ac:dyDescent="0.35">
      <c r="A193" s="23" t="s">
        <v>2734</v>
      </c>
      <c r="B193" s="23" t="s">
        <v>2733</v>
      </c>
      <c r="C193" s="23" t="s">
        <v>3254</v>
      </c>
      <c r="D193" s="23">
        <v>2.5270000000000001</v>
      </c>
      <c r="E193" s="23" t="s">
        <v>50</v>
      </c>
      <c r="F193" s="23" t="s">
        <v>36</v>
      </c>
      <c r="G193" s="27" t="s">
        <v>1733</v>
      </c>
      <c r="H193" s="27" t="s">
        <v>4338</v>
      </c>
      <c r="I193" s="23" t="s">
        <v>4339</v>
      </c>
      <c r="J193" t="s">
        <v>4466</v>
      </c>
      <c r="K193">
        <v>3</v>
      </c>
      <c r="L193" s="23" t="s">
        <v>2518</v>
      </c>
    </row>
    <row r="194" spans="1:12" x14ac:dyDescent="0.35">
      <c r="A194" s="23" t="s">
        <v>6018</v>
      </c>
      <c r="B194" s="23" t="s">
        <v>6017</v>
      </c>
      <c r="C194" s="23" t="s">
        <v>3255</v>
      </c>
      <c r="D194" s="23">
        <v>0.745</v>
      </c>
      <c r="E194" s="23" t="s">
        <v>50</v>
      </c>
      <c r="F194" s="23" t="s">
        <v>36</v>
      </c>
      <c r="G194" s="27" t="s">
        <v>3274</v>
      </c>
      <c r="H194" s="27" t="s">
        <v>4338</v>
      </c>
      <c r="I194" s="23" t="s">
        <v>4339</v>
      </c>
      <c r="J194" t="s">
        <v>7022</v>
      </c>
      <c r="K194">
        <v>1</v>
      </c>
      <c r="L194" s="23" t="s">
        <v>2525</v>
      </c>
    </row>
    <row r="195" spans="1:12" x14ac:dyDescent="0.35">
      <c r="A195" s="23" t="s">
        <v>4967</v>
      </c>
      <c r="B195" s="23" t="s">
        <v>4966</v>
      </c>
      <c r="C195" s="23" t="s">
        <v>3254</v>
      </c>
      <c r="D195" s="23">
        <v>2.992</v>
      </c>
      <c r="E195" s="23" t="s">
        <v>42</v>
      </c>
      <c r="F195" s="23" t="s">
        <v>36</v>
      </c>
      <c r="G195" s="27" t="s">
        <v>3273</v>
      </c>
      <c r="H195" s="27" t="s">
        <v>4338</v>
      </c>
      <c r="I195" s="23" t="s">
        <v>4342</v>
      </c>
      <c r="J195" t="s">
        <v>4415</v>
      </c>
      <c r="K195">
        <v>7</v>
      </c>
      <c r="L195" s="23" t="s">
        <v>2518</v>
      </c>
    </row>
    <row r="196" spans="1:12" x14ac:dyDescent="0.35">
      <c r="A196" s="23" t="s">
        <v>6166</v>
      </c>
      <c r="B196" s="23" t="s">
        <v>6165</v>
      </c>
      <c r="C196" s="23" t="s">
        <v>3261</v>
      </c>
      <c r="D196" s="23">
        <v>4.7389999999999999</v>
      </c>
      <c r="E196" s="23" t="s">
        <v>53</v>
      </c>
      <c r="F196" s="23" t="s">
        <v>36</v>
      </c>
      <c r="G196" s="27" t="s">
        <v>1733</v>
      </c>
      <c r="H196" s="27" t="s">
        <v>4338</v>
      </c>
      <c r="I196" s="23" t="s">
        <v>4339</v>
      </c>
      <c r="J196" t="s">
        <v>4368</v>
      </c>
      <c r="K196">
        <v>4</v>
      </c>
      <c r="L196" s="23" t="s">
        <v>2536</v>
      </c>
    </row>
    <row r="197" spans="1:12" x14ac:dyDescent="0.35">
      <c r="A197" s="23" t="s">
        <v>6590</v>
      </c>
      <c r="B197" s="23" t="s">
        <v>6589</v>
      </c>
      <c r="C197" s="23" t="s">
        <v>3254</v>
      </c>
      <c r="D197" s="23">
        <v>2.87</v>
      </c>
      <c r="E197" s="23" t="s">
        <v>47</v>
      </c>
      <c r="F197" s="23" t="s">
        <v>36</v>
      </c>
      <c r="G197" s="27" t="s">
        <v>4910</v>
      </c>
      <c r="H197" s="27" t="s">
        <v>4338</v>
      </c>
      <c r="I197" s="23" t="s">
        <v>4339</v>
      </c>
      <c r="J197" t="s">
        <v>7023</v>
      </c>
      <c r="K197">
        <v>2</v>
      </c>
      <c r="L197" s="23" t="s">
        <v>2518</v>
      </c>
    </row>
    <row r="198" spans="1:12" x14ac:dyDescent="0.35">
      <c r="A198" s="23" t="s">
        <v>2798</v>
      </c>
      <c r="B198" s="23" t="s">
        <v>2797</v>
      </c>
      <c r="C198" s="23" t="s">
        <v>3253</v>
      </c>
      <c r="D198" s="23">
        <v>1.39</v>
      </c>
      <c r="E198" s="23" t="s">
        <v>47</v>
      </c>
      <c r="F198" s="23" t="s">
        <v>36</v>
      </c>
      <c r="G198" s="27" t="s">
        <v>497</v>
      </c>
      <c r="H198" s="27" t="s">
        <v>4338</v>
      </c>
      <c r="I198" s="23" t="s">
        <v>4342</v>
      </c>
      <c r="J198" t="s">
        <v>4468</v>
      </c>
      <c r="K198">
        <v>7</v>
      </c>
      <c r="L198" s="23" t="s">
        <v>2522</v>
      </c>
    </row>
    <row r="199" spans="1:12" x14ac:dyDescent="0.35">
      <c r="A199" s="23" t="s">
        <v>4229</v>
      </c>
      <c r="B199" s="23" t="s">
        <v>4228</v>
      </c>
      <c r="C199" s="23" t="s">
        <v>3253</v>
      </c>
      <c r="D199" s="23">
        <v>1.6859999999999999</v>
      </c>
      <c r="E199" s="23" t="s">
        <v>50</v>
      </c>
      <c r="F199" s="23" t="s">
        <v>36</v>
      </c>
      <c r="G199" s="27" t="s">
        <v>29</v>
      </c>
      <c r="H199" s="27" t="s">
        <v>4338</v>
      </c>
      <c r="I199" s="23" t="s">
        <v>4339</v>
      </c>
      <c r="J199" t="s">
        <v>4469</v>
      </c>
      <c r="K199">
        <v>4</v>
      </c>
      <c r="L199" s="23" t="s">
        <v>2522</v>
      </c>
    </row>
    <row r="200" spans="1:12" x14ac:dyDescent="0.35">
      <c r="A200" s="23" t="s">
        <v>6811</v>
      </c>
      <c r="B200" s="23" t="s">
        <v>6810</v>
      </c>
      <c r="C200" s="23" t="s">
        <v>3255</v>
      </c>
      <c r="D200" s="23">
        <v>0.75</v>
      </c>
      <c r="E200" s="23" t="s">
        <v>155</v>
      </c>
      <c r="F200" s="23" t="s">
        <v>36</v>
      </c>
      <c r="G200" s="27" t="s">
        <v>4910</v>
      </c>
      <c r="H200" s="27" t="s">
        <v>4338</v>
      </c>
      <c r="I200" s="23" t="s">
        <v>4339</v>
      </c>
      <c r="J200" t="s">
        <v>4690</v>
      </c>
      <c r="K200">
        <v>4</v>
      </c>
      <c r="L200" s="23" t="s">
        <v>2525</v>
      </c>
    </row>
    <row r="201" spans="1:12" x14ac:dyDescent="0.35">
      <c r="A201" s="23" t="s">
        <v>506</v>
      </c>
      <c r="B201" s="23" t="s">
        <v>505</v>
      </c>
      <c r="C201" s="23" t="s">
        <v>3253</v>
      </c>
      <c r="D201" s="23">
        <v>0.98199999999999998</v>
      </c>
      <c r="E201" s="23" t="s">
        <v>42</v>
      </c>
      <c r="F201" s="23" t="s">
        <v>36</v>
      </c>
      <c r="G201" s="27" t="s">
        <v>26</v>
      </c>
      <c r="H201" s="27" t="s">
        <v>4338</v>
      </c>
      <c r="I201" s="23" t="s">
        <v>4339</v>
      </c>
      <c r="J201" t="s">
        <v>4470</v>
      </c>
      <c r="K201">
        <v>2</v>
      </c>
      <c r="L201" s="23" t="s">
        <v>2522</v>
      </c>
    </row>
    <row r="202" spans="1:12" x14ac:dyDescent="0.35">
      <c r="A202" s="23" t="s">
        <v>2832</v>
      </c>
      <c r="B202" s="23" t="s">
        <v>2831</v>
      </c>
      <c r="C202" s="23" t="s">
        <v>3255</v>
      </c>
      <c r="D202" s="23">
        <v>0.80500000000000005</v>
      </c>
      <c r="E202" s="23" t="s">
        <v>36</v>
      </c>
      <c r="F202" s="23" t="s">
        <v>36</v>
      </c>
      <c r="G202" s="27" t="s">
        <v>25</v>
      </c>
      <c r="H202" s="27" t="s">
        <v>4338</v>
      </c>
      <c r="I202" s="23" t="s">
        <v>4339</v>
      </c>
      <c r="J202" t="s">
        <v>4471</v>
      </c>
      <c r="K202">
        <v>3</v>
      </c>
      <c r="L202" s="23" t="s">
        <v>2525</v>
      </c>
    </row>
    <row r="203" spans="1:12" x14ac:dyDescent="0.35">
      <c r="A203" s="23" t="s">
        <v>2519</v>
      </c>
      <c r="B203" s="23" t="s">
        <v>113</v>
      </c>
      <c r="C203" s="23" t="s">
        <v>3253</v>
      </c>
      <c r="D203" s="23">
        <v>1.0469999999999999</v>
      </c>
      <c r="E203" s="23" t="s">
        <v>35</v>
      </c>
      <c r="F203" s="23" t="s">
        <v>36</v>
      </c>
      <c r="G203" s="27" t="s">
        <v>25</v>
      </c>
      <c r="H203" s="27" t="s">
        <v>4338</v>
      </c>
      <c r="I203" s="23" t="s">
        <v>4342</v>
      </c>
      <c r="J203" t="s">
        <v>4472</v>
      </c>
      <c r="K203">
        <v>6</v>
      </c>
      <c r="L203" s="23" t="s">
        <v>2522</v>
      </c>
    </row>
    <row r="204" spans="1:12" x14ac:dyDescent="0.35">
      <c r="A204" s="23" t="s">
        <v>3464</v>
      </c>
      <c r="B204" s="23" t="s">
        <v>3463</v>
      </c>
      <c r="C204" s="23" t="s">
        <v>3254</v>
      </c>
      <c r="D204" s="23">
        <v>1.905</v>
      </c>
      <c r="E204" s="23" t="s">
        <v>76</v>
      </c>
      <c r="F204" s="23" t="s">
        <v>36</v>
      </c>
      <c r="G204" s="27" t="s">
        <v>3273</v>
      </c>
      <c r="H204" s="27" t="s">
        <v>4338</v>
      </c>
      <c r="I204" s="23" t="s">
        <v>4339</v>
      </c>
      <c r="J204" t="s">
        <v>4473</v>
      </c>
      <c r="K204">
        <v>1</v>
      </c>
      <c r="L204" s="23" t="s">
        <v>2518</v>
      </c>
    </row>
    <row r="205" spans="1:12" x14ac:dyDescent="0.35">
      <c r="A205" s="23" t="s">
        <v>4133</v>
      </c>
      <c r="B205" s="23" t="s">
        <v>4132</v>
      </c>
      <c r="C205" s="23" t="s">
        <v>3254</v>
      </c>
      <c r="D205" s="23">
        <v>2.4449999999999998</v>
      </c>
      <c r="E205" s="23" t="s">
        <v>39</v>
      </c>
      <c r="F205" s="23" t="s">
        <v>36</v>
      </c>
      <c r="G205" s="27" t="s">
        <v>29</v>
      </c>
      <c r="H205" s="27" t="s">
        <v>4338</v>
      </c>
      <c r="I205" s="23" t="s">
        <v>4342</v>
      </c>
      <c r="J205" t="s">
        <v>4474</v>
      </c>
      <c r="K205">
        <v>6</v>
      </c>
      <c r="L205" s="23" t="s">
        <v>2518</v>
      </c>
    </row>
    <row r="206" spans="1:12" x14ac:dyDescent="0.35">
      <c r="A206" s="23" t="s">
        <v>4961</v>
      </c>
      <c r="B206" s="23" t="s">
        <v>4960</v>
      </c>
      <c r="C206" s="23" t="s">
        <v>3261</v>
      </c>
      <c r="D206" s="23">
        <v>5.2169999999999996</v>
      </c>
      <c r="E206" s="23" t="s">
        <v>36</v>
      </c>
      <c r="F206" s="23" t="s">
        <v>36</v>
      </c>
      <c r="G206" s="27" t="s">
        <v>3273</v>
      </c>
      <c r="H206" s="27" t="s">
        <v>4338</v>
      </c>
      <c r="I206" s="23" t="s">
        <v>4339</v>
      </c>
      <c r="J206" t="s">
        <v>7024</v>
      </c>
      <c r="K206">
        <v>2</v>
      </c>
      <c r="L206" s="23" t="s">
        <v>2536</v>
      </c>
    </row>
    <row r="207" spans="1:12" x14ac:dyDescent="0.35">
      <c r="A207" s="23" t="s">
        <v>3994</v>
      </c>
      <c r="B207" s="23" t="s">
        <v>3993</v>
      </c>
      <c r="C207" s="23" t="s">
        <v>3254</v>
      </c>
      <c r="D207" s="23">
        <v>2.38</v>
      </c>
      <c r="E207" s="23" t="s">
        <v>81</v>
      </c>
      <c r="F207" s="23" t="s">
        <v>36</v>
      </c>
      <c r="G207" s="27" t="s">
        <v>1733</v>
      </c>
      <c r="H207" s="27" t="s">
        <v>4338</v>
      </c>
      <c r="I207" s="23" t="s">
        <v>4339</v>
      </c>
      <c r="J207" t="s">
        <v>4475</v>
      </c>
      <c r="K207">
        <v>3</v>
      </c>
      <c r="L207" s="23" t="s">
        <v>2518</v>
      </c>
    </row>
    <row r="208" spans="1:12" x14ac:dyDescent="0.35">
      <c r="A208" s="23" t="s">
        <v>1782</v>
      </c>
      <c r="B208" s="23" t="s">
        <v>1781</v>
      </c>
      <c r="C208" s="23" t="s">
        <v>3261</v>
      </c>
      <c r="D208" s="23">
        <v>5.1180000000000003</v>
      </c>
      <c r="E208" s="23" t="s">
        <v>39</v>
      </c>
      <c r="F208" s="23" t="s">
        <v>36</v>
      </c>
      <c r="G208" s="27" t="s">
        <v>1733</v>
      </c>
      <c r="H208" s="27" t="s">
        <v>4338</v>
      </c>
      <c r="I208" s="23" t="s">
        <v>4339</v>
      </c>
      <c r="J208" t="s">
        <v>4476</v>
      </c>
      <c r="K208">
        <v>4</v>
      </c>
      <c r="L208" s="23" t="s">
        <v>2536</v>
      </c>
    </row>
    <row r="209" spans="1:12" x14ac:dyDescent="0.35">
      <c r="A209" s="23" t="s">
        <v>2344</v>
      </c>
      <c r="B209" s="23" t="s">
        <v>2343</v>
      </c>
      <c r="C209" s="23" t="s">
        <v>3254</v>
      </c>
      <c r="D209" s="23">
        <v>2.5270000000000001</v>
      </c>
      <c r="E209" s="23" t="s">
        <v>53</v>
      </c>
      <c r="F209" s="23" t="s">
        <v>36</v>
      </c>
      <c r="G209" s="27" t="s">
        <v>1733</v>
      </c>
      <c r="H209" s="27" t="s">
        <v>4338</v>
      </c>
      <c r="I209" s="23" t="s">
        <v>4339</v>
      </c>
      <c r="J209" t="s">
        <v>4477</v>
      </c>
      <c r="K209">
        <v>2</v>
      </c>
      <c r="L209" s="23" t="s">
        <v>2518</v>
      </c>
    </row>
    <row r="210" spans="1:12" x14ac:dyDescent="0.35">
      <c r="A210" s="23" t="s">
        <v>3789</v>
      </c>
      <c r="B210" s="23" t="s">
        <v>3788</v>
      </c>
      <c r="C210" s="23" t="s">
        <v>3254</v>
      </c>
      <c r="D210" s="23">
        <v>3.0139999999999998</v>
      </c>
      <c r="E210" s="23" t="s">
        <v>76</v>
      </c>
      <c r="F210" s="23" t="s">
        <v>36</v>
      </c>
      <c r="G210" s="27" t="s">
        <v>29</v>
      </c>
      <c r="H210" s="27" t="s">
        <v>4338</v>
      </c>
      <c r="I210" s="23" t="s">
        <v>4339</v>
      </c>
      <c r="J210" t="s">
        <v>4478</v>
      </c>
      <c r="K210">
        <v>3</v>
      </c>
      <c r="L210" s="23" t="s">
        <v>2518</v>
      </c>
    </row>
    <row r="211" spans="1:12" ht="13.25" customHeight="1" x14ac:dyDescent="0.35">
      <c r="A211" s="23" t="s">
        <v>4105</v>
      </c>
      <c r="B211" s="23" t="s">
        <v>4104</v>
      </c>
      <c r="C211" s="23" t="s">
        <v>3255</v>
      </c>
      <c r="D211" s="23">
        <v>0.81200000000000006</v>
      </c>
      <c r="E211" s="23" t="s">
        <v>85</v>
      </c>
      <c r="F211" s="23" t="s">
        <v>36</v>
      </c>
      <c r="G211" s="27" t="s">
        <v>2783</v>
      </c>
      <c r="H211" s="27" t="s">
        <v>4338</v>
      </c>
      <c r="I211" s="23" t="s">
        <v>4339</v>
      </c>
      <c r="J211" t="s">
        <v>4411</v>
      </c>
      <c r="K211">
        <v>1</v>
      </c>
      <c r="L211" s="23" t="s">
        <v>2525</v>
      </c>
    </row>
    <row r="212" spans="1:12" x14ac:dyDescent="0.35">
      <c r="A212" s="23" t="s">
        <v>2284</v>
      </c>
      <c r="B212" s="23" t="s">
        <v>264</v>
      </c>
      <c r="C212" s="23" t="s">
        <v>3261</v>
      </c>
      <c r="D212" s="23">
        <v>4.5970000000000004</v>
      </c>
      <c r="E212" s="23" t="s">
        <v>42</v>
      </c>
      <c r="F212" s="23" t="s">
        <v>36</v>
      </c>
      <c r="G212" s="27" t="s">
        <v>28</v>
      </c>
      <c r="H212" s="27" t="s">
        <v>4338</v>
      </c>
      <c r="I212" s="23" t="s">
        <v>4342</v>
      </c>
      <c r="J212" t="s">
        <v>4479</v>
      </c>
      <c r="K212">
        <v>5</v>
      </c>
      <c r="L212" s="23" t="s">
        <v>2536</v>
      </c>
    </row>
    <row r="213" spans="1:12" x14ac:dyDescent="0.35">
      <c r="A213" s="23" t="s">
        <v>3874</v>
      </c>
      <c r="B213" s="23" t="s">
        <v>3873</v>
      </c>
      <c r="C213" s="23" t="s">
        <v>3253</v>
      </c>
      <c r="D213" s="23">
        <v>1.8480000000000001</v>
      </c>
      <c r="E213" s="23" t="s">
        <v>106</v>
      </c>
      <c r="F213" s="23" t="s">
        <v>36</v>
      </c>
      <c r="G213" s="27" t="s">
        <v>27</v>
      </c>
      <c r="H213" s="27" t="s">
        <v>4338</v>
      </c>
      <c r="I213" s="23" t="s">
        <v>4339</v>
      </c>
      <c r="J213" t="s">
        <v>4480</v>
      </c>
      <c r="K213">
        <v>3</v>
      </c>
      <c r="L213" s="23" t="s">
        <v>2522</v>
      </c>
    </row>
    <row r="214" spans="1:12" x14ac:dyDescent="0.35">
      <c r="A214" s="23" t="s">
        <v>1728</v>
      </c>
      <c r="B214" s="23" t="s">
        <v>1727</v>
      </c>
      <c r="C214" s="23" t="s">
        <v>3255</v>
      </c>
      <c r="D214" s="23">
        <v>0.75</v>
      </c>
      <c r="E214" s="23" t="s">
        <v>39</v>
      </c>
      <c r="F214" s="23" t="s">
        <v>36</v>
      </c>
      <c r="G214" s="27" t="s">
        <v>28</v>
      </c>
      <c r="H214" s="27" t="s">
        <v>4338</v>
      </c>
      <c r="I214" s="23" t="s">
        <v>4339</v>
      </c>
      <c r="J214" t="s">
        <v>4483</v>
      </c>
      <c r="K214">
        <v>1</v>
      </c>
      <c r="L214" s="23" t="s">
        <v>2525</v>
      </c>
    </row>
    <row r="215" spans="1:12" x14ac:dyDescent="0.35">
      <c r="A215" s="23" t="s">
        <v>4069</v>
      </c>
      <c r="B215" s="23" t="s">
        <v>4068</v>
      </c>
      <c r="C215" s="23" t="s">
        <v>3253</v>
      </c>
      <c r="D215" s="23">
        <v>1.3939999999999999</v>
      </c>
      <c r="E215" s="23" t="s">
        <v>106</v>
      </c>
      <c r="F215" s="23" t="s">
        <v>36</v>
      </c>
      <c r="G215" s="27" t="s">
        <v>2783</v>
      </c>
      <c r="H215" s="27" t="s">
        <v>4338</v>
      </c>
      <c r="I215" s="23" t="s">
        <v>4339</v>
      </c>
      <c r="J215" t="s">
        <v>4484</v>
      </c>
      <c r="K215">
        <v>3</v>
      </c>
      <c r="L215" s="23" t="s">
        <v>2522</v>
      </c>
    </row>
    <row r="216" spans="1:12" x14ac:dyDescent="0.35">
      <c r="A216" s="23" t="s">
        <v>4065</v>
      </c>
      <c r="B216" s="23" t="s">
        <v>4064</v>
      </c>
      <c r="C216" s="23" t="s">
        <v>3254</v>
      </c>
      <c r="D216" s="23">
        <v>2.141</v>
      </c>
      <c r="E216" s="23" t="s">
        <v>39</v>
      </c>
      <c r="F216" s="23" t="s">
        <v>36</v>
      </c>
      <c r="G216" s="27" t="s">
        <v>2783</v>
      </c>
      <c r="H216" s="27" t="s">
        <v>4338</v>
      </c>
      <c r="I216" s="23" t="s">
        <v>4339</v>
      </c>
      <c r="J216" t="s">
        <v>4485</v>
      </c>
      <c r="K216">
        <v>1</v>
      </c>
      <c r="L216" s="23" t="s">
        <v>2518</v>
      </c>
    </row>
    <row r="217" spans="1:12" ht="13.25" customHeight="1" x14ac:dyDescent="0.35">
      <c r="A217" s="23" t="s">
        <v>5806</v>
      </c>
      <c r="B217" s="23" t="s">
        <v>5805</v>
      </c>
      <c r="C217" s="23" t="s">
        <v>3255</v>
      </c>
      <c r="D217" s="23">
        <v>0.74299999999999999</v>
      </c>
      <c r="E217" s="23" t="s">
        <v>76</v>
      </c>
      <c r="F217" s="23" t="s">
        <v>36</v>
      </c>
      <c r="G217" s="27" t="s">
        <v>4909</v>
      </c>
      <c r="H217" s="27" t="s">
        <v>4338</v>
      </c>
      <c r="I217" s="23" t="s">
        <v>4342</v>
      </c>
      <c r="J217" t="s">
        <v>4729</v>
      </c>
      <c r="K217">
        <v>7</v>
      </c>
      <c r="L217" s="23" t="s">
        <v>2525</v>
      </c>
    </row>
    <row r="218" spans="1:12" x14ac:dyDescent="0.35">
      <c r="A218" s="23" t="s">
        <v>2329</v>
      </c>
      <c r="B218" s="23" t="s">
        <v>2328</v>
      </c>
      <c r="C218" s="23" t="s">
        <v>3254</v>
      </c>
      <c r="D218" s="23">
        <v>2.9009999999999998</v>
      </c>
      <c r="E218" s="23" t="s">
        <v>35</v>
      </c>
      <c r="F218" s="23" t="s">
        <v>36</v>
      </c>
      <c r="G218" s="27" t="s">
        <v>1733</v>
      </c>
      <c r="H218" s="27" t="s">
        <v>4338</v>
      </c>
      <c r="I218" s="23" t="s">
        <v>4342</v>
      </c>
      <c r="J218" t="s">
        <v>7025</v>
      </c>
      <c r="K218">
        <v>7</v>
      </c>
      <c r="L218" s="23" t="s">
        <v>2518</v>
      </c>
    </row>
    <row r="219" spans="1:12" x14ac:dyDescent="0.35">
      <c r="A219" s="23" t="s">
        <v>5114</v>
      </c>
      <c r="B219" s="23" t="s">
        <v>5113</v>
      </c>
      <c r="C219" s="23" t="s">
        <v>3262</v>
      </c>
      <c r="D219" s="23">
        <v>4.03</v>
      </c>
      <c r="E219" s="23" t="s">
        <v>36</v>
      </c>
      <c r="F219" s="23" t="s">
        <v>36</v>
      </c>
      <c r="G219" s="27" t="s">
        <v>5553</v>
      </c>
      <c r="H219" s="27" t="s">
        <v>4338</v>
      </c>
      <c r="I219" s="23" t="s">
        <v>4339</v>
      </c>
      <c r="J219" t="s">
        <v>4350</v>
      </c>
      <c r="K219">
        <v>1</v>
      </c>
      <c r="L219" s="23" t="s">
        <v>2517</v>
      </c>
    </row>
    <row r="220" spans="1:12" x14ac:dyDescent="0.35">
      <c r="A220" s="23" t="s">
        <v>6679</v>
      </c>
      <c r="B220" s="23" t="s">
        <v>6678</v>
      </c>
      <c r="C220" s="23" t="s">
        <v>3254</v>
      </c>
      <c r="D220" s="23">
        <v>2.097</v>
      </c>
      <c r="E220" s="23" t="s">
        <v>144</v>
      </c>
      <c r="F220" s="23" t="s">
        <v>36</v>
      </c>
      <c r="G220" s="27" t="s">
        <v>4910</v>
      </c>
      <c r="H220" s="27" t="s">
        <v>4338</v>
      </c>
      <c r="I220" s="23" t="s">
        <v>4339</v>
      </c>
      <c r="J220" t="s">
        <v>4445</v>
      </c>
      <c r="K220">
        <v>3</v>
      </c>
      <c r="L220" s="23" t="s">
        <v>2518</v>
      </c>
    </row>
    <row r="221" spans="1:12" x14ac:dyDescent="0.35">
      <c r="A221" s="23" t="s">
        <v>3667</v>
      </c>
      <c r="B221" s="23" t="s">
        <v>3666</v>
      </c>
      <c r="C221" s="23" t="s">
        <v>3262</v>
      </c>
      <c r="D221" s="23">
        <v>3.96</v>
      </c>
      <c r="E221" s="23" t="s">
        <v>76</v>
      </c>
      <c r="F221" s="23" t="s">
        <v>36</v>
      </c>
      <c r="G221" s="27" t="s">
        <v>3274</v>
      </c>
      <c r="H221" s="27" t="s">
        <v>4338</v>
      </c>
      <c r="I221" s="23" t="s">
        <v>4339</v>
      </c>
      <c r="J221" t="s">
        <v>4487</v>
      </c>
      <c r="K221">
        <v>2</v>
      </c>
      <c r="L221" s="23" t="s">
        <v>2517</v>
      </c>
    </row>
    <row r="222" spans="1:12" x14ac:dyDescent="0.35">
      <c r="A222" s="23" t="s">
        <v>5336</v>
      </c>
      <c r="B222" s="23" t="s">
        <v>5335</v>
      </c>
      <c r="C222" s="23" t="s">
        <v>3255</v>
      </c>
      <c r="D222" s="23">
        <v>0.78</v>
      </c>
      <c r="E222" s="23" t="s">
        <v>81</v>
      </c>
      <c r="F222" s="23" t="s">
        <v>36</v>
      </c>
      <c r="G222" s="27" t="s">
        <v>5553</v>
      </c>
      <c r="H222" s="27" t="s">
        <v>4338</v>
      </c>
      <c r="I222" s="23" t="s">
        <v>4339</v>
      </c>
      <c r="J222" t="s">
        <v>4368</v>
      </c>
      <c r="K222">
        <v>4</v>
      </c>
      <c r="L222" s="23" t="s">
        <v>2525</v>
      </c>
    </row>
    <row r="223" spans="1:12" x14ac:dyDescent="0.35">
      <c r="A223" s="23" t="s">
        <v>6094</v>
      </c>
      <c r="B223" s="23" t="s">
        <v>6093</v>
      </c>
      <c r="C223" s="23" t="s">
        <v>3253</v>
      </c>
      <c r="D223" s="23">
        <v>1.4950000000000001</v>
      </c>
      <c r="E223" s="23" t="s">
        <v>50</v>
      </c>
      <c r="F223" s="23" t="s">
        <v>36</v>
      </c>
      <c r="G223" s="27" t="s">
        <v>28</v>
      </c>
      <c r="H223" s="27" t="s">
        <v>4338</v>
      </c>
      <c r="I223" s="23" t="s">
        <v>4339</v>
      </c>
      <c r="J223" t="s">
        <v>4505</v>
      </c>
      <c r="K223">
        <v>1</v>
      </c>
      <c r="L223" s="23" t="s">
        <v>2522</v>
      </c>
    </row>
    <row r="224" spans="1:12" x14ac:dyDescent="0.35">
      <c r="A224" s="23" t="s">
        <v>6040</v>
      </c>
      <c r="B224" s="23" t="s">
        <v>6039</v>
      </c>
      <c r="C224" s="23" t="s">
        <v>3255</v>
      </c>
      <c r="D224" s="23">
        <v>0.75</v>
      </c>
      <c r="E224" s="23" t="s">
        <v>42</v>
      </c>
      <c r="F224" s="23" t="s">
        <v>36</v>
      </c>
      <c r="G224" s="27" t="s">
        <v>27</v>
      </c>
      <c r="H224" s="27" t="s">
        <v>4338</v>
      </c>
      <c r="I224" s="23" t="s">
        <v>4339</v>
      </c>
      <c r="J224" t="s">
        <v>4855</v>
      </c>
      <c r="K224">
        <v>2</v>
      </c>
      <c r="L224" s="23" t="s">
        <v>2525</v>
      </c>
    </row>
    <row r="225" spans="1:12" x14ac:dyDescent="0.35">
      <c r="A225" s="23" t="s">
        <v>2310</v>
      </c>
      <c r="B225" s="23" t="s">
        <v>2309</v>
      </c>
      <c r="C225" s="23" t="s">
        <v>3255</v>
      </c>
      <c r="D225" s="23">
        <v>0.75</v>
      </c>
      <c r="E225" s="23" t="s">
        <v>71</v>
      </c>
      <c r="F225" s="23" t="s">
        <v>36</v>
      </c>
      <c r="G225" s="27" t="s">
        <v>28</v>
      </c>
      <c r="H225" s="27" t="s">
        <v>4338</v>
      </c>
      <c r="I225" s="23" t="s">
        <v>4339</v>
      </c>
      <c r="J225" t="s">
        <v>4429</v>
      </c>
      <c r="K225">
        <v>2</v>
      </c>
      <c r="L225" s="23" t="s">
        <v>2525</v>
      </c>
    </row>
    <row r="226" spans="1:12" x14ac:dyDescent="0.35">
      <c r="A226" s="23" t="s">
        <v>6101</v>
      </c>
      <c r="B226" s="23" t="s">
        <v>6100</v>
      </c>
      <c r="C226" s="23" t="s">
        <v>3253</v>
      </c>
      <c r="D226" s="23">
        <v>1.1439999999999999</v>
      </c>
      <c r="E226" s="23" t="s">
        <v>76</v>
      </c>
      <c r="F226" s="23" t="s">
        <v>36</v>
      </c>
      <c r="G226" s="27" t="s">
        <v>6998</v>
      </c>
      <c r="H226" s="27" t="s">
        <v>4338</v>
      </c>
      <c r="I226" s="23" t="s">
        <v>4339</v>
      </c>
      <c r="J226" t="s">
        <v>4570</v>
      </c>
      <c r="K226">
        <v>1</v>
      </c>
      <c r="L226" s="23" t="s">
        <v>2522</v>
      </c>
    </row>
    <row r="227" spans="1:12" x14ac:dyDescent="0.35">
      <c r="A227" s="23" t="s">
        <v>533</v>
      </c>
      <c r="B227" s="23" t="s">
        <v>532</v>
      </c>
      <c r="C227" s="23" t="s">
        <v>3261</v>
      </c>
      <c r="D227" s="23">
        <v>4.7</v>
      </c>
      <c r="E227" s="23" t="s">
        <v>47</v>
      </c>
      <c r="F227" s="23" t="s">
        <v>36</v>
      </c>
      <c r="G227" s="27" t="s">
        <v>497</v>
      </c>
      <c r="H227" s="27" t="s">
        <v>4338</v>
      </c>
      <c r="I227" s="23" t="s">
        <v>4342</v>
      </c>
      <c r="J227" t="s">
        <v>4453</v>
      </c>
      <c r="K227">
        <v>6</v>
      </c>
      <c r="L227" s="23" t="s">
        <v>2536</v>
      </c>
    </row>
    <row r="228" spans="1:12" x14ac:dyDescent="0.35">
      <c r="A228" s="23" t="s">
        <v>5656</v>
      </c>
      <c r="B228" s="23" t="s">
        <v>5655</v>
      </c>
      <c r="C228" s="23" t="s">
        <v>3255</v>
      </c>
      <c r="D228" s="23">
        <v>0.745</v>
      </c>
      <c r="E228" s="23" t="s">
        <v>106</v>
      </c>
      <c r="F228" s="23" t="s">
        <v>36</v>
      </c>
      <c r="G228" s="27" t="s">
        <v>497</v>
      </c>
      <c r="H228" s="27" t="s">
        <v>4338</v>
      </c>
      <c r="I228" s="23" t="s">
        <v>4339</v>
      </c>
      <c r="J228" t="s">
        <v>4720</v>
      </c>
      <c r="K228">
        <v>4</v>
      </c>
      <c r="L228" s="23" t="s">
        <v>2525</v>
      </c>
    </row>
    <row r="229" spans="1:12" x14ac:dyDescent="0.35">
      <c r="A229" s="23" t="s">
        <v>5609</v>
      </c>
      <c r="B229" s="23" t="s">
        <v>5608</v>
      </c>
      <c r="C229" s="23" t="s">
        <v>3261</v>
      </c>
      <c r="D229" s="23">
        <v>5.3710000000000004</v>
      </c>
      <c r="E229" s="23" t="s">
        <v>68</v>
      </c>
      <c r="F229" s="23" t="s">
        <v>36</v>
      </c>
      <c r="G229" s="27" t="s">
        <v>497</v>
      </c>
      <c r="H229" s="27" t="s">
        <v>4338</v>
      </c>
      <c r="I229" s="23" t="s">
        <v>4339</v>
      </c>
      <c r="J229" t="s">
        <v>4348</v>
      </c>
      <c r="K229">
        <v>2</v>
      </c>
      <c r="L229" s="23" t="s">
        <v>2536</v>
      </c>
    </row>
    <row r="230" spans="1:12" x14ac:dyDescent="0.35">
      <c r="A230" s="23" t="s">
        <v>1929</v>
      </c>
      <c r="B230" s="23" t="s">
        <v>1928</v>
      </c>
      <c r="C230" s="23" t="s">
        <v>3253</v>
      </c>
      <c r="D230" s="23">
        <v>1.5920000000000001</v>
      </c>
      <c r="E230" s="23" t="s">
        <v>39</v>
      </c>
      <c r="F230" s="23" t="s">
        <v>36</v>
      </c>
      <c r="G230" s="27" t="s">
        <v>1733</v>
      </c>
      <c r="H230" s="27" t="s">
        <v>4338</v>
      </c>
      <c r="I230" s="23" t="s">
        <v>4339</v>
      </c>
      <c r="J230" t="s">
        <v>4368</v>
      </c>
      <c r="K230">
        <v>4</v>
      </c>
      <c r="L230" s="23" t="s">
        <v>2522</v>
      </c>
    </row>
    <row r="231" spans="1:12" x14ac:dyDescent="0.35">
      <c r="A231" s="23" t="s">
        <v>3739</v>
      </c>
      <c r="B231" s="23" t="s">
        <v>3738</v>
      </c>
      <c r="C231" s="23" t="s">
        <v>3254</v>
      </c>
      <c r="D231" s="23">
        <v>2.6139999999999999</v>
      </c>
      <c r="E231" s="23" t="s">
        <v>68</v>
      </c>
      <c r="F231" s="23" t="s">
        <v>36</v>
      </c>
      <c r="G231" s="27" t="s">
        <v>3274</v>
      </c>
      <c r="H231" s="27" t="s">
        <v>4338</v>
      </c>
      <c r="I231" s="23" t="s">
        <v>4339</v>
      </c>
      <c r="J231" t="s">
        <v>4477</v>
      </c>
      <c r="K231">
        <v>2</v>
      </c>
      <c r="L231" s="23" t="s">
        <v>2518</v>
      </c>
    </row>
    <row r="232" spans="1:12" x14ac:dyDescent="0.35">
      <c r="A232" s="23" t="s">
        <v>1961</v>
      </c>
      <c r="B232" s="23" t="s">
        <v>1960</v>
      </c>
      <c r="C232" s="23" t="s">
        <v>3253</v>
      </c>
      <c r="D232" s="23">
        <v>1.1879999999999999</v>
      </c>
      <c r="E232" s="23" t="s">
        <v>47</v>
      </c>
      <c r="F232" s="23" t="s">
        <v>36</v>
      </c>
      <c r="G232" s="27" t="s">
        <v>1733</v>
      </c>
      <c r="H232" s="27" t="s">
        <v>4338</v>
      </c>
      <c r="I232" s="23" t="s">
        <v>4339</v>
      </c>
      <c r="J232" t="s">
        <v>4492</v>
      </c>
      <c r="K232">
        <v>1</v>
      </c>
      <c r="L232" s="23" t="s">
        <v>2522</v>
      </c>
    </row>
    <row r="233" spans="1:12" x14ac:dyDescent="0.35">
      <c r="A233" s="23" t="s">
        <v>416</v>
      </c>
      <c r="B233" s="23" t="s">
        <v>415</v>
      </c>
      <c r="C233" s="23" t="s">
        <v>3254</v>
      </c>
      <c r="D233" s="23">
        <v>2.0449999999999999</v>
      </c>
      <c r="E233" s="23" t="s">
        <v>47</v>
      </c>
      <c r="F233" s="23" t="s">
        <v>36</v>
      </c>
      <c r="G233" s="27" t="s">
        <v>493</v>
      </c>
      <c r="H233" s="27" t="s">
        <v>4338</v>
      </c>
      <c r="I233" s="23" t="s">
        <v>4339</v>
      </c>
      <c r="J233" t="s">
        <v>4494</v>
      </c>
      <c r="K233">
        <v>1</v>
      </c>
      <c r="L233" s="23" t="s">
        <v>2518</v>
      </c>
    </row>
    <row r="234" spans="1:12" x14ac:dyDescent="0.35">
      <c r="A234" s="23" t="s">
        <v>6404</v>
      </c>
      <c r="B234" s="23" t="s">
        <v>6403</v>
      </c>
      <c r="C234" s="23" t="s">
        <v>3262</v>
      </c>
      <c r="D234" s="23">
        <v>4.21</v>
      </c>
      <c r="E234" s="23" t="s">
        <v>36</v>
      </c>
      <c r="F234" s="23" t="s">
        <v>36</v>
      </c>
      <c r="G234" s="27" t="s">
        <v>4910</v>
      </c>
      <c r="H234" s="27" t="s">
        <v>4338</v>
      </c>
      <c r="I234" s="23" t="s">
        <v>4339</v>
      </c>
      <c r="J234" t="s">
        <v>4805</v>
      </c>
      <c r="K234">
        <v>4</v>
      </c>
      <c r="L234" s="23" t="s">
        <v>2517</v>
      </c>
    </row>
    <row r="235" spans="1:12" x14ac:dyDescent="0.35">
      <c r="A235" s="23" t="s">
        <v>5764</v>
      </c>
      <c r="B235" s="23" t="s">
        <v>5763</v>
      </c>
      <c r="C235" s="23" t="s">
        <v>3253</v>
      </c>
      <c r="D235" s="23">
        <v>1.6020000000000001</v>
      </c>
      <c r="E235" s="23" t="s">
        <v>68</v>
      </c>
      <c r="F235" s="23" t="s">
        <v>36</v>
      </c>
      <c r="G235" s="27" t="s">
        <v>4909</v>
      </c>
      <c r="H235" s="27" t="s">
        <v>4338</v>
      </c>
      <c r="I235" s="23" t="s">
        <v>4339</v>
      </c>
      <c r="J235" t="s">
        <v>4549</v>
      </c>
      <c r="K235">
        <v>3</v>
      </c>
      <c r="L235" s="23" t="s">
        <v>2522</v>
      </c>
    </row>
    <row r="236" spans="1:12" x14ac:dyDescent="0.35">
      <c r="A236" s="23" t="s">
        <v>6665</v>
      </c>
      <c r="B236" s="23" t="s">
        <v>6664</v>
      </c>
      <c r="C236" s="23" t="s">
        <v>3254</v>
      </c>
      <c r="D236" s="23">
        <v>2.2080000000000002</v>
      </c>
      <c r="E236" s="23" t="s">
        <v>156</v>
      </c>
      <c r="F236" s="23" t="s">
        <v>36</v>
      </c>
      <c r="G236" s="27" t="s">
        <v>4910</v>
      </c>
      <c r="H236" s="27" t="s">
        <v>4338</v>
      </c>
      <c r="I236" s="23" t="s">
        <v>4339</v>
      </c>
      <c r="J236" t="s">
        <v>4518</v>
      </c>
      <c r="K236">
        <v>4</v>
      </c>
      <c r="L236" s="23" t="s">
        <v>2518</v>
      </c>
    </row>
    <row r="237" spans="1:12" x14ac:dyDescent="0.35">
      <c r="A237" s="23" t="s">
        <v>5156</v>
      </c>
      <c r="B237" s="23" t="s">
        <v>5155</v>
      </c>
      <c r="C237" s="23" t="s">
        <v>3253</v>
      </c>
      <c r="D237" s="23">
        <v>0.82799999999999996</v>
      </c>
      <c r="E237" s="23" t="s">
        <v>96</v>
      </c>
      <c r="F237" s="23" t="s">
        <v>36</v>
      </c>
      <c r="G237" s="27" t="s">
        <v>5553</v>
      </c>
      <c r="H237" s="27" t="s">
        <v>4338</v>
      </c>
      <c r="I237" s="23" t="s">
        <v>4342</v>
      </c>
      <c r="J237" t="s">
        <v>4685</v>
      </c>
      <c r="K237">
        <v>5</v>
      </c>
      <c r="L237" s="23" t="s">
        <v>2522</v>
      </c>
    </row>
    <row r="238" spans="1:12" x14ac:dyDescent="0.35">
      <c r="A238" s="23" t="s">
        <v>6090</v>
      </c>
      <c r="B238" s="23" t="s">
        <v>6089</v>
      </c>
      <c r="C238" s="23" t="s">
        <v>3255</v>
      </c>
      <c r="D238" s="23">
        <v>0.74299999999999999</v>
      </c>
      <c r="E238" s="23" t="s">
        <v>76</v>
      </c>
      <c r="F238" s="23" t="s">
        <v>36</v>
      </c>
      <c r="G238" s="27" t="s">
        <v>28</v>
      </c>
      <c r="H238" s="27" t="s">
        <v>4338</v>
      </c>
      <c r="I238" s="23" t="s">
        <v>4342</v>
      </c>
      <c r="J238" t="s">
        <v>4725</v>
      </c>
      <c r="K238">
        <v>5</v>
      </c>
      <c r="L238" s="23" t="s">
        <v>2525</v>
      </c>
    </row>
    <row r="239" spans="1:12" x14ac:dyDescent="0.35">
      <c r="A239" s="23" t="s">
        <v>2572</v>
      </c>
      <c r="B239" s="23" t="s">
        <v>590</v>
      </c>
      <c r="C239" s="23" t="s">
        <v>3254</v>
      </c>
      <c r="D239" s="23">
        <v>2.677</v>
      </c>
      <c r="E239" s="23" t="s">
        <v>96</v>
      </c>
      <c r="F239" s="23" t="s">
        <v>36</v>
      </c>
      <c r="G239" s="27" t="s">
        <v>497</v>
      </c>
      <c r="H239" s="27" t="s">
        <v>4338</v>
      </c>
      <c r="I239" s="23" t="s">
        <v>4342</v>
      </c>
      <c r="J239" t="s">
        <v>4407</v>
      </c>
      <c r="K239">
        <v>6</v>
      </c>
      <c r="L239" s="23" t="s">
        <v>2518</v>
      </c>
    </row>
    <row r="240" spans="1:12" x14ac:dyDescent="0.35">
      <c r="A240" s="23" t="s">
        <v>6775</v>
      </c>
      <c r="B240" s="23" t="s">
        <v>6774</v>
      </c>
      <c r="C240" s="23" t="s">
        <v>3253</v>
      </c>
      <c r="D240" s="23">
        <v>1.196</v>
      </c>
      <c r="E240" s="23" t="s">
        <v>144</v>
      </c>
      <c r="F240" s="23" t="s">
        <v>36</v>
      </c>
      <c r="G240" s="27" t="s">
        <v>4910</v>
      </c>
      <c r="H240" s="27" t="s">
        <v>4338</v>
      </c>
      <c r="I240" s="23" t="s">
        <v>4339</v>
      </c>
      <c r="J240" t="s">
        <v>4364</v>
      </c>
      <c r="K240">
        <v>1</v>
      </c>
      <c r="L240" s="23" t="s">
        <v>2522</v>
      </c>
    </row>
    <row r="241" spans="1:12" x14ac:dyDescent="0.35">
      <c r="A241" s="23" t="s">
        <v>6362</v>
      </c>
      <c r="B241" s="23" t="s">
        <v>6361</v>
      </c>
      <c r="C241" s="23" t="s">
        <v>3261</v>
      </c>
      <c r="D241" s="23">
        <v>4.84</v>
      </c>
      <c r="E241" s="23" t="s">
        <v>81</v>
      </c>
      <c r="F241" s="23" t="s">
        <v>36</v>
      </c>
      <c r="G241" s="27" t="s">
        <v>4910</v>
      </c>
      <c r="H241" s="27" t="s">
        <v>4338</v>
      </c>
      <c r="I241" s="23" t="s">
        <v>4339</v>
      </c>
      <c r="J241" t="s">
        <v>4481</v>
      </c>
      <c r="K241">
        <v>4</v>
      </c>
      <c r="L241" s="23" t="s">
        <v>2536</v>
      </c>
    </row>
    <row r="242" spans="1:12" x14ac:dyDescent="0.35">
      <c r="A242" s="23" t="s">
        <v>6466</v>
      </c>
      <c r="B242" s="23" t="s">
        <v>6465</v>
      </c>
      <c r="C242" s="23" t="s">
        <v>3262</v>
      </c>
      <c r="D242" s="23">
        <v>3.8650000000000002</v>
      </c>
      <c r="E242" s="23" t="s">
        <v>71</v>
      </c>
      <c r="F242" s="23" t="s">
        <v>36</v>
      </c>
      <c r="G242" s="27" t="s">
        <v>4910</v>
      </c>
      <c r="H242" s="27" t="s">
        <v>4338</v>
      </c>
      <c r="I242" s="23" t="s">
        <v>4339</v>
      </c>
      <c r="J242" t="s">
        <v>4355</v>
      </c>
      <c r="K242">
        <v>2</v>
      </c>
      <c r="L242" s="23" t="s">
        <v>2517</v>
      </c>
    </row>
    <row r="243" spans="1:12" x14ac:dyDescent="0.35">
      <c r="A243" s="23" t="s">
        <v>5662</v>
      </c>
      <c r="B243" s="23" t="s">
        <v>5661</v>
      </c>
      <c r="C243" s="23" t="s">
        <v>3261</v>
      </c>
      <c r="D243" s="23">
        <v>5.5060000000000002</v>
      </c>
      <c r="E243" s="23" t="s">
        <v>68</v>
      </c>
      <c r="F243" s="23" t="s">
        <v>36</v>
      </c>
      <c r="G243" s="27" t="s">
        <v>4909</v>
      </c>
      <c r="H243" s="27" t="s">
        <v>4338</v>
      </c>
      <c r="I243" s="23" t="s">
        <v>4342</v>
      </c>
      <c r="J243" t="s">
        <v>4868</v>
      </c>
      <c r="K243">
        <v>7</v>
      </c>
      <c r="L243" s="23" t="s">
        <v>2536</v>
      </c>
    </row>
    <row r="244" spans="1:12" x14ac:dyDescent="0.35">
      <c r="A244" s="23" t="s">
        <v>535</v>
      </c>
      <c r="B244" s="23" t="s">
        <v>534</v>
      </c>
      <c r="C244" s="23" t="s">
        <v>3253</v>
      </c>
      <c r="D244" s="23">
        <v>1.24</v>
      </c>
      <c r="E244" s="23" t="s">
        <v>36</v>
      </c>
      <c r="F244" s="23" t="s">
        <v>36</v>
      </c>
      <c r="G244" s="27" t="s">
        <v>497</v>
      </c>
      <c r="H244" s="27" t="s">
        <v>4338</v>
      </c>
      <c r="I244" s="23" t="s">
        <v>4339</v>
      </c>
      <c r="J244" t="s">
        <v>4497</v>
      </c>
      <c r="K244">
        <v>2</v>
      </c>
      <c r="L244" s="23" t="s">
        <v>2522</v>
      </c>
    </row>
    <row r="245" spans="1:12" x14ac:dyDescent="0.35">
      <c r="A245" s="23" t="s">
        <v>4305</v>
      </c>
      <c r="B245" s="23" t="s">
        <v>4304</v>
      </c>
      <c r="C245" s="23" t="s">
        <v>3254</v>
      </c>
      <c r="D245" s="23">
        <v>2.117</v>
      </c>
      <c r="E245" s="23" t="s">
        <v>96</v>
      </c>
      <c r="F245" s="23" t="s">
        <v>36</v>
      </c>
      <c r="G245" s="27" t="s">
        <v>29</v>
      </c>
      <c r="H245" s="27" t="s">
        <v>4338</v>
      </c>
      <c r="I245" s="23" t="s">
        <v>4339</v>
      </c>
      <c r="J245" t="s">
        <v>4498</v>
      </c>
      <c r="K245">
        <v>2</v>
      </c>
      <c r="L245" s="23" t="s">
        <v>2518</v>
      </c>
    </row>
    <row r="246" spans="1:12" x14ac:dyDescent="0.35">
      <c r="A246" s="23" t="s">
        <v>4159</v>
      </c>
      <c r="B246" s="23" t="s">
        <v>4158</v>
      </c>
      <c r="C246" s="23" t="s">
        <v>3261</v>
      </c>
      <c r="D246" s="23">
        <v>4.9749999999999996</v>
      </c>
      <c r="E246" s="23" t="s">
        <v>36</v>
      </c>
      <c r="F246" s="23" t="s">
        <v>36</v>
      </c>
      <c r="G246" s="27" t="s">
        <v>29</v>
      </c>
      <c r="H246" s="27" t="s">
        <v>4338</v>
      </c>
      <c r="I246" s="23" t="s">
        <v>4339</v>
      </c>
      <c r="J246" t="s">
        <v>4478</v>
      </c>
      <c r="K246">
        <v>3</v>
      </c>
      <c r="L246" s="23" t="s">
        <v>2536</v>
      </c>
    </row>
    <row r="247" spans="1:12" x14ac:dyDescent="0.35">
      <c r="A247" s="23" t="s">
        <v>6440</v>
      </c>
      <c r="B247" s="23" t="s">
        <v>6439</v>
      </c>
      <c r="C247" s="23" t="s">
        <v>3262</v>
      </c>
      <c r="D247" s="23">
        <v>4.0659999999999998</v>
      </c>
      <c r="E247" s="23" t="s">
        <v>36</v>
      </c>
      <c r="F247" s="23" t="s">
        <v>36</v>
      </c>
      <c r="G247" s="27" t="s">
        <v>4910</v>
      </c>
      <c r="H247" s="27" t="s">
        <v>4338</v>
      </c>
      <c r="I247" s="23" t="s">
        <v>4339</v>
      </c>
      <c r="J247" t="s">
        <v>4591</v>
      </c>
      <c r="K247">
        <v>2</v>
      </c>
      <c r="L247" s="23" t="s">
        <v>2517</v>
      </c>
    </row>
    <row r="248" spans="1:12" x14ac:dyDescent="0.35">
      <c r="A248" s="23" t="s">
        <v>259</v>
      </c>
      <c r="B248" s="23" t="s">
        <v>258</v>
      </c>
      <c r="C248" s="23" t="s">
        <v>3262</v>
      </c>
      <c r="D248" s="23">
        <v>4.62</v>
      </c>
      <c r="E248" s="23" t="s">
        <v>68</v>
      </c>
      <c r="F248" s="23" t="s">
        <v>36</v>
      </c>
      <c r="G248" s="27" t="s">
        <v>28</v>
      </c>
      <c r="H248" s="27" t="s">
        <v>4338</v>
      </c>
      <c r="I248" s="23" t="s">
        <v>4339</v>
      </c>
      <c r="J248" t="s">
        <v>4499</v>
      </c>
      <c r="K248">
        <v>4</v>
      </c>
      <c r="L248" s="23" t="s">
        <v>2517</v>
      </c>
    </row>
    <row r="249" spans="1:12" x14ac:dyDescent="0.35">
      <c r="A249" s="23" t="s">
        <v>6737</v>
      </c>
      <c r="B249" s="23" t="s">
        <v>6736</v>
      </c>
      <c r="C249" s="23" t="s">
        <v>3253</v>
      </c>
      <c r="D249" s="23">
        <v>1.6339999999999999</v>
      </c>
      <c r="E249" s="23" t="s">
        <v>42</v>
      </c>
      <c r="F249" s="23" t="s">
        <v>36</v>
      </c>
      <c r="G249" s="27" t="s">
        <v>4910</v>
      </c>
      <c r="H249" s="27" t="s">
        <v>4338</v>
      </c>
      <c r="I249" s="23" t="s">
        <v>4339</v>
      </c>
      <c r="J249" t="s">
        <v>4542</v>
      </c>
      <c r="K249">
        <v>1</v>
      </c>
      <c r="L249" s="23" t="s">
        <v>2522</v>
      </c>
    </row>
    <row r="250" spans="1:12" x14ac:dyDescent="0.35">
      <c r="A250" s="23" t="s">
        <v>3424</v>
      </c>
      <c r="B250" s="23" t="s">
        <v>3423</v>
      </c>
      <c r="C250" s="23" t="s">
        <v>3253</v>
      </c>
      <c r="D250" s="23">
        <v>1.2689999999999999</v>
      </c>
      <c r="E250" s="23" t="s">
        <v>96</v>
      </c>
      <c r="F250" s="23" t="s">
        <v>36</v>
      </c>
      <c r="G250" s="27" t="s">
        <v>3273</v>
      </c>
      <c r="H250" s="27" t="s">
        <v>4338</v>
      </c>
      <c r="I250" s="23" t="s">
        <v>4339</v>
      </c>
      <c r="J250" t="s">
        <v>4501</v>
      </c>
      <c r="K250">
        <v>4</v>
      </c>
      <c r="L250" s="23" t="s">
        <v>2522</v>
      </c>
    </row>
    <row r="251" spans="1:12" x14ac:dyDescent="0.35">
      <c r="A251" s="23" t="s">
        <v>3067</v>
      </c>
      <c r="B251" s="23" t="s">
        <v>3066</v>
      </c>
      <c r="C251" s="23" t="s">
        <v>3255</v>
      </c>
      <c r="D251" s="23">
        <v>0.75</v>
      </c>
      <c r="E251" s="23" t="s">
        <v>155</v>
      </c>
      <c r="F251" s="23" t="s">
        <v>36</v>
      </c>
      <c r="G251" s="27" t="s">
        <v>2786</v>
      </c>
      <c r="H251" s="27" t="s">
        <v>4338</v>
      </c>
      <c r="I251" s="23" t="s">
        <v>4339</v>
      </c>
      <c r="J251" t="s">
        <v>4502</v>
      </c>
      <c r="K251">
        <v>3</v>
      </c>
      <c r="L251" s="23" t="s">
        <v>2525</v>
      </c>
    </row>
    <row r="252" spans="1:12" x14ac:dyDescent="0.35">
      <c r="A252" s="23" t="s">
        <v>3043</v>
      </c>
      <c r="B252" s="23" t="s">
        <v>3042</v>
      </c>
      <c r="C252" s="23" t="s">
        <v>3253</v>
      </c>
      <c r="D252" s="23">
        <v>1.77</v>
      </c>
      <c r="E252" s="23" t="s">
        <v>68</v>
      </c>
      <c r="F252" s="23" t="s">
        <v>36</v>
      </c>
      <c r="G252" s="27" t="s">
        <v>2786</v>
      </c>
      <c r="H252" s="27" t="s">
        <v>4338</v>
      </c>
      <c r="I252" s="23" t="s">
        <v>4339</v>
      </c>
      <c r="J252" t="s">
        <v>4503</v>
      </c>
      <c r="K252">
        <v>3</v>
      </c>
      <c r="L252" s="23" t="s">
        <v>2522</v>
      </c>
    </row>
    <row r="253" spans="1:12" x14ac:dyDescent="0.35">
      <c r="A253" s="23" t="s">
        <v>6713</v>
      </c>
      <c r="B253" s="23" t="s">
        <v>6712</v>
      </c>
      <c r="C253" s="23" t="s">
        <v>3253</v>
      </c>
      <c r="D253" s="23">
        <v>1.8520000000000001</v>
      </c>
      <c r="E253" s="23" t="s">
        <v>42</v>
      </c>
      <c r="F253" s="23" t="s">
        <v>36</v>
      </c>
      <c r="G253" s="27" t="s">
        <v>4910</v>
      </c>
      <c r="H253" s="27" t="s">
        <v>4338</v>
      </c>
      <c r="I253" s="23" t="s">
        <v>4339</v>
      </c>
      <c r="J253" t="s">
        <v>4801</v>
      </c>
      <c r="K253">
        <v>3</v>
      </c>
      <c r="L253" s="23" t="s">
        <v>2522</v>
      </c>
    </row>
    <row r="254" spans="1:12" x14ac:dyDescent="0.35">
      <c r="A254" s="23" t="s">
        <v>2637</v>
      </c>
      <c r="B254" s="23" t="s">
        <v>2636</v>
      </c>
      <c r="C254" s="23" t="s">
        <v>3254</v>
      </c>
      <c r="D254" s="23">
        <v>2.1869999999999998</v>
      </c>
      <c r="E254" s="23" t="s">
        <v>36</v>
      </c>
      <c r="F254" s="23" t="s">
        <v>36</v>
      </c>
      <c r="G254" s="27" t="s">
        <v>28</v>
      </c>
      <c r="H254" s="27" t="s">
        <v>4338</v>
      </c>
      <c r="I254" s="23" t="s">
        <v>4339</v>
      </c>
      <c r="J254" t="s">
        <v>4505</v>
      </c>
      <c r="K254">
        <v>1</v>
      </c>
      <c r="L254" s="23" t="s">
        <v>2518</v>
      </c>
    </row>
    <row r="255" spans="1:12" x14ac:dyDescent="0.35">
      <c r="A255" s="23" t="s">
        <v>3621</v>
      </c>
      <c r="B255" s="23" t="s">
        <v>3620</v>
      </c>
      <c r="C255" s="23" t="s">
        <v>3255</v>
      </c>
      <c r="D255" s="23">
        <v>0.69699999999999995</v>
      </c>
      <c r="E255" s="23" t="s">
        <v>85</v>
      </c>
      <c r="F255" s="23" t="s">
        <v>36</v>
      </c>
      <c r="G255" s="27" t="s">
        <v>493</v>
      </c>
      <c r="H255" s="27" t="s">
        <v>4338</v>
      </c>
      <c r="I255" s="23" t="s">
        <v>4342</v>
      </c>
      <c r="J255" t="s">
        <v>4506</v>
      </c>
      <c r="K255">
        <v>6</v>
      </c>
      <c r="L255" s="23" t="s">
        <v>2525</v>
      </c>
    </row>
    <row r="256" spans="1:12" x14ac:dyDescent="0.35">
      <c r="A256" s="23" t="s">
        <v>6220</v>
      </c>
      <c r="B256" s="23" t="s">
        <v>6219</v>
      </c>
      <c r="C256" s="23" t="s">
        <v>3255</v>
      </c>
      <c r="D256" s="23">
        <v>0.75</v>
      </c>
      <c r="E256" s="23" t="s">
        <v>81</v>
      </c>
      <c r="F256" s="23" t="s">
        <v>36</v>
      </c>
      <c r="G256" s="27" t="s">
        <v>1733</v>
      </c>
      <c r="H256" s="27" t="s">
        <v>4338</v>
      </c>
      <c r="I256" s="23" t="s">
        <v>4339</v>
      </c>
      <c r="J256" t="s">
        <v>7026</v>
      </c>
      <c r="K256">
        <v>2</v>
      </c>
      <c r="L256" s="23" t="s">
        <v>2525</v>
      </c>
    </row>
    <row r="257" spans="1:12" x14ac:dyDescent="0.35">
      <c r="A257" s="23" t="s">
        <v>6761</v>
      </c>
      <c r="B257" s="23" t="s">
        <v>6760</v>
      </c>
      <c r="C257" s="23" t="s">
        <v>3253</v>
      </c>
      <c r="D257" s="23">
        <v>1.3879999999999999</v>
      </c>
      <c r="E257" s="23" t="s">
        <v>50</v>
      </c>
      <c r="F257" s="23" t="s">
        <v>36</v>
      </c>
      <c r="G257" s="27" t="s">
        <v>4910</v>
      </c>
      <c r="H257" s="27" t="s">
        <v>4338</v>
      </c>
      <c r="I257" s="23" t="s">
        <v>4339</v>
      </c>
      <c r="J257" t="s">
        <v>4575</v>
      </c>
      <c r="K257">
        <v>1</v>
      </c>
      <c r="L257" s="23" t="s">
        <v>2522</v>
      </c>
    </row>
    <row r="258" spans="1:12" x14ac:dyDescent="0.35">
      <c r="A258" s="23" t="s">
        <v>4947</v>
      </c>
      <c r="B258" s="23" t="s">
        <v>4946</v>
      </c>
      <c r="C258" s="23" t="s">
        <v>3255</v>
      </c>
      <c r="D258" s="23">
        <v>0.745</v>
      </c>
      <c r="E258" s="23" t="s">
        <v>106</v>
      </c>
      <c r="F258" s="23" t="s">
        <v>36</v>
      </c>
      <c r="G258" s="27" t="s">
        <v>2786</v>
      </c>
      <c r="H258" s="27" t="s">
        <v>4338</v>
      </c>
      <c r="I258" s="23" t="s">
        <v>4339</v>
      </c>
      <c r="J258" t="s">
        <v>4761</v>
      </c>
      <c r="K258">
        <v>4</v>
      </c>
      <c r="L258" s="23" t="s">
        <v>2525</v>
      </c>
    </row>
    <row r="259" spans="1:12" x14ac:dyDescent="0.35">
      <c r="A259" s="23" t="s">
        <v>2479</v>
      </c>
      <c r="B259" s="23" t="s">
        <v>2478</v>
      </c>
      <c r="C259" s="23" t="s">
        <v>3262</v>
      </c>
      <c r="D259" s="23">
        <v>3.4620000000000002</v>
      </c>
      <c r="E259" s="23" t="s">
        <v>36</v>
      </c>
      <c r="F259" s="23" t="s">
        <v>36</v>
      </c>
      <c r="G259" s="27" t="s">
        <v>2783</v>
      </c>
      <c r="H259" s="27" t="s">
        <v>4338</v>
      </c>
      <c r="I259" s="23" t="s">
        <v>4339</v>
      </c>
      <c r="J259" t="s">
        <v>4507</v>
      </c>
      <c r="K259">
        <v>4</v>
      </c>
      <c r="L259" s="23" t="s">
        <v>2517</v>
      </c>
    </row>
    <row r="260" spans="1:12" x14ac:dyDescent="0.35">
      <c r="A260" s="23" t="s">
        <v>6628</v>
      </c>
      <c r="B260" s="23" t="s">
        <v>6627</v>
      </c>
      <c r="C260" s="23" t="s">
        <v>3254</v>
      </c>
      <c r="D260" s="23">
        <v>2.5449999999999999</v>
      </c>
      <c r="E260" s="23" t="s">
        <v>81</v>
      </c>
      <c r="F260" s="23" t="s">
        <v>36</v>
      </c>
      <c r="G260" s="27" t="s">
        <v>4910</v>
      </c>
      <c r="H260" s="27" t="s">
        <v>4338</v>
      </c>
      <c r="I260" s="23" t="s">
        <v>4339</v>
      </c>
      <c r="J260" t="s">
        <v>7027</v>
      </c>
      <c r="K260">
        <v>3</v>
      </c>
      <c r="L260" s="23" t="s">
        <v>2518</v>
      </c>
    </row>
    <row r="261" spans="1:12" x14ac:dyDescent="0.35">
      <c r="A261" s="23" t="s">
        <v>236</v>
      </c>
      <c r="B261" s="23" t="s">
        <v>235</v>
      </c>
      <c r="C261" s="23" t="s">
        <v>3255</v>
      </c>
      <c r="D261" s="23">
        <v>0.55100000000000005</v>
      </c>
      <c r="E261" s="23" t="s">
        <v>144</v>
      </c>
      <c r="F261" s="23" t="s">
        <v>36</v>
      </c>
      <c r="G261" s="27" t="s">
        <v>27</v>
      </c>
      <c r="H261" s="27" t="s">
        <v>4338</v>
      </c>
      <c r="I261" s="23" t="s">
        <v>4339</v>
      </c>
      <c r="J261" t="s">
        <v>4491</v>
      </c>
      <c r="K261">
        <v>1</v>
      </c>
      <c r="L261" s="23" t="s">
        <v>2525</v>
      </c>
    </row>
    <row r="262" spans="1:12" x14ac:dyDescent="0.35">
      <c r="A262" s="23" t="s">
        <v>4931</v>
      </c>
      <c r="B262" s="23" t="s">
        <v>4930</v>
      </c>
      <c r="C262" s="23" t="s">
        <v>3255</v>
      </c>
      <c r="D262" s="23">
        <v>0.74299999999999999</v>
      </c>
      <c r="E262" s="23" t="s">
        <v>53</v>
      </c>
      <c r="F262" s="23" t="s">
        <v>36</v>
      </c>
      <c r="G262" s="27" t="s">
        <v>2786</v>
      </c>
      <c r="H262" s="27" t="s">
        <v>4338</v>
      </c>
      <c r="I262" s="23" t="s">
        <v>4342</v>
      </c>
      <c r="J262" t="s">
        <v>7028</v>
      </c>
      <c r="K262">
        <v>5</v>
      </c>
      <c r="L262" s="23" t="s">
        <v>2525</v>
      </c>
    </row>
    <row r="263" spans="1:12" x14ac:dyDescent="0.35">
      <c r="A263" s="23" t="s">
        <v>2736</v>
      </c>
      <c r="B263" s="23" t="s">
        <v>2735</v>
      </c>
      <c r="C263" s="23" t="s">
        <v>3255</v>
      </c>
      <c r="D263" s="23">
        <v>0.75</v>
      </c>
      <c r="E263" s="23" t="s">
        <v>42</v>
      </c>
      <c r="F263" s="23" t="s">
        <v>36</v>
      </c>
      <c r="G263" s="27" t="s">
        <v>1733</v>
      </c>
      <c r="H263" s="27" t="s">
        <v>4338</v>
      </c>
      <c r="I263" s="23" t="s">
        <v>4339</v>
      </c>
      <c r="J263" t="s">
        <v>4587</v>
      </c>
      <c r="K263">
        <v>4</v>
      </c>
      <c r="L263" s="23" t="s">
        <v>2525</v>
      </c>
    </row>
    <row r="264" spans="1:12" x14ac:dyDescent="0.35">
      <c r="A264" s="23" t="s">
        <v>6208</v>
      </c>
      <c r="B264" s="23" t="s">
        <v>6207</v>
      </c>
      <c r="C264" s="23" t="s">
        <v>3255</v>
      </c>
      <c r="D264" s="23">
        <v>0.75</v>
      </c>
      <c r="E264" s="23" t="s">
        <v>68</v>
      </c>
      <c r="F264" s="23" t="s">
        <v>36</v>
      </c>
      <c r="G264" s="27" t="s">
        <v>1733</v>
      </c>
      <c r="H264" s="27" t="s">
        <v>4338</v>
      </c>
      <c r="I264" s="23" t="s">
        <v>4342</v>
      </c>
      <c r="J264" t="s">
        <v>4685</v>
      </c>
      <c r="K264">
        <v>5</v>
      </c>
      <c r="L264" s="23" t="s">
        <v>2525</v>
      </c>
    </row>
    <row r="265" spans="1:12" x14ac:dyDescent="0.35">
      <c r="A265" s="23" t="s">
        <v>6278</v>
      </c>
      <c r="B265" s="23" t="s">
        <v>6277</v>
      </c>
      <c r="C265" s="23" t="s">
        <v>3261</v>
      </c>
      <c r="D265" s="23">
        <v>5.4109999999999996</v>
      </c>
      <c r="E265" s="23" t="s">
        <v>85</v>
      </c>
      <c r="F265" s="23" t="s">
        <v>36</v>
      </c>
      <c r="G265" s="27" t="s">
        <v>4910</v>
      </c>
      <c r="H265" s="27" t="s">
        <v>4338</v>
      </c>
      <c r="I265" s="23" t="s">
        <v>4342</v>
      </c>
      <c r="J265" t="s">
        <v>4707</v>
      </c>
      <c r="K265">
        <v>8</v>
      </c>
      <c r="L265" s="23" t="s">
        <v>2536</v>
      </c>
    </row>
    <row r="266" spans="1:12" x14ac:dyDescent="0.35">
      <c r="A266" s="23" t="s">
        <v>208</v>
      </c>
      <c r="B266" s="23" t="s">
        <v>207</v>
      </c>
      <c r="C266" s="23" t="s">
        <v>3261</v>
      </c>
      <c r="D266" s="23">
        <v>4.9260000000000002</v>
      </c>
      <c r="E266" s="23" t="s">
        <v>42</v>
      </c>
      <c r="F266" s="23" t="s">
        <v>36</v>
      </c>
      <c r="G266" s="27" t="s">
        <v>27</v>
      </c>
      <c r="H266" s="27" t="s">
        <v>4338</v>
      </c>
      <c r="I266" s="23" t="s">
        <v>4339</v>
      </c>
      <c r="J266" t="s">
        <v>4509</v>
      </c>
      <c r="K266">
        <v>3</v>
      </c>
      <c r="L266" s="23" t="s">
        <v>2536</v>
      </c>
    </row>
    <row r="267" spans="1:12" x14ac:dyDescent="0.35">
      <c r="A267" s="23" t="s">
        <v>5748</v>
      </c>
      <c r="B267" s="23" t="s">
        <v>5747</v>
      </c>
      <c r="C267" s="23" t="s">
        <v>3253</v>
      </c>
      <c r="D267" s="23">
        <v>1.7350000000000001</v>
      </c>
      <c r="E267" s="23" t="s">
        <v>68</v>
      </c>
      <c r="F267" s="23" t="s">
        <v>36</v>
      </c>
      <c r="G267" s="27" t="s">
        <v>4909</v>
      </c>
      <c r="H267" s="27" t="s">
        <v>4338</v>
      </c>
      <c r="I267" s="23" t="s">
        <v>4339</v>
      </c>
      <c r="J267" t="s">
        <v>4523</v>
      </c>
      <c r="K267">
        <v>4</v>
      </c>
      <c r="L267" s="23" t="s">
        <v>2522</v>
      </c>
    </row>
    <row r="268" spans="1:12" x14ac:dyDescent="0.35">
      <c r="A268" s="23" t="s">
        <v>4005</v>
      </c>
      <c r="B268" s="23" t="s">
        <v>4004</v>
      </c>
      <c r="C268" s="23" t="s">
        <v>3255</v>
      </c>
      <c r="D268" s="23">
        <v>0.75</v>
      </c>
      <c r="E268" s="23" t="s">
        <v>85</v>
      </c>
      <c r="F268" s="23" t="s">
        <v>36</v>
      </c>
      <c r="G268" s="27" t="s">
        <v>1733</v>
      </c>
      <c r="H268" s="27" t="s">
        <v>4338</v>
      </c>
      <c r="I268" s="23" t="s">
        <v>4339</v>
      </c>
      <c r="J268" t="s">
        <v>4511</v>
      </c>
      <c r="K268">
        <v>2</v>
      </c>
      <c r="L268" s="23" t="s">
        <v>2525</v>
      </c>
    </row>
    <row r="269" spans="1:12" x14ac:dyDescent="0.35">
      <c r="A269" s="23" t="s">
        <v>6310</v>
      </c>
      <c r="B269" s="23" t="s">
        <v>6309</v>
      </c>
      <c r="C269" s="23" t="s">
        <v>3261</v>
      </c>
      <c r="D269" s="23">
        <v>4.5430000000000001</v>
      </c>
      <c r="E269" s="23" t="s">
        <v>68</v>
      </c>
      <c r="F269" s="23" t="s">
        <v>36</v>
      </c>
      <c r="G269" s="27" t="s">
        <v>4910</v>
      </c>
      <c r="H269" s="27" t="s">
        <v>4338</v>
      </c>
      <c r="I269" s="23" t="s">
        <v>4342</v>
      </c>
      <c r="J269" t="s">
        <v>4831</v>
      </c>
      <c r="K269">
        <v>8</v>
      </c>
      <c r="L269" s="23" t="s">
        <v>2536</v>
      </c>
    </row>
    <row r="270" spans="1:12" x14ac:dyDescent="0.35">
      <c r="A270" s="23" t="s">
        <v>70</v>
      </c>
      <c r="B270" s="23" t="s">
        <v>69</v>
      </c>
      <c r="C270" s="23" t="s">
        <v>3253</v>
      </c>
      <c r="D270" s="23">
        <v>1.72</v>
      </c>
      <c r="E270" s="23" t="s">
        <v>36</v>
      </c>
      <c r="F270" s="23" t="s">
        <v>36</v>
      </c>
      <c r="G270" s="27" t="s">
        <v>25</v>
      </c>
      <c r="H270" s="27" t="s">
        <v>4338</v>
      </c>
      <c r="I270" s="23" t="s">
        <v>4339</v>
      </c>
      <c r="J270" t="s">
        <v>4446</v>
      </c>
      <c r="K270">
        <v>3</v>
      </c>
      <c r="L270" s="23" t="s">
        <v>2522</v>
      </c>
    </row>
    <row r="271" spans="1:12" x14ac:dyDescent="0.35">
      <c r="A271" s="23" t="s">
        <v>3883</v>
      </c>
      <c r="B271" s="23" t="s">
        <v>3882</v>
      </c>
      <c r="C271" s="23" t="s">
        <v>3253</v>
      </c>
      <c r="D271" s="23">
        <v>1.1379999999999999</v>
      </c>
      <c r="E271" s="23" t="s">
        <v>68</v>
      </c>
      <c r="F271" s="23" t="s">
        <v>36</v>
      </c>
      <c r="G271" s="27" t="s">
        <v>6998</v>
      </c>
      <c r="H271" s="27" t="s">
        <v>4338</v>
      </c>
      <c r="I271" s="23" t="s">
        <v>4342</v>
      </c>
      <c r="J271" t="s">
        <v>4514</v>
      </c>
      <c r="K271">
        <v>8</v>
      </c>
      <c r="L271" s="23" t="s">
        <v>2522</v>
      </c>
    </row>
    <row r="272" spans="1:12" x14ac:dyDescent="0.35">
      <c r="A272" s="23" t="s">
        <v>6869</v>
      </c>
      <c r="B272" s="23" t="s">
        <v>6868</v>
      </c>
      <c r="C272" s="23" t="s">
        <v>3255</v>
      </c>
      <c r="D272" s="23">
        <v>0.75</v>
      </c>
      <c r="E272" s="23" t="s">
        <v>42</v>
      </c>
      <c r="F272" s="23" t="s">
        <v>36</v>
      </c>
      <c r="G272" s="27" t="s">
        <v>4910</v>
      </c>
      <c r="H272" s="27" t="s">
        <v>4338</v>
      </c>
      <c r="I272" s="23" t="s">
        <v>4339</v>
      </c>
      <c r="J272" t="s">
        <v>7029</v>
      </c>
      <c r="K272">
        <v>2</v>
      </c>
      <c r="L272" s="23" t="s">
        <v>2525</v>
      </c>
    </row>
    <row r="273" spans="1:12" x14ac:dyDescent="0.35">
      <c r="A273" s="23" t="s">
        <v>4983</v>
      </c>
      <c r="B273" s="23" t="s">
        <v>4982</v>
      </c>
      <c r="C273" s="23" t="s">
        <v>3255</v>
      </c>
      <c r="D273" s="23">
        <v>0.75</v>
      </c>
      <c r="E273" s="23" t="s">
        <v>39</v>
      </c>
      <c r="F273" s="23" t="s">
        <v>36</v>
      </c>
      <c r="G273" s="27" t="s">
        <v>3273</v>
      </c>
      <c r="H273" s="27" t="s">
        <v>4338</v>
      </c>
      <c r="I273" s="23" t="s">
        <v>4339</v>
      </c>
      <c r="J273" t="s">
        <v>4731</v>
      </c>
      <c r="K273">
        <v>3</v>
      </c>
      <c r="L273" s="23" t="s">
        <v>2525</v>
      </c>
    </row>
    <row r="274" spans="1:12" x14ac:dyDescent="0.35">
      <c r="A274" s="23" t="s">
        <v>2616</v>
      </c>
      <c r="B274" s="23" t="s">
        <v>2615</v>
      </c>
      <c r="C274" s="23" t="s">
        <v>3254</v>
      </c>
      <c r="D274" s="23">
        <v>2.5089999999999999</v>
      </c>
      <c r="E274" s="23" t="s">
        <v>68</v>
      </c>
      <c r="F274" s="23" t="s">
        <v>36</v>
      </c>
      <c r="G274" s="27" t="s">
        <v>27</v>
      </c>
      <c r="H274" s="27" t="s">
        <v>4338</v>
      </c>
      <c r="I274" s="23" t="s">
        <v>4339</v>
      </c>
      <c r="J274" t="s">
        <v>4516</v>
      </c>
      <c r="K274">
        <v>2</v>
      </c>
      <c r="L274" s="23" t="s">
        <v>2518</v>
      </c>
    </row>
    <row r="275" spans="1:12" x14ac:dyDescent="0.35">
      <c r="A275" s="23" t="s">
        <v>1717</v>
      </c>
      <c r="B275" s="23" t="s">
        <v>1716</v>
      </c>
      <c r="C275" s="23" t="s">
        <v>3254</v>
      </c>
      <c r="D275" s="23">
        <v>2.149</v>
      </c>
      <c r="E275" s="23" t="s">
        <v>42</v>
      </c>
      <c r="F275" s="23" t="s">
        <v>36</v>
      </c>
      <c r="G275" s="27" t="s">
        <v>28</v>
      </c>
      <c r="H275" s="27" t="s">
        <v>4338</v>
      </c>
      <c r="I275" s="23" t="s">
        <v>4339</v>
      </c>
      <c r="J275" t="s">
        <v>4553</v>
      </c>
      <c r="K275">
        <v>3</v>
      </c>
      <c r="L275" s="23" t="s">
        <v>2518</v>
      </c>
    </row>
    <row r="276" spans="1:12" x14ac:dyDescent="0.35">
      <c r="A276" s="23" t="s">
        <v>4277</v>
      </c>
      <c r="B276" s="23" t="s">
        <v>4276</v>
      </c>
      <c r="C276" s="23" t="s">
        <v>3253</v>
      </c>
      <c r="D276" s="23">
        <v>1.0569999999999999</v>
      </c>
      <c r="E276" s="23" t="s">
        <v>81</v>
      </c>
      <c r="F276" s="23" t="s">
        <v>36</v>
      </c>
      <c r="G276" s="27" t="s">
        <v>29</v>
      </c>
      <c r="H276" s="27" t="s">
        <v>4338</v>
      </c>
      <c r="I276" s="23" t="s">
        <v>4339</v>
      </c>
      <c r="J276" t="s">
        <v>4517</v>
      </c>
      <c r="K276">
        <v>3</v>
      </c>
      <c r="L276" s="23" t="s">
        <v>2522</v>
      </c>
    </row>
    <row r="277" spans="1:12" x14ac:dyDescent="0.35">
      <c r="A277" s="23" t="s">
        <v>100</v>
      </c>
      <c r="B277" s="23" t="s">
        <v>99</v>
      </c>
      <c r="C277" s="23" t="s">
        <v>3253</v>
      </c>
      <c r="D277" s="23">
        <v>1.2709999999999999</v>
      </c>
      <c r="E277" s="23" t="s">
        <v>39</v>
      </c>
      <c r="F277" s="23" t="s">
        <v>36</v>
      </c>
      <c r="G277" s="27" t="s">
        <v>25</v>
      </c>
      <c r="H277" s="27" t="s">
        <v>4338</v>
      </c>
      <c r="I277" s="23" t="s">
        <v>4339</v>
      </c>
      <c r="J277" t="s">
        <v>4518</v>
      </c>
      <c r="K277">
        <v>4</v>
      </c>
      <c r="L277" s="23" t="s">
        <v>2522</v>
      </c>
    </row>
    <row r="278" spans="1:12" x14ac:dyDescent="0.35">
      <c r="A278" s="23" t="s">
        <v>152</v>
      </c>
      <c r="B278" s="23" t="s">
        <v>151</v>
      </c>
      <c r="C278" s="23" t="s">
        <v>3255</v>
      </c>
      <c r="D278" s="23">
        <v>0.75</v>
      </c>
      <c r="E278" s="23" t="s">
        <v>42</v>
      </c>
      <c r="F278" s="23" t="s">
        <v>36</v>
      </c>
      <c r="G278" s="27" t="s">
        <v>3259</v>
      </c>
      <c r="H278" s="27" t="s">
        <v>4338</v>
      </c>
      <c r="I278" s="23" t="s">
        <v>4339</v>
      </c>
      <c r="J278" t="s">
        <v>4519</v>
      </c>
      <c r="K278">
        <v>1</v>
      </c>
      <c r="L278" s="23" t="s">
        <v>2525</v>
      </c>
    </row>
    <row r="279" spans="1:12" x14ac:dyDescent="0.35">
      <c r="A279" s="23" t="s">
        <v>177</v>
      </c>
      <c r="B279" s="23" t="s">
        <v>176</v>
      </c>
      <c r="C279" s="23" t="s">
        <v>3254</v>
      </c>
      <c r="D279" s="23">
        <v>2.3210000000000002</v>
      </c>
      <c r="E279" s="23" t="s">
        <v>42</v>
      </c>
      <c r="F279" s="23" t="s">
        <v>36</v>
      </c>
      <c r="G279" s="27" t="s">
        <v>26</v>
      </c>
      <c r="H279" s="27" t="s">
        <v>4338</v>
      </c>
      <c r="I279" s="23" t="s">
        <v>4339</v>
      </c>
      <c r="J279" t="s">
        <v>4418</v>
      </c>
      <c r="K279">
        <v>2</v>
      </c>
      <c r="L279" s="23" t="s">
        <v>2518</v>
      </c>
    </row>
    <row r="280" spans="1:12" x14ac:dyDescent="0.35">
      <c r="A280" s="23" t="s">
        <v>5104</v>
      </c>
      <c r="B280" s="23" t="s">
        <v>5103</v>
      </c>
      <c r="C280" s="23" t="s">
        <v>3262</v>
      </c>
      <c r="D280" s="23">
        <v>4.1070000000000002</v>
      </c>
      <c r="E280" s="23" t="s">
        <v>36</v>
      </c>
      <c r="F280" s="23" t="s">
        <v>36</v>
      </c>
      <c r="G280" s="27" t="s">
        <v>5553</v>
      </c>
      <c r="H280" s="27" t="s">
        <v>4338</v>
      </c>
      <c r="I280" s="23" t="s">
        <v>4339</v>
      </c>
      <c r="J280" t="s">
        <v>4461</v>
      </c>
      <c r="K280">
        <v>1</v>
      </c>
      <c r="L280" s="23" t="s">
        <v>2517</v>
      </c>
    </row>
    <row r="281" spans="1:12" x14ac:dyDescent="0.35">
      <c r="A281" s="23" t="s">
        <v>2563</v>
      </c>
      <c r="B281" s="23" t="s">
        <v>2562</v>
      </c>
      <c r="C281" s="23" t="s">
        <v>3254</v>
      </c>
      <c r="D281" s="23">
        <v>1.754</v>
      </c>
      <c r="E281" s="23" t="s">
        <v>71</v>
      </c>
      <c r="F281" s="23" t="s">
        <v>36</v>
      </c>
      <c r="G281" s="27" t="s">
        <v>493</v>
      </c>
      <c r="H281" s="27" t="s">
        <v>4338</v>
      </c>
      <c r="I281" s="23" t="s">
        <v>4342</v>
      </c>
      <c r="J281" t="s">
        <v>4520</v>
      </c>
      <c r="K281">
        <v>6</v>
      </c>
      <c r="L281" s="23" t="s">
        <v>2518</v>
      </c>
    </row>
    <row r="282" spans="1:12" x14ac:dyDescent="0.35">
      <c r="A282" s="23" t="s">
        <v>2569</v>
      </c>
      <c r="B282" s="23" t="s">
        <v>2568</v>
      </c>
      <c r="C282" s="23" t="s">
        <v>3253</v>
      </c>
      <c r="D282" s="23">
        <v>1.28</v>
      </c>
      <c r="E282" s="23" t="s">
        <v>85</v>
      </c>
      <c r="F282" s="23" t="s">
        <v>36</v>
      </c>
      <c r="G282" s="27" t="s">
        <v>493</v>
      </c>
      <c r="H282" s="27" t="s">
        <v>4338</v>
      </c>
      <c r="I282" s="23" t="s">
        <v>4342</v>
      </c>
      <c r="J282" t="s">
        <v>4521</v>
      </c>
      <c r="K282">
        <v>6</v>
      </c>
      <c r="L282" s="23" t="s">
        <v>2522</v>
      </c>
    </row>
    <row r="283" spans="1:12" x14ac:dyDescent="0.35">
      <c r="A283" s="23" t="s">
        <v>3055</v>
      </c>
      <c r="B283" s="23" t="s">
        <v>3054</v>
      </c>
      <c r="C283" s="23" t="s">
        <v>3255</v>
      </c>
      <c r="D283" s="23">
        <v>0.61</v>
      </c>
      <c r="E283" s="23" t="s">
        <v>85</v>
      </c>
      <c r="F283" s="23" t="s">
        <v>36</v>
      </c>
      <c r="G283" s="27" t="s">
        <v>2786</v>
      </c>
      <c r="H283" s="27" t="s">
        <v>4338</v>
      </c>
      <c r="I283" s="23" t="s">
        <v>4339</v>
      </c>
      <c r="J283" t="s">
        <v>4522</v>
      </c>
      <c r="K283">
        <v>3</v>
      </c>
      <c r="L283" s="23" t="s">
        <v>2525</v>
      </c>
    </row>
    <row r="284" spans="1:12" x14ac:dyDescent="0.35">
      <c r="A284" s="23" t="s">
        <v>4945</v>
      </c>
      <c r="B284" s="23" t="s">
        <v>4944</v>
      </c>
      <c r="C284" s="23" t="s">
        <v>3255</v>
      </c>
      <c r="D284" s="23">
        <v>0.745</v>
      </c>
      <c r="E284" s="23" t="s">
        <v>106</v>
      </c>
      <c r="F284" s="23" t="s">
        <v>36</v>
      </c>
      <c r="G284" s="27" t="s">
        <v>2786</v>
      </c>
      <c r="H284" s="27" t="s">
        <v>4338</v>
      </c>
      <c r="I284" s="23" t="s">
        <v>4339</v>
      </c>
      <c r="J284" t="s">
        <v>4870</v>
      </c>
      <c r="K284">
        <v>1</v>
      </c>
      <c r="L284" s="23" t="s">
        <v>2525</v>
      </c>
    </row>
    <row r="285" spans="1:12" x14ac:dyDescent="0.35">
      <c r="A285" s="23" t="s">
        <v>6651</v>
      </c>
      <c r="B285" s="23" t="s">
        <v>6650</v>
      </c>
      <c r="C285" s="23" t="s">
        <v>3254</v>
      </c>
      <c r="D285" s="23">
        <v>2.3420000000000001</v>
      </c>
      <c r="E285" s="23" t="s">
        <v>36</v>
      </c>
      <c r="F285" s="23" t="s">
        <v>36</v>
      </c>
      <c r="G285" s="27" t="s">
        <v>4910</v>
      </c>
      <c r="H285" s="27" t="s">
        <v>4338</v>
      </c>
      <c r="I285" s="23" t="s">
        <v>4339</v>
      </c>
      <c r="J285" t="s">
        <v>7030</v>
      </c>
      <c r="K285">
        <v>4</v>
      </c>
      <c r="L285" s="23" t="s">
        <v>2518</v>
      </c>
    </row>
    <row r="286" spans="1:12" x14ac:dyDescent="0.35">
      <c r="A286" s="23" t="s">
        <v>1774</v>
      </c>
      <c r="B286" s="23" t="s">
        <v>1773</v>
      </c>
      <c r="C286" s="23" t="s">
        <v>3256</v>
      </c>
      <c r="D286" s="23">
        <v>6.2750000000000004</v>
      </c>
      <c r="E286" s="23" t="s">
        <v>76</v>
      </c>
      <c r="F286" s="23" t="s">
        <v>36</v>
      </c>
      <c r="G286" s="27" t="s">
        <v>1733</v>
      </c>
      <c r="H286" s="27" t="s">
        <v>4338</v>
      </c>
      <c r="I286" s="23" t="s">
        <v>4342</v>
      </c>
      <c r="J286" t="s">
        <v>4525</v>
      </c>
      <c r="K286">
        <v>5</v>
      </c>
      <c r="L286" s="23" t="s">
        <v>2516</v>
      </c>
    </row>
    <row r="287" spans="1:12" x14ac:dyDescent="0.35">
      <c r="A287" s="23" t="s">
        <v>1739</v>
      </c>
      <c r="B287" s="23" t="s">
        <v>1738</v>
      </c>
      <c r="C287" s="23" t="s">
        <v>3255</v>
      </c>
      <c r="D287" s="23">
        <v>0.79600000000000004</v>
      </c>
      <c r="E287" s="23" t="s">
        <v>96</v>
      </c>
      <c r="F287" s="23" t="s">
        <v>36</v>
      </c>
      <c r="G287" s="27" t="s">
        <v>493</v>
      </c>
      <c r="H287" s="27" t="s">
        <v>4338</v>
      </c>
      <c r="I287" s="23" t="s">
        <v>4339</v>
      </c>
      <c r="J287" t="s">
        <v>4440</v>
      </c>
      <c r="K287">
        <v>4</v>
      </c>
      <c r="L287" s="23" t="s">
        <v>2525</v>
      </c>
    </row>
    <row r="288" spans="1:12" x14ac:dyDescent="0.35">
      <c r="A288" s="23" t="s">
        <v>3430</v>
      </c>
      <c r="B288" s="23" t="s">
        <v>3429</v>
      </c>
      <c r="C288" s="23" t="s">
        <v>3253</v>
      </c>
      <c r="D288" s="23">
        <v>1.754</v>
      </c>
      <c r="E288" s="23" t="s">
        <v>39</v>
      </c>
      <c r="F288" s="23" t="s">
        <v>36</v>
      </c>
      <c r="G288" s="27" t="s">
        <v>3273</v>
      </c>
      <c r="H288" s="27" t="s">
        <v>4338</v>
      </c>
      <c r="I288" s="23" t="s">
        <v>4339</v>
      </c>
      <c r="J288" t="s">
        <v>4526</v>
      </c>
      <c r="K288">
        <v>2</v>
      </c>
      <c r="L288" s="23" t="s">
        <v>2522</v>
      </c>
    </row>
    <row r="289" spans="1:12" x14ac:dyDescent="0.35">
      <c r="A289" s="23" t="s">
        <v>3986</v>
      </c>
      <c r="B289" s="23" t="s">
        <v>3985</v>
      </c>
      <c r="C289" s="23" t="s">
        <v>3254</v>
      </c>
      <c r="D289" s="23">
        <v>2.3220000000000001</v>
      </c>
      <c r="E289" s="23" t="s">
        <v>81</v>
      </c>
      <c r="F289" s="23" t="s">
        <v>36</v>
      </c>
      <c r="G289" s="27" t="s">
        <v>1733</v>
      </c>
      <c r="H289" s="27" t="s">
        <v>4338</v>
      </c>
      <c r="I289" s="23" t="s">
        <v>4339</v>
      </c>
      <c r="J289" t="s">
        <v>4454</v>
      </c>
      <c r="K289">
        <v>4</v>
      </c>
      <c r="L289" s="23" t="s">
        <v>2518</v>
      </c>
    </row>
    <row r="290" spans="1:12" x14ac:dyDescent="0.35">
      <c r="A290" s="23" t="s">
        <v>3205</v>
      </c>
      <c r="B290" s="23" t="s">
        <v>3204</v>
      </c>
      <c r="C290" s="23" t="s">
        <v>3255</v>
      </c>
      <c r="D290" s="23">
        <v>0.75</v>
      </c>
      <c r="E290" s="23" t="s">
        <v>53</v>
      </c>
      <c r="F290" s="23" t="s">
        <v>36</v>
      </c>
      <c r="G290" s="27" t="s">
        <v>1733</v>
      </c>
      <c r="H290" s="27" t="s">
        <v>4338</v>
      </c>
      <c r="I290" s="23" t="s">
        <v>4339</v>
      </c>
      <c r="J290" t="s">
        <v>4431</v>
      </c>
      <c r="K290">
        <v>3</v>
      </c>
      <c r="L290" s="23" t="s">
        <v>2525</v>
      </c>
    </row>
    <row r="291" spans="1:12" x14ac:dyDescent="0.35">
      <c r="A291" s="23" t="s">
        <v>4285</v>
      </c>
      <c r="B291" s="23" t="s">
        <v>4284</v>
      </c>
      <c r="C291" s="23" t="s">
        <v>3253</v>
      </c>
      <c r="D291" s="23">
        <v>1.3420000000000001</v>
      </c>
      <c r="E291" s="23" t="s">
        <v>144</v>
      </c>
      <c r="F291" s="23" t="s">
        <v>36</v>
      </c>
      <c r="G291" s="27" t="s">
        <v>29</v>
      </c>
      <c r="H291" s="27" t="s">
        <v>4338</v>
      </c>
      <c r="I291" s="23" t="s">
        <v>4339</v>
      </c>
      <c r="J291" t="s">
        <v>4527</v>
      </c>
      <c r="K291">
        <v>2</v>
      </c>
      <c r="L291" s="23" t="s">
        <v>2522</v>
      </c>
    </row>
    <row r="292" spans="1:12" x14ac:dyDescent="0.35">
      <c r="A292" s="23" t="s">
        <v>5672</v>
      </c>
      <c r="B292" s="23" t="s">
        <v>5671</v>
      </c>
      <c r="C292" s="23" t="s">
        <v>3262</v>
      </c>
      <c r="D292" s="23">
        <v>4.6669999999999998</v>
      </c>
      <c r="E292" s="23" t="s">
        <v>36</v>
      </c>
      <c r="F292" s="23" t="s">
        <v>36</v>
      </c>
      <c r="G292" s="27" t="s">
        <v>4909</v>
      </c>
      <c r="H292" s="27" t="s">
        <v>4338</v>
      </c>
      <c r="I292" s="23" t="s">
        <v>4339</v>
      </c>
      <c r="J292" t="s">
        <v>4832</v>
      </c>
      <c r="K292">
        <v>4</v>
      </c>
      <c r="L292" s="23" t="s">
        <v>2517</v>
      </c>
    </row>
    <row r="293" spans="1:12" x14ac:dyDescent="0.35">
      <c r="A293" s="23" t="s">
        <v>6418</v>
      </c>
      <c r="B293" s="23" t="s">
        <v>6417</v>
      </c>
      <c r="C293" s="23" t="s">
        <v>3254</v>
      </c>
      <c r="D293" s="23">
        <v>2.0129999999999999</v>
      </c>
      <c r="E293" s="23" t="s">
        <v>42</v>
      </c>
      <c r="F293" s="23" t="s">
        <v>36</v>
      </c>
      <c r="G293" s="27" t="s">
        <v>4910</v>
      </c>
      <c r="H293" s="27" t="s">
        <v>4338</v>
      </c>
      <c r="I293" s="23" t="s">
        <v>4342</v>
      </c>
      <c r="J293" t="s">
        <v>7031</v>
      </c>
      <c r="K293">
        <v>7</v>
      </c>
      <c r="L293" s="23" t="s">
        <v>2518</v>
      </c>
    </row>
    <row r="294" spans="1:12" x14ac:dyDescent="0.35">
      <c r="A294" s="23" t="s">
        <v>2261</v>
      </c>
      <c r="B294" s="23" t="s">
        <v>2260</v>
      </c>
      <c r="C294" s="23" t="s">
        <v>3255</v>
      </c>
      <c r="D294" s="23">
        <v>0.60799999999999998</v>
      </c>
      <c r="E294" s="23" t="s">
        <v>53</v>
      </c>
      <c r="F294" s="23" t="s">
        <v>36</v>
      </c>
      <c r="G294" s="27" t="s">
        <v>27</v>
      </c>
      <c r="H294" s="27" t="s">
        <v>4338</v>
      </c>
      <c r="I294" s="23" t="s">
        <v>4339</v>
      </c>
      <c r="J294" t="s">
        <v>4528</v>
      </c>
      <c r="K294">
        <v>3</v>
      </c>
      <c r="L294" s="23" t="s">
        <v>2525</v>
      </c>
    </row>
    <row r="295" spans="1:12" x14ac:dyDescent="0.35">
      <c r="A295" s="23" t="s">
        <v>2196</v>
      </c>
      <c r="B295" s="23" t="s">
        <v>2195</v>
      </c>
      <c r="C295" s="23" t="s">
        <v>3253</v>
      </c>
      <c r="D295" s="23">
        <v>1.671</v>
      </c>
      <c r="E295" s="23" t="s">
        <v>76</v>
      </c>
      <c r="F295" s="23" t="s">
        <v>36</v>
      </c>
      <c r="G295" s="27" t="s">
        <v>497</v>
      </c>
      <c r="H295" s="27" t="s">
        <v>4338</v>
      </c>
      <c r="I295" s="23" t="s">
        <v>4339</v>
      </c>
      <c r="J295" t="s">
        <v>7015</v>
      </c>
      <c r="K295">
        <v>3</v>
      </c>
      <c r="L295" s="23" t="s">
        <v>2522</v>
      </c>
    </row>
    <row r="296" spans="1:12" x14ac:dyDescent="0.35">
      <c r="A296" s="23" t="s">
        <v>127</v>
      </c>
      <c r="B296" s="23" t="s">
        <v>126</v>
      </c>
      <c r="C296" s="23" t="s">
        <v>3255</v>
      </c>
      <c r="D296" s="23">
        <v>0.75</v>
      </c>
      <c r="E296" s="23" t="s">
        <v>96</v>
      </c>
      <c r="F296" s="23" t="s">
        <v>36</v>
      </c>
      <c r="G296" s="27" t="s">
        <v>25</v>
      </c>
      <c r="H296" s="27" t="s">
        <v>4338</v>
      </c>
      <c r="I296" s="23" t="s">
        <v>4339</v>
      </c>
      <c r="J296" t="s">
        <v>4529</v>
      </c>
      <c r="K296">
        <v>4</v>
      </c>
      <c r="L296" s="23" t="s">
        <v>2525</v>
      </c>
    </row>
    <row r="297" spans="1:12" x14ac:dyDescent="0.35">
      <c r="A297" s="23" t="s">
        <v>55</v>
      </c>
      <c r="B297" s="23" t="s">
        <v>54</v>
      </c>
      <c r="C297" s="23" t="s">
        <v>3254</v>
      </c>
      <c r="D297" s="23">
        <v>2.0209999999999999</v>
      </c>
      <c r="E297" s="23" t="s">
        <v>96</v>
      </c>
      <c r="F297" s="23" t="s">
        <v>36</v>
      </c>
      <c r="G297" s="27" t="s">
        <v>25</v>
      </c>
      <c r="H297" s="27" t="s">
        <v>4338</v>
      </c>
      <c r="I297" s="23" t="s">
        <v>4342</v>
      </c>
      <c r="J297" t="s">
        <v>4530</v>
      </c>
      <c r="K297">
        <v>5</v>
      </c>
      <c r="L297" s="23" t="s">
        <v>2518</v>
      </c>
    </row>
    <row r="298" spans="1:12" x14ac:dyDescent="0.35">
      <c r="A298" s="23" t="s">
        <v>4319</v>
      </c>
      <c r="B298" s="23" t="s">
        <v>4318</v>
      </c>
      <c r="C298" s="23" t="s">
        <v>3253</v>
      </c>
      <c r="D298" s="23">
        <v>1.3360000000000001</v>
      </c>
      <c r="E298" s="23" t="s">
        <v>76</v>
      </c>
      <c r="F298" s="23" t="s">
        <v>36</v>
      </c>
      <c r="G298" s="27" t="s">
        <v>29</v>
      </c>
      <c r="H298" s="27" t="s">
        <v>4338</v>
      </c>
      <c r="I298" s="23" t="s">
        <v>4339</v>
      </c>
      <c r="J298" t="s">
        <v>4533</v>
      </c>
      <c r="K298">
        <v>2</v>
      </c>
      <c r="L298" s="23" t="s">
        <v>2522</v>
      </c>
    </row>
    <row r="299" spans="1:12" x14ac:dyDescent="0.35">
      <c r="A299" s="23" t="s">
        <v>2762</v>
      </c>
      <c r="B299" s="23" t="s">
        <v>2761</v>
      </c>
      <c r="C299" s="23" t="s">
        <v>3253</v>
      </c>
      <c r="D299" s="23">
        <v>1.639</v>
      </c>
      <c r="E299" s="23" t="s">
        <v>42</v>
      </c>
      <c r="F299" s="23" t="s">
        <v>36</v>
      </c>
      <c r="G299" s="27" t="s">
        <v>493</v>
      </c>
      <c r="H299" s="27" t="s">
        <v>4338</v>
      </c>
      <c r="I299" s="23" t="s">
        <v>4339</v>
      </c>
      <c r="J299" t="s">
        <v>4534</v>
      </c>
      <c r="K299">
        <v>3</v>
      </c>
      <c r="L299" s="23" t="s">
        <v>2522</v>
      </c>
    </row>
    <row r="300" spans="1:12" x14ac:dyDescent="0.35">
      <c r="A300" s="23" t="s">
        <v>2314</v>
      </c>
      <c r="B300" s="23" t="s">
        <v>2313</v>
      </c>
      <c r="C300" s="23" t="s">
        <v>3255</v>
      </c>
      <c r="D300" s="23">
        <v>0.75</v>
      </c>
      <c r="E300" s="23" t="s">
        <v>85</v>
      </c>
      <c r="F300" s="23" t="s">
        <v>36</v>
      </c>
      <c r="G300" s="27" t="s">
        <v>28</v>
      </c>
      <c r="H300" s="27" t="s">
        <v>4338</v>
      </c>
      <c r="I300" s="23" t="s">
        <v>4339</v>
      </c>
      <c r="J300" t="s">
        <v>4535</v>
      </c>
      <c r="K300">
        <v>3</v>
      </c>
      <c r="L300" s="23" t="s">
        <v>2525</v>
      </c>
    </row>
    <row r="301" spans="1:12" x14ac:dyDescent="0.35">
      <c r="A301" s="23" t="s">
        <v>3771</v>
      </c>
      <c r="B301" s="23" t="s">
        <v>3770</v>
      </c>
      <c r="C301" s="23" t="s">
        <v>3253</v>
      </c>
      <c r="D301" s="23">
        <v>1.613</v>
      </c>
      <c r="E301" s="23" t="s">
        <v>36</v>
      </c>
      <c r="F301" s="23" t="s">
        <v>36</v>
      </c>
      <c r="G301" s="27" t="s">
        <v>3274</v>
      </c>
      <c r="H301" s="27" t="s">
        <v>4338</v>
      </c>
      <c r="I301" s="23" t="s">
        <v>4339</v>
      </c>
      <c r="J301" t="s">
        <v>4536</v>
      </c>
      <c r="K301">
        <v>1</v>
      </c>
      <c r="L301" s="23" t="s">
        <v>2522</v>
      </c>
    </row>
    <row r="302" spans="1:12" x14ac:dyDescent="0.35">
      <c r="A302" s="23" t="s">
        <v>4271</v>
      </c>
      <c r="B302" s="23" t="s">
        <v>4270</v>
      </c>
      <c r="C302" s="23" t="s">
        <v>3253</v>
      </c>
      <c r="D302" s="23">
        <v>0.98899999999999999</v>
      </c>
      <c r="E302" s="23" t="s">
        <v>85</v>
      </c>
      <c r="F302" s="23" t="s">
        <v>36</v>
      </c>
      <c r="G302" s="27" t="s">
        <v>29</v>
      </c>
      <c r="H302" s="27" t="s">
        <v>4338</v>
      </c>
      <c r="I302" s="23" t="s">
        <v>4339</v>
      </c>
      <c r="J302" t="s">
        <v>4537</v>
      </c>
      <c r="K302">
        <v>2</v>
      </c>
      <c r="L302" s="23" t="s">
        <v>2522</v>
      </c>
    </row>
    <row r="303" spans="1:12" x14ac:dyDescent="0.35">
      <c r="A303" s="23" t="s">
        <v>1694</v>
      </c>
      <c r="B303" s="23" t="s">
        <v>1693</v>
      </c>
      <c r="C303" s="23" t="s">
        <v>3262</v>
      </c>
      <c r="D303" s="23">
        <v>3.21</v>
      </c>
      <c r="E303" s="23" t="s">
        <v>53</v>
      </c>
      <c r="F303" s="23" t="s">
        <v>36</v>
      </c>
      <c r="G303" s="27" t="s">
        <v>7003</v>
      </c>
      <c r="H303" s="27" t="s">
        <v>4338</v>
      </c>
      <c r="I303" s="23" t="s">
        <v>4342</v>
      </c>
      <c r="J303" t="s">
        <v>4538</v>
      </c>
      <c r="K303">
        <v>8</v>
      </c>
      <c r="L303" s="23" t="s">
        <v>2517</v>
      </c>
    </row>
    <row r="304" spans="1:12" x14ac:dyDescent="0.35">
      <c r="A304" s="23" t="s">
        <v>2555</v>
      </c>
      <c r="B304" s="23" t="s">
        <v>2554</v>
      </c>
      <c r="C304" s="23" t="s">
        <v>3255</v>
      </c>
      <c r="D304" s="23">
        <v>0.75</v>
      </c>
      <c r="E304" s="23" t="s">
        <v>85</v>
      </c>
      <c r="F304" s="23" t="s">
        <v>36</v>
      </c>
      <c r="G304" s="27" t="s">
        <v>493</v>
      </c>
      <c r="H304" s="27" t="s">
        <v>4338</v>
      </c>
      <c r="I304" s="23" t="s">
        <v>4339</v>
      </c>
      <c r="J304" t="s">
        <v>4540</v>
      </c>
      <c r="K304">
        <v>1</v>
      </c>
      <c r="L304" s="23" t="s">
        <v>2525</v>
      </c>
    </row>
    <row r="305" spans="1:12" x14ac:dyDescent="0.35">
      <c r="A305" s="23" t="s">
        <v>640</v>
      </c>
      <c r="B305" s="23" t="s">
        <v>639</v>
      </c>
      <c r="C305" s="23" t="s">
        <v>3261</v>
      </c>
      <c r="D305" s="23">
        <v>5.4660000000000002</v>
      </c>
      <c r="E305" s="23" t="s">
        <v>42</v>
      </c>
      <c r="F305" s="23" t="s">
        <v>36</v>
      </c>
      <c r="G305" s="27" t="s">
        <v>27</v>
      </c>
      <c r="H305" s="27" t="s">
        <v>4338</v>
      </c>
      <c r="I305" s="23" t="s">
        <v>4339</v>
      </c>
      <c r="J305" t="s">
        <v>4355</v>
      </c>
      <c r="K305">
        <v>2</v>
      </c>
      <c r="L305" s="23" t="s">
        <v>2536</v>
      </c>
    </row>
    <row r="306" spans="1:12" x14ac:dyDescent="0.35">
      <c r="A306" s="23" t="s">
        <v>5056</v>
      </c>
      <c r="B306" s="23" t="s">
        <v>5055</v>
      </c>
      <c r="C306" s="23" t="s">
        <v>3254</v>
      </c>
      <c r="D306" s="23">
        <v>2.1429999999999998</v>
      </c>
      <c r="E306" s="23" t="s">
        <v>36</v>
      </c>
      <c r="F306" s="23" t="s">
        <v>36</v>
      </c>
      <c r="G306" s="27" t="s">
        <v>2783</v>
      </c>
      <c r="H306" s="27" t="s">
        <v>4338</v>
      </c>
      <c r="I306" s="23" t="s">
        <v>4339</v>
      </c>
      <c r="J306" t="s">
        <v>4385</v>
      </c>
      <c r="K306">
        <v>2</v>
      </c>
      <c r="L306" s="23" t="s">
        <v>2518</v>
      </c>
    </row>
    <row r="307" spans="1:12" x14ac:dyDescent="0.35">
      <c r="A307" s="23" t="s">
        <v>2963</v>
      </c>
      <c r="B307" s="23" t="s">
        <v>2962</v>
      </c>
      <c r="C307" s="23" t="s">
        <v>3262</v>
      </c>
      <c r="D307" s="23">
        <v>4.024</v>
      </c>
      <c r="E307" s="23" t="s">
        <v>76</v>
      </c>
      <c r="F307" s="23" t="s">
        <v>36</v>
      </c>
      <c r="G307" s="27" t="s">
        <v>2786</v>
      </c>
      <c r="H307" s="27" t="s">
        <v>4338</v>
      </c>
      <c r="I307" s="23" t="s">
        <v>4339</v>
      </c>
      <c r="J307" t="s">
        <v>4542</v>
      </c>
      <c r="K307">
        <v>1</v>
      </c>
      <c r="L307" s="23" t="s">
        <v>2517</v>
      </c>
    </row>
    <row r="308" spans="1:12" x14ac:dyDescent="0.35">
      <c r="A308" s="23" t="s">
        <v>4939</v>
      </c>
      <c r="B308" s="23" t="s">
        <v>4938</v>
      </c>
      <c r="C308" s="23" t="s">
        <v>3253</v>
      </c>
      <c r="D308" s="23">
        <v>1.5820000000000001</v>
      </c>
      <c r="E308" s="23" t="s">
        <v>106</v>
      </c>
      <c r="F308" s="23" t="s">
        <v>36</v>
      </c>
      <c r="G308" s="27" t="s">
        <v>2786</v>
      </c>
      <c r="H308" s="27" t="s">
        <v>4338</v>
      </c>
      <c r="I308" s="23" t="s">
        <v>4339</v>
      </c>
      <c r="J308" t="s">
        <v>4373</v>
      </c>
      <c r="K308">
        <v>4</v>
      </c>
      <c r="L308" s="23" t="s">
        <v>2522</v>
      </c>
    </row>
    <row r="309" spans="1:12" x14ac:dyDescent="0.35">
      <c r="A309" s="23" t="s">
        <v>6123</v>
      </c>
      <c r="B309" s="23" t="s">
        <v>6122</v>
      </c>
      <c r="C309" s="23" t="s">
        <v>3255</v>
      </c>
      <c r="D309" s="23">
        <v>0.745</v>
      </c>
      <c r="E309" s="23" t="s">
        <v>106</v>
      </c>
      <c r="F309" s="23" t="s">
        <v>36</v>
      </c>
      <c r="G309" s="27" t="s">
        <v>28</v>
      </c>
      <c r="H309" s="27" t="s">
        <v>4338</v>
      </c>
      <c r="I309" s="23" t="s">
        <v>4339</v>
      </c>
      <c r="J309" t="s">
        <v>4537</v>
      </c>
      <c r="K309">
        <v>2</v>
      </c>
      <c r="L309" s="23" t="s">
        <v>2525</v>
      </c>
    </row>
    <row r="310" spans="1:12" x14ac:dyDescent="0.35">
      <c r="A310" s="23" t="s">
        <v>2796</v>
      </c>
      <c r="B310" s="23" t="s">
        <v>2795</v>
      </c>
      <c r="C310" s="23" t="s">
        <v>3253</v>
      </c>
      <c r="D310" s="23">
        <v>1.274</v>
      </c>
      <c r="E310" s="23" t="s">
        <v>144</v>
      </c>
      <c r="F310" s="23" t="s">
        <v>36</v>
      </c>
      <c r="G310" s="27" t="s">
        <v>497</v>
      </c>
      <c r="H310" s="27" t="s">
        <v>4338</v>
      </c>
      <c r="I310" s="23" t="s">
        <v>4342</v>
      </c>
      <c r="J310" t="s">
        <v>4543</v>
      </c>
      <c r="K310">
        <v>7</v>
      </c>
      <c r="L310" s="23" t="s">
        <v>2522</v>
      </c>
    </row>
    <row r="311" spans="1:12" x14ac:dyDescent="0.35">
      <c r="A311" s="23" t="s">
        <v>5786</v>
      </c>
      <c r="B311" s="23" t="s">
        <v>5785</v>
      </c>
      <c r="C311" s="23" t="s">
        <v>3253</v>
      </c>
      <c r="D311" s="23">
        <v>1.2969999999999999</v>
      </c>
      <c r="E311" s="23" t="s">
        <v>36</v>
      </c>
      <c r="F311" s="23" t="s">
        <v>36</v>
      </c>
      <c r="G311" s="27" t="s">
        <v>4909</v>
      </c>
      <c r="H311" s="27" t="s">
        <v>4338</v>
      </c>
      <c r="I311" s="23" t="s">
        <v>4339</v>
      </c>
      <c r="J311" t="s">
        <v>4512</v>
      </c>
      <c r="K311">
        <v>2</v>
      </c>
      <c r="L311" s="23" t="s">
        <v>2522</v>
      </c>
    </row>
    <row r="312" spans="1:12" x14ac:dyDescent="0.35">
      <c r="A312" s="23" t="s">
        <v>6364</v>
      </c>
      <c r="B312" s="23" t="s">
        <v>6363</v>
      </c>
      <c r="C312" s="23" t="s">
        <v>3262</v>
      </c>
      <c r="D312" s="23">
        <v>3.3660000000000001</v>
      </c>
      <c r="E312" s="23" t="s">
        <v>42</v>
      </c>
      <c r="F312" s="23" t="s">
        <v>36</v>
      </c>
      <c r="G312" s="27" t="s">
        <v>4910</v>
      </c>
      <c r="H312" s="27" t="s">
        <v>4338</v>
      </c>
      <c r="I312" s="23" t="s">
        <v>4342</v>
      </c>
      <c r="J312" t="s">
        <v>4829</v>
      </c>
      <c r="K312">
        <v>8</v>
      </c>
      <c r="L312" s="23" t="s">
        <v>2517</v>
      </c>
    </row>
    <row r="313" spans="1:12" x14ac:dyDescent="0.35">
      <c r="A313" s="23" t="s">
        <v>3476</v>
      </c>
      <c r="B313" s="23" t="s">
        <v>3475</v>
      </c>
      <c r="C313" s="23" t="s">
        <v>3253</v>
      </c>
      <c r="D313" s="23">
        <v>1.516</v>
      </c>
      <c r="E313" s="23" t="s">
        <v>96</v>
      </c>
      <c r="F313" s="23" t="s">
        <v>36</v>
      </c>
      <c r="G313" s="27" t="s">
        <v>3273</v>
      </c>
      <c r="H313" s="27" t="s">
        <v>4338</v>
      </c>
      <c r="I313" s="23" t="s">
        <v>4339</v>
      </c>
      <c r="J313" t="s">
        <v>4544</v>
      </c>
      <c r="K313">
        <v>4</v>
      </c>
      <c r="L313" s="23" t="s">
        <v>2522</v>
      </c>
    </row>
    <row r="314" spans="1:12" x14ac:dyDescent="0.35">
      <c r="A314" s="23" t="s">
        <v>3268</v>
      </c>
      <c r="B314" s="23" t="s">
        <v>3267</v>
      </c>
      <c r="C314" s="23" t="s">
        <v>3255</v>
      </c>
      <c r="D314" s="23">
        <v>0.75</v>
      </c>
      <c r="E314" s="23" t="s">
        <v>47</v>
      </c>
      <c r="F314" s="23" t="s">
        <v>36</v>
      </c>
      <c r="G314" s="27" t="s">
        <v>1733</v>
      </c>
      <c r="H314" s="27" t="s">
        <v>4338</v>
      </c>
      <c r="I314" s="23" t="s">
        <v>4339</v>
      </c>
      <c r="J314" t="s">
        <v>4545</v>
      </c>
      <c r="K314">
        <v>4</v>
      </c>
      <c r="L314" s="23" t="s">
        <v>2525</v>
      </c>
    </row>
    <row r="315" spans="1:12" x14ac:dyDescent="0.35">
      <c r="A315" s="23" t="s">
        <v>5619</v>
      </c>
      <c r="B315" s="23" t="s">
        <v>5618</v>
      </c>
      <c r="C315" s="23" t="s">
        <v>3262</v>
      </c>
      <c r="D315" s="23">
        <v>4.702</v>
      </c>
      <c r="E315" s="23" t="s">
        <v>106</v>
      </c>
      <c r="F315" s="23" t="s">
        <v>36</v>
      </c>
      <c r="G315" s="27" t="s">
        <v>497</v>
      </c>
      <c r="H315" s="27" t="s">
        <v>4338</v>
      </c>
      <c r="I315" s="23" t="s">
        <v>4339</v>
      </c>
      <c r="J315" t="s">
        <v>4560</v>
      </c>
      <c r="K315">
        <v>4</v>
      </c>
      <c r="L315" s="23" t="s">
        <v>2517</v>
      </c>
    </row>
    <row r="316" spans="1:12" x14ac:dyDescent="0.35">
      <c r="A316" s="23" t="s">
        <v>3099</v>
      </c>
      <c r="B316" s="23" t="s">
        <v>3098</v>
      </c>
      <c r="C316" s="23" t="s">
        <v>3254</v>
      </c>
      <c r="D316" s="23">
        <v>2.5459999999999998</v>
      </c>
      <c r="E316" s="23" t="s">
        <v>68</v>
      </c>
      <c r="F316" s="23" t="s">
        <v>36</v>
      </c>
      <c r="G316" s="27" t="s">
        <v>27</v>
      </c>
      <c r="H316" s="27" t="s">
        <v>4338</v>
      </c>
      <c r="I316" s="23" t="s">
        <v>4339</v>
      </c>
      <c r="J316" t="s">
        <v>4478</v>
      </c>
      <c r="K316">
        <v>3</v>
      </c>
      <c r="L316" s="23" t="s">
        <v>2518</v>
      </c>
    </row>
    <row r="317" spans="1:12" x14ac:dyDescent="0.35">
      <c r="A317" s="23" t="s">
        <v>6022</v>
      </c>
      <c r="B317" s="23" t="s">
        <v>6021</v>
      </c>
      <c r="C317" s="23" t="s">
        <v>3255</v>
      </c>
      <c r="D317" s="23">
        <v>0.745</v>
      </c>
      <c r="E317" s="23" t="s">
        <v>50</v>
      </c>
      <c r="F317" s="23" t="s">
        <v>36</v>
      </c>
      <c r="G317" s="27" t="s">
        <v>3274</v>
      </c>
      <c r="H317" s="27" t="s">
        <v>4338</v>
      </c>
      <c r="I317" s="23" t="s">
        <v>4339</v>
      </c>
      <c r="J317" t="s">
        <v>4773</v>
      </c>
      <c r="K317">
        <v>3</v>
      </c>
      <c r="L317" s="23" t="s">
        <v>2525</v>
      </c>
    </row>
    <row r="318" spans="1:12" x14ac:dyDescent="0.35">
      <c r="A318" s="23" t="s">
        <v>3941</v>
      </c>
      <c r="B318" s="23" t="s">
        <v>3940</v>
      </c>
      <c r="C318" s="23" t="s">
        <v>3254</v>
      </c>
      <c r="D318" s="23">
        <v>2.9820000000000002</v>
      </c>
      <c r="E318" s="23" t="s">
        <v>106</v>
      </c>
      <c r="F318" s="23" t="s">
        <v>36</v>
      </c>
      <c r="G318" s="27" t="s">
        <v>1733</v>
      </c>
      <c r="H318" s="27" t="s">
        <v>4338</v>
      </c>
      <c r="I318" s="23" t="s">
        <v>4342</v>
      </c>
      <c r="J318" t="s">
        <v>4547</v>
      </c>
      <c r="K318">
        <v>7</v>
      </c>
      <c r="L318" s="23" t="s">
        <v>2518</v>
      </c>
    </row>
    <row r="319" spans="1:12" x14ac:dyDescent="0.35">
      <c r="A319" s="23" t="s">
        <v>3175</v>
      </c>
      <c r="B319" s="23" t="s">
        <v>3174</v>
      </c>
      <c r="C319" s="23" t="s">
        <v>3254</v>
      </c>
      <c r="D319" s="23">
        <v>1.784</v>
      </c>
      <c r="E319" s="23" t="s">
        <v>50</v>
      </c>
      <c r="F319" s="23" t="s">
        <v>36</v>
      </c>
      <c r="G319" s="27" t="s">
        <v>1733</v>
      </c>
      <c r="H319" s="27" t="s">
        <v>4338</v>
      </c>
      <c r="I319" s="23" t="s">
        <v>4342</v>
      </c>
      <c r="J319" t="s">
        <v>4548</v>
      </c>
      <c r="K319">
        <v>8</v>
      </c>
      <c r="L319" s="23" t="s">
        <v>2518</v>
      </c>
    </row>
    <row r="320" spans="1:12" x14ac:dyDescent="0.35">
      <c r="A320" s="23" t="s">
        <v>3974</v>
      </c>
      <c r="B320" s="23" t="s">
        <v>3973</v>
      </c>
      <c r="C320" s="23" t="s">
        <v>3254</v>
      </c>
      <c r="D320" s="23">
        <v>2.754</v>
      </c>
      <c r="E320" s="23" t="s">
        <v>76</v>
      </c>
      <c r="F320" s="23" t="s">
        <v>36</v>
      </c>
      <c r="G320" s="27" t="s">
        <v>1733</v>
      </c>
      <c r="H320" s="27" t="s">
        <v>4338</v>
      </c>
      <c r="I320" s="23" t="s">
        <v>4339</v>
      </c>
      <c r="J320" t="s">
        <v>4549</v>
      </c>
      <c r="K320">
        <v>3</v>
      </c>
      <c r="L320" s="23" t="s">
        <v>2518</v>
      </c>
    </row>
    <row r="321" spans="1:12" x14ac:dyDescent="0.35">
      <c r="A321" s="23" t="s">
        <v>734</v>
      </c>
      <c r="B321" s="23" t="s">
        <v>733</v>
      </c>
      <c r="C321" s="23" t="s">
        <v>3262</v>
      </c>
      <c r="D321" s="23">
        <v>4.0990000000000002</v>
      </c>
      <c r="E321" s="23" t="s">
        <v>35</v>
      </c>
      <c r="F321" s="23" t="s">
        <v>36</v>
      </c>
      <c r="G321" s="27" t="s">
        <v>2783</v>
      </c>
      <c r="H321" s="27" t="s">
        <v>4338</v>
      </c>
      <c r="I321" s="23" t="s">
        <v>4342</v>
      </c>
      <c r="J321" t="s">
        <v>4463</v>
      </c>
      <c r="K321">
        <v>5</v>
      </c>
      <c r="L321" s="23" t="s">
        <v>2517</v>
      </c>
    </row>
    <row r="322" spans="1:12" x14ac:dyDescent="0.35">
      <c r="A322" s="23" t="s">
        <v>694</v>
      </c>
      <c r="B322" s="23" t="s">
        <v>693</v>
      </c>
      <c r="C322" s="23" t="s">
        <v>3262</v>
      </c>
      <c r="D322" s="23">
        <v>3.8639999999999999</v>
      </c>
      <c r="E322" s="23" t="s">
        <v>53</v>
      </c>
      <c r="F322" s="23" t="s">
        <v>36</v>
      </c>
      <c r="G322" s="27" t="s">
        <v>2783</v>
      </c>
      <c r="H322" s="27" t="s">
        <v>4338</v>
      </c>
      <c r="I322" s="23" t="s">
        <v>4342</v>
      </c>
      <c r="J322" t="s">
        <v>4551</v>
      </c>
      <c r="K322">
        <v>8</v>
      </c>
      <c r="L322" s="23" t="s">
        <v>2517</v>
      </c>
    </row>
    <row r="323" spans="1:12" x14ac:dyDescent="0.35">
      <c r="A323" s="23" t="s">
        <v>2080</v>
      </c>
      <c r="B323" s="23" t="s">
        <v>2079</v>
      </c>
      <c r="C323" s="23" t="s">
        <v>3262</v>
      </c>
      <c r="D323" s="23">
        <v>4.5510000000000002</v>
      </c>
      <c r="E323" s="23" t="s">
        <v>42</v>
      </c>
      <c r="F323" s="23" t="s">
        <v>36</v>
      </c>
      <c r="G323" s="27" t="s">
        <v>26</v>
      </c>
      <c r="H323" s="27" t="s">
        <v>4338</v>
      </c>
      <c r="I323" s="23" t="s">
        <v>4339</v>
      </c>
      <c r="J323" t="s">
        <v>4386</v>
      </c>
      <c r="K323">
        <v>1</v>
      </c>
      <c r="L323" s="23" t="s">
        <v>2517</v>
      </c>
    </row>
    <row r="324" spans="1:12" x14ac:dyDescent="0.35">
      <c r="A324" s="23" t="s">
        <v>6332</v>
      </c>
      <c r="B324" s="23" t="s">
        <v>6331</v>
      </c>
      <c r="C324" s="23" t="s">
        <v>3262</v>
      </c>
      <c r="D324" s="23">
        <v>4.1950000000000003</v>
      </c>
      <c r="E324" s="23" t="s">
        <v>36</v>
      </c>
      <c r="F324" s="23" t="s">
        <v>36</v>
      </c>
      <c r="G324" s="27" t="s">
        <v>4910</v>
      </c>
      <c r="H324" s="27" t="s">
        <v>4338</v>
      </c>
      <c r="I324" s="23" t="s">
        <v>4342</v>
      </c>
      <c r="J324" t="s">
        <v>7032</v>
      </c>
      <c r="K324">
        <v>6</v>
      </c>
      <c r="L324" s="23" t="s">
        <v>2517</v>
      </c>
    </row>
    <row r="325" spans="1:12" x14ac:dyDescent="0.35">
      <c r="A325" s="23" t="s">
        <v>6709</v>
      </c>
      <c r="B325" s="23" t="s">
        <v>6708</v>
      </c>
      <c r="C325" s="23" t="s">
        <v>3254</v>
      </c>
      <c r="D325" s="23">
        <v>1.8660000000000001</v>
      </c>
      <c r="E325" s="23" t="s">
        <v>42</v>
      </c>
      <c r="F325" s="23" t="s">
        <v>36</v>
      </c>
      <c r="G325" s="27" t="s">
        <v>4910</v>
      </c>
      <c r="H325" s="27" t="s">
        <v>4338</v>
      </c>
      <c r="I325" s="23" t="s">
        <v>4339</v>
      </c>
      <c r="J325" t="s">
        <v>7015</v>
      </c>
      <c r="K325">
        <v>3</v>
      </c>
      <c r="L325" s="23" t="s">
        <v>2518</v>
      </c>
    </row>
    <row r="326" spans="1:12" x14ac:dyDescent="0.35">
      <c r="A326" s="23" t="s">
        <v>5784</v>
      </c>
      <c r="B326" s="23" t="s">
        <v>5783</v>
      </c>
      <c r="C326" s="23" t="s">
        <v>3255</v>
      </c>
      <c r="D326" s="23">
        <v>0.74299999999999999</v>
      </c>
      <c r="E326" s="23" t="s">
        <v>36</v>
      </c>
      <c r="F326" s="23" t="s">
        <v>36</v>
      </c>
      <c r="G326" s="27" t="s">
        <v>4909</v>
      </c>
      <c r="H326" s="27" t="s">
        <v>4338</v>
      </c>
      <c r="I326" s="23" t="s">
        <v>4342</v>
      </c>
      <c r="J326" t="s">
        <v>4884</v>
      </c>
      <c r="K326">
        <v>5</v>
      </c>
      <c r="L326" s="23" t="s">
        <v>2525</v>
      </c>
    </row>
    <row r="327" spans="1:12" x14ac:dyDescent="0.35">
      <c r="A327" s="23" t="s">
        <v>6232</v>
      </c>
      <c r="B327" s="23" t="s">
        <v>6231</v>
      </c>
      <c r="C327" s="23" t="s">
        <v>3255</v>
      </c>
      <c r="D327" s="23">
        <v>0.745</v>
      </c>
      <c r="E327" s="23" t="s">
        <v>36</v>
      </c>
      <c r="F327" s="23" t="s">
        <v>36</v>
      </c>
      <c r="G327" s="27" t="s">
        <v>1733</v>
      </c>
      <c r="H327" s="27" t="s">
        <v>4338</v>
      </c>
      <c r="I327" s="23" t="s">
        <v>4339</v>
      </c>
      <c r="J327" t="s">
        <v>4815</v>
      </c>
      <c r="K327">
        <v>2</v>
      </c>
      <c r="L327" s="23" t="s">
        <v>2525</v>
      </c>
    </row>
    <row r="328" spans="1:12" x14ac:dyDescent="0.35">
      <c r="A328" s="23" t="s">
        <v>6941</v>
      </c>
      <c r="B328" s="23" t="s">
        <v>6940</v>
      </c>
      <c r="C328" s="23" t="s">
        <v>3255</v>
      </c>
      <c r="D328" s="23">
        <v>0.75</v>
      </c>
      <c r="E328" s="23" t="s">
        <v>144</v>
      </c>
      <c r="F328" s="23" t="s">
        <v>36</v>
      </c>
      <c r="G328" s="27" t="s">
        <v>4910</v>
      </c>
      <c r="H328" s="27" t="s">
        <v>4338</v>
      </c>
      <c r="I328" s="23" t="s">
        <v>4339</v>
      </c>
      <c r="J328" t="s">
        <v>4356</v>
      </c>
      <c r="K328">
        <v>1</v>
      </c>
      <c r="L328" s="23" t="s">
        <v>2525</v>
      </c>
    </row>
    <row r="329" spans="1:12" x14ac:dyDescent="0.35">
      <c r="A329" s="23" t="s">
        <v>3195</v>
      </c>
      <c r="B329" s="23" t="s">
        <v>3194</v>
      </c>
      <c r="C329" s="23" t="s">
        <v>3261</v>
      </c>
      <c r="D329" s="23">
        <v>5.5910000000000002</v>
      </c>
      <c r="E329" s="23" t="s">
        <v>50</v>
      </c>
      <c r="F329" s="23" t="s">
        <v>36</v>
      </c>
      <c r="G329" s="27" t="s">
        <v>1733</v>
      </c>
      <c r="H329" s="27" t="s">
        <v>4338</v>
      </c>
      <c r="I329" s="23" t="s">
        <v>4339</v>
      </c>
      <c r="J329" t="s">
        <v>4553</v>
      </c>
      <c r="K329">
        <v>3</v>
      </c>
      <c r="L329" s="23" t="s">
        <v>2536</v>
      </c>
    </row>
    <row r="330" spans="1:12" x14ac:dyDescent="0.35">
      <c r="A330" s="23" t="s">
        <v>4113</v>
      </c>
      <c r="B330" s="23" t="s">
        <v>4112</v>
      </c>
      <c r="C330" s="23" t="s">
        <v>3262</v>
      </c>
      <c r="D330" s="23">
        <v>3.6749999999999998</v>
      </c>
      <c r="E330" s="23" t="s">
        <v>53</v>
      </c>
      <c r="F330" s="23" t="s">
        <v>36</v>
      </c>
      <c r="G330" s="27" t="s">
        <v>29</v>
      </c>
      <c r="H330" s="27" t="s">
        <v>4338</v>
      </c>
      <c r="I330" s="23" t="s">
        <v>4342</v>
      </c>
      <c r="J330" t="s">
        <v>4555</v>
      </c>
      <c r="K330">
        <v>7</v>
      </c>
      <c r="L330" s="23" t="s">
        <v>2517</v>
      </c>
    </row>
    <row r="331" spans="1:12" x14ac:dyDescent="0.35">
      <c r="A331" s="23" t="s">
        <v>4989</v>
      </c>
      <c r="B331" s="23" t="s">
        <v>4988</v>
      </c>
      <c r="C331" s="23" t="s">
        <v>3255</v>
      </c>
      <c r="D331" s="23">
        <v>0.745</v>
      </c>
      <c r="E331" s="23" t="s">
        <v>50</v>
      </c>
      <c r="F331" s="23" t="s">
        <v>36</v>
      </c>
      <c r="G331" s="27" t="s">
        <v>3273</v>
      </c>
      <c r="H331" s="27" t="s">
        <v>4338</v>
      </c>
      <c r="I331" s="23" t="s">
        <v>4339</v>
      </c>
      <c r="J331" t="s">
        <v>4886</v>
      </c>
      <c r="K331">
        <v>4</v>
      </c>
      <c r="L331" s="23" t="s">
        <v>2525</v>
      </c>
    </row>
    <row r="332" spans="1:12" x14ac:dyDescent="0.35">
      <c r="A332" s="23" t="s">
        <v>5613</v>
      </c>
      <c r="B332" s="23" t="s">
        <v>5612</v>
      </c>
      <c r="C332" s="23" t="s">
        <v>3261</v>
      </c>
      <c r="D332" s="23">
        <v>4.9889999999999999</v>
      </c>
      <c r="E332" s="23" t="s">
        <v>53</v>
      </c>
      <c r="F332" s="23" t="s">
        <v>36</v>
      </c>
      <c r="G332" s="27" t="s">
        <v>497</v>
      </c>
      <c r="H332" s="27" t="s">
        <v>4338</v>
      </c>
      <c r="I332" s="23" t="s">
        <v>4342</v>
      </c>
      <c r="J332" t="s">
        <v>7033</v>
      </c>
      <c r="K332">
        <v>6</v>
      </c>
      <c r="L332" s="23" t="s">
        <v>2536</v>
      </c>
    </row>
    <row r="333" spans="1:12" x14ac:dyDescent="0.35">
      <c r="A333" s="23" t="s">
        <v>5555</v>
      </c>
      <c r="B333" s="23" t="s">
        <v>5554</v>
      </c>
      <c r="C333" s="23" t="s">
        <v>3261</v>
      </c>
      <c r="D333" s="23">
        <v>5.7880000000000003</v>
      </c>
      <c r="E333" s="23" t="s">
        <v>71</v>
      </c>
      <c r="F333" s="23" t="s">
        <v>36</v>
      </c>
      <c r="G333" s="27" t="s">
        <v>29</v>
      </c>
      <c r="H333" s="27" t="s">
        <v>4338</v>
      </c>
      <c r="I333" s="23" t="s">
        <v>4339</v>
      </c>
      <c r="J333" t="s">
        <v>4502</v>
      </c>
      <c r="K333">
        <v>3</v>
      </c>
      <c r="L333" s="23" t="s">
        <v>2536</v>
      </c>
    </row>
    <row r="334" spans="1:12" x14ac:dyDescent="0.35">
      <c r="A334" s="23" t="s">
        <v>4181</v>
      </c>
      <c r="B334" s="23" t="s">
        <v>4180</v>
      </c>
      <c r="C334" s="23" t="s">
        <v>3262</v>
      </c>
      <c r="D334" s="23">
        <v>4.3209999999999997</v>
      </c>
      <c r="E334" s="23" t="s">
        <v>85</v>
      </c>
      <c r="F334" s="23" t="s">
        <v>36</v>
      </c>
      <c r="G334" s="27" t="s">
        <v>29</v>
      </c>
      <c r="H334" s="27" t="s">
        <v>4338</v>
      </c>
      <c r="I334" s="23" t="s">
        <v>4339</v>
      </c>
      <c r="J334" t="s">
        <v>4557</v>
      </c>
      <c r="K334">
        <v>3</v>
      </c>
      <c r="L334" s="23" t="s">
        <v>2517</v>
      </c>
    </row>
    <row r="335" spans="1:12" x14ac:dyDescent="0.35">
      <c r="A335" s="23" t="s">
        <v>3140</v>
      </c>
      <c r="B335" s="23" t="s">
        <v>3139</v>
      </c>
      <c r="C335" s="23" t="s">
        <v>3253</v>
      </c>
      <c r="D335" s="23">
        <v>1.31</v>
      </c>
      <c r="E335" s="23" t="s">
        <v>36</v>
      </c>
      <c r="F335" s="23" t="s">
        <v>36</v>
      </c>
      <c r="G335" s="27" t="s">
        <v>28</v>
      </c>
      <c r="H335" s="27" t="s">
        <v>4338</v>
      </c>
      <c r="I335" s="23" t="s">
        <v>4339</v>
      </c>
      <c r="J335" t="s">
        <v>4559</v>
      </c>
      <c r="K335">
        <v>2</v>
      </c>
      <c r="L335" s="23" t="s">
        <v>2522</v>
      </c>
    </row>
    <row r="336" spans="1:12" x14ac:dyDescent="0.35">
      <c r="A336" s="23" t="s">
        <v>3783</v>
      </c>
      <c r="B336" s="23" t="s">
        <v>3782</v>
      </c>
      <c r="C336" s="23" t="s">
        <v>3262</v>
      </c>
      <c r="D336" s="23">
        <v>4.7220000000000004</v>
      </c>
      <c r="E336" s="23" t="s">
        <v>42</v>
      </c>
      <c r="F336" s="23" t="s">
        <v>36</v>
      </c>
      <c r="G336" s="27" t="s">
        <v>29</v>
      </c>
      <c r="H336" s="27" t="s">
        <v>4338</v>
      </c>
      <c r="I336" s="23" t="s">
        <v>4339</v>
      </c>
      <c r="J336" t="s">
        <v>4560</v>
      </c>
      <c r="K336">
        <v>4</v>
      </c>
      <c r="L336" s="23" t="s">
        <v>2517</v>
      </c>
    </row>
    <row r="337" spans="1:12" x14ac:dyDescent="0.35">
      <c r="A337" s="23" t="s">
        <v>4153</v>
      </c>
      <c r="B337" s="23" t="s">
        <v>4152</v>
      </c>
      <c r="C337" s="23" t="s">
        <v>3255</v>
      </c>
      <c r="D337" s="23">
        <v>0.75</v>
      </c>
      <c r="E337" s="23" t="s">
        <v>96</v>
      </c>
      <c r="F337" s="23" t="s">
        <v>36</v>
      </c>
      <c r="G337" s="27" t="s">
        <v>29</v>
      </c>
      <c r="H337" s="27" t="s">
        <v>4338</v>
      </c>
      <c r="I337" s="23" t="s">
        <v>4342</v>
      </c>
      <c r="J337" t="s">
        <v>4456</v>
      </c>
      <c r="K337">
        <v>5</v>
      </c>
      <c r="L337" s="23" t="s">
        <v>2525</v>
      </c>
    </row>
    <row r="338" spans="1:12" x14ac:dyDescent="0.35">
      <c r="A338" s="23" t="s">
        <v>6693</v>
      </c>
      <c r="B338" s="23" t="s">
        <v>6692</v>
      </c>
      <c r="C338" s="23" t="s">
        <v>3254</v>
      </c>
      <c r="D338" s="23">
        <v>1.9750000000000001</v>
      </c>
      <c r="E338" s="23" t="s">
        <v>53</v>
      </c>
      <c r="F338" s="23" t="s">
        <v>36</v>
      </c>
      <c r="G338" s="27" t="s">
        <v>4910</v>
      </c>
      <c r="H338" s="27" t="s">
        <v>4338</v>
      </c>
      <c r="I338" s="23" t="s">
        <v>4339</v>
      </c>
      <c r="J338" t="s">
        <v>4346</v>
      </c>
      <c r="K338">
        <v>2</v>
      </c>
      <c r="L338" s="23" t="s">
        <v>2518</v>
      </c>
    </row>
    <row r="339" spans="1:12" x14ac:dyDescent="0.35">
      <c r="A339" s="23" t="s">
        <v>573</v>
      </c>
      <c r="B339" s="23" t="s">
        <v>572</v>
      </c>
      <c r="C339" s="23" t="s">
        <v>3262</v>
      </c>
      <c r="D339" s="23">
        <v>3.92</v>
      </c>
      <c r="E339" s="23" t="s">
        <v>36</v>
      </c>
      <c r="F339" s="23" t="s">
        <v>36</v>
      </c>
      <c r="G339" s="27" t="s">
        <v>497</v>
      </c>
      <c r="H339" s="27" t="s">
        <v>4338</v>
      </c>
      <c r="I339" s="23" t="s">
        <v>4339</v>
      </c>
      <c r="J339" t="s">
        <v>4561</v>
      </c>
      <c r="K339">
        <v>4</v>
      </c>
      <c r="L339" s="23" t="s">
        <v>2517</v>
      </c>
    </row>
    <row r="340" spans="1:12" x14ac:dyDescent="0.35">
      <c r="A340" s="23" t="s">
        <v>4055</v>
      </c>
      <c r="B340" s="23" t="s">
        <v>4054</v>
      </c>
      <c r="C340" s="23" t="s">
        <v>3254</v>
      </c>
      <c r="D340" s="23">
        <v>3.161</v>
      </c>
      <c r="E340" s="23" t="s">
        <v>71</v>
      </c>
      <c r="F340" s="23" t="s">
        <v>36</v>
      </c>
      <c r="G340" s="27" t="s">
        <v>2783</v>
      </c>
      <c r="H340" s="27" t="s">
        <v>4338</v>
      </c>
      <c r="I340" s="23" t="s">
        <v>4339</v>
      </c>
      <c r="J340" t="s">
        <v>4499</v>
      </c>
      <c r="K340">
        <v>4</v>
      </c>
      <c r="L340" s="23" t="s">
        <v>2518</v>
      </c>
    </row>
    <row r="341" spans="1:12" x14ac:dyDescent="0.35">
      <c r="A341" s="23" t="s">
        <v>5976</v>
      </c>
      <c r="B341" s="23" t="s">
        <v>5975</v>
      </c>
      <c r="C341" s="23" t="s">
        <v>3255</v>
      </c>
      <c r="D341" s="23">
        <v>0.745</v>
      </c>
      <c r="E341" s="23" t="s">
        <v>106</v>
      </c>
      <c r="F341" s="23" t="s">
        <v>36</v>
      </c>
      <c r="G341" s="27" t="s">
        <v>4909</v>
      </c>
      <c r="H341" s="27" t="s">
        <v>4338</v>
      </c>
      <c r="I341" s="23" t="s">
        <v>4339</v>
      </c>
      <c r="J341" t="s">
        <v>4527</v>
      </c>
      <c r="K341">
        <v>2</v>
      </c>
      <c r="L341" s="23" t="s">
        <v>2525</v>
      </c>
    </row>
    <row r="342" spans="1:12" x14ac:dyDescent="0.35">
      <c r="A342" s="23" t="s">
        <v>6763</v>
      </c>
      <c r="B342" s="23" t="s">
        <v>6762</v>
      </c>
      <c r="C342" s="23" t="s">
        <v>3253</v>
      </c>
      <c r="D342" s="23">
        <v>1.38</v>
      </c>
      <c r="E342" s="23" t="s">
        <v>68</v>
      </c>
      <c r="F342" s="23" t="s">
        <v>36</v>
      </c>
      <c r="G342" s="27" t="s">
        <v>4910</v>
      </c>
      <c r="H342" s="27" t="s">
        <v>4338</v>
      </c>
      <c r="I342" s="23" t="s">
        <v>4339</v>
      </c>
      <c r="J342" t="s">
        <v>4508</v>
      </c>
      <c r="K342">
        <v>4</v>
      </c>
      <c r="L342" s="23" t="s">
        <v>2522</v>
      </c>
    </row>
    <row r="343" spans="1:12" x14ac:dyDescent="0.35">
      <c r="A343" s="23" t="s">
        <v>710</v>
      </c>
      <c r="B343" s="23" t="s">
        <v>709</v>
      </c>
      <c r="C343" s="23" t="s">
        <v>3254</v>
      </c>
      <c r="D343" s="23">
        <v>2.29</v>
      </c>
      <c r="E343" s="23" t="s">
        <v>39</v>
      </c>
      <c r="F343" s="23" t="s">
        <v>36</v>
      </c>
      <c r="G343" s="27" t="s">
        <v>2783</v>
      </c>
      <c r="H343" s="27" t="s">
        <v>4338</v>
      </c>
      <c r="I343" s="23" t="s">
        <v>4342</v>
      </c>
      <c r="J343" t="s">
        <v>4562</v>
      </c>
      <c r="K343">
        <v>6</v>
      </c>
      <c r="L343" s="23" t="s">
        <v>2518</v>
      </c>
    </row>
    <row r="344" spans="1:12" x14ac:dyDescent="0.35">
      <c r="A344" s="23" t="s">
        <v>794</v>
      </c>
      <c r="B344" s="23" t="s">
        <v>793</v>
      </c>
      <c r="C344" s="23" t="s">
        <v>3253</v>
      </c>
      <c r="D344" s="23">
        <v>1.339</v>
      </c>
      <c r="E344" s="23" t="s">
        <v>36</v>
      </c>
      <c r="F344" s="23" t="s">
        <v>36</v>
      </c>
      <c r="G344" s="27" t="s">
        <v>2783</v>
      </c>
      <c r="H344" s="27" t="s">
        <v>4338</v>
      </c>
      <c r="I344" s="23" t="s">
        <v>4342</v>
      </c>
      <c r="J344" t="s">
        <v>4563</v>
      </c>
      <c r="K344">
        <v>7</v>
      </c>
      <c r="L344" s="23" t="s">
        <v>2522</v>
      </c>
    </row>
    <row r="345" spans="1:12" x14ac:dyDescent="0.35">
      <c r="A345" s="23" t="s">
        <v>5581</v>
      </c>
      <c r="B345" s="23" t="s">
        <v>5580</v>
      </c>
      <c r="C345" s="23" t="s">
        <v>3253</v>
      </c>
      <c r="D345" s="23">
        <v>1.8009999999999999</v>
      </c>
      <c r="E345" s="23" t="s">
        <v>106</v>
      </c>
      <c r="F345" s="23" t="s">
        <v>36</v>
      </c>
      <c r="G345" s="27" t="s">
        <v>29</v>
      </c>
      <c r="H345" s="27" t="s">
        <v>4338</v>
      </c>
      <c r="I345" s="23" t="s">
        <v>4339</v>
      </c>
      <c r="J345" t="s">
        <v>4619</v>
      </c>
      <c r="K345">
        <v>4</v>
      </c>
      <c r="L345" s="23" t="s">
        <v>2522</v>
      </c>
    </row>
    <row r="346" spans="1:12" x14ac:dyDescent="0.35">
      <c r="A346" s="23" t="s">
        <v>3713</v>
      </c>
      <c r="B346" s="23" t="s">
        <v>3712</v>
      </c>
      <c r="C346" s="23" t="s">
        <v>3262</v>
      </c>
      <c r="D346" s="23">
        <v>4.125</v>
      </c>
      <c r="E346" s="23" t="s">
        <v>53</v>
      </c>
      <c r="F346" s="23" t="s">
        <v>36</v>
      </c>
      <c r="G346" s="27" t="s">
        <v>3274</v>
      </c>
      <c r="H346" s="27" t="s">
        <v>4338</v>
      </c>
      <c r="I346" s="23" t="s">
        <v>4339</v>
      </c>
      <c r="J346" t="s">
        <v>4564</v>
      </c>
      <c r="K346">
        <v>2</v>
      </c>
      <c r="L346" s="23" t="s">
        <v>2517</v>
      </c>
    </row>
    <row r="347" spans="1:12" x14ac:dyDescent="0.35">
      <c r="A347" s="23" t="s">
        <v>6376</v>
      </c>
      <c r="B347" s="23" t="s">
        <v>6375</v>
      </c>
      <c r="C347" s="23" t="s">
        <v>3262</v>
      </c>
      <c r="D347" s="23">
        <v>4.4130000000000003</v>
      </c>
      <c r="E347" s="23" t="s">
        <v>53</v>
      </c>
      <c r="F347" s="23" t="s">
        <v>36</v>
      </c>
      <c r="G347" s="27" t="s">
        <v>4910</v>
      </c>
      <c r="H347" s="27" t="s">
        <v>4338</v>
      </c>
      <c r="I347" s="23" t="s">
        <v>4339</v>
      </c>
      <c r="J347" t="s">
        <v>4381</v>
      </c>
      <c r="K347">
        <v>1</v>
      </c>
      <c r="L347" s="23" t="s">
        <v>2517</v>
      </c>
    </row>
    <row r="348" spans="1:12" x14ac:dyDescent="0.35">
      <c r="A348" s="23" t="s">
        <v>4123</v>
      </c>
      <c r="B348" s="23" t="s">
        <v>4122</v>
      </c>
      <c r="C348" s="23" t="s">
        <v>3262</v>
      </c>
      <c r="D348" s="23">
        <v>3.8279999999999998</v>
      </c>
      <c r="E348" s="23" t="s">
        <v>39</v>
      </c>
      <c r="F348" s="23" t="s">
        <v>36</v>
      </c>
      <c r="G348" s="27" t="s">
        <v>29</v>
      </c>
      <c r="H348" s="27" t="s">
        <v>4338</v>
      </c>
      <c r="I348" s="23" t="s">
        <v>4342</v>
      </c>
      <c r="J348" t="s">
        <v>4548</v>
      </c>
      <c r="K348">
        <v>8</v>
      </c>
      <c r="L348" s="23" t="s">
        <v>2517</v>
      </c>
    </row>
    <row r="349" spans="1:12" x14ac:dyDescent="0.35">
      <c r="A349" s="23" t="s">
        <v>5552</v>
      </c>
      <c r="B349" s="23" t="s">
        <v>5551</v>
      </c>
      <c r="C349" s="23" t="s">
        <v>3255</v>
      </c>
      <c r="D349" s="23">
        <v>0.57399999999999995</v>
      </c>
      <c r="E349" s="23" t="s">
        <v>53</v>
      </c>
      <c r="F349" s="23" t="s">
        <v>36</v>
      </c>
      <c r="G349" s="27" t="s">
        <v>5553</v>
      </c>
      <c r="H349" s="27" t="s">
        <v>4338</v>
      </c>
      <c r="I349" s="23" t="s">
        <v>4339</v>
      </c>
      <c r="J349" t="s">
        <v>4619</v>
      </c>
      <c r="K349">
        <v>4</v>
      </c>
      <c r="L349" s="23" t="s">
        <v>2525</v>
      </c>
    </row>
    <row r="350" spans="1:12" x14ac:dyDescent="0.35">
      <c r="A350" s="23" t="s">
        <v>3765</v>
      </c>
      <c r="B350" s="23" t="s">
        <v>3764</v>
      </c>
      <c r="C350" s="23" t="s">
        <v>3253</v>
      </c>
      <c r="D350" s="23">
        <v>0.96099999999999997</v>
      </c>
      <c r="E350" s="23" t="s">
        <v>76</v>
      </c>
      <c r="F350" s="23" t="s">
        <v>36</v>
      </c>
      <c r="G350" s="27" t="s">
        <v>3274</v>
      </c>
      <c r="H350" s="27" t="s">
        <v>4338</v>
      </c>
      <c r="I350" s="23" t="s">
        <v>4339</v>
      </c>
      <c r="J350" t="s">
        <v>4565</v>
      </c>
      <c r="K350">
        <v>1</v>
      </c>
      <c r="L350" s="23" t="s">
        <v>2522</v>
      </c>
    </row>
    <row r="351" spans="1:12" x14ac:dyDescent="0.35">
      <c r="A351" s="23" t="s">
        <v>6945</v>
      </c>
      <c r="B351" s="23" t="s">
        <v>6944</v>
      </c>
      <c r="C351" s="23" t="s">
        <v>3255</v>
      </c>
      <c r="D351" s="23">
        <v>0.745</v>
      </c>
      <c r="E351" s="23" t="s">
        <v>71</v>
      </c>
      <c r="F351" s="23" t="s">
        <v>36</v>
      </c>
      <c r="G351" s="27" t="s">
        <v>4910</v>
      </c>
      <c r="H351" s="27" t="s">
        <v>4338</v>
      </c>
      <c r="I351" s="23" t="s">
        <v>4339</v>
      </c>
      <c r="J351" t="s">
        <v>4745</v>
      </c>
      <c r="K351">
        <v>1</v>
      </c>
      <c r="L351" s="23" t="s">
        <v>2525</v>
      </c>
    </row>
    <row r="352" spans="1:12" x14ac:dyDescent="0.35">
      <c r="A352" s="23" t="s">
        <v>5242</v>
      </c>
      <c r="B352" s="23" t="s">
        <v>5241</v>
      </c>
      <c r="C352" s="23" t="s">
        <v>3253</v>
      </c>
      <c r="D352" s="23">
        <v>1.73</v>
      </c>
      <c r="E352" s="23" t="s">
        <v>47</v>
      </c>
      <c r="F352" s="23" t="s">
        <v>36</v>
      </c>
      <c r="G352" s="27" t="s">
        <v>5553</v>
      </c>
      <c r="H352" s="27" t="s">
        <v>4338</v>
      </c>
      <c r="I352" s="23" t="s">
        <v>4339</v>
      </c>
      <c r="J352" t="s">
        <v>4416</v>
      </c>
      <c r="K352">
        <v>2</v>
      </c>
      <c r="L352" s="23" t="s">
        <v>2522</v>
      </c>
    </row>
    <row r="353" spans="1:12" x14ac:dyDescent="0.35">
      <c r="A353" s="23" t="s">
        <v>5650</v>
      </c>
      <c r="B353" s="23" t="s">
        <v>5649</v>
      </c>
      <c r="C353" s="23" t="s">
        <v>3255</v>
      </c>
      <c r="D353" s="23">
        <v>0.745</v>
      </c>
      <c r="E353" s="23" t="s">
        <v>106</v>
      </c>
      <c r="F353" s="23" t="s">
        <v>36</v>
      </c>
      <c r="G353" s="27" t="s">
        <v>497</v>
      </c>
      <c r="H353" s="27" t="s">
        <v>4338</v>
      </c>
      <c r="I353" s="23" t="s">
        <v>4339</v>
      </c>
      <c r="J353" t="s">
        <v>7030</v>
      </c>
      <c r="K353">
        <v>4</v>
      </c>
      <c r="L353" s="23" t="s">
        <v>2525</v>
      </c>
    </row>
    <row r="354" spans="1:12" x14ac:dyDescent="0.35">
      <c r="A354" s="23" t="s">
        <v>252</v>
      </c>
      <c r="B354" s="23" t="s">
        <v>251</v>
      </c>
      <c r="C354" s="23" t="s">
        <v>3255</v>
      </c>
      <c r="D354" s="23">
        <v>0.75</v>
      </c>
      <c r="E354" s="23" t="s">
        <v>68</v>
      </c>
      <c r="F354" s="23" t="s">
        <v>36</v>
      </c>
      <c r="G354" s="27" t="s">
        <v>28</v>
      </c>
      <c r="H354" s="27" t="s">
        <v>4338</v>
      </c>
      <c r="I354" s="23" t="s">
        <v>4342</v>
      </c>
      <c r="J354" t="s">
        <v>4566</v>
      </c>
      <c r="K354">
        <v>6</v>
      </c>
      <c r="L354" s="23" t="s">
        <v>2525</v>
      </c>
    </row>
    <row r="355" spans="1:12" x14ac:dyDescent="0.35">
      <c r="A355" s="23" t="s">
        <v>6012</v>
      </c>
      <c r="B355" s="23" t="s">
        <v>6011</v>
      </c>
      <c r="C355" s="23" t="s">
        <v>3255</v>
      </c>
      <c r="D355" s="23">
        <v>0.745</v>
      </c>
      <c r="E355" s="23" t="s">
        <v>50</v>
      </c>
      <c r="F355" s="23" t="s">
        <v>36</v>
      </c>
      <c r="G355" s="27" t="s">
        <v>3274</v>
      </c>
      <c r="H355" s="27" t="s">
        <v>4338</v>
      </c>
      <c r="I355" s="23" t="s">
        <v>4339</v>
      </c>
      <c r="J355" t="s">
        <v>4589</v>
      </c>
      <c r="K355">
        <v>2</v>
      </c>
      <c r="L355" s="23" t="s">
        <v>2525</v>
      </c>
    </row>
    <row r="356" spans="1:12" x14ac:dyDescent="0.35">
      <c r="A356" s="23" t="s">
        <v>1883</v>
      </c>
      <c r="B356" s="23" t="s">
        <v>1882</v>
      </c>
      <c r="C356" s="23" t="s">
        <v>3262</v>
      </c>
      <c r="D356" s="23">
        <v>4.3860000000000001</v>
      </c>
      <c r="E356" s="23" t="s">
        <v>36</v>
      </c>
      <c r="F356" s="23" t="s">
        <v>36</v>
      </c>
      <c r="G356" s="27" t="s">
        <v>1733</v>
      </c>
      <c r="H356" s="27" t="s">
        <v>4338</v>
      </c>
      <c r="I356" s="23" t="s">
        <v>4342</v>
      </c>
      <c r="J356" t="s">
        <v>4360</v>
      </c>
      <c r="K356">
        <v>6</v>
      </c>
      <c r="L356" s="23" t="s">
        <v>2517</v>
      </c>
    </row>
    <row r="357" spans="1:12" x14ac:dyDescent="0.35">
      <c r="A357" s="23" t="s">
        <v>2901</v>
      </c>
      <c r="B357" s="23" t="s">
        <v>2900</v>
      </c>
      <c r="C357" s="23" t="s">
        <v>3254</v>
      </c>
      <c r="D357" s="23">
        <v>2.1389999999999998</v>
      </c>
      <c r="E357" s="23" t="s">
        <v>42</v>
      </c>
      <c r="F357" s="23" t="s">
        <v>36</v>
      </c>
      <c r="G357" s="27" t="s">
        <v>2786</v>
      </c>
      <c r="H357" s="27" t="s">
        <v>4338</v>
      </c>
      <c r="I357" s="23" t="s">
        <v>4342</v>
      </c>
      <c r="J357" t="s">
        <v>7034</v>
      </c>
      <c r="K357">
        <v>6</v>
      </c>
      <c r="L357" s="23" t="s">
        <v>2518</v>
      </c>
    </row>
    <row r="358" spans="1:12" x14ac:dyDescent="0.35">
      <c r="A358" s="23" t="s">
        <v>3827</v>
      </c>
      <c r="B358" s="23" t="s">
        <v>3826</v>
      </c>
      <c r="C358" s="23" t="s">
        <v>3254</v>
      </c>
      <c r="D358" s="23">
        <v>2.19</v>
      </c>
      <c r="E358" s="23" t="s">
        <v>106</v>
      </c>
      <c r="F358" s="23" t="s">
        <v>36</v>
      </c>
      <c r="G358" s="27" t="s">
        <v>2786</v>
      </c>
      <c r="H358" s="27" t="s">
        <v>4338</v>
      </c>
      <c r="I358" s="23" t="s">
        <v>4339</v>
      </c>
      <c r="J358" t="s">
        <v>4568</v>
      </c>
      <c r="K358">
        <v>3</v>
      </c>
      <c r="L358" s="23" t="s">
        <v>2518</v>
      </c>
    </row>
    <row r="359" spans="1:12" x14ac:dyDescent="0.35">
      <c r="A359" s="23" t="s">
        <v>6384</v>
      </c>
      <c r="B359" s="23" t="s">
        <v>6383</v>
      </c>
      <c r="C359" s="23" t="s">
        <v>3262</v>
      </c>
      <c r="D359" s="23">
        <v>4.3639999999999999</v>
      </c>
      <c r="E359" s="23" t="s">
        <v>85</v>
      </c>
      <c r="F359" s="23" t="s">
        <v>36</v>
      </c>
      <c r="G359" s="27" t="s">
        <v>4910</v>
      </c>
      <c r="H359" s="27" t="s">
        <v>4338</v>
      </c>
      <c r="I359" s="23" t="s">
        <v>4339</v>
      </c>
      <c r="J359" t="s">
        <v>4644</v>
      </c>
      <c r="K359">
        <v>1</v>
      </c>
      <c r="L359" s="23" t="s">
        <v>2517</v>
      </c>
    </row>
    <row r="360" spans="1:12" x14ac:dyDescent="0.35">
      <c r="A360" s="23" t="s">
        <v>2899</v>
      </c>
      <c r="B360" s="23" t="s">
        <v>2898</v>
      </c>
      <c r="C360" s="23" t="s">
        <v>3261</v>
      </c>
      <c r="D360" s="23">
        <v>5.3129999999999997</v>
      </c>
      <c r="E360" s="23" t="s">
        <v>39</v>
      </c>
      <c r="F360" s="23" t="s">
        <v>36</v>
      </c>
      <c r="G360" s="27" t="s">
        <v>2786</v>
      </c>
      <c r="H360" s="27" t="s">
        <v>4338</v>
      </c>
      <c r="I360" s="23" t="s">
        <v>4342</v>
      </c>
      <c r="J360" t="s">
        <v>4569</v>
      </c>
      <c r="K360">
        <v>8</v>
      </c>
      <c r="L360" s="23" t="s">
        <v>2536</v>
      </c>
    </row>
    <row r="361" spans="1:12" x14ac:dyDescent="0.35">
      <c r="A361" s="23" t="s">
        <v>2949</v>
      </c>
      <c r="B361" s="23" t="s">
        <v>2948</v>
      </c>
      <c r="C361" s="23" t="s">
        <v>3261</v>
      </c>
      <c r="D361" s="23">
        <v>5.5739999999999998</v>
      </c>
      <c r="E361" s="23" t="s">
        <v>71</v>
      </c>
      <c r="F361" s="23" t="s">
        <v>36</v>
      </c>
      <c r="G361" s="27" t="s">
        <v>2786</v>
      </c>
      <c r="H361" s="27" t="s">
        <v>4338</v>
      </c>
      <c r="I361" s="23" t="s">
        <v>4339</v>
      </c>
      <c r="J361" t="s">
        <v>4448</v>
      </c>
      <c r="K361">
        <v>1</v>
      </c>
      <c r="L361" s="23" t="s">
        <v>2536</v>
      </c>
    </row>
    <row r="362" spans="1:12" x14ac:dyDescent="0.35">
      <c r="A362" s="23" t="s">
        <v>2897</v>
      </c>
      <c r="B362" s="23" t="s">
        <v>2896</v>
      </c>
      <c r="C362" s="23" t="s">
        <v>3262</v>
      </c>
      <c r="D362" s="23">
        <v>3.51</v>
      </c>
      <c r="E362" s="23" t="s">
        <v>36</v>
      </c>
      <c r="F362" s="23" t="s">
        <v>36</v>
      </c>
      <c r="G362" s="27" t="s">
        <v>2786</v>
      </c>
      <c r="H362" s="27" t="s">
        <v>4338</v>
      </c>
      <c r="I362" s="23" t="s">
        <v>4342</v>
      </c>
      <c r="J362" t="s">
        <v>4555</v>
      </c>
      <c r="K362">
        <v>7</v>
      </c>
      <c r="L362" s="23" t="s">
        <v>2517</v>
      </c>
    </row>
    <row r="363" spans="1:12" x14ac:dyDescent="0.35">
      <c r="A363" s="23" t="s">
        <v>1861</v>
      </c>
      <c r="B363" s="23" t="s">
        <v>1860</v>
      </c>
      <c r="C363" s="23" t="s">
        <v>3254</v>
      </c>
      <c r="D363" s="23">
        <v>2.165</v>
      </c>
      <c r="E363" s="23" t="s">
        <v>144</v>
      </c>
      <c r="F363" s="23" t="s">
        <v>36</v>
      </c>
      <c r="G363" s="27" t="s">
        <v>1733</v>
      </c>
      <c r="H363" s="27" t="s">
        <v>4338</v>
      </c>
      <c r="I363" s="23" t="s">
        <v>4339</v>
      </c>
      <c r="J363" t="s">
        <v>4412</v>
      </c>
      <c r="K363">
        <v>4</v>
      </c>
      <c r="L363" s="23" t="s">
        <v>2518</v>
      </c>
    </row>
    <row r="364" spans="1:12" x14ac:dyDescent="0.35">
      <c r="A364" s="23" t="s">
        <v>3051</v>
      </c>
      <c r="B364" s="23" t="s">
        <v>3050</v>
      </c>
      <c r="C364" s="23" t="s">
        <v>3253</v>
      </c>
      <c r="D364" s="23">
        <v>0.94299999999999995</v>
      </c>
      <c r="E364" s="23" t="s">
        <v>36</v>
      </c>
      <c r="F364" s="23" t="s">
        <v>36</v>
      </c>
      <c r="G364" s="27" t="s">
        <v>2786</v>
      </c>
      <c r="H364" s="27" t="s">
        <v>4338</v>
      </c>
      <c r="I364" s="23" t="s">
        <v>4339</v>
      </c>
      <c r="J364" t="s">
        <v>4571</v>
      </c>
      <c r="K364">
        <v>4</v>
      </c>
      <c r="L364" s="23" t="s">
        <v>2522</v>
      </c>
    </row>
    <row r="365" spans="1:12" x14ac:dyDescent="0.35">
      <c r="A365" s="23" t="s">
        <v>3041</v>
      </c>
      <c r="B365" s="23" t="s">
        <v>3040</v>
      </c>
      <c r="C365" s="23" t="s">
        <v>3253</v>
      </c>
      <c r="D365" s="23">
        <v>1.5680000000000001</v>
      </c>
      <c r="E365" s="23" t="s">
        <v>53</v>
      </c>
      <c r="F365" s="23" t="s">
        <v>36</v>
      </c>
      <c r="G365" s="27" t="s">
        <v>2786</v>
      </c>
      <c r="H365" s="27" t="s">
        <v>4338</v>
      </c>
      <c r="I365" s="23" t="s">
        <v>4339</v>
      </c>
      <c r="J365" t="s">
        <v>4572</v>
      </c>
      <c r="K365">
        <v>1</v>
      </c>
      <c r="L365" s="23" t="s">
        <v>2522</v>
      </c>
    </row>
    <row r="366" spans="1:12" x14ac:dyDescent="0.35">
      <c r="A366" s="23" t="s">
        <v>2911</v>
      </c>
      <c r="B366" s="23" t="s">
        <v>2910</v>
      </c>
      <c r="C366" s="23" t="s">
        <v>3262</v>
      </c>
      <c r="D366" s="23">
        <v>3.6619999999999999</v>
      </c>
      <c r="E366" s="23" t="s">
        <v>68</v>
      </c>
      <c r="F366" s="23" t="s">
        <v>36</v>
      </c>
      <c r="G366" s="27" t="s">
        <v>2786</v>
      </c>
      <c r="H366" s="27" t="s">
        <v>4338</v>
      </c>
      <c r="I366" s="23" t="s">
        <v>4342</v>
      </c>
      <c r="J366" t="s">
        <v>4573</v>
      </c>
      <c r="K366">
        <v>6</v>
      </c>
      <c r="L366" s="23" t="s">
        <v>2517</v>
      </c>
    </row>
    <row r="367" spans="1:12" x14ac:dyDescent="0.35">
      <c r="A367" s="23" t="s">
        <v>3314</v>
      </c>
      <c r="B367" s="23" t="s">
        <v>3313</v>
      </c>
      <c r="C367" s="23" t="s">
        <v>3253</v>
      </c>
      <c r="D367" s="23">
        <v>1.7989999999999999</v>
      </c>
      <c r="E367" s="23" t="s">
        <v>68</v>
      </c>
      <c r="F367" s="23" t="s">
        <v>36</v>
      </c>
      <c r="G367" s="27" t="s">
        <v>25</v>
      </c>
      <c r="H367" s="27" t="s">
        <v>4338</v>
      </c>
      <c r="I367" s="23" t="s">
        <v>4339</v>
      </c>
      <c r="J367" t="s">
        <v>4358</v>
      </c>
      <c r="K367">
        <v>1</v>
      </c>
      <c r="L367" s="23" t="s">
        <v>2522</v>
      </c>
    </row>
    <row r="368" spans="1:12" x14ac:dyDescent="0.35">
      <c r="A368" s="23" t="s">
        <v>65</v>
      </c>
      <c r="B368" s="23" t="s">
        <v>64</v>
      </c>
      <c r="C368" s="23" t="s">
        <v>3253</v>
      </c>
      <c r="D368" s="23">
        <v>1.167</v>
      </c>
      <c r="E368" s="23" t="s">
        <v>42</v>
      </c>
      <c r="F368" s="23" t="s">
        <v>36</v>
      </c>
      <c r="G368" s="27" t="s">
        <v>25</v>
      </c>
      <c r="H368" s="27" t="s">
        <v>4338</v>
      </c>
      <c r="I368" s="23" t="s">
        <v>4339</v>
      </c>
      <c r="J368" t="s">
        <v>4575</v>
      </c>
      <c r="K368">
        <v>1</v>
      </c>
      <c r="L368" s="23" t="s">
        <v>2522</v>
      </c>
    </row>
    <row r="369" spans="1:12" x14ac:dyDescent="0.35">
      <c r="A369" s="23" t="s">
        <v>115</v>
      </c>
      <c r="B369" s="23" t="s">
        <v>114</v>
      </c>
      <c r="C369" s="23" t="s">
        <v>3254</v>
      </c>
      <c r="D369" s="23">
        <v>2.13</v>
      </c>
      <c r="E369" s="23" t="s">
        <v>36</v>
      </c>
      <c r="F369" s="23" t="s">
        <v>36</v>
      </c>
      <c r="G369" s="27" t="s">
        <v>25</v>
      </c>
      <c r="H369" s="27" t="s">
        <v>4338</v>
      </c>
      <c r="I369" s="23" t="s">
        <v>4339</v>
      </c>
      <c r="J369" t="s">
        <v>4576</v>
      </c>
      <c r="K369">
        <v>2</v>
      </c>
      <c r="L369" s="23" t="s">
        <v>2518</v>
      </c>
    </row>
    <row r="370" spans="1:12" x14ac:dyDescent="0.35">
      <c r="A370" s="23" t="s">
        <v>119</v>
      </c>
      <c r="B370" s="23" t="s">
        <v>118</v>
      </c>
      <c r="C370" s="23" t="s">
        <v>3253</v>
      </c>
      <c r="D370" s="23">
        <v>1.726</v>
      </c>
      <c r="E370" s="23" t="s">
        <v>36</v>
      </c>
      <c r="F370" s="23" t="s">
        <v>36</v>
      </c>
      <c r="G370" s="27" t="s">
        <v>25</v>
      </c>
      <c r="H370" s="27" t="s">
        <v>4338</v>
      </c>
      <c r="I370" s="23" t="s">
        <v>4339</v>
      </c>
      <c r="J370" t="s">
        <v>4536</v>
      </c>
      <c r="K370">
        <v>1</v>
      </c>
      <c r="L370" s="23" t="s">
        <v>2522</v>
      </c>
    </row>
    <row r="371" spans="1:12" x14ac:dyDescent="0.35">
      <c r="A371" s="23" t="s">
        <v>3937</v>
      </c>
      <c r="B371" s="23" t="s">
        <v>3936</v>
      </c>
      <c r="C371" s="23" t="s">
        <v>3253</v>
      </c>
      <c r="D371" s="23">
        <v>1.7090000000000001</v>
      </c>
      <c r="E371" s="23" t="s">
        <v>47</v>
      </c>
      <c r="F371" s="23" t="s">
        <v>36</v>
      </c>
      <c r="G371" s="27" t="s">
        <v>1733</v>
      </c>
      <c r="H371" s="27" t="s">
        <v>4338</v>
      </c>
      <c r="I371" s="23" t="s">
        <v>4342</v>
      </c>
      <c r="J371" t="s">
        <v>4578</v>
      </c>
      <c r="K371">
        <v>7</v>
      </c>
      <c r="L371" s="23" t="s">
        <v>2522</v>
      </c>
    </row>
    <row r="372" spans="1:12" x14ac:dyDescent="0.35">
      <c r="A372" s="23" t="s">
        <v>3498</v>
      </c>
      <c r="B372" s="23" t="s">
        <v>3497</v>
      </c>
      <c r="C372" s="23" t="s">
        <v>3255</v>
      </c>
      <c r="D372" s="23">
        <v>0.84199999999999997</v>
      </c>
      <c r="E372" s="23" t="s">
        <v>81</v>
      </c>
      <c r="F372" s="23" t="s">
        <v>36</v>
      </c>
      <c r="G372" s="27" t="s">
        <v>3273</v>
      </c>
      <c r="H372" s="27" t="s">
        <v>4338</v>
      </c>
      <c r="I372" s="23" t="s">
        <v>4339</v>
      </c>
      <c r="J372" t="s">
        <v>4579</v>
      </c>
      <c r="K372">
        <v>4</v>
      </c>
      <c r="L372" s="23" t="s">
        <v>2525</v>
      </c>
    </row>
    <row r="373" spans="1:12" x14ac:dyDescent="0.35">
      <c r="A373" s="23" t="s">
        <v>6304</v>
      </c>
      <c r="B373" s="23" t="s">
        <v>6303</v>
      </c>
      <c r="C373" s="23" t="s">
        <v>3261</v>
      </c>
      <c r="D373" s="23">
        <v>4.6539999999999999</v>
      </c>
      <c r="E373" s="23" t="s">
        <v>71</v>
      </c>
      <c r="F373" s="23" t="s">
        <v>36</v>
      </c>
      <c r="G373" s="27" t="s">
        <v>4910</v>
      </c>
      <c r="H373" s="27" t="s">
        <v>4338</v>
      </c>
      <c r="I373" s="23" t="s">
        <v>4342</v>
      </c>
      <c r="J373" t="s">
        <v>7035</v>
      </c>
      <c r="K373">
        <v>6</v>
      </c>
      <c r="L373" s="23" t="s">
        <v>2536</v>
      </c>
    </row>
    <row r="374" spans="1:12" x14ac:dyDescent="0.35">
      <c r="A374" s="23" t="s">
        <v>2993</v>
      </c>
      <c r="B374" s="23" t="s">
        <v>2992</v>
      </c>
      <c r="C374" s="23" t="s">
        <v>3262</v>
      </c>
      <c r="D374" s="23">
        <v>4.157</v>
      </c>
      <c r="E374" s="23" t="s">
        <v>36</v>
      </c>
      <c r="F374" s="23" t="s">
        <v>36</v>
      </c>
      <c r="G374" s="27" t="s">
        <v>2786</v>
      </c>
      <c r="H374" s="27" t="s">
        <v>4338</v>
      </c>
      <c r="I374" s="23" t="s">
        <v>4339</v>
      </c>
      <c r="J374" t="s">
        <v>4354</v>
      </c>
      <c r="K374">
        <v>2</v>
      </c>
      <c r="L374" s="23" t="s">
        <v>2517</v>
      </c>
    </row>
    <row r="375" spans="1:12" x14ac:dyDescent="0.35">
      <c r="A375" s="23" t="s">
        <v>3053</v>
      </c>
      <c r="B375" s="23" t="s">
        <v>3052</v>
      </c>
      <c r="C375" s="23" t="s">
        <v>3255</v>
      </c>
      <c r="D375" s="23">
        <v>0.84599999999999997</v>
      </c>
      <c r="E375" s="23" t="s">
        <v>85</v>
      </c>
      <c r="F375" s="23" t="s">
        <v>36</v>
      </c>
      <c r="G375" s="27" t="s">
        <v>2786</v>
      </c>
      <c r="H375" s="27" t="s">
        <v>4338</v>
      </c>
      <c r="I375" s="23" t="s">
        <v>4339</v>
      </c>
      <c r="J375" t="s">
        <v>4580</v>
      </c>
      <c r="K375">
        <v>1</v>
      </c>
      <c r="L375" s="23" t="s">
        <v>2525</v>
      </c>
    </row>
    <row r="376" spans="1:12" x14ac:dyDescent="0.35">
      <c r="A376" s="23" t="s">
        <v>740</v>
      </c>
      <c r="B376" s="23" t="s">
        <v>739</v>
      </c>
      <c r="C376" s="23" t="s">
        <v>3255</v>
      </c>
      <c r="D376" s="23">
        <v>0.58499999999999996</v>
      </c>
      <c r="E376" s="23" t="s">
        <v>155</v>
      </c>
      <c r="F376" s="23" t="s">
        <v>36</v>
      </c>
      <c r="G376" s="27" t="s">
        <v>2783</v>
      </c>
      <c r="H376" s="27" t="s">
        <v>4338</v>
      </c>
      <c r="I376" s="23" t="s">
        <v>4339</v>
      </c>
      <c r="J376" t="s">
        <v>4524</v>
      </c>
      <c r="K376">
        <v>3</v>
      </c>
      <c r="L376" s="23" t="s">
        <v>2525</v>
      </c>
    </row>
    <row r="377" spans="1:12" x14ac:dyDescent="0.35">
      <c r="A377" s="23" t="s">
        <v>6030</v>
      </c>
      <c r="B377" s="23" t="s">
        <v>6029</v>
      </c>
      <c r="C377" s="23" t="s">
        <v>3261</v>
      </c>
      <c r="D377" s="23">
        <v>5.165</v>
      </c>
      <c r="E377" s="23" t="s">
        <v>53</v>
      </c>
      <c r="F377" s="23" t="s">
        <v>36</v>
      </c>
      <c r="G377" s="27" t="s">
        <v>27</v>
      </c>
      <c r="H377" s="27" t="s">
        <v>4338</v>
      </c>
      <c r="I377" s="23" t="s">
        <v>4339</v>
      </c>
      <c r="J377" t="s">
        <v>7036</v>
      </c>
      <c r="K377">
        <v>2</v>
      </c>
      <c r="L377" s="23" t="s">
        <v>2536</v>
      </c>
    </row>
    <row r="378" spans="1:12" x14ac:dyDescent="0.35">
      <c r="A378" s="23" t="s">
        <v>6290</v>
      </c>
      <c r="B378" s="23" t="s">
        <v>6289</v>
      </c>
      <c r="C378" s="23" t="s">
        <v>3261</v>
      </c>
      <c r="D378" s="23">
        <v>4.9480000000000004</v>
      </c>
      <c r="E378" s="23" t="s">
        <v>85</v>
      </c>
      <c r="F378" s="23" t="s">
        <v>36</v>
      </c>
      <c r="G378" s="27" t="s">
        <v>4910</v>
      </c>
      <c r="H378" s="27" t="s">
        <v>4338</v>
      </c>
      <c r="I378" s="23" t="s">
        <v>4342</v>
      </c>
      <c r="J378" t="s">
        <v>4569</v>
      </c>
      <c r="K378">
        <v>8</v>
      </c>
      <c r="L378" s="23" t="s">
        <v>2536</v>
      </c>
    </row>
    <row r="379" spans="1:12" x14ac:dyDescent="0.35">
      <c r="A379" s="23" t="s">
        <v>2965</v>
      </c>
      <c r="B379" s="23" t="s">
        <v>2964</v>
      </c>
      <c r="C379" s="23" t="s">
        <v>3262</v>
      </c>
      <c r="D379" s="23">
        <v>3.5779999999999998</v>
      </c>
      <c r="E379" s="23" t="s">
        <v>68</v>
      </c>
      <c r="F379" s="23" t="s">
        <v>36</v>
      </c>
      <c r="G379" s="27" t="s">
        <v>2786</v>
      </c>
      <c r="H379" s="27" t="s">
        <v>4338</v>
      </c>
      <c r="I379" s="23" t="s">
        <v>4339</v>
      </c>
      <c r="J379" t="s">
        <v>4582</v>
      </c>
      <c r="K379">
        <v>2</v>
      </c>
      <c r="L379" s="23" t="s">
        <v>2517</v>
      </c>
    </row>
    <row r="380" spans="1:12" x14ac:dyDescent="0.35">
      <c r="A380" s="23" t="s">
        <v>5970</v>
      </c>
      <c r="B380" s="23" t="s">
        <v>5969</v>
      </c>
      <c r="C380" s="23" t="s">
        <v>3255</v>
      </c>
      <c r="D380" s="23">
        <v>0.745</v>
      </c>
      <c r="E380" s="23" t="s">
        <v>81</v>
      </c>
      <c r="F380" s="23" t="s">
        <v>36</v>
      </c>
      <c r="G380" s="27" t="s">
        <v>4909</v>
      </c>
      <c r="H380" s="27" t="s">
        <v>4338</v>
      </c>
      <c r="I380" s="23" t="s">
        <v>4339</v>
      </c>
      <c r="J380" t="s">
        <v>4501</v>
      </c>
      <c r="K380">
        <v>4</v>
      </c>
      <c r="L380" s="23" t="s">
        <v>2525</v>
      </c>
    </row>
    <row r="381" spans="1:12" x14ac:dyDescent="0.35">
      <c r="A381" s="23" t="s">
        <v>218</v>
      </c>
      <c r="B381" s="23" t="s">
        <v>217</v>
      </c>
      <c r="C381" s="23" t="s">
        <v>3254</v>
      </c>
      <c r="D381" s="23">
        <v>2.8479999999999999</v>
      </c>
      <c r="E381" s="23" t="s">
        <v>39</v>
      </c>
      <c r="F381" s="23" t="s">
        <v>36</v>
      </c>
      <c r="G381" s="27" t="s">
        <v>27</v>
      </c>
      <c r="H381" s="27" t="s">
        <v>4338</v>
      </c>
      <c r="I381" s="23" t="s">
        <v>4339</v>
      </c>
      <c r="J381" t="s">
        <v>4385</v>
      </c>
      <c r="K381">
        <v>2</v>
      </c>
      <c r="L381" s="23" t="s">
        <v>2518</v>
      </c>
    </row>
    <row r="382" spans="1:12" x14ac:dyDescent="0.35">
      <c r="A382" s="23" t="s">
        <v>5358</v>
      </c>
      <c r="B382" s="23" t="s">
        <v>5357</v>
      </c>
      <c r="C382" s="23" t="s">
        <v>3255</v>
      </c>
      <c r="D382" s="23">
        <v>0.75</v>
      </c>
      <c r="E382" s="23" t="s">
        <v>68</v>
      </c>
      <c r="F382" s="23" t="s">
        <v>36</v>
      </c>
      <c r="G382" s="27" t="s">
        <v>5553</v>
      </c>
      <c r="H382" s="27" t="s">
        <v>4338</v>
      </c>
      <c r="I382" s="23" t="s">
        <v>4339</v>
      </c>
      <c r="J382" t="s">
        <v>4372</v>
      </c>
      <c r="K382">
        <v>1</v>
      </c>
      <c r="L382" s="23" t="s">
        <v>2525</v>
      </c>
    </row>
    <row r="383" spans="1:12" x14ac:dyDescent="0.35">
      <c r="A383" s="23" t="s">
        <v>5694</v>
      </c>
      <c r="B383" s="23" t="s">
        <v>5693</v>
      </c>
      <c r="C383" s="23" t="s">
        <v>3254</v>
      </c>
      <c r="D383" s="23">
        <v>3.1829999999999998</v>
      </c>
      <c r="E383" s="23" t="s">
        <v>42</v>
      </c>
      <c r="F383" s="23" t="s">
        <v>36</v>
      </c>
      <c r="G383" s="27" t="s">
        <v>4909</v>
      </c>
      <c r="H383" s="27" t="s">
        <v>4338</v>
      </c>
      <c r="I383" s="23" t="s">
        <v>4339</v>
      </c>
      <c r="J383" t="s">
        <v>4394</v>
      </c>
      <c r="K383">
        <v>2</v>
      </c>
      <c r="L383" s="23" t="s">
        <v>2518</v>
      </c>
    </row>
    <row r="384" spans="1:12" x14ac:dyDescent="0.35">
      <c r="A384" s="23" t="s">
        <v>6622</v>
      </c>
      <c r="B384" s="23" t="s">
        <v>6621</v>
      </c>
      <c r="C384" s="23" t="s">
        <v>3254</v>
      </c>
      <c r="D384" s="23">
        <v>2.5939999999999999</v>
      </c>
      <c r="E384" s="23" t="s">
        <v>47</v>
      </c>
      <c r="F384" s="23" t="s">
        <v>36</v>
      </c>
      <c r="G384" s="27" t="s">
        <v>4910</v>
      </c>
      <c r="H384" s="27" t="s">
        <v>4338</v>
      </c>
      <c r="I384" s="23" t="s">
        <v>4339</v>
      </c>
      <c r="J384" t="s">
        <v>4346</v>
      </c>
      <c r="K384">
        <v>2</v>
      </c>
      <c r="L384" s="23" t="s">
        <v>2518</v>
      </c>
    </row>
    <row r="385" spans="1:12" x14ac:dyDescent="0.35">
      <c r="A385" s="23" t="s">
        <v>5830</v>
      </c>
      <c r="B385" s="23" t="s">
        <v>5829</v>
      </c>
      <c r="C385" s="23" t="s">
        <v>3253</v>
      </c>
      <c r="D385" s="23">
        <v>0.98599999999999999</v>
      </c>
      <c r="E385" s="23" t="s">
        <v>36</v>
      </c>
      <c r="F385" s="23" t="s">
        <v>36</v>
      </c>
      <c r="G385" s="27" t="s">
        <v>4909</v>
      </c>
      <c r="H385" s="27" t="s">
        <v>4338</v>
      </c>
      <c r="I385" s="23" t="s">
        <v>4339</v>
      </c>
      <c r="J385" t="s">
        <v>4476</v>
      </c>
      <c r="K385">
        <v>4</v>
      </c>
      <c r="L385" s="23" t="s">
        <v>2522</v>
      </c>
    </row>
    <row r="386" spans="1:12" x14ac:dyDescent="0.35">
      <c r="A386" s="23" t="s">
        <v>6697</v>
      </c>
      <c r="B386" s="23" t="s">
        <v>6696</v>
      </c>
      <c r="C386" s="23" t="s">
        <v>3254</v>
      </c>
      <c r="D386" s="23">
        <v>1.9630000000000001</v>
      </c>
      <c r="E386" s="23" t="s">
        <v>39</v>
      </c>
      <c r="F386" s="23" t="s">
        <v>36</v>
      </c>
      <c r="G386" s="27" t="s">
        <v>4910</v>
      </c>
      <c r="H386" s="27" t="s">
        <v>4338</v>
      </c>
      <c r="I386" s="23" t="s">
        <v>4339</v>
      </c>
      <c r="J386" t="s">
        <v>4353</v>
      </c>
      <c r="K386">
        <v>4</v>
      </c>
      <c r="L386" s="23" t="s">
        <v>2518</v>
      </c>
    </row>
    <row r="387" spans="1:12" x14ac:dyDescent="0.35">
      <c r="A387" s="23" t="s">
        <v>3945</v>
      </c>
      <c r="B387" s="23" t="s">
        <v>3944</v>
      </c>
      <c r="C387" s="23" t="s">
        <v>3255</v>
      </c>
      <c r="D387" s="23">
        <v>0.75</v>
      </c>
      <c r="E387" s="23" t="s">
        <v>81</v>
      </c>
      <c r="F387" s="23" t="s">
        <v>36</v>
      </c>
      <c r="G387" s="27" t="s">
        <v>1733</v>
      </c>
      <c r="H387" s="27" t="s">
        <v>4338</v>
      </c>
      <c r="I387" s="23" t="s">
        <v>4342</v>
      </c>
      <c r="J387" t="s">
        <v>4586</v>
      </c>
      <c r="K387">
        <v>7</v>
      </c>
      <c r="L387" s="23" t="s">
        <v>2525</v>
      </c>
    </row>
    <row r="388" spans="1:12" x14ac:dyDescent="0.35">
      <c r="A388" s="23" t="s">
        <v>3019</v>
      </c>
      <c r="B388" s="23" t="s">
        <v>3018</v>
      </c>
      <c r="C388" s="23" t="s">
        <v>3254</v>
      </c>
      <c r="D388" s="23">
        <v>2.0579999999999998</v>
      </c>
      <c r="E388" s="23" t="s">
        <v>47</v>
      </c>
      <c r="F388" s="23" t="s">
        <v>36</v>
      </c>
      <c r="G388" s="27" t="s">
        <v>2786</v>
      </c>
      <c r="H388" s="27" t="s">
        <v>4338</v>
      </c>
      <c r="I388" s="23" t="s">
        <v>4339</v>
      </c>
      <c r="J388" t="s">
        <v>4587</v>
      </c>
      <c r="K388">
        <v>4</v>
      </c>
      <c r="L388" s="23" t="s">
        <v>2518</v>
      </c>
    </row>
    <row r="389" spans="1:12" x14ac:dyDescent="0.35">
      <c r="A389" s="23" t="s">
        <v>2653</v>
      </c>
      <c r="B389" s="23" t="s">
        <v>2652</v>
      </c>
      <c r="C389" s="23" t="s">
        <v>3253</v>
      </c>
      <c r="D389" s="23">
        <v>1.2310000000000001</v>
      </c>
      <c r="E389" s="23" t="s">
        <v>36</v>
      </c>
      <c r="F389" s="23" t="s">
        <v>36</v>
      </c>
      <c r="G389" s="27" t="s">
        <v>7004</v>
      </c>
      <c r="H389" s="27" t="s">
        <v>4338</v>
      </c>
      <c r="I389" s="23" t="s">
        <v>4339</v>
      </c>
      <c r="J389" t="s">
        <v>4489</v>
      </c>
      <c r="K389">
        <v>2</v>
      </c>
      <c r="L389" s="23" t="s">
        <v>2522</v>
      </c>
    </row>
    <row r="390" spans="1:12" x14ac:dyDescent="0.35">
      <c r="A390" s="23" t="s">
        <v>3138</v>
      </c>
      <c r="B390" s="23" t="s">
        <v>267</v>
      </c>
      <c r="C390" s="23" t="s">
        <v>3261</v>
      </c>
      <c r="D390" s="23">
        <v>5.3609999999999998</v>
      </c>
      <c r="E390" s="23" t="s">
        <v>76</v>
      </c>
      <c r="F390" s="23" t="s">
        <v>36</v>
      </c>
      <c r="G390" s="27" t="s">
        <v>28</v>
      </c>
      <c r="H390" s="27" t="s">
        <v>4338</v>
      </c>
      <c r="I390" s="23" t="s">
        <v>4339</v>
      </c>
      <c r="J390" t="s">
        <v>4507</v>
      </c>
      <c r="K390">
        <v>4</v>
      </c>
      <c r="L390" s="23" t="s">
        <v>2536</v>
      </c>
    </row>
    <row r="391" spans="1:12" x14ac:dyDescent="0.35">
      <c r="A391" s="23" t="s">
        <v>2664</v>
      </c>
      <c r="B391" s="23" t="s">
        <v>2323</v>
      </c>
      <c r="C391" s="23" t="s">
        <v>3254</v>
      </c>
      <c r="D391" s="23">
        <v>2.012</v>
      </c>
      <c r="E391" s="23" t="s">
        <v>85</v>
      </c>
      <c r="F391" s="23" t="s">
        <v>36</v>
      </c>
      <c r="G391" s="27" t="s">
        <v>28</v>
      </c>
      <c r="H391" s="27" t="s">
        <v>4338</v>
      </c>
      <c r="I391" s="23" t="s">
        <v>4339</v>
      </c>
      <c r="J391" t="s">
        <v>4589</v>
      </c>
      <c r="K391">
        <v>2</v>
      </c>
      <c r="L391" s="23" t="s">
        <v>2518</v>
      </c>
    </row>
    <row r="392" spans="1:12" x14ac:dyDescent="0.35">
      <c r="A392" s="23" t="s">
        <v>5023</v>
      </c>
      <c r="B392" s="23" t="s">
        <v>5022</v>
      </c>
      <c r="C392" s="23" t="s">
        <v>3253</v>
      </c>
      <c r="D392" s="23">
        <v>1.7829999999999999</v>
      </c>
      <c r="E392" s="23" t="s">
        <v>81</v>
      </c>
      <c r="F392" s="23" t="s">
        <v>36</v>
      </c>
      <c r="G392" s="27" t="s">
        <v>493</v>
      </c>
      <c r="H392" s="27" t="s">
        <v>4338</v>
      </c>
      <c r="I392" s="23" t="s">
        <v>4339</v>
      </c>
      <c r="J392" t="s">
        <v>4709</v>
      </c>
      <c r="K392">
        <v>4</v>
      </c>
      <c r="L392" s="23" t="s">
        <v>2522</v>
      </c>
    </row>
    <row r="393" spans="1:12" x14ac:dyDescent="0.35">
      <c r="A393" s="23" t="s">
        <v>3637</v>
      </c>
      <c r="B393" s="23" t="s">
        <v>3636</v>
      </c>
      <c r="C393" s="23" t="s">
        <v>3253</v>
      </c>
      <c r="D393" s="23">
        <v>1.6279999999999999</v>
      </c>
      <c r="E393" s="23" t="s">
        <v>106</v>
      </c>
      <c r="F393" s="23" t="s">
        <v>36</v>
      </c>
      <c r="G393" s="27" t="s">
        <v>493</v>
      </c>
      <c r="H393" s="27" t="s">
        <v>4338</v>
      </c>
      <c r="I393" s="23" t="s">
        <v>4339</v>
      </c>
      <c r="J393" t="s">
        <v>4487</v>
      </c>
      <c r="K393">
        <v>2</v>
      </c>
      <c r="L393" s="23" t="s">
        <v>2522</v>
      </c>
    </row>
    <row r="394" spans="1:12" x14ac:dyDescent="0.35">
      <c r="A394" s="23" t="s">
        <v>6572</v>
      </c>
      <c r="B394" s="23" t="s">
        <v>6571</v>
      </c>
      <c r="C394" s="23" t="s">
        <v>3254</v>
      </c>
      <c r="D394" s="23">
        <v>3.0630000000000002</v>
      </c>
      <c r="E394" s="23" t="s">
        <v>39</v>
      </c>
      <c r="F394" s="23" t="s">
        <v>36</v>
      </c>
      <c r="G394" s="27" t="s">
        <v>4910</v>
      </c>
      <c r="H394" s="27" t="s">
        <v>4338</v>
      </c>
      <c r="I394" s="23" t="s">
        <v>4339</v>
      </c>
      <c r="J394" t="s">
        <v>4431</v>
      </c>
      <c r="K394">
        <v>3</v>
      </c>
      <c r="L394" s="23" t="s">
        <v>2518</v>
      </c>
    </row>
    <row r="395" spans="1:12" x14ac:dyDescent="0.35">
      <c r="A395" s="23" t="s">
        <v>3594</v>
      </c>
      <c r="B395" s="23" t="s">
        <v>3593</v>
      </c>
      <c r="C395" s="23" t="s">
        <v>3255</v>
      </c>
      <c r="D395" s="23">
        <v>0.75</v>
      </c>
      <c r="E395" s="23" t="s">
        <v>85</v>
      </c>
      <c r="F395" s="23" t="s">
        <v>36</v>
      </c>
      <c r="G395" s="27" t="s">
        <v>3273</v>
      </c>
      <c r="H395" s="27" t="s">
        <v>4338</v>
      </c>
      <c r="I395" s="23" t="s">
        <v>4339</v>
      </c>
      <c r="J395" t="s">
        <v>4557</v>
      </c>
      <c r="K395">
        <v>3</v>
      </c>
      <c r="L395" s="23" t="s">
        <v>2525</v>
      </c>
    </row>
    <row r="396" spans="1:12" x14ac:dyDescent="0.35">
      <c r="A396" s="23" t="s">
        <v>6566</v>
      </c>
      <c r="B396" s="23" t="s">
        <v>6565</v>
      </c>
      <c r="C396" s="23" t="s">
        <v>3254</v>
      </c>
      <c r="D396" s="23">
        <v>3.254</v>
      </c>
      <c r="E396" s="23" t="s">
        <v>76</v>
      </c>
      <c r="F396" s="23" t="s">
        <v>36</v>
      </c>
      <c r="G396" s="27" t="s">
        <v>4910</v>
      </c>
      <c r="H396" s="27" t="s">
        <v>4338</v>
      </c>
      <c r="I396" s="23" t="s">
        <v>4339</v>
      </c>
      <c r="J396" t="s">
        <v>4702</v>
      </c>
      <c r="K396">
        <v>2</v>
      </c>
      <c r="L396" s="23" t="s">
        <v>2518</v>
      </c>
    </row>
    <row r="397" spans="1:12" x14ac:dyDescent="0.35">
      <c r="A397" s="23" t="s">
        <v>6823</v>
      </c>
      <c r="B397" s="23" t="s">
        <v>6822</v>
      </c>
      <c r="C397" s="23" t="s">
        <v>3255</v>
      </c>
      <c r="D397" s="23">
        <v>0.75</v>
      </c>
      <c r="E397" s="23" t="s">
        <v>155</v>
      </c>
      <c r="F397" s="23" t="s">
        <v>36</v>
      </c>
      <c r="G397" s="27" t="s">
        <v>4910</v>
      </c>
      <c r="H397" s="27" t="s">
        <v>4338</v>
      </c>
      <c r="I397" s="23" t="s">
        <v>4339</v>
      </c>
      <c r="J397" t="s">
        <v>4437</v>
      </c>
      <c r="K397">
        <v>4</v>
      </c>
      <c r="L397" s="23" t="s">
        <v>2525</v>
      </c>
    </row>
    <row r="398" spans="1:12" x14ac:dyDescent="0.35">
      <c r="A398" s="23" t="s">
        <v>4281</v>
      </c>
      <c r="B398" s="23" t="s">
        <v>4280</v>
      </c>
      <c r="C398" s="23" t="s">
        <v>3253</v>
      </c>
      <c r="D398" s="23">
        <v>0.90900000000000003</v>
      </c>
      <c r="E398" s="23" t="s">
        <v>81</v>
      </c>
      <c r="F398" s="23" t="s">
        <v>36</v>
      </c>
      <c r="G398" s="27" t="s">
        <v>29</v>
      </c>
      <c r="H398" s="27" t="s">
        <v>4338</v>
      </c>
      <c r="I398" s="23" t="s">
        <v>4339</v>
      </c>
      <c r="J398" t="s">
        <v>4440</v>
      </c>
      <c r="K398">
        <v>4</v>
      </c>
      <c r="L398" s="23" t="s">
        <v>2522</v>
      </c>
    </row>
    <row r="399" spans="1:12" x14ac:dyDescent="0.35">
      <c r="A399" s="23" t="s">
        <v>4011</v>
      </c>
      <c r="B399" s="23" t="s">
        <v>4010</v>
      </c>
      <c r="C399" s="23" t="s">
        <v>3262</v>
      </c>
      <c r="D399" s="23">
        <v>3.8359999999999999</v>
      </c>
      <c r="E399" s="23" t="s">
        <v>106</v>
      </c>
      <c r="F399" s="23" t="s">
        <v>36</v>
      </c>
      <c r="G399" s="27" t="s">
        <v>1733</v>
      </c>
      <c r="H399" s="27" t="s">
        <v>4338</v>
      </c>
      <c r="I399" s="23" t="s">
        <v>4339</v>
      </c>
      <c r="J399" t="s">
        <v>4590</v>
      </c>
      <c r="K399">
        <v>3</v>
      </c>
      <c r="L399" s="23" t="s">
        <v>2517</v>
      </c>
    </row>
    <row r="400" spans="1:12" x14ac:dyDescent="0.35">
      <c r="A400" s="23" t="s">
        <v>646</v>
      </c>
      <c r="B400" s="23" t="s">
        <v>645</v>
      </c>
      <c r="C400" s="23" t="s">
        <v>3254</v>
      </c>
      <c r="D400" s="23">
        <v>3.1179999999999999</v>
      </c>
      <c r="E400" s="23" t="s">
        <v>42</v>
      </c>
      <c r="F400" s="23" t="s">
        <v>36</v>
      </c>
      <c r="G400" s="27" t="s">
        <v>28</v>
      </c>
      <c r="H400" s="27" t="s">
        <v>4338</v>
      </c>
      <c r="I400" s="23" t="s">
        <v>4339</v>
      </c>
      <c r="J400" t="s">
        <v>4591</v>
      </c>
      <c r="K400">
        <v>2</v>
      </c>
      <c r="L400" s="23" t="s">
        <v>2518</v>
      </c>
    </row>
    <row r="401" spans="1:12" x14ac:dyDescent="0.35">
      <c r="A401" s="23" t="s">
        <v>4101</v>
      </c>
      <c r="B401" s="23" t="s">
        <v>4100</v>
      </c>
      <c r="C401" s="23" t="s">
        <v>3255</v>
      </c>
      <c r="D401" s="23">
        <v>0.75</v>
      </c>
      <c r="E401" s="23" t="s">
        <v>85</v>
      </c>
      <c r="F401" s="23" t="s">
        <v>36</v>
      </c>
      <c r="G401" s="27" t="s">
        <v>2783</v>
      </c>
      <c r="H401" s="27" t="s">
        <v>4338</v>
      </c>
      <c r="I401" s="23" t="s">
        <v>4339</v>
      </c>
      <c r="J401" t="s">
        <v>4482</v>
      </c>
      <c r="K401">
        <v>2</v>
      </c>
      <c r="L401" s="23" t="s">
        <v>2525</v>
      </c>
    </row>
    <row r="402" spans="1:12" x14ac:dyDescent="0.35">
      <c r="A402" s="23" t="s">
        <v>3763</v>
      </c>
      <c r="B402" s="23" t="s">
        <v>3762</v>
      </c>
      <c r="C402" s="23" t="s">
        <v>3254</v>
      </c>
      <c r="D402" s="23">
        <v>2.1619999999999999</v>
      </c>
      <c r="E402" s="23" t="s">
        <v>68</v>
      </c>
      <c r="F402" s="23" t="s">
        <v>36</v>
      </c>
      <c r="G402" s="27" t="s">
        <v>3274</v>
      </c>
      <c r="H402" s="27" t="s">
        <v>4338</v>
      </c>
      <c r="I402" s="23" t="s">
        <v>4339</v>
      </c>
      <c r="J402" t="s">
        <v>4592</v>
      </c>
      <c r="K402">
        <v>2</v>
      </c>
      <c r="L402" s="23" t="s">
        <v>2518</v>
      </c>
    </row>
    <row r="403" spans="1:12" x14ac:dyDescent="0.35">
      <c r="A403" s="23" t="s">
        <v>3158</v>
      </c>
      <c r="B403" s="23" t="s">
        <v>3157</v>
      </c>
      <c r="C403" s="23" t="s">
        <v>3262</v>
      </c>
      <c r="D403" s="23">
        <v>3.6509999999999998</v>
      </c>
      <c r="E403" s="23" t="s">
        <v>81</v>
      </c>
      <c r="F403" s="23" t="s">
        <v>36</v>
      </c>
      <c r="G403" s="27" t="s">
        <v>1733</v>
      </c>
      <c r="H403" s="27" t="s">
        <v>4338</v>
      </c>
      <c r="I403" s="23" t="s">
        <v>4342</v>
      </c>
      <c r="J403" t="s">
        <v>4593</v>
      </c>
      <c r="K403">
        <v>7</v>
      </c>
      <c r="L403" s="23" t="s">
        <v>2517</v>
      </c>
    </row>
    <row r="404" spans="1:12" x14ac:dyDescent="0.35">
      <c r="A404" s="23" t="s">
        <v>4209</v>
      </c>
      <c r="B404" s="23" t="s">
        <v>4208</v>
      </c>
      <c r="C404" s="23" t="s">
        <v>3253</v>
      </c>
      <c r="D404" s="23">
        <v>1.278</v>
      </c>
      <c r="E404" s="23" t="s">
        <v>155</v>
      </c>
      <c r="F404" s="23" t="s">
        <v>36</v>
      </c>
      <c r="G404" s="27" t="s">
        <v>29</v>
      </c>
      <c r="H404" s="27" t="s">
        <v>4338</v>
      </c>
      <c r="I404" s="23" t="s">
        <v>4339</v>
      </c>
      <c r="J404" t="s">
        <v>4443</v>
      </c>
      <c r="K404">
        <v>2</v>
      </c>
      <c r="L404" s="23" t="s">
        <v>2522</v>
      </c>
    </row>
    <row r="405" spans="1:12" x14ac:dyDescent="0.35">
      <c r="A405" s="23" t="s">
        <v>5028</v>
      </c>
      <c r="B405" s="23" t="s">
        <v>5027</v>
      </c>
      <c r="C405" s="23" t="s">
        <v>3255</v>
      </c>
      <c r="D405" s="23">
        <v>0.75</v>
      </c>
      <c r="E405" s="23" t="s">
        <v>50</v>
      </c>
      <c r="F405" s="23" t="s">
        <v>36</v>
      </c>
      <c r="G405" s="27" t="s">
        <v>493</v>
      </c>
      <c r="H405" s="27" t="s">
        <v>4338</v>
      </c>
      <c r="I405" s="23" t="s">
        <v>4339</v>
      </c>
      <c r="J405" t="s">
        <v>4572</v>
      </c>
      <c r="K405">
        <v>1</v>
      </c>
      <c r="L405" s="23" t="s">
        <v>2525</v>
      </c>
    </row>
    <row r="406" spans="1:12" x14ac:dyDescent="0.35">
      <c r="A406" s="23" t="s">
        <v>5812</v>
      </c>
      <c r="B406" s="23" t="s">
        <v>5811</v>
      </c>
      <c r="C406" s="23" t="s">
        <v>3253</v>
      </c>
      <c r="D406" s="23">
        <v>1.175</v>
      </c>
      <c r="E406" s="23" t="s">
        <v>42</v>
      </c>
      <c r="F406" s="23" t="s">
        <v>36</v>
      </c>
      <c r="G406" s="27" t="s">
        <v>4909</v>
      </c>
      <c r="H406" s="27" t="s">
        <v>4338</v>
      </c>
      <c r="I406" s="23" t="s">
        <v>4339</v>
      </c>
      <c r="J406" t="s">
        <v>7024</v>
      </c>
      <c r="K406">
        <v>2</v>
      </c>
      <c r="L406" s="23" t="s">
        <v>2522</v>
      </c>
    </row>
    <row r="407" spans="1:12" x14ac:dyDescent="0.35">
      <c r="A407" s="23" t="s">
        <v>3213</v>
      </c>
      <c r="B407" s="23" t="s">
        <v>3212</v>
      </c>
      <c r="C407" s="23" t="s">
        <v>3253</v>
      </c>
      <c r="D407" s="23">
        <v>1.373</v>
      </c>
      <c r="E407" s="23" t="s">
        <v>85</v>
      </c>
      <c r="F407" s="23" t="s">
        <v>36</v>
      </c>
      <c r="G407" s="27" t="s">
        <v>1733</v>
      </c>
      <c r="H407" s="27" t="s">
        <v>4338</v>
      </c>
      <c r="I407" s="23" t="s">
        <v>4339</v>
      </c>
      <c r="J407" t="s">
        <v>4597</v>
      </c>
      <c r="K407">
        <v>1</v>
      </c>
      <c r="L407" s="23" t="s">
        <v>2522</v>
      </c>
    </row>
    <row r="408" spans="1:12" x14ac:dyDescent="0.35">
      <c r="A408" s="23" t="s">
        <v>263</v>
      </c>
      <c r="B408" s="23" t="s">
        <v>262</v>
      </c>
      <c r="C408" s="23" t="s">
        <v>3254</v>
      </c>
      <c r="D408" s="23">
        <v>2.411</v>
      </c>
      <c r="E408" s="23" t="s">
        <v>96</v>
      </c>
      <c r="F408" s="23" t="s">
        <v>36</v>
      </c>
      <c r="G408" s="27" t="s">
        <v>28</v>
      </c>
      <c r="H408" s="27" t="s">
        <v>4338</v>
      </c>
      <c r="I408" s="23" t="s">
        <v>4342</v>
      </c>
      <c r="J408" t="s">
        <v>4415</v>
      </c>
      <c r="K408">
        <v>7</v>
      </c>
      <c r="L408" s="23" t="s">
        <v>2518</v>
      </c>
    </row>
    <row r="409" spans="1:12" x14ac:dyDescent="0.35">
      <c r="A409" s="23" t="s">
        <v>6578</v>
      </c>
      <c r="B409" s="23" t="s">
        <v>6577</v>
      </c>
      <c r="C409" s="23" t="s">
        <v>3254</v>
      </c>
      <c r="D409" s="23">
        <v>2.9849999999999999</v>
      </c>
      <c r="E409" s="23" t="s">
        <v>42</v>
      </c>
      <c r="F409" s="23" t="s">
        <v>36</v>
      </c>
      <c r="G409" s="27" t="s">
        <v>4910</v>
      </c>
      <c r="H409" s="27" t="s">
        <v>4338</v>
      </c>
      <c r="I409" s="23" t="s">
        <v>4339</v>
      </c>
      <c r="J409" t="s">
        <v>4582</v>
      </c>
      <c r="K409">
        <v>2</v>
      </c>
      <c r="L409" s="23" t="s">
        <v>2518</v>
      </c>
    </row>
    <row r="410" spans="1:12" x14ac:dyDescent="0.35">
      <c r="A410" s="23" t="s">
        <v>2858</v>
      </c>
      <c r="B410" s="23" t="s">
        <v>2857</v>
      </c>
      <c r="C410" s="23" t="s">
        <v>3253</v>
      </c>
      <c r="D410" s="23">
        <v>0.91800000000000004</v>
      </c>
      <c r="E410" s="23" t="s">
        <v>42</v>
      </c>
      <c r="F410" s="23" t="s">
        <v>36</v>
      </c>
      <c r="G410" s="27" t="s">
        <v>493</v>
      </c>
      <c r="H410" s="27" t="s">
        <v>4338</v>
      </c>
      <c r="I410" s="23" t="s">
        <v>4339</v>
      </c>
      <c r="J410" t="s">
        <v>4465</v>
      </c>
      <c r="K410">
        <v>4</v>
      </c>
      <c r="L410" s="23" t="s">
        <v>2522</v>
      </c>
    </row>
    <row r="411" spans="1:12" x14ac:dyDescent="0.35">
      <c r="A411" s="23" t="s">
        <v>5003</v>
      </c>
      <c r="B411" s="23" t="s">
        <v>5002</v>
      </c>
      <c r="C411" s="23" t="s">
        <v>3255</v>
      </c>
      <c r="D411" s="23">
        <v>0.745</v>
      </c>
      <c r="E411" s="23" t="s">
        <v>42</v>
      </c>
      <c r="F411" s="23" t="s">
        <v>36</v>
      </c>
      <c r="G411" s="27" t="s">
        <v>3273</v>
      </c>
      <c r="H411" s="27" t="s">
        <v>4338</v>
      </c>
      <c r="I411" s="23" t="s">
        <v>4339</v>
      </c>
      <c r="J411" t="s">
        <v>4424</v>
      </c>
      <c r="K411">
        <v>1</v>
      </c>
      <c r="L411" s="23" t="s">
        <v>2525</v>
      </c>
    </row>
    <row r="412" spans="1:12" x14ac:dyDescent="0.35">
      <c r="A412" s="23" t="s">
        <v>3201</v>
      </c>
      <c r="B412" s="23" t="s">
        <v>3200</v>
      </c>
      <c r="C412" s="23" t="s">
        <v>3253</v>
      </c>
      <c r="D412" s="23">
        <v>1.306</v>
      </c>
      <c r="E412" s="23" t="s">
        <v>39</v>
      </c>
      <c r="F412" s="23" t="s">
        <v>36</v>
      </c>
      <c r="G412" s="27" t="s">
        <v>1733</v>
      </c>
      <c r="H412" s="27" t="s">
        <v>4338</v>
      </c>
      <c r="I412" s="23" t="s">
        <v>4339</v>
      </c>
      <c r="J412" t="s">
        <v>4424</v>
      </c>
      <c r="K412">
        <v>1</v>
      </c>
      <c r="L412" s="23" t="s">
        <v>2522</v>
      </c>
    </row>
    <row r="413" spans="1:12" x14ac:dyDescent="0.35">
      <c r="A413" s="23" t="s">
        <v>3745</v>
      </c>
      <c r="B413" s="23" t="s">
        <v>3744</v>
      </c>
      <c r="C413" s="23" t="s">
        <v>3253</v>
      </c>
      <c r="D413" s="23">
        <v>1.1779999999999999</v>
      </c>
      <c r="E413" s="23" t="s">
        <v>81</v>
      </c>
      <c r="F413" s="23" t="s">
        <v>36</v>
      </c>
      <c r="G413" s="27" t="s">
        <v>3274</v>
      </c>
      <c r="H413" s="27" t="s">
        <v>4338</v>
      </c>
      <c r="I413" s="23" t="s">
        <v>4339</v>
      </c>
      <c r="J413" t="s">
        <v>4587</v>
      </c>
      <c r="K413">
        <v>4</v>
      </c>
      <c r="L413" s="23" t="s">
        <v>2522</v>
      </c>
    </row>
    <row r="414" spans="1:12" x14ac:dyDescent="0.35">
      <c r="A414" s="23" t="s">
        <v>3211</v>
      </c>
      <c r="B414" s="23" t="s">
        <v>3210</v>
      </c>
      <c r="C414" s="23" t="s">
        <v>3255</v>
      </c>
      <c r="D414" s="23">
        <v>0.75</v>
      </c>
      <c r="E414" s="23" t="s">
        <v>71</v>
      </c>
      <c r="F414" s="23" t="s">
        <v>36</v>
      </c>
      <c r="G414" s="27" t="s">
        <v>1733</v>
      </c>
      <c r="H414" s="27" t="s">
        <v>4338</v>
      </c>
      <c r="I414" s="23" t="s">
        <v>4339</v>
      </c>
      <c r="J414" t="s">
        <v>4598</v>
      </c>
      <c r="K414">
        <v>4</v>
      </c>
      <c r="L414" s="23" t="s">
        <v>2525</v>
      </c>
    </row>
    <row r="415" spans="1:12" x14ac:dyDescent="0.35">
      <c r="A415" s="23" t="s">
        <v>5780</v>
      </c>
      <c r="B415" s="23" t="s">
        <v>5779</v>
      </c>
      <c r="C415" s="23" t="s">
        <v>3255</v>
      </c>
      <c r="D415" s="23">
        <v>0.75</v>
      </c>
      <c r="E415" s="23" t="s">
        <v>81</v>
      </c>
      <c r="F415" s="23" t="s">
        <v>36</v>
      </c>
      <c r="G415" s="27" t="s">
        <v>4909</v>
      </c>
      <c r="H415" s="27" t="s">
        <v>4338</v>
      </c>
      <c r="I415" s="23" t="s">
        <v>4342</v>
      </c>
      <c r="J415" t="s">
        <v>7037</v>
      </c>
      <c r="K415">
        <v>8</v>
      </c>
      <c r="L415" s="23" t="s">
        <v>2525</v>
      </c>
    </row>
    <row r="416" spans="1:12" x14ac:dyDescent="0.35">
      <c r="A416" s="23" t="s">
        <v>4043</v>
      </c>
      <c r="B416" s="23" t="s">
        <v>4042</v>
      </c>
      <c r="C416" s="23" t="s">
        <v>3254</v>
      </c>
      <c r="D416" s="23">
        <v>2.835</v>
      </c>
      <c r="E416" s="23" t="s">
        <v>81</v>
      </c>
      <c r="F416" s="23" t="s">
        <v>36</v>
      </c>
      <c r="G416" s="27" t="s">
        <v>2783</v>
      </c>
      <c r="H416" s="27" t="s">
        <v>4338</v>
      </c>
      <c r="I416" s="23" t="s">
        <v>4342</v>
      </c>
      <c r="J416" t="s">
        <v>4360</v>
      </c>
      <c r="K416">
        <v>6</v>
      </c>
      <c r="L416" s="23" t="s">
        <v>2518</v>
      </c>
    </row>
    <row r="417" spans="1:12" x14ac:dyDescent="0.35">
      <c r="A417" s="23" t="s">
        <v>4047</v>
      </c>
      <c r="B417" s="23" t="s">
        <v>4046</v>
      </c>
      <c r="C417" s="23" t="s">
        <v>3254</v>
      </c>
      <c r="D417" s="23">
        <v>1.86</v>
      </c>
      <c r="E417" s="23" t="s">
        <v>50</v>
      </c>
      <c r="F417" s="23" t="s">
        <v>36</v>
      </c>
      <c r="G417" s="27" t="s">
        <v>2783</v>
      </c>
      <c r="H417" s="27" t="s">
        <v>4338</v>
      </c>
      <c r="I417" s="23" t="s">
        <v>4342</v>
      </c>
      <c r="J417" t="s">
        <v>4599</v>
      </c>
      <c r="K417">
        <v>7</v>
      </c>
      <c r="L417" s="23" t="s">
        <v>2518</v>
      </c>
    </row>
    <row r="418" spans="1:12" x14ac:dyDescent="0.35">
      <c r="A418" s="23" t="s">
        <v>2893</v>
      </c>
      <c r="B418" s="23" t="s">
        <v>2892</v>
      </c>
      <c r="C418" s="23" t="s">
        <v>3253</v>
      </c>
      <c r="D418" s="23">
        <v>1.2270000000000001</v>
      </c>
      <c r="E418" s="23" t="s">
        <v>39</v>
      </c>
      <c r="F418" s="23" t="s">
        <v>36</v>
      </c>
      <c r="G418" s="27" t="s">
        <v>493</v>
      </c>
      <c r="H418" s="27" t="s">
        <v>4338</v>
      </c>
      <c r="I418" s="23" t="s">
        <v>4339</v>
      </c>
      <c r="J418" t="s">
        <v>4600</v>
      </c>
      <c r="K418">
        <v>3</v>
      </c>
      <c r="L418" s="23" t="s">
        <v>2522</v>
      </c>
    </row>
    <row r="419" spans="1:12" x14ac:dyDescent="0.35">
      <c r="A419" s="23" t="s">
        <v>2521</v>
      </c>
      <c r="B419" s="23" t="s">
        <v>2520</v>
      </c>
      <c r="C419" s="23" t="s">
        <v>3254</v>
      </c>
      <c r="D419" s="23">
        <v>2.5030000000000001</v>
      </c>
      <c r="E419" s="23" t="s">
        <v>47</v>
      </c>
      <c r="F419" s="23" t="s">
        <v>36</v>
      </c>
      <c r="G419" s="27" t="s">
        <v>25</v>
      </c>
      <c r="H419" s="27" t="s">
        <v>4338</v>
      </c>
      <c r="I419" s="23" t="s">
        <v>4342</v>
      </c>
      <c r="J419" t="s">
        <v>4601</v>
      </c>
      <c r="K419">
        <v>7</v>
      </c>
      <c r="L419" s="23" t="s">
        <v>2518</v>
      </c>
    </row>
    <row r="420" spans="1:12" x14ac:dyDescent="0.35">
      <c r="A420" s="23" t="s">
        <v>6588</v>
      </c>
      <c r="B420" s="23" t="s">
        <v>6587</v>
      </c>
      <c r="C420" s="23" t="s">
        <v>3254</v>
      </c>
      <c r="D420" s="23">
        <v>2.8839999999999999</v>
      </c>
      <c r="E420" s="23" t="s">
        <v>42</v>
      </c>
      <c r="F420" s="23" t="s">
        <v>36</v>
      </c>
      <c r="G420" s="27" t="s">
        <v>4910</v>
      </c>
      <c r="H420" s="27" t="s">
        <v>4338</v>
      </c>
      <c r="I420" s="23" t="s">
        <v>4339</v>
      </c>
      <c r="J420" t="s">
        <v>4431</v>
      </c>
      <c r="K420">
        <v>3</v>
      </c>
      <c r="L420" s="23" t="s">
        <v>2518</v>
      </c>
    </row>
    <row r="421" spans="1:12" x14ac:dyDescent="0.35">
      <c r="A421" s="23" t="s">
        <v>972</v>
      </c>
      <c r="B421" s="23" t="s">
        <v>971</v>
      </c>
      <c r="C421" s="23" t="s">
        <v>3253</v>
      </c>
      <c r="D421" s="23">
        <v>1.1870000000000001</v>
      </c>
      <c r="E421" s="23" t="s">
        <v>53</v>
      </c>
      <c r="F421" s="23" t="s">
        <v>36</v>
      </c>
      <c r="G421" s="27" t="s">
        <v>26</v>
      </c>
      <c r="H421" s="27" t="s">
        <v>4338</v>
      </c>
      <c r="I421" s="23" t="s">
        <v>4339</v>
      </c>
      <c r="J421" t="s">
        <v>4397</v>
      </c>
      <c r="K421">
        <v>1</v>
      </c>
      <c r="L421" s="23" t="s">
        <v>2522</v>
      </c>
    </row>
    <row r="422" spans="1:12" x14ac:dyDescent="0.35">
      <c r="A422" s="23" t="s">
        <v>4119</v>
      </c>
      <c r="B422" s="23" t="s">
        <v>4118</v>
      </c>
      <c r="C422" s="23" t="s">
        <v>3254</v>
      </c>
      <c r="D422" s="23">
        <v>2.5990000000000002</v>
      </c>
      <c r="E422" s="23" t="s">
        <v>76</v>
      </c>
      <c r="F422" s="23" t="s">
        <v>36</v>
      </c>
      <c r="G422" s="27" t="s">
        <v>29</v>
      </c>
      <c r="H422" s="27" t="s">
        <v>4338</v>
      </c>
      <c r="I422" s="23" t="s">
        <v>4342</v>
      </c>
      <c r="J422" t="s">
        <v>4407</v>
      </c>
      <c r="K422">
        <v>6</v>
      </c>
      <c r="L422" s="23" t="s">
        <v>2518</v>
      </c>
    </row>
    <row r="423" spans="1:12" x14ac:dyDescent="0.35">
      <c r="A423" s="23" t="s">
        <v>2167</v>
      </c>
      <c r="B423" s="23" t="s">
        <v>2166</v>
      </c>
      <c r="C423" s="23" t="s">
        <v>3253</v>
      </c>
      <c r="D423" s="23">
        <v>1.03</v>
      </c>
      <c r="E423" s="23" t="s">
        <v>36</v>
      </c>
      <c r="F423" s="23" t="s">
        <v>36</v>
      </c>
      <c r="G423" s="27" t="s">
        <v>493</v>
      </c>
      <c r="H423" s="27" t="s">
        <v>4338</v>
      </c>
      <c r="I423" s="23" t="s">
        <v>4339</v>
      </c>
      <c r="J423" t="s">
        <v>4426</v>
      </c>
      <c r="K423">
        <v>2</v>
      </c>
      <c r="L423" s="23" t="s">
        <v>2522</v>
      </c>
    </row>
    <row r="424" spans="1:12" x14ac:dyDescent="0.35">
      <c r="A424" s="23" t="s">
        <v>6516</v>
      </c>
      <c r="B424" s="23" t="s">
        <v>6515</v>
      </c>
      <c r="C424" s="23" t="s">
        <v>3262</v>
      </c>
      <c r="D424" s="23">
        <v>3.665</v>
      </c>
      <c r="E424" s="23" t="s">
        <v>36</v>
      </c>
      <c r="F424" s="23" t="s">
        <v>36</v>
      </c>
      <c r="G424" s="27" t="s">
        <v>4910</v>
      </c>
      <c r="H424" s="27" t="s">
        <v>4338</v>
      </c>
      <c r="I424" s="23" t="s">
        <v>4339</v>
      </c>
      <c r="J424" t="s">
        <v>4598</v>
      </c>
      <c r="K424">
        <v>4</v>
      </c>
      <c r="L424" s="23" t="s">
        <v>2517</v>
      </c>
    </row>
    <row r="425" spans="1:12" x14ac:dyDescent="0.35">
      <c r="A425" s="23" t="s">
        <v>2674</v>
      </c>
      <c r="B425" s="23" t="s">
        <v>2673</v>
      </c>
      <c r="C425" s="23" t="s">
        <v>3255</v>
      </c>
      <c r="D425" s="23">
        <v>0.75</v>
      </c>
      <c r="E425" s="23" t="s">
        <v>47</v>
      </c>
      <c r="F425" s="23" t="s">
        <v>36</v>
      </c>
      <c r="G425" s="27" t="s">
        <v>1733</v>
      </c>
      <c r="H425" s="27" t="s">
        <v>4338</v>
      </c>
      <c r="I425" s="23" t="s">
        <v>4342</v>
      </c>
      <c r="J425" t="s">
        <v>4604</v>
      </c>
      <c r="K425">
        <v>5</v>
      </c>
      <c r="L425" s="23" t="s">
        <v>2525</v>
      </c>
    </row>
    <row r="426" spans="1:12" x14ac:dyDescent="0.35">
      <c r="A426" s="23" t="s">
        <v>2828</v>
      </c>
      <c r="B426" s="23" t="s">
        <v>2827</v>
      </c>
      <c r="C426" s="23" t="s">
        <v>3254</v>
      </c>
      <c r="D426" s="23">
        <v>2.5209999999999999</v>
      </c>
      <c r="E426" s="23" t="s">
        <v>42</v>
      </c>
      <c r="F426" s="23" t="s">
        <v>36</v>
      </c>
      <c r="G426" s="27" t="s">
        <v>25</v>
      </c>
      <c r="H426" s="27" t="s">
        <v>4338</v>
      </c>
      <c r="I426" s="23" t="s">
        <v>4339</v>
      </c>
      <c r="J426" t="s">
        <v>4418</v>
      </c>
      <c r="K426">
        <v>2</v>
      </c>
      <c r="L426" s="23" t="s">
        <v>2518</v>
      </c>
    </row>
    <row r="427" spans="1:12" x14ac:dyDescent="0.35">
      <c r="A427" s="23" t="s">
        <v>61</v>
      </c>
      <c r="B427" s="23" t="s">
        <v>60</v>
      </c>
      <c r="C427" s="23" t="s">
        <v>3254</v>
      </c>
      <c r="D427" s="23">
        <v>1.865</v>
      </c>
      <c r="E427" s="23" t="s">
        <v>144</v>
      </c>
      <c r="F427" s="23" t="s">
        <v>36</v>
      </c>
      <c r="G427" s="27" t="s">
        <v>25</v>
      </c>
      <c r="H427" s="27" t="s">
        <v>4338</v>
      </c>
      <c r="I427" s="23" t="s">
        <v>4342</v>
      </c>
      <c r="J427" t="s">
        <v>4605</v>
      </c>
      <c r="K427">
        <v>7</v>
      </c>
      <c r="L427" s="23" t="s">
        <v>2518</v>
      </c>
    </row>
    <row r="428" spans="1:12" x14ac:dyDescent="0.35">
      <c r="A428" s="23" t="s">
        <v>4223</v>
      </c>
      <c r="B428" s="23" t="s">
        <v>4222</v>
      </c>
      <c r="C428" s="23" t="s">
        <v>3253</v>
      </c>
      <c r="D428" s="23">
        <v>1.2629999999999999</v>
      </c>
      <c r="E428" s="23" t="s">
        <v>36</v>
      </c>
      <c r="F428" s="23" t="s">
        <v>36</v>
      </c>
      <c r="G428" s="27" t="s">
        <v>29</v>
      </c>
      <c r="H428" s="27" t="s">
        <v>4338</v>
      </c>
      <c r="I428" s="23" t="s">
        <v>4339</v>
      </c>
      <c r="J428" t="s">
        <v>4607</v>
      </c>
      <c r="K428">
        <v>3</v>
      </c>
      <c r="L428" s="23" t="s">
        <v>2522</v>
      </c>
    </row>
    <row r="429" spans="1:12" x14ac:dyDescent="0.35">
      <c r="A429" s="23" t="s">
        <v>173</v>
      </c>
      <c r="B429" s="23" t="s">
        <v>172</v>
      </c>
      <c r="C429" s="23" t="s">
        <v>3254</v>
      </c>
      <c r="D429" s="23">
        <v>3.4</v>
      </c>
      <c r="E429" s="23" t="s">
        <v>68</v>
      </c>
      <c r="F429" s="23" t="s">
        <v>36</v>
      </c>
      <c r="G429" s="27" t="s">
        <v>26</v>
      </c>
      <c r="H429" s="27" t="s">
        <v>4338</v>
      </c>
      <c r="I429" s="23" t="s">
        <v>4339</v>
      </c>
      <c r="J429" t="s">
        <v>4441</v>
      </c>
      <c r="K429">
        <v>4</v>
      </c>
      <c r="L429" s="23" t="s">
        <v>2518</v>
      </c>
    </row>
    <row r="430" spans="1:12" x14ac:dyDescent="0.35">
      <c r="A430" s="23" t="s">
        <v>204</v>
      </c>
      <c r="B430" s="23" t="s">
        <v>203</v>
      </c>
      <c r="C430" s="23" t="s">
        <v>3262</v>
      </c>
      <c r="D430" s="23">
        <v>3.4820000000000002</v>
      </c>
      <c r="E430" s="23" t="s">
        <v>76</v>
      </c>
      <c r="F430" s="23" t="s">
        <v>36</v>
      </c>
      <c r="G430" s="27" t="s">
        <v>27</v>
      </c>
      <c r="H430" s="27" t="s">
        <v>4338</v>
      </c>
      <c r="I430" s="23" t="s">
        <v>4339</v>
      </c>
      <c r="J430" t="s">
        <v>4608</v>
      </c>
      <c r="K430">
        <v>1</v>
      </c>
      <c r="L430" s="23" t="s">
        <v>2517</v>
      </c>
    </row>
    <row r="431" spans="1:12" x14ac:dyDescent="0.35">
      <c r="A431" s="23" t="s">
        <v>563</v>
      </c>
      <c r="B431" s="23" t="s">
        <v>562</v>
      </c>
      <c r="C431" s="23" t="s">
        <v>3262</v>
      </c>
      <c r="D431" s="23">
        <v>4.2389999999999999</v>
      </c>
      <c r="E431" s="23" t="s">
        <v>96</v>
      </c>
      <c r="F431" s="23" t="s">
        <v>36</v>
      </c>
      <c r="G431" s="27" t="s">
        <v>497</v>
      </c>
      <c r="H431" s="27" t="s">
        <v>4338</v>
      </c>
      <c r="I431" s="23" t="s">
        <v>4342</v>
      </c>
      <c r="J431" t="s">
        <v>4383</v>
      </c>
      <c r="K431">
        <v>8</v>
      </c>
      <c r="L431" s="23" t="s">
        <v>2517</v>
      </c>
    </row>
    <row r="432" spans="1:12" x14ac:dyDescent="0.35">
      <c r="A432" s="23" t="s">
        <v>4037</v>
      </c>
      <c r="B432" s="23" t="s">
        <v>4036</v>
      </c>
      <c r="C432" s="23" t="s">
        <v>3253</v>
      </c>
      <c r="D432" s="23">
        <v>0.998</v>
      </c>
      <c r="E432" s="23" t="s">
        <v>36</v>
      </c>
      <c r="F432" s="23" t="s">
        <v>36</v>
      </c>
      <c r="G432" s="27" t="s">
        <v>2783</v>
      </c>
      <c r="H432" s="27" t="s">
        <v>4338</v>
      </c>
      <c r="I432" s="23" t="s">
        <v>4342</v>
      </c>
      <c r="J432" t="s">
        <v>4405</v>
      </c>
      <c r="K432">
        <v>6</v>
      </c>
      <c r="L432" s="23" t="s">
        <v>2522</v>
      </c>
    </row>
    <row r="433" spans="1:12" x14ac:dyDescent="0.35">
      <c r="A433" s="23" t="s">
        <v>3075</v>
      </c>
      <c r="B433" s="23" t="s">
        <v>3074</v>
      </c>
      <c r="C433" s="23" t="s">
        <v>3254</v>
      </c>
      <c r="D433" s="23">
        <v>2.4830000000000001</v>
      </c>
      <c r="E433" s="23" t="s">
        <v>36</v>
      </c>
      <c r="F433" s="23" t="s">
        <v>36</v>
      </c>
      <c r="G433" s="27" t="s">
        <v>2786</v>
      </c>
      <c r="H433" s="27" t="s">
        <v>4338</v>
      </c>
      <c r="I433" s="23" t="s">
        <v>4339</v>
      </c>
      <c r="J433" t="s">
        <v>4609</v>
      </c>
      <c r="K433">
        <v>3</v>
      </c>
      <c r="L433" s="23" t="s">
        <v>2518</v>
      </c>
    </row>
    <row r="434" spans="1:12" x14ac:dyDescent="0.35">
      <c r="A434" s="23" t="s">
        <v>6947</v>
      </c>
      <c r="B434" s="23" t="s">
        <v>6946</v>
      </c>
      <c r="C434" s="23" t="s">
        <v>3255</v>
      </c>
      <c r="D434" s="23">
        <v>0.745</v>
      </c>
      <c r="E434" s="23" t="s">
        <v>81</v>
      </c>
      <c r="F434" s="23" t="s">
        <v>36</v>
      </c>
      <c r="G434" s="27" t="s">
        <v>4910</v>
      </c>
      <c r="H434" s="27" t="s">
        <v>4338</v>
      </c>
      <c r="I434" s="23" t="s">
        <v>4339</v>
      </c>
      <c r="J434" t="s">
        <v>4345</v>
      </c>
      <c r="K434">
        <v>4</v>
      </c>
      <c r="L434" s="23" t="s">
        <v>2525</v>
      </c>
    </row>
    <row r="435" spans="1:12" x14ac:dyDescent="0.35">
      <c r="A435" s="23" t="s">
        <v>2969</v>
      </c>
      <c r="B435" s="23" t="s">
        <v>2968</v>
      </c>
      <c r="C435" s="23" t="s">
        <v>3254</v>
      </c>
      <c r="D435" s="23">
        <v>3.294</v>
      </c>
      <c r="E435" s="23" t="s">
        <v>36</v>
      </c>
      <c r="F435" s="23" t="s">
        <v>36</v>
      </c>
      <c r="G435" s="27" t="s">
        <v>2786</v>
      </c>
      <c r="H435" s="27" t="s">
        <v>4338</v>
      </c>
      <c r="I435" s="23" t="s">
        <v>4339</v>
      </c>
      <c r="J435" t="s">
        <v>4430</v>
      </c>
      <c r="K435">
        <v>2</v>
      </c>
      <c r="L435" s="23" t="s">
        <v>2518</v>
      </c>
    </row>
    <row r="436" spans="1:12" x14ac:dyDescent="0.35">
      <c r="A436" s="23" t="s">
        <v>6815</v>
      </c>
      <c r="B436" s="23" t="s">
        <v>6814</v>
      </c>
      <c r="C436" s="23" t="s">
        <v>3255</v>
      </c>
      <c r="D436" s="23">
        <v>0.75</v>
      </c>
      <c r="E436" s="23" t="s">
        <v>106</v>
      </c>
      <c r="F436" s="23" t="s">
        <v>36</v>
      </c>
      <c r="G436" s="27" t="s">
        <v>4910</v>
      </c>
      <c r="H436" s="27" t="s">
        <v>4338</v>
      </c>
      <c r="I436" s="23" t="s">
        <v>4339</v>
      </c>
      <c r="J436" t="s">
        <v>4794</v>
      </c>
      <c r="K436">
        <v>4</v>
      </c>
      <c r="L436" s="23" t="s">
        <v>2525</v>
      </c>
    </row>
    <row r="437" spans="1:12" x14ac:dyDescent="0.35">
      <c r="A437" s="23" t="s">
        <v>6438</v>
      </c>
      <c r="B437" s="23" t="s">
        <v>6437</v>
      </c>
      <c r="C437" s="23" t="s">
        <v>3254</v>
      </c>
      <c r="D437" s="23">
        <v>1.758</v>
      </c>
      <c r="E437" s="23" t="s">
        <v>85</v>
      </c>
      <c r="F437" s="23" t="s">
        <v>36</v>
      </c>
      <c r="G437" s="27" t="s">
        <v>4910</v>
      </c>
      <c r="H437" s="27" t="s">
        <v>4338</v>
      </c>
      <c r="I437" s="23" t="s">
        <v>4342</v>
      </c>
      <c r="J437" t="s">
        <v>4707</v>
      </c>
      <c r="K437">
        <v>8</v>
      </c>
      <c r="L437" s="23" t="s">
        <v>2518</v>
      </c>
    </row>
    <row r="438" spans="1:12" x14ac:dyDescent="0.35">
      <c r="A438" s="23" t="s">
        <v>6370</v>
      </c>
      <c r="B438" s="23" t="s">
        <v>6369</v>
      </c>
      <c r="C438" s="23" t="s">
        <v>3254</v>
      </c>
      <c r="D438" s="23">
        <v>3.0840000000000001</v>
      </c>
      <c r="E438" s="23" t="s">
        <v>81</v>
      </c>
      <c r="F438" s="23" t="s">
        <v>36</v>
      </c>
      <c r="G438" s="27" t="s">
        <v>4910</v>
      </c>
      <c r="H438" s="27" t="s">
        <v>4338</v>
      </c>
      <c r="I438" s="23" t="s">
        <v>4342</v>
      </c>
      <c r="J438" t="s">
        <v>7038</v>
      </c>
      <c r="K438">
        <v>8</v>
      </c>
      <c r="L438" s="23" t="s">
        <v>2518</v>
      </c>
    </row>
    <row r="439" spans="1:12" x14ac:dyDescent="0.35">
      <c r="A439" s="23" t="s">
        <v>206</v>
      </c>
      <c r="B439" s="23" t="s">
        <v>205</v>
      </c>
      <c r="C439" s="23" t="s">
        <v>3253</v>
      </c>
      <c r="D439" s="23">
        <v>1.24</v>
      </c>
      <c r="E439" s="23" t="s">
        <v>96</v>
      </c>
      <c r="F439" s="23" t="s">
        <v>36</v>
      </c>
      <c r="G439" s="27" t="s">
        <v>27</v>
      </c>
      <c r="H439" s="27" t="s">
        <v>4338</v>
      </c>
      <c r="I439" s="23" t="s">
        <v>4339</v>
      </c>
      <c r="J439" t="s">
        <v>4612</v>
      </c>
      <c r="K439">
        <v>3</v>
      </c>
      <c r="L439" s="23" t="s">
        <v>2522</v>
      </c>
    </row>
    <row r="440" spans="1:12" x14ac:dyDescent="0.35">
      <c r="A440" s="23" t="s">
        <v>6793</v>
      </c>
      <c r="B440" s="23" t="s">
        <v>6792</v>
      </c>
      <c r="C440" s="23" t="s">
        <v>3253</v>
      </c>
      <c r="D440" s="23">
        <v>0.95299999999999996</v>
      </c>
      <c r="E440" s="23" t="s">
        <v>81</v>
      </c>
      <c r="F440" s="23" t="s">
        <v>36</v>
      </c>
      <c r="G440" s="27" t="s">
        <v>4910</v>
      </c>
      <c r="H440" s="27" t="s">
        <v>4338</v>
      </c>
      <c r="I440" s="23" t="s">
        <v>4339</v>
      </c>
      <c r="J440" t="s">
        <v>4446</v>
      </c>
      <c r="K440">
        <v>3</v>
      </c>
      <c r="L440" s="23" t="s">
        <v>2522</v>
      </c>
    </row>
    <row r="441" spans="1:12" x14ac:dyDescent="0.35">
      <c r="A441" s="23" t="s">
        <v>670</v>
      </c>
      <c r="B441" s="23" t="s">
        <v>669</v>
      </c>
      <c r="C441" s="23" t="s">
        <v>3262</v>
      </c>
      <c r="D441" s="23">
        <v>3.593</v>
      </c>
      <c r="E441" s="23" t="s">
        <v>53</v>
      </c>
      <c r="F441" s="23" t="s">
        <v>36</v>
      </c>
      <c r="G441" s="27" t="s">
        <v>2783</v>
      </c>
      <c r="H441" s="27" t="s">
        <v>4338</v>
      </c>
      <c r="I441" s="23" t="s">
        <v>4339</v>
      </c>
      <c r="J441" t="s">
        <v>4497</v>
      </c>
      <c r="K441">
        <v>2</v>
      </c>
      <c r="L441" s="23" t="s">
        <v>2517</v>
      </c>
    </row>
    <row r="442" spans="1:12" x14ac:dyDescent="0.35">
      <c r="A442" s="23" t="s">
        <v>6180</v>
      </c>
      <c r="B442" s="23" t="s">
        <v>6179</v>
      </c>
      <c r="C442" s="23" t="s">
        <v>3254</v>
      </c>
      <c r="D442" s="23">
        <v>3.0129999999999999</v>
      </c>
      <c r="E442" s="23" t="s">
        <v>76</v>
      </c>
      <c r="F442" s="23" t="s">
        <v>36</v>
      </c>
      <c r="G442" s="27" t="s">
        <v>1733</v>
      </c>
      <c r="H442" s="27" t="s">
        <v>4338</v>
      </c>
      <c r="I442" s="23" t="s">
        <v>4342</v>
      </c>
      <c r="J442" t="s">
        <v>4831</v>
      </c>
      <c r="K442">
        <v>8</v>
      </c>
      <c r="L442" s="23" t="s">
        <v>2518</v>
      </c>
    </row>
    <row r="443" spans="1:12" x14ac:dyDescent="0.35">
      <c r="A443" s="23" t="s">
        <v>5565</v>
      </c>
      <c r="B443" s="23" t="s">
        <v>5564</v>
      </c>
      <c r="C443" s="23" t="s">
        <v>3262</v>
      </c>
      <c r="D443" s="23">
        <v>4.1539999999999999</v>
      </c>
      <c r="E443" s="23" t="s">
        <v>81</v>
      </c>
      <c r="F443" s="23" t="s">
        <v>36</v>
      </c>
      <c r="G443" s="27" t="s">
        <v>29</v>
      </c>
      <c r="H443" s="27" t="s">
        <v>4338</v>
      </c>
      <c r="I443" s="23" t="s">
        <v>4339</v>
      </c>
      <c r="J443" t="s">
        <v>4577</v>
      </c>
      <c r="K443">
        <v>4</v>
      </c>
      <c r="L443" s="23" t="s">
        <v>2517</v>
      </c>
    </row>
    <row r="444" spans="1:12" x14ac:dyDescent="0.35">
      <c r="A444" s="23" t="s">
        <v>1557</v>
      </c>
      <c r="B444" s="23" t="s">
        <v>1556</v>
      </c>
      <c r="C444" s="23" t="s">
        <v>3254</v>
      </c>
      <c r="D444" s="23">
        <v>2.29</v>
      </c>
      <c r="E444" s="23" t="s">
        <v>42</v>
      </c>
      <c r="F444" s="23" t="s">
        <v>36</v>
      </c>
      <c r="G444" s="27" t="s">
        <v>2783</v>
      </c>
      <c r="H444" s="27" t="s">
        <v>4338</v>
      </c>
      <c r="I444" s="23" t="s">
        <v>4339</v>
      </c>
      <c r="J444" t="s">
        <v>4362</v>
      </c>
      <c r="K444">
        <v>2</v>
      </c>
      <c r="L444" s="23" t="s">
        <v>2518</v>
      </c>
    </row>
    <row r="445" spans="1:12" x14ac:dyDescent="0.35">
      <c r="A445" s="23" t="s">
        <v>4927</v>
      </c>
      <c r="B445" s="23" t="s">
        <v>4926</v>
      </c>
      <c r="C445" s="23" t="s">
        <v>3255</v>
      </c>
      <c r="D445" s="23">
        <v>0.74299999999999999</v>
      </c>
      <c r="E445" s="23" t="s">
        <v>68</v>
      </c>
      <c r="F445" s="23" t="s">
        <v>36</v>
      </c>
      <c r="G445" s="27" t="s">
        <v>2786</v>
      </c>
      <c r="H445" s="27" t="s">
        <v>4338</v>
      </c>
      <c r="I445" s="23" t="s">
        <v>4342</v>
      </c>
      <c r="J445" t="s">
        <v>4681</v>
      </c>
      <c r="K445">
        <v>8</v>
      </c>
      <c r="L445" s="23" t="s">
        <v>2525</v>
      </c>
    </row>
    <row r="446" spans="1:12" x14ac:dyDescent="0.35">
      <c r="A446" s="23" t="s">
        <v>4211</v>
      </c>
      <c r="B446" s="23" t="s">
        <v>4210</v>
      </c>
      <c r="C446" s="23" t="s">
        <v>3254</v>
      </c>
      <c r="D446" s="23">
        <v>2.645</v>
      </c>
      <c r="E446" s="23" t="s">
        <v>71</v>
      </c>
      <c r="F446" s="23" t="s">
        <v>36</v>
      </c>
      <c r="G446" s="27" t="s">
        <v>29</v>
      </c>
      <c r="H446" s="27" t="s">
        <v>4338</v>
      </c>
      <c r="I446" s="23" t="s">
        <v>4339</v>
      </c>
      <c r="J446" t="s">
        <v>4490</v>
      </c>
      <c r="K446">
        <v>3</v>
      </c>
      <c r="L446" s="23" t="s">
        <v>2518</v>
      </c>
    </row>
    <row r="447" spans="1:12" x14ac:dyDescent="0.35">
      <c r="A447" s="23" t="s">
        <v>5042</v>
      </c>
      <c r="B447" s="23" t="s">
        <v>5041</v>
      </c>
      <c r="C447" s="23" t="s">
        <v>3261</v>
      </c>
      <c r="D447" s="23">
        <v>5.23</v>
      </c>
      <c r="E447" s="23" t="s">
        <v>36</v>
      </c>
      <c r="F447" s="23" t="s">
        <v>36</v>
      </c>
      <c r="G447" s="27" t="s">
        <v>2783</v>
      </c>
      <c r="H447" s="27" t="s">
        <v>4338</v>
      </c>
      <c r="I447" s="23" t="s">
        <v>4339</v>
      </c>
      <c r="J447" t="s">
        <v>4730</v>
      </c>
      <c r="K447">
        <v>3</v>
      </c>
      <c r="L447" s="23" t="s">
        <v>2536</v>
      </c>
    </row>
    <row r="448" spans="1:12" x14ac:dyDescent="0.35">
      <c r="A448" s="23" t="s">
        <v>6386</v>
      </c>
      <c r="B448" s="23" t="s">
        <v>6385</v>
      </c>
      <c r="C448" s="23" t="s">
        <v>3254</v>
      </c>
      <c r="D448" s="23">
        <v>2.6</v>
      </c>
      <c r="E448" s="23" t="s">
        <v>42</v>
      </c>
      <c r="F448" s="23" t="s">
        <v>36</v>
      </c>
      <c r="G448" s="27" t="s">
        <v>4910</v>
      </c>
      <c r="H448" s="27" t="s">
        <v>4338</v>
      </c>
      <c r="I448" s="23" t="s">
        <v>4342</v>
      </c>
      <c r="J448" t="s">
        <v>7039</v>
      </c>
      <c r="K448">
        <v>6</v>
      </c>
      <c r="L448" s="23" t="s">
        <v>2518</v>
      </c>
    </row>
    <row r="449" spans="1:12" x14ac:dyDescent="0.35">
      <c r="A449" s="23" t="s">
        <v>3990</v>
      </c>
      <c r="B449" s="23" t="s">
        <v>3989</v>
      </c>
      <c r="C449" s="23" t="s">
        <v>3254</v>
      </c>
      <c r="D449" s="23">
        <v>3.044</v>
      </c>
      <c r="E449" s="23" t="s">
        <v>81</v>
      </c>
      <c r="F449" s="23" t="s">
        <v>36</v>
      </c>
      <c r="G449" s="27" t="s">
        <v>1733</v>
      </c>
      <c r="H449" s="27" t="s">
        <v>4338</v>
      </c>
      <c r="I449" s="23" t="s">
        <v>4339</v>
      </c>
      <c r="J449" t="s">
        <v>4355</v>
      </c>
      <c r="K449">
        <v>2</v>
      </c>
      <c r="L449" s="23" t="s">
        <v>2518</v>
      </c>
    </row>
    <row r="450" spans="1:12" x14ac:dyDescent="0.35">
      <c r="A450" s="23" t="s">
        <v>2535</v>
      </c>
      <c r="B450" s="23" t="s">
        <v>2534</v>
      </c>
      <c r="C450" s="23" t="s">
        <v>3255</v>
      </c>
      <c r="D450" s="23">
        <v>0.86</v>
      </c>
      <c r="E450" s="23" t="s">
        <v>96</v>
      </c>
      <c r="F450" s="23" t="s">
        <v>36</v>
      </c>
      <c r="G450" s="27" t="s">
        <v>25</v>
      </c>
      <c r="H450" s="27" t="s">
        <v>4338</v>
      </c>
      <c r="I450" s="23" t="s">
        <v>4339</v>
      </c>
      <c r="J450" t="s">
        <v>4358</v>
      </c>
      <c r="K450">
        <v>1</v>
      </c>
      <c r="L450" s="23" t="s">
        <v>2525</v>
      </c>
    </row>
    <row r="451" spans="1:12" x14ac:dyDescent="0.35">
      <c r="A451" s="23" t="s">
        <v>6131</v>
      </c>
      <c r="B451" s="23" t="s">
        <v>6130</v>
      </c>
      <c r="C451" s="23" t="s">
        <v>3255</v>
      </c>
      <c r="D451" s="23">
        <v>0.745</v>
      </c>
      <c r="E451" s="23" t="s">
        <v>106</v>
      </c>
      <c r="F451" s="23" t="s">
        <v>36</v>
      </c>
      <c r="G451" s="27" t="s">
        <v>28</v>
      </c>
      <c r="H451" s="27" t="s">
        <v>4338</v>
      </c>
      <c r="I451" s="23" t="s">
        <v>4339</v>
      </c>
      <c r="J451" t="s">
        <v>4402</v>
      </c>
      <c r="K451">
        <v>3</v>
      </c>
      <c r="L451" s="23" t="s">
        <v>2525</v>
      </c>
    </row>
    <row r="452" spans="1:12" x14ac:dyDescent="0.35">
      <c r="A452" s="23" t="s">
        <v>6462</v>
      </c>
      <c r="B452" s="23" t="s">
        <v>6461</v>
      </c>
      <c r="C452" s="23" t="s">
        <v>3262</v>
      </c>
      <c r="D452" s="23">
        <v>3.8889999999999998</v>
      </c>
      <c r="E452" s="23" t="s">
        <v>39</v>
      </c>
      <c r="F452" s="23" t="s">
        <v>36</v>
      </c>
      <c r="G452" s="27" t="s">
        <v>4910</v>
      </c>
      <c r="H452" s="27" t="s">
        <v>4338</v>
      </c>
      <c r="I452" s="23" t="s">
        <v>4339</v>
      </c>
      <c r="J452" t="s">
        <v>4429</v>
      </c>
      <c r="K452">
        <v>2</v>
      </c>
      <c r="L452" s="23" t="s">
        <v>2517</v>
      </c>
    </row>
    <row r="453" spans="1:12" x14ac:dyDescent="0.35">
      <c r="A453" s="23" t="s">
        <v>6374</v>
      </c>
      <c r="B453" s="23" t="s">
        <v>6373</v>
      </c>
      <c r="C453" s="23" t="s">
        <v>3254</v>
      </c>
      <c r="D453" s="23">
        <v>2.7349999999999999</v>
      </c>
      <c r="E453" s="23" t="s">
        <v>68</v>
      </c>
      <c r="F453" s="23" t="s">
        <v>36</v>
      </c>
      <c r="G453" s="27" t="s">
        <v>4910</v>
      </c>
      <c r="H453" s="27" t="s">
        <v>4338</v>
      </c>
      <c r="I453" s="23" t="s">
        <v>4342</v>
      </c>
      <c r="J453" t="s">
        <v>4792</v>
      </c>
      <c r="K453">
        <v>7</v>
      </c>
      <c r="L453" s="23" t="s">
        <v>2518</v>
      </c>
    </row>
    <row r="454" spans="1:12" x14ac:dyDescent="0.35">
      <c r="A454" s="23" t="s">
        <v>6288</v>
      </c>
      <c r="B454" s="23" t="s">
        <v>6287</v>
      </c>
      <c r="C454" s="23" t="s">
        <v>3261</v>
      </c>
      <c r="D454" s="23">
        <v>5.4</v>
      </c>
      <c r="E454" s="23" t="s">
        <v>144</v>
      </c>
      <c r="F454" s="23" t="s">
        <v>36</v>
      </c>
      <c r="G454" s="27" t="s">
        <v>4910</v>
      </c>
      <c r="H454" s="27" t="s">
        <v>4338</v>
      </c>
      <c r="I454" s="23" t="s">
        <v>4339</v>
      </c>
      <c r="J454" t="s">
        <v>4818</v>
      </c>
      <c r="K454">
        <v>2</v>
      </c>
      <c r="L454" s="23" t="s">
        <v>2536</v>
      </c>
    </row>
    <row r="455" spans="1:12" x14ac:dyDescent="0.35">
      <c r="A455" s="23" t="s">
        <v>2227</v>
      </c>
      <c r="B455" s="23" t="s">
        <v>2226</v>
      </c>
      <c r="C455" s="23" t="s">
        <v>3262</v>
      </c>
      <c r="D455" s="23">
        <v>3.5169999999999999</v>
      </c>
      <c r="E455" s="23" t="s">
        <v>81</v>
      </c>
      <c r="F455" s="23" t="s">
        <v>36</v>
      </c>
      <c r="G455" s="27" t="s">
        <v>497</v>
      </c>
      <c r="H455" s="27" t="s">
        <v>4338</v>
      </c>
      <c r="I455" s="23" t="s">
        <v>4339</v>
      </c>
      <c r="J455" t="s">
        <v>4614</v>
      </c>
      <c r="K455">
        <v>1</v>
      </c>
      <c r="L455" s="23" t="s">
        <v>2517</v>
      </c>
    </row>
    <row r="456" spans="1:12" x14ac:dyDescent="0.35">
      <c r="A456" s="23" t="s">
        <v>6312</v>
      </c>
      <c r="B456" s="23" t="s">
        <v>6311</v>
      </c>
      <c r="C456" s="23" t="s">
        <v>3261</v>
      </c>
      <c r="D456" s="23">
        <v>5.032</v>
      </c>
      <c r="E456" s="23" t="s">
        <v>76</v>
      </c>
      <c r="F456" s="23" t="s">
        <v>36</v>
      </c>
      <c r="G456" s="27" t="s">
        <v>4910</v>
      </c>
      <c r="H456" s="27" t="s">
        <v>4338</v>
      </c>
      <c r="I456" s="23" t="s">
        <v>4339</v>
      </c>
      <c r="J456" t="s">
        <v>4669</v>
      </c>
      <c r="K456">
        <v>2</v>
      </c>
      <c r="L456" s="23" t="s">
        <v>2536</v>
      </c>
    </row>
    <row r="457" spans="1:12" x14ac:dyDescent="0.35">
      <c r="A457" s="23" t="s">
        <v>5059</v>
      </c>
      <c r="B457" s="23" t="s">
        <v>5058</v>
      </c>
      <c r="C457" s="23" t="s">
        <v>3253</v>
      </c>
      <c r="D457" s="23">
        <v>1.6140000000000001</v>
      </c>
      <c r="E457" s="23" t="s">
        <v>36</v>
      </c>
      <c r="F457" s="23" t="s">
        <v>36</v>
      </c>
      <c r="G457" s="27" t="s">
        <v>2783</v>
      </c>
      <c r="H457" s="27" t="s">
        <v>4338</v>
      </c>
      <c r="I457" s="23" t="s">
        <v>4339</v>
      </c>
      <c r="J457" t="s">
        <v>7040</v>
      </c>
      <c r="K457">
        <v>4</v>
      </c>
      <c r="L457" s="23" t="s">
        <v>2522</v>
      </c>
    </row>
    <row r="458" spans="1:12" x14ac:dyDescent="0.35">
      <c r="A458" s="23" t="s">
        <v>6520</v>
      </c>
      <c r="B458" s="23" t="s">
        <v>6519</v>
      </c>
      <c r="C458" s="23" t="s">
        <v>3262</v>
      </c>
      <c r="D458" s="23">
        <v>3.6429999999999998</v>
      </c>
      <c r="E458" s="23" t="s">
        <v>36</v>
      </c>
      <c r="F458" s="23" t="s">
        <v>36</v>
      </c>
      <c r="G458" s="27" t="s">
        <v>4910</v>
      </c>
      <c r="H458" s="27" t="s">
        <v>4338</v>
      </c>
      <c r="I458" s="23" t="s">
        <v>4339</v>
      </c>
      <c r="J458" t="s">
        <v>4420</v>
      </c>
      <c r="K458">
        <v>2</v>
      </c>
      <c r="L458" s="23" t="s">
        <v>2517</v>
      </c>
    </row>
    <row r="459" spans="1:12" x14ac:dyDescent="0.35">
      <c r="A459" s="23" t="s">
        <v>6103</v>
      </c>
      <c r="B459" s="23" t="s">
        <v>6102</v>
      </c>
      <c r="C459" s="23" t="s">
        <v>3253</v>
      </c>
      <c r="D459" s="23">
        <v>0.90400000000000003</v>
      </c>
      <c r="E459" s="23" t="s">
        <v>50</v>
      </c>
      <c r="F459" s="23" t="s">
        <v>36</v>
      </c>
      <c r="G459" s="27" t="s">
        <v>28</v>
      </c>
      <c r="H459" s="27" t="s">
        <v>4338</v>
      </c>
      <c r="I459" s="23" t="s">
        <v>4339</v>
      </c>
      <c r="J459" t="s">
        <v>4490</v>
      </c>
      <c r="K459">
        <v>3</v>
      </c>
      <c r="L459" s="23" t="s">
        <v>2522</v>
      </c>
    </row>
    <row r="460" spans="1:12" x14ac:dyDescent="0.35">
      <c r="A460" s="23" t="s">
        <v>3795</v>
      </c>
      <c r="B460" s="23" t="s">
        <v>3794</v>
      </c>
      <c r="C460" s="23" t="s">
        <v>3254</v>
      </c>
      <c r="D460" s="23">
        <v>3.044</v>
      </c>
      <c r="E460" s="23" t="s">
        <v>85</v>
      </c>
      <c r="F460" s="23" t="s">
        <v>36</v>
      </c>
      <c r="G460" s="27" t="s">
        <v>2786</v>
      </c>
      <c r="H460" s="27" t="s">
        <v>4338</v>
      </c>
      <c r="I460" s="23" t="s">
        <v>4342</v>
      </c>
      <c r="J460" t="s">
        <v>4616</v>
      </c>
      <c r="K460">
        <v>7</v>
      </c>
      <c r="L460" s="23" t="s">
        <v>2518</v>
      </c>
    </row>
    <row r="461" spans="1:12" x14ac:dyDescent="0.35">
      <c r="A461" s="23" t="s">
        <v>6592</v>
      </c>
      <c r="B461" s="23" t="s">
        <v>6591</v>
      </c>
      <c r="C461" s="23" t="s">
        <v>3254</v>
      </c>
      <c r="D461" s="23">
        <v>2.8690000000000002</v>
      </c>
      <c r="E461" s="23" t="s">
        <v>76</v>
      </c>
      <c r="F461" s="23" t="s">
        <v>36</v>
      </c>
      <c r="G461" s="27" t="s">
        <v>4910</v>
      </c>
      <c r="H461" s="27" t="s">
        <v>4338</v>
      </c>
      <c r="I461" s="23" t="s">
        <v>4339</v>
      </c>
      <c r="J461" t="s">
        <v>4395</v>
      </c>
      <c r="K461">
        <v>3</v>
      </c>
      <c r="L461" s="23" t="s">
        <v>2518</v>
      </c>
    </row>
    <row r="462" spans="1:12" x14ac:dyDescent="0.35">
      <c r="A462" s="23" t="s">
        <v>6819</v>
      </c>
      <c r="B462" s="23" t="s">
        <v>6818</v>
      </c>
      <c r="C462" s="23" t="s">
        <v>3255</v>
      </c>
      <c r="D462" s="23">
        <v>0.75</v>
      </c>
      <c r="E462" s="23" t="s">
        <v>42</v>
      </c>
      <c r="F462" s="23" t="s">
        <v>36</v>
      </c>
      <c r="G462" s="27" t="s">
        <v>4910</v>
      </c>
      <c r="H462" s="27" t="s">
        <v>4338</v>
      </c>
      <c r="I462" s="23" t="s">
        <v>4339</v>
      </c>
      <c r="J462" t="s">
        <v>4534</v>
      </c>
      <c r="K462">
        <v>3</v>
      </c>
      <c r="L462" s="23" t="s">
        <v>2525</v>
      </c>
    </row>
    <row r="463" spans="1:12" x14ac:dyDescent="0.35">
      <c r="A463" s="23" t="s">
        <v>5526</v>
      </c>
      <c r="B463" s="23" t="s">
        <v>5525</v>
      </c>
      <c r="C463" s="23" t="s">
        <v>3255</v>
      </c>
      <c r="D463" s="23">
        <v>0.745</v>
      </c>
      <c r="E463" s="23" t="s">
        <v>96</v>
      </c>
      <c r="F463" s="23" t="s">
        <v>36</v>
      </c>
      <c r="G463" s="27" t="s">
        <v>5553</v>
      </c>
      <c r="H463" s="27" t="s">
        <v>4338</v>
      </c>
      <c r="I463" s="23" t="s">
        <v>4339</v>
      </c>
      <c r="J463" t="s">
        <v>4620</v>
      </c>
      <c r="K463">
        <v>3</v>
      </c>
      <c r="L463" s="23" t="s">
        <v>2525</v>
      </c>
    </row>
    <row r="464" spans="1:12" x14ac:dyDescent="0.35">
      <c r="A464" s="23" t="s">
        <v>3486</v>
      </c>
      <c r="B464" s="23" t="s">
        <v>3485</v>
      </c>
      <c r="C464" s="23" t="s">
        <v>3253</v>
      </c>
      <c r="D464" s="23">
        <v>0.91900000000000004</v>
      </c>
      <c r="E464" s="23" t="s">
        <v>42</v>
      </c>
      <c r="F464" s="23" t="s">
        <v>36</v>
      </c>
      <c r="G464" s="27" t="s">
        <v>3273</v>
      </c>
      <c r="H464" s="27" t="s">
        <v>4338</v>
      </c>
      <c r="I464" s="23" t="s">
        <v>4339</v>
      </c>
      <c r="J464" t="s">
        <v>4436</v>
      </c>
      <c r="K464">
        <v>1</v>
      </c>
      <c r="L464" s="23" t="s">
        <v>2522</v>
      </c>
    </row>
    <row r="465" spans="1:12" x14ac:dyDescent="0.35">
      <c r="A465" s="23" t="s">
        <v>5774</v>
      </c>
      <c r="B465" s="23" t="s">
        <v>5773</v>
      </c>
      <c r="C465" s="23" t="s">
        <v>3253</v>
      </c>
      <c r="D465" s="23">
        <v>1.5089999999999999</v>
      </c>
      <c r="E465" s="23" t="s">
        <v>53</v>
      </c>
      <c r="F465" s="23" t="s">
        <v>36</v>
      </c>
      <c r="G465" s="27" t="s">
        <v>4909</v>
      </c>
      <c r="H465" s="27" t="s">
        <v>4338</v>
      </c>
      <c r="I465" s="23" t="s">
        <v>4339</v>
      </c>
      <c r="J465" t="s">
        <v>4609</v>
      </c>
      <c r="K465">
        <v>3</v>
      </c>
      <c r="L465" s="23" t="s">
        <v>2522</v>
      </c>
    </row>
    <row r="466" spans="1:12" x14ac:dyDescent="0.35">
      <c r="A466" s="23" t="s">
        <v>5706</v>
      </c>
      <c r="B466" s="23" t="s">
        <v>5705</v>
      </c>
      <c r="C466" s="23" t="s">
        <v>3254</v>
      </c>
      <c r="D466" s="23">
        <v>2.637</v>
      </c>
      <c r="E466" s="23" t="s">
        <v>42</v>
      </c>
      <c r="F466" s="23" t="s">
        <v>36</v>
      </c>
      <c r="G466" s="27" t="s">
        <v>4909</v>
      </c>
      <c r="H466" s="27" t="s">
        <v>4338</v>
      </c>
      <c r="I466" s="23" t="s">
        <v>4339</v>
      </c>
      <c r="J466" t="s">
        <v>4445</v>
      </c>
      <c r="K466">
        <v>3</v>
      </c>
      <c r="L466" s="23" t="s">
        <v>2518</v>
      </c>
    </row>
    <row r="467" spans="1:12" x14ac:dyDescent="0.35">
      <c r="A467" s="23" t="s">
        <v>5842</v>
      </c>
      <c r="B467" s="23" t="s">
        <v>5841</v>
      </c>
      <c r="C467" s="23" t="s">
        <v>3255</v>
      </c>
      <c r="D467" s="23">
        <v>0.751</v>
      </c>
      <c r="E467" s="23" t="s">
        <v>42</v>
      </c>
      <c r="F467" s="23" t="s">
        <v>36</v>
      </c>
      <c r="G467" s="27" t="s">
        <v>4909</v>
      </c>
      <c r="H467" s="27" t="s">
        <v>4338</v>
      </c>
      <c r="I467" s="23" t="s">
        <v>4339</v>
      </c>
      <c r="J467" t="s">
        <v>7041</v>
      </c>
      <c r="K467">
        <v>4</v>
      </c>
      <c r="L467" s="23" t="s">
        <v>2525</v>
      </c>
    </row>
    <row r="468" spans="1:12" x14ac:dyDescent="0.35">
      <c r="A468" s="23" t="s">
        <v>6226</v>
      </c>
      <c r="B468" s="23" t="s">
        <v>6225</v>
      </c>
      <c r="C468" s="23" t="s">
        <v>3255</v>
      </c>
      <c r="D468" s="23">
        <v>0.75</v>
      </c>
      <c r="E468" s="23" t="s">
        <v>106</v>
      </c>
      <c r="F468" s="23" t="s">
        <v>36</v>
      </c>
      <c r="G468" s="27" t="s">
        <v>1733</v>
      </c>
      <c r="H468" s="27" t="s">
        <v>4338</v>
      </c>
      <c r="I468" s="23" t="s">
        <v>4339</v>
      </c>
      <c r="J468" t="s">
        <v>4718</v>
      </c>
      <c r="K468">
        <v>1</v>
      </c>
      <c r="L468" s="23" t="s">
        <v>2525</v>
      </c>
    </row>
    <row r="469" spans="1:12" x14ac:dyDescent="0.35">
      <c r="A469" s="23" t="s">
        <v>3031</v>
      </c>
      <c r="B469" s="23" t="s">
        <v>3030</v>
      </c>
      <c r="C469" s="23" t="s">
        <v>3253</v>
      </c>
      <c r="D469" s="23">
        <v>1.5860000000000001</v>
      </c>
      <c r="E469" s="23" t="s">
        <v>50</v>
      </c>
      <c r="F469" s="23" t="s">
        <v>36</v>
      </c>
      <c r="G469" s="27" t="s">
        <v>2786</v>
      </c>
      <c r="H469" s="27" t="s">
        <v>4338</v>
      </c>
      <c r="I469" s="23" t="s">
        <v>4339</v>
      </c>
      <c r="J469" t="s">
        <v>4528</v>
      </c>
      <c r="K469">
        <v>3</v>
      </c>
      <c r="L469" s="23" t="s">
        <v>2522</v>
      </c>
    </row>
    <row r="470" spans="1:12" x14ac:dyDescent="0.35">
      <c r="A470" s="23" t="s">
        <v>4293</v>
      </c>
      <c r="B470" s="23" t="s">
        <v>4292</v>
      </c>
      <c r="C470" s="23" t="s">
        <v>3255</v>
      </c>
      <c r="D470" s="23">
        <v>0.75</v>
      </c>
      <c r="E470" s="23" t="s">
        <v>85</v>
      </c>
      <c r="F470" s="23" t="s">
        <v>36</v>
      </c>
      <c r="G470" s="27" t="s">
        <v>29</v>
      </c>
      <c r="H470" s="27" t="s">
        <v>4338</v>
      </c>
      <c r="I470" s="23" t="s">
        <v>4339</v>
      </c>
      <c r="J470" t="s">
        <v>4620</v>
      </c>
      <c r="K470">
        <v>3</v>
      </c>
      <c r="L470" s="23" t="s">
        <v>2525</v>
      </c>
    </row>
    <row r="471" spans="1:12" x14ac:dyDescent="0.35">
      <c r="A471" s="23" t="s">
        <v>4039</v>
      </c>
      <c r="B471" s="23" t="s">
        <v>4038</v>
      </c>
      <c r="C471" s="23" t="s">
        <v>3253</v>
      </c>
      <c r="D471" s="23">
        <v>1.6910000000000001</v>
      </c>
      <c r="E471" s="23" t="s">
        <v>50</v>
      </c>
      <c r="F471" s="23" t="s">
        <v>36</v>
      </c>
      <c r="G471" s="27" t="s">
        <v>2783</v>
      </c>
      <c r="H471" s="27" t="s">
        <v>4338</v>
      </c>
      <c r="I471" s="23" t="s">
        <v>4342</v>
      </c>
      <c r="J471" t="s">
        <v>4347</v>
      </c>
      <c r="K471">
        <v>5</v>
      </c>
      <c r="L471" s="23" t="s">
        <v>2522</v>
      </c>
    </row>
    <row r="472" spans="1:12" x14ac:dyDescent="0.35">
      <c r="A472" s="23" t="s">
        <v>486</v>
      </c>
      <c r="B472" s="23" t="s">
        <v>485</v>
      </c>
      <c r="C472" s="23" t="s">
        <v>3254</v>
      </c>
      <c r="D472" s="23">
        <v>2.77</v>
      </c>
      <c r="E472" s="23" t="s">
        <v>53</v>
      </c>
      <c r="F472" s="23" t="s">
        <v>36</v>
      </c>
      <c r="G472" s="27" t="s">
        <v>493</v>
      </c>
      <c r="H472" s="27" t="s">
        <v>4338</v>
      </c>
      <c r="I472" s="23" t="s">
        <v>4339</v>
      </c>
      <c r="J472" t="s">
        <v>4448</v>
      </c>
      <c r="K472">
        <v>1</v>
      </c>
      <c r="L472" s="23" t="s">
        <v>2518</v>
      </c>
    </row>
    <row r="473" spans="1:12" x14ac:dyDescent="0.35">
      <c r="A473" s="23" t="s">
        <v>2055</v>
      </c>
      <c r="B473" s="23" t="s">
        <v>2054</v>
      </c>
      <c r="C473" s="23" t="s">
        <v>3255</v>
      </c>
      <c r="D473" s="23">
        <v>0.75</v>
      </c>
      <c r="E473" s="23" t="s">
        <v>36</v>
      </c>
      <c r="F473" s="23" t="s">
        <v>36</v>
      </c>
      <c r="G473" s="27" t="s">
        <v>497</v>
      </c>
      <c r="H473" s="27" t="s">
        <v>4338</v>
      </c>
      <c r="I473" s="23" t="s">
        <v>4339</v>
      </c>
      <c r="J473" t="s">
        <v>4499</v>
      </c>
      <c r="K473">
        <v>4</v>
      </c>
      <c r="L473" s="23" t="s">
        <v>2525</v>
      </c>
    </row>
    <row r="474" spans="1:12" x14ac:dyDescent="0.35">
      <c r="A474" s="23" t="s">
        <v>3083</v>
      </c>
      <c r="B474" s="23" t="s">
        <v>3082</v>
      </c>
      <c r="C474" s="23" t="s">
        <v>3255</v>
      </c>
      <c r="D474" s="23">
        <v>0.71299999999999997</v>
      </c>
      <c r="E474" s="23" t="s">
        <v>85</v>
      </c>
      <c r="F474" s="23" t="s">
        <v>36</v>
      </c>
      <c r="G474" s="27" t="s">
        <v>2786</v>
      </c>
      <c r="H474" s="27" t="s">
        <v>4338</v>
      </c>
      <c r="I474" s="23" t="s">
        <v>4339</v>
      </c>
      <c r="J474" t="s">
        <v>4594</v>
      </c>
      <c r="K474">
        <v>4</v>
      </c>
      <c r="L474" s="23" t="s">
        <v>2525</v>
      </c>
    </row>
    <row r="475" spans="1:12" x14ac:dyDescent="0.35">
      <c r="A475" s="23" t="s">
        <v>3815</v>
      </c>
      <c r="B475" s="23" t="s">
        <v>3814</v>
      </c>
      <c r="C475" s="23" t="s">
        <v>3261</v>
      </c>
      <c r="D475" s="23">
        <v>5.7610000000000001</v>
      </c>
      <c r="E475" s="23" t="s">
        <v>36</v>
      </c>
      <c r="F475" s="23" t="s">
        <v>36</v>
      </c>
      <c r="G475" s="27" t="s">
        <v>2786</v>
      </c>
      <c r="H475" s="27" t="s">
        <v>4338</v>
      </c>
      <c r="I475" s="23" t="s">
        <v>4339</v>
      </c>
      <c r="J475" t="s">
        <v>4621</v>
      </c>
      <c r="K475">
        <v>4</v>
      </c>
      <c r="L475" s="23" t="s">
        <v>2536</v>
      </c>
    </row>
    <row r="476" spans="1:12" x14ac:dyDescent="0.35">
      <c r="A476" s="23" t="s">
        <v>3657</v>
      </c>
      <c r="B476" s="23" t="s">
        <v>3656</v>
      </c>
      <c r="C476" s="23" t="s">
        <v>3262</v>
      </c>
      <c r="D476" s="23">
        <v>4.0789999999999997</v>
      </c>
      <c r="E476" s="23" t="s">
        <v>39</v>
      </c>
      <c r="F476" s="23" t="s">
        <v>36</v>
      </c>
      <c r="G476" s="27" t="s">
        <v>3274</v>
      </c>
      <c r="H476" s="27" t="s">
        <v>4338</v>
      </c>
      <c r="I476" s="23" t="s">
        <v>4342</v>
      </c>
      <c r="J476" t="s">
        <v>4622</v>
      </c>
      <c r="K476">
        <v>6</v>
      </c>
      <c r="L476" s="23" t="s">
        <v>2517</v>
      </c>
    </row>
    <row r="477" spans="1:12" x14ac:dyDescent="0.35">
      <c r="A477" s="23" t="s">
        <v>2624</v>
      </c>
      <c r="B477" s="23" t="s">
        <v>2623</v>
      </c>
      <c r="C477" s="23" t="s">
        <v>3254</v>
      </c>
      <c r="D477" s="23">
        <v>3.258</v>
      </c>
      <c r="E477" s="23" t="s">
        <v>81</v>
      </c>
      <c r="F477" s="23" t="s">
        <v>36</v>
      </c>
      <c r="G477" s="27" t="s">
        <v>27</v>
      </c>
      <c r="H477" s="27" t="s">
        <v>4338</v>
      </c>
      <c r="I477" s="23" t="s">
        <v>4339</v>
      </c>
      <c r="J477" t="s">
        <v>4482</v>
      </c>
      <c r="K477">
        <v>2</v>
      </c>
      <c r="L477" s="23" t="s">
        <v>2518</v>
      </c>
    </row>
    <row r="478" spans="1:12" x14ac:dyDescent="0.35">
      <c r="A478" s="23" t="s">
        <v>3131</v>
      </c>
      <c r="B478" s="23" t="s">
        <v>3130</v>
      </c>
      <c r="C478" s="23" t="s">
        <v>3262</v>
      </c>
      <c r="D478" s="23">
        <v>4.2969999999999997</v>
      </c>
      <c r="E478" s="23" t="s">
        <v>68</v>
      </c>
      <c r="F478" s="23" t="s">
        <v>36</v>
      </c>
      <c r="G478" s="27" t="s">
        <v>28</v>
      </c>
      <c r="H478" s="27" t="s">
        <v>4338</v>
      </c>
      <c r="I478" s="23" t="s">
        <v>4342</v>
      </c>
      <c r="J478" t="s">
        <v>4623</v>
      </c>
      <c r="K478">
        <v>8</v>
      </c>
      <c r="L478" s="23" t="s">
        <v>2517</v>
      </c>
    </row>
    <row r="479" spans="1:12" x14ac:dyDescent="0.35">
      <c r="A479" s="23" t="s">
        <v>5057</v>
      </c>
      <c r="B479" s="23" t="s">
        <v>795</v>
      </c>
      <c r="C479" s="23" t="s">
        <v>3255</v>
      </c>
      <c r="D479" s="23">
        <v>0.75</v>
      </c>
      <c r="E479" s="23" t="s">
        <v>36</v>
      </c>
      <c r="F479" s="23" t="s">
        <v>36</v>
      </c>
      <c r="G479" s="27" t="s">
        <v>2783</v>
      </c>
      <c r="H479" s="27" t="s">
        <v>4338</v>
      </c>
      <c r="I479" s="23" t="s">
        <v>4342</v>
      </c>
      <c r="J479" t="s">
        <v>4624</v>
      </c>
      <c r="K479">
        <v>8</v>
      </c>
      <c r="L479" s="23" t="s">
        <v>2525</v>
      </c>
    </row>
    <row r="480" spans="1:12" x14ac:dyDescent="0.35">
      <c r="A480" s="23" t="s">
        <v>372</v>
      </c>
      <c r="B480" s="23" t="s">
        <v>371</v>
      </c>
      <c r="C480" s="23" t="s">
        <v>3254</v>
      </c>
      <c r="D480" s="23">
        <v>2.44</v>
      </c>
      <c r="E480" s="23" t="s">
        <v>36</v>
      </c>
      <c r="F480" s="23" t="s">
        <v>36</v>
      </c>
      <c r="G480" s="27" t="s">
        <v>28</v>
      </c>
      <c r="H480" s="27" t="s">
        <v>4338</v>
      </c>
      <c r="I480" s="23" t="s">
        <v>4339</v>
      </c>
      <c r="J480" t="s">
        <v>4483</v>
      </c>
      <c r="K480">
        <v>1</v>
      </c>
      <c r="L480" s="23" t="s">
        <v>2518</v>
      </c>
    </row>
    <row r="481" spans="1:12" x14ac:dyDescent="0.35">
      <c r="A481" s="23" t="s">
        <v>622</v>
      </c>
      <c r="B481" s="23" t="s">
        <v>621</v>
      </c>
      <c r="C481" s="23" t="s">
        <v>3254</v>
      </c>
      <c r="D481" s="23">
        <v>2.7269999999999999</v>
      </c>
      <c r="E481" s="23" t="s">
        <v>36</v>
      </c>
      <c r="F481" s="23" t="s">
        <v>36</v>
      </c>
      <c r="G481" s="27" t="s">
        <v>497</v>
      </c>
      <c r="H481" s="27" t="s">
        <v>4338</v>
      </c>
      <c r="I481" s="23" t="s">
        <v>4339</v>
      </c>
      <c r="J481" t="s">
        <v>4625</v>
      </c>
      <c r="K481">
        <v>4</v>
      </c>
      <c r="L481" s="23" t="s">
        <v>2518</v>
      </c>
    </row>
    <row r="482" spans="1:12" x14ac:dyDescent="0.35">
      <c r="A482" s="23" t="s">
        <v>616</v>
      </c>
      <c r="B482" s="23" t="s">
        <v>615</v>
      </c>
      <c r="C482" s="23" t="s">
        <v>3262</v>
      </c>
      <c r="D482" s="23">
        <v>3.4790000000000001</v>
      </c>
      <c r="E482" s="23" t="s">
        <v>39</v>
      </c>
      <c r="F482" s="23" t="s">
        <v>36</v>
      </c>
      <c r="G482" s="27" t="s">
        <v>497</v>
      </c>
      <c r="H482" s="27" t="s">
        <v>4338</v>
      </c>
      <c r="I482" s="23" t="s">
        <v>4339</v>
      </c>
      <c r="J482" t="s">
        <v>4408</v>
      </c>
      <c r="K482">
        <v>3</v>
      </c>
      <c r="L482" s="23" t="s">
        <v>2517</v>
      </c>
    </row>
    <row r="483" spans="1:12" x14ac:dyDescent="0.35">
      <c r="A483" s="23" t="s">
        <v>3849</v>
      </c>
      <c r="B483" s="23" t="s">
        <v>3848</v>
      </c>
      <c r="C483" s="23" t="s">
        <v>3262</v>
      </c>
      <c r="D483" s="23">
        <v>3.8570000000000002</v>
      </c>
      <c r="E483" s="23" t="s">
        <v>42</v>
      </c>
      <c r="F483" s="23" t="s">
        <v>36</v>
      </c>
      <c r="G483" s="27" t="s">
        <v>27</v>
      </c>
      <c r="H483" s="27" t="s">
        <v>4338</v>
      </c>
      <c r="I483" s="23" t="s">
        <v>4342</v>
      </c>
      <c r="J483" t="s">
        <v>4626</v>
      </c>
      <c r="K483">
        <v>7</v>
      </c>
      <c r="L483" s="23" t="s">
        <v>2517</v>
      </c>
    </row>
    <row r="484" spans="1:12" x14ac:dyDescent="0.35">
      <c r="A484" s="23" t="s">
        <v>422</v>
      </c>
      <c r="B484" s="23" t="s">
        <v>421</v>
      </c>
      <c r="C484" s="23" t="s">
        <v>3255</v>
      </c>
      <c r="D484" s="23">
        <v>0.75</v>
      </c>
      <c r="E484" s="23" t="s">
        <v>47</v>
      </c>
      <c r="F484" s="23" t="s">
        <v>36</v>
      </c>
      <c r="G484" s="27" t="s">
        <v>493</v>
      </c>
      <c r="H484" s="27" t="s">
        <v>4338</v>
      </c>
      <c r="I484" s="23" t="s">
        <v>4339</v>
      </c>
      <c r="J484" t="s">
        <v>4627</v>
      </c>
      <c r="K484">
        <v>4</v>
      </c>
      <c r="L484" s="23" t="s">
        <v>2525</v>
      </c>
    </row>
    <row r="485" spans="1:12" x14ac:dyDescent="0.35">
      <c r="A485" s="23" t="s">
        <v>102</v>
      </c>
      <c r="B485" s="23" t="s">
        <v>101</v>
      </c>
      <c r="C485" s="23" t="s">
        <v>3253</v>
      </c>
      <c r="D485" s="23">
        <v>1.7609999999999999</v>
      </c>
      <c r="E485" s="23" t="s">
        <v>47</v>
      </c>
      <c r="F485" s="23" t="s">
        <v>36</v>
      </c>
      <c r="G485" s="27" t="s">
        <v>25</v>
      </c>
      <c r="H485" s="27" t="s">
        <v>4338</v>
      </c>
      <c r="I485" s="23" t="s">
        <v>4339</v>
      </c>
      <c r="J485" t="s">
        <v>4477</v>
      </c>
      <c r="K485">
        <v>2</v>
      </c>
      <c r="L485" s="23" t="s">
        <v>2522</v>
      </c>
    </row>
    <row r="486" spans="1:12" x14ac:dyDescent="0.35">
      <c r="A486" s="23" t="s">
        <v>4949</v>
      </c>
      <c r="B486" s="23" t="s">
        <v>4948</v>
      </c>
      <c r="C486" s="23" t="s">
        <v>3255</v>
      </c>
      <c r="D486" s="23">
        <v>0.745</v>
      </c>
      <c r="E486" s="23" t="s">
        <v>36</v>
      </c>
      <c r="F486" s="23" t="s">
        <v>36</v>
      </c>
      <c r="G486" s="27" t="s">
        <v>2786</v>
      </c>
      <c r="H486" s="27" t="s">
        <v>4338</v>
      </c>
      <c r="I486" s="23" t="s">
        <v>4339</v>
      </c>
      <c r="J486" t="s">
        <v>4488</v>
      </c>
      <c r="K486">
        <v>3</v>
      </c>
      <c r="L486" s="23" t="s">
        <v>2525</v>
      </c>
    </row>
    <row r="487" spans="1:12" x14ac:dyDescent="0.35">
      <c r="A487" s="23" t="s">
        <v>6014</v>
      </c>
      <c r="B487" s="23" t="s">
        <v>6013</v>
      </c>
      <c r="C487" s="23" t="s">
        <v>3255</v>
      </c>
      <c r="D487" s="23">
        <v>0.745</v>
      </c>
      <c r="E487" s="23" t="s">
        <v>50</v>
      </c>
      <c r="F487" s="23" t="s">
        <v>36</v>
      </c>
      <c r="G487" s="27" t="s">
        <v>3274</v>
      </c>
      <c r="H487" s="27" t="s">
        <v>4338</v>
      </c>
      <c r="I487" s="23" t="s">
        <v>4339</v>
      </c>
      <c r="J487" t="s">
        <v>4503</v>
      </c>
      <c r="K487">
        <v>3</v>
      </c>
      <c r="L487" s="23" t="s">
        <v>2525</v>
      </c>
    </row>
    <row r="488" spans="1:12" x14ac:dyDescent="0.35">
      <c r="A488" s="23" t="s">
        <v>6923</v>
      </c>
      <c r="B488" s="23" t="s">
        <v>6922</v>
      </c>
      <c r="C488" s="23" t="s">
        <v>3255</v>
      </c>
      <c r="D488" s="23">
        <v>0.75</v>
      </c>
      <c r="E488" s="23" t="s">
        <v>53</v>
      </c>
      <c r="F488" s="23" t="s">
        <v>36</v>
      </c>
      <c r="G488" s="27" t="s">
        <v>4910</v>
      </c>
      <c r="H488" s="27" t="s">
        <v>4338</v>
      </c>
      <c r="I488" s="23" t="s">
        <v>4339</v>
      </c>
      <c r="J488" t="s">
        <v>4600</v>
      </c>
      <c r="K488">
        <v>3</v>
      </c>
      <c r="L488" s="23" t="s">
        <v>2525</v>
      </c>
    </row>
    <row r="489" spans="1:12" x14ac:dyDescent="0.35">
      <c r="A489" s="23" t="s">
        <v>4257</v>
      </c>
      <c r="B489" s="23" t="s">
        <v>4256</v>
      </c>
      <c r="C489" s="23" t="s">
        <v>3254</v>
      </c>
      <c r="D489" s="23">
        <v>2.1150000000000002</v>
      </c>
      <c r="E489" s="23" t="s">
        <v>42</v>
      </c>
      <c r="F489" s="23" t="s">
        <v>36</v>
      </c>
      <c r="G489" s="27" t="s">
        <v>29</v>
      </c>
      <c r="H489" s="27" t="s">
        <v>4338</v>
      </c>
      <c r="I489" s="23" t="s">
        <v>4339</v>
      </c>
      <c r="J489" t="s">
        <v>4368</v>
      </c>
      <c r="K489">
        <v>4</v>
      </c>
      <c r="L489" s="23" t="s">
        <v>2518</v>
      </c>
    </row>
    <row r="490" spans="1:12" x14ac:dyDescent="0.35">
      <c r="A490" s="23" t="s">
        <v>5846</v>
      </c>
      <c r="B490" s="23" t="s">
        <v>5845</v>
      </c>
      <c r="C490" s="23" t="s">
        <v>3255</v>
      </c>
      <c r="D490" s="23">
        <v>0.75</v>
      </c>
      <c r="E490" s="23" t="s">
        <v>71</v>
      </c>
      <c r="F490" s="23" t="s">
        <v>36</v>
      </c>
      <c r="G490" s="27" t="s">
        <v>4909</v>
      </c>
      <c r="H490" s="27" t="s">
        <v>4338</v>
      </c>
      <c r="I490" s="23" t="s">
        <v>4339</v>
      </c>
      <c r="J490" t="s">
        <v>4848</v>
      </c>
      <c r="K490">
        <v>2</v>
      </c>
      <c r="L490" s="23" t="s">
        <v>2525</v>
      </c>
    </row>
    <row r="491" spans="1:12" x14ac:dyDescent="0.35">
      <c r="A491" s="23" t="s">
        <v>5702</v>
      </c>
      <c r="B491" s="23" t="s">
        <v>5701</v>
      </c>
      <c r="C491" s="23" t="s">
        <v>3254</v>
      </c>
      <c r="D491" s="23">
        <v>2.8879999999999999</v>
      </c>
      <c r="E491" s="23" t="s">
        <v>96</v>
      </c>
      <c r="F491" s="23" t="s">
        <v>36</v>
      </c>
      <c r="G491" s="27" t="s">
        <v>4909</v>
      </c>
      <c r="H491" s="27" t="s">
        <v>4338</v>
      </c>
      <c r="I491" s="23" t="s">
        <v>4339</v>
      </c>
      <c r="J491" t="s">
        <v>4588</v>
      </c>
      <c r="K491">
        <v>4</v>
      </c>
      <c r="L491" s="23" t="s">
        <v>2518</v>
      </c>
    </row>
    <row r="492" spans="1:12" x14ac:dyDescent="0.35">
      <c r="A492" s="23" t="s">
        <v>1891</v>
      </c>
      <c r="B492" s="23" t="s">
        <v>1890</v>
      </c>
      <c r="C492" s="23" t="s">
        <v>3254</v>
      </c>
      <c r="D492" s="23">
        <v>3.3239999999999998</v>
      </c>
      <c r="E492" s="23" t="s">
        <v>144</v>
      </c>
      <c r="F492" s="23" t="s">
        <v>36</v>
      </c>
      <c r="G492" s="27" t="s">
        <v>1733</v>
      </c>
      <c r="H492" s="27" t="s">
        <v>4338</v>
      </c>
      <c r="I492" s="23" t="s">
        <v>4339</v>
      </c>
      <c r="J492" t="s">
        <v>4630</v>
      </c>
      <c r="K492">
        <v>2</v>
      </c>
      <c r="L492" s="23" t="s">
        <v>2518</v>
      </c>
    </row>
    <row r="493" spans="1:12" x14ac:dyDescent="0.35">
      <c r="A493" s="23" t="s">
        <v>2686</v>
      </c>
      <c r="B493" s="23" t="s">
        <v>2685</v>
      </c>
      <c r="C493" s="23" t="s">
        <v>3262</v>
      </c>
      <c r="D493" s="23">
        <v>4.3979999999999997</v>
      </c>
      <c r="E493" s="23" t="s">
        <v>39</v>
      </c>
      <c r="F493" s="23" t="s">
        <v>36</v>
      </c>
      <c r="G493" s="27" t="s">
        <v>1733</v>
      </c>
      <c r="H493" s="27" t="s">
        <v>4338</v>
      </c>
      <c r="I493" s="23" t="s">
        <v>4342</v>
      </c>
      <c r="J493" t="s">
        <v>4631</v>
      </c>
      <c r="K493">
        <v>6</v>
      </c>
      <c r="L493" s="23" t="s">
        <v>2517</v>
      </c>
    </row>
    <row r="494" spans="1:12" x14ac:dyDescent="0.35">
      <c r="A494" s="23" t="s">
        <v>3978</v>
      </c>
      <c r="B494" s="23" t="s">
        <v>3977</v>
      </c>
      <c r="C494" s="23" t="s">
        <v>3261</v>
      </c>
      <c r="D494" s="23">
        <v>4.7610000000000001</v>
      </c>
      <c r="E494" s="23" t="s">
        <v>85</v>
      </c>
      <c r="F494" s="23" t="s">
        <v>36</v>
      </c>
      <c r="G494" s="27" t="s">
        <v>1733</v>
      </c>
      <c r="H494" s="27" t="s">
        <v>4338</v>
      </c>
      <c r="I494" s="23" t="s">
        <v>4339</v>
      </c>
      <c r="J494" t="s">
        <v>4469</v>
      </c>
      <c r="K494">
        <v>4</v>
      </c>
      <c r="L494" s="23" t="s">
        <v>2536</v>
      </c>
    </row>
    <row r="495" spans="1:12" x14ac:dyDescent="0.35">
      <c r="A495" s="23" t="s">
        <v>6789</v>
      </c>
      <c r="B495" s="23" t="s">
        <v>6788</v>
      </c>
      <c r="C495" s="23" t="s">
        <v>3253</v>
      </c>
      <c r="D495" s="23">
        <v>1.0409999999999999</v>
      </c>
      <c r="E495" s="23" t="s">
        <v>155</v>
      </c>
      <c r="F495" s="23" t="s">
        <v>36</v>
      </c>
      <c r="G495" s="27" t="s">
        <v>4910</v>
      </c>
      <c r="H495" s="27" t="s">
        <v>4338</v>
      </c>
      <c r="I495" s="23" t="s">
        <v>4339</v>
      </c>
      <c r="J495" t="s">
        <v>4529</v>
      </c>
      <c r="K495">
        <v>4</v>
      </c>
      <c r="L495" s="23" t="s">
        <v>2522</v>
      </c>
    </row>
    <row r="496" spans="1:12" x14ac:dyDescent="0.35">
      <c r="A496" s="23" t="s">
        <v>3901</v>
      </c>
      <c r="B496" s="23" t="s">
        <v>3900</v>
      </c>
      <c r="C496" s="23" t="s">
        <v>3261</v>
      </c>
      <c r="D496" s="23">
        <v>5.032</v>
      </c>
      <c r="E496" s="23" t="s">
        <v>68</v>
      </c>
      <c r="F496" s="23" t="s">
        <v>36</v>
      </c>
      <c r="G496" s="27" t="s">
        <v>28</v>
      </c>
      <c r="H496" s="27" t="s">
        <v>4338</v>
      </c>
      <c r="I496" s="23" t="s">
        <v>4339</v>
      </c>
      <c r="J496" t="s">
        <v>4632</v>
      </c>
      <c r="K496">
        <v>2</v>
      </c>
      <c r="L496" s="23" t="s">
        <v>2536</v>
      </c>
    </row>
    <row r="497" spans="1:12" x14ac:dyDescent="0.35">
      <c r="A497" s="23" t="s">
        <v>194</v>
      </c>
      <c r="B497" s="23" t="s">
        <v>193</v>
      </c>
      <c r="C497" s="23" t="s">
        <v>3254</v>
      </c>
      <c r="D497" s="23">
        <v>2.3479999999999999</v>
      </c>
      <c r="E497" s="23" t="s">
        <v>155</v>
      </c>
      <c r="F497" s="23" t="s">
        <v>36</v>
      </c>
      <c r="G497" s="27" t="s">
        <v>27</v>
      </c>
      <c r="H497" s="27" t="s">
        <v>4338</v>
      </c>
      <c r="I497" s="23" t="s">
        <v>4342</v>
      </c>
      <c r="J497" t="s">
        <v>4633</v>
      </c>
      <c r="K497">
        <v>8</v>
      </c>
      <c r="L497" s="23" t="s">
        <v>2518</v>
      </c>
    </row>
    <row r="498" spans="1:12" x14ac:dyDescent="0.35">
      <c r="A498" s="23" t="s">
        <v>4103</v>
      </c>
      <c r="B498" s="23" t="s">
        <v>4102</v>
      </c>
      <c r="C498" s="23" t="s">
        <v>3253</v>
      </c>
      <c r="D498" s="23">
        <v>1.222</v>
      </c>
      <c r="E498" s="23" t="s">
        <v>50</v>
      </c>
      <c r="F498" s="23" t="s">
        <v>36</v>
      </c>
      <c r="G498" s="27" t="s">
        <v>2783</v>
      </c>
      <c r="H498" s="27" t="s">
        <v>4338</v>
      </c>
      <c r="I498" s="23" t="s">
        <v>4339</v>
      </c>
      <c r="J498" t="s">
        <v>4634</v>
      </c>
      <c r="K498">
        <v>4</v>
      </c>
      <c r="L498" s="23" t="s">
        <v>2522</v>
      </c>
    </row>
    <row r="499" spans="1:12" x14ac:dyDescent="0.35">
      <c r="A499" s="23" t="s">
        <v>4025</v>
      </c>
      <c r="B499" s="23" t="s">
        <v>4024</v>
      </c>
      <c r="C499" s="23" t="s">
        <v>3255</v>
      </c>
      <c r="D499" s="23">
        <v>0.75</v>
      </c>
      <c r="E499" s="23" t="s">
        <v>85</v>
      </c>
      <c r="F499" s="23" t="s">
        <v>36</v>
      </c>
      <c r="G499" s="27" t="s">
        <v>1733</v>
      </c>
      <c r="H499" s="27" t="s">
        <v>4338</v>
      </c>
      <c r="I499" s="23" t="s">
        <v>4339</v>
      </c>
      <c r="J499" t="s">
        <v>4635</v>
      </c>
      <c r="K499">
        <v>4</v>
      </c>
      <c r="L499" s="23" t="s">
        <v>2525</v>
      </c>
    </row>
    <row r="500" spans="1:12" x14ac:dyDescent="0.35">
      <c r="A500" s="23" t="s">
        <v>4095</v>
      </c>
      <c r="B500" s="23" t="s">
        <v>4094</v>
      </c>
      <c r="C500" s="23" t="s">
        <v>3254</v>
      </c>
      <c r="D500" s="23">
        <v>1.98</v>
      </c>
      <c r="E500" s="23" t="s">
        <v>106</v>
      </c>
      <c r="F500" s="23" t="s">
        <v>36</v>
      </c>
      <c r="G500" s="27" t="s">
        <v>2783</v>
      </c>
      <c r="H500" s="27" t="s">
        <v>4338</v>
      </c>
      <c r="I500" s="23" t="s">
        <v>4339</v>
      </c>
      <c r="J500" t="s">
        <v>4637</v>
      </c>
      <c r="K500">
        <v>3</v>
      </c>
      <c r="L500" s="23" t="s">
        <v>2518</v>
      </c>
    </row>
    <row r="501" spans="1:12" x14ac:dyDescent="0.35">
      <c r="A501" s="23" t="s">
        <v>4061</v>
      </c>
      <c r="B501" s="23" t="s">
        <v>4060</v>
      </c>
      <c r="C501" s="23" t="s">
        <v>3262</v>
      </c>
      <c r="D501" s="23">
        <v>4.2119999999999997</v>
      </c>
      <c r="E501" s="23" t="s">
        <v>50</v>
      </c>
      <c r="F501" s="23" t="s">
        <v>36</v>
      </c>
      <c r="G501" s="27" t="s">
        <v>2783</v>
      </c>
      <c r="H501" s="27" t="s">
        <v>4338</v>
      </c>
      <c r="I501" s="23" t="s">
        <v>4339</v>
      </c>
      <c r="J501" t="s">
        <v>4411</v>
      </c>
      <c r="K501">
        <v>1</v>
      </c>
      <c r="L501" s="23" t="s">
        <v>2517</v>
      </c>
    </row>
    <row r="502" spans="1:12" x14ac:dyDescent="0.35">
      <c r="A502" s="23" t="s">
        <v>5700</v>
      </c>
      <c r="B502" s="23" t="s">
        <v>5699</v>
      </c>
      <c r="C502" s="23" t="s">
        <v>3255</v>
      </c>
      <c r="D502" s="23">
        <v>0.75</v>
      </c>
      <c r="E502" s="23" t="s">
        <v>36</v>
      </c>
      <c r="F502" s="23" t="s">
        <v>36</v>
      </c>
      <c r="G502" s="27" t="s">
        <v>4909</v>
      </c>
      <c r="H502" s="27" t="s">
        <v>4338</v>
      </c>
      <c r="I502" s="23" t="s">
        <v>4342</v>
      </c>
      <c r="J502" t="s">
        <v>4742</v>
      </c>
      <c r="K502">
        <v>8</v>
      </c>
      <c r="L502" s="23" t="s">
        <v>2525</v>
      </c>
    </row>
    <row r="503" spans="1:12" x14ac:dyDescent="0.35">
      <c r="A503" s="23" t="s">
        <v>3350</v>
      </c>
      <c r="B503" s="23" t="s">
        <v>3349</v>
      </c>
      <c r="C503" s="23" t="s">
        <v>3254</v>
      </c>
      <c r="D503" s="23">
        <v>1.7310000000000001</v>
      </c>
      <c r="E503" s="23" t="s">
        <v>96</v>
      </c>
      <c r="F503" s="23" t="s">
        <v>36</v>
      </c>
      <c r="G503" s="27" t="s">
        <v>3273</v>
      </c>
      <c r="H503" s="27" t="s">
        <v>4338</v>
      </c>
      <c r="I503" s="23" t="s">
        <v>4342</v>
      </c>
      <c r="J503" t="s">
        <v>4638</v>
      </c>
      <c r="K503">
        <v>6</v>
      </c>
      <c r="L503" s="23" t="s">
        <v>2518</v>
      </c>
    </row>
    <row r="504" spans="1:12" x14ac:dyDescent="0.35">
      <c r="A504" s="23" t="s">
        <v>4275</v>
      </c>
      <c r="B504" s="23" t="s">
        <v>4274</v>
      </c>
      <c r="C504" s="23" t="s">
        <v>3254</v>
      </c>
      <c r="D504" s="23">
        <v>2.3650000000000002</v>
      </c>
      <c r="E504" s="23" t="s">
        <v>68</v>
      </c>
      <c r="F504" s="23" t="s">
        <v>36</v>
      </c>
      <c r="G504" s="27" t="s">
        <v>29</v>
      </c>
      <c r="H504" s="27" t="s">
        <v>4338</v>
      </c>
      <c r="I504" s="23" t="s">
        <v>4339</v>
      </c>
      <c r="J504" t="s">
        <v>4640</v>
      </c>
      <c r="K504">
        <v>4</v>
      </c>
      <c r="L504" s="23" t="s">
        <v>2518</v>
      </c>
    </row>
    <row r="505" spans="1:12" x14ac:dyDescent="0.35">
      <c r="A505" s="23" t="s">
        <v>6955</v>
      </c>
      <c r="B505" s="23" t="s">
        <v>6954</v>
      </c>
      <c r="C505" s="23" t="s">
        <v>3255</v>
      </c>
      <c r="D505" s="23">
        <v>0.745</v>
      </c>
      <c r="E505" s="23" t="s">
        <v>36</v>
      </c>
      <c r="F505" s="23" t="s">
        <v>36</v>
      </c>
      <c r="G505" s="27" t="s">
        <v>4910</v>
      </c>
      <c r="H505" s="27" t="s">
        <v>4338</v>
      </c>
      <c r="I505" s="23" t="s">
        <v>4339</v>
      </c>
      <c r="J505" t="s">
        <v>4368</v>
      </c>
      <c r="K505">
        <v>4</v>
      </c>
      <c r="L505" s="23" t="s">
        <v>2525</v>
      </c>
    </row>
    <row r="506" spans="1:12" x14ac:dyDescent="0.35">
      <c r="A506" s="23" t="s">
        <v>4093</v>
      </c>
      <c r="B506" s="23" t="s">
        <v>4092</v>
      </c>
      <c r="C506" s="23" t="s">
        <v>3255</v>
      </c>
      <c r="D506" s="23">
        <v>0.80300000000000005</v>
      </c>
      <c r="E506" s="23" t="s">
        <v>50</v>
      </c>
      <c r="F506" s="23" t="s">
        <v>36</v>
      </c>
      <c r="G506" s="27" t="s">
        <v>2783</v>
      </c>
      <c r="H506" s="27" t="s">
        <v>4338</v>
      </c>
      <c r="I506" s="23" t="s">
        <v>4339</v>
      </c>
      <c r="J506" t="s">
        <v>4353</v>
      </c>
      <c r="K506">
        <v>4</v>
      </c>
      <c r="L506" s="23" t="s">
        <v>2525</v>
      </c>
    </row>
    <row r="507" spans="1:12" x14ac:dyDescent="0.35">
      <c r="A507" s="23" t="s">
        <v>5168</v>
      </c>
      <c r="B507" s="23" t="s">
        <v>5167</v>
      </c>
      <c r="C507" s="23" t="s">
        <v>3255</v>
      </c>
      <c r="D507" s="23">
        <v>0.75</v>
      </c>
      <c r="E507" s="23" t="s">
        <v>81</v>
      </c>
      <c r="F507" s="23" t="s">
        <v>36</v>
      </c>
      <c r="G507" s="27" t="s">
        <v>5553</v>
      </c>
      <c r="H507" s="27" t="s">
        <v>4338</v>
      </c>
      <c r="I507" s="23" t="s">
        <v>4342</v>
      </c>
      <c r="J507" t="s">
        <v>4406</v>
      </c>
      <c r="K507">
        <v>6</v>
      </c>
      <c r="L507" s="23" t="s">
        <v>2525</v>
      </c>
    </row>
    <row r="508" spans="1:12" x14ac:dyDescent="0.35">
      <c r="A508" s="23" t="s">
        <v>4057</v>
      </c>
      <c r="B508" s="23" t="s">
        <v>4056</v>
      </c>
      <c r="C508" s="23" t="s">
        <v>3261</v>
      </c>
      <c r="D508" s="23">
        <v>5.3780000000000001</v>
      </c>
      <c r="E508" s="23" t="s">
        <v>50</v>
      </c>
      <c r="F508" s="23" t="s">
        <v>36</v>
      </c>
      <c r="G508" s="27" t="s">
        <v>2783</v>
      </c>
      <c r="H508" s="27" t="s">
        <v>4338</v>
      </c>
      <c r="I508" s="23" t="s">
        <v>4339</v>
      </c>
      <c r="J508" t="s">
        <v>4440</v>
      </c>
      <c r="K508">
        <v>4</v>
      </c>
      <c r="L508" s="23" t="s">
        <v>2536</v>
      </c>
    </row>
    <row r="509" spans="1:12" x14ac:dyDescent="0.35">
      <c r="A509" s="23" t="s">
        <v>3733</v>
      </c>
      <c r="B509" s="23" t="s">
        <v>3732</v>
      </c>
      <c r="C509" s="23" t="s">
        <v>3253</v>
      </c>
      <c r="D509" s="23">
        <v>1.4830000000000001</v>
      </c>
      <c r="E509" s="23" t="s">
        <v>155</v>
      </c>
      <c r="F509" s="23" t="s">
        <v>36</v>
      </c>
      <c r="G509" s="27" t="s">
        <v>3274</v>
      </c>
      <c r="H509" s="27" t="s">
        <v>4338</v>
      </c>
      <c r="I509" s="23" t="s">
        <v>4339</v>
      </c>
      <c r="J509" t="s">
        <v>4489</v>
      </c>
      <c r="K509">
        <v>2</v>
      </c>
      <c r="L509" s="23" t="s">
        <v>2522</v>
      </c>
    </row>
    <row r="510" spans="1:12" x14ac:dyDescent="0.35">
      <c r="A510" s="23" t="s">
        <v>6971</v>
      </c>
      <c r="B510" s="23" t="s">
        <v>6970</v>
      </c>
      <c r="C510" s="23" t="s">
        <v>3255</v>
      </c>
      <c r="D510" s="23">
        <v>0.745</v>
      </c>
      <c r="E510" s="23" t="s">
        <v>42</v>
      </c>
      <c r="F510" s="23" t="s">
        <v>36</v>
      </c>
      <c r="G510" s="27" t="s">
        <v>4910</v>
      </c>
      <c r="H510" s="27" t="s">
        <v>4338</v>
      </c>
      <c r="I510" s="23" t="s">
        <v>4339</v>
      </c>
      <c r="J510" t="s">
        <v>4659</v>
      </c>
      <c r="K510">
        <v>3</v>
      </c>
      <c r="L510" s="23" t="s">
        <v>2525</v>
      </c>
    </row>
    <row r="511" spans="1:12" x14ac:dyDescent="0.35">
      <c r="A511" s="23" t="s">
        <v>6071</v>
      </c>
      <c r="B511" s="23" t="s">
        <v>3879</v>
      </c>
      <c r="C511" s="23" t="s">
        <v>3254</v>
      </c>
      <c r="D511" s="23">
        <v>2.14</v>
      </c>
      <c r="E511" s="23" t="s">
        <v>85</v>
      </c>
      <c r="F511" s="23" t="s">
        <v>36</v>
      </c>
      <c r="G511" s="27" t="s">
        <v>28</v>
      </c>
      <c r="H511" s="27" t="s">
        <v>4338</v>
      </c>
      <c r="I511" s="23" t="s">
        <v>4342</v>
      </c>
      <c r="J511" t="s">
        <v>4641</v>
      </c>
      <c r="K511">
        <v>5</v>
      </c>
      <c r="L511" s="23" t="s">
        <v>2518</v>
      </c>
    </row>
    <row r="512" spans="1:12" x14ac:dyDescent="0.35">
      <c r="A512" s="23" t="s">
        <v>3152</v>
      </c>
      <c r="B512" s="23" t="s">
        <v>3151</v>
      </c>
      <c r="C512" s="23" t="s">
        <v>3255</v>
      </c>
      <c r="D512" s="23">
        <v>0.75</v>
      </c>
      <c r="E512" s="23" t="s">
        <v>81</v>
      </c>
      <c r="F512" s="23" t="s">
        <v>36</v>
      </c>
      <c r="G512" s="27" t="s">
        <v>28</v>
      </c>
      <c r="H512" s="27" t="s">
        <v>4338</v>
      </c>
      <c r="I512" s="23" t="s">
        <v>4339</v>
      </c>
      <c r="J512" t="s">
        <v>4642</v>
      </c>
      <c r="K512">
        <v>4</v>
      </c>
      <c r="L512" s="23" t="s">
        <v>2525</v>
      </c>
    </row>
    <row r="513" spans="1:12" x14ac:dyDescent="0.35">
      <c r="A513" s="23" t="s">
        <v>4009</v>
      </c>
      <c r="B513" s="23" t="s">
        <v>4008</v>
      </c>
      <c r="C513" s="23" t="s">
        <v>3254</v>
      </c>
      <c r="D513" s="23">
        <v>2.1320000000000001</v>
      </c>
      <c r="E513" s="23" t="s">
        <v>106</v>
      </c>
      <c r="F513" s="23" t="s">
        <v>36</v>
      </c>
      <c r="G513" s="27" t="s">
        <v>1733</v>
      </c>
      <c r="H513" s="27" t="s">
        <v>4338</v>
      </c>
      <c r="I513" s="23" t="s">
        <v>4339</v>
      </c>
      <c r="J513" t="s">
        <v>4643</v>
      </c>
      <c r="K513">
        <v>2</v>
      </c>
      <c r="L513" s="23" t="s">
        <v>2518</v>
      </c>
    </row>
    <row r="514" spans="1:12" x14ac:dyDescent="0.35">
      <c r="A514" s="23" t="s">
        <v>4001</v>
      </c>
      <c r="B514" s="23" t="s">
        <v>4000</v>
      </c>
      <c r="C514" s="23" t="s">
        <v>3253</v>
      </c>
      <c r="D514" s="23">
        <v>0.93300000000000005</v>
      </c>
      <c r="E514" s="23" t="s">
        <v>53</v>
      </c>
      <c r="F514" s="23" t="s">
        <v>36</v>
      </c>
      <c r="G514" s="27" t="s">
        <v>1733</v>
      </c>
      <c r="H514" s="27" t="s">
        <v>4338</v>
      </c>
      <c r="I514" s="23" t="s">
        <v>4339</v>
      </c>
      <c r="J514" t="s">
        <v>4441</v>
      </c>
      <c r="K514">
        <v>4</v>
      </c>
      <c r="L514" s="23" t="s">
        <v>2522</v>
      </c>
    </row>
    <row r="515" spans="1:12" x14ac:dyDescent="0.35">
      <c r="A515" s="23" t="s">
        <v>3755</v>
      </c>
      <c r="B515" s="23" t="s">
        <v>3754</v>
      </c>
      <c r="C515" s="23" t="s">
        <v>3255</v>
      </c>
      <c r="D515" s="23">
        <v>0.75</v>
      </c>
      <c r="E515" s="23" t="s">
        <v>144</v>
      </c>
      <c r="F515" s="23" t="s">
        <v>36</v>
      </c>
      <c r="G515" s="27" t="s">
        <v>3274</v>
      </c>
      <c r="H515" s="27" t="s">
        <v>4338</v>
      </c>
      <c r="I515" s="23" t="s">
        <v>4339</v>
      </c>
      <c r="J515" t="s">
        <v>4644</v>
      </c>
      <c r="K515">
        <v>1</v>
      </c>
      <c r="L515" s="23" t="s">
        <v>2525</v>
      </c>
    </row>
    <row r="516" spans="1:12" x14ac:dyDescent="0.35">
      <c r="A516" s="23" t="s">
        <v>4155</v>
      </c>
      <c r="B516" s="23" t="s">
        <v>4154</v>
      </c>
      <c r="C516" s="23" t="s">
        <v>3255</v>
      </c>
      <c r="D516" s="23">
        <v>0.75</v>
      </c>
      <c r="E516" s="23" t="s">
        <v>39</v>
      </c>
      <c r="F516" s="23" t="s">
        <v>36</v>
      </c>
      <c r="G516" s="27" t="s">
        <v>29</v>
      </c>
      <c r="H516" s="27" t="s">
        <v>4338</v>
      </c>
      <c r="I516" s="23" t="s">
        <v>4342</v>
      </c>
      <c r="J516" t="s">
        <v>4645</v>
      </c>
      <c r="K516">
        <v>6</v>
      </c>
      <c r="L516" s="23" t="s">
        <v>2525</v>
      </c>
    </row>
    <row r="517" spans="1:12" x14ac:dyDescent="0.35">
      <c r="A517" s="23" t="s">
        <v>2649</v>
      </c>
      <c r="B517" s="23" t="s">
        <v>2648</v>
      </c>
      <c r="C517" s="23" t="s">
        <v>3262</v>
      </c>
      <c r="D517" s="23">
        <v>4.4720000000000004</v>
      </c>
      <c r="E517" s="23" t="s">
        <v>81</v>
      </c>
      <c r="F517" s="23" t="s">
        <v>36</v>
      </c>
      <c r="G517" s="27" t="s">
        <v>6998</v>
      </c>
      <c r="H517" s="27" t="s">
        <v>4338</v>
      </c>
      <c r="I517" s="23" t="s">
        <v>4339</v>
      </c>
      <c r="J517" t="s">
        <v>4646</v>
      </c>
      <c r="K517">
        <v>2</v>
      </c>
      <c r="L517" s="23" t="s">
        <v>2517</v>
      </c>
    </row>
    <row r="518" spans="1:12" x14ac:dyDescent="0.35">
      <c r="A518" s="23" t="s">
        <v>5992</v>
      </c>
      <c r="B518" s="23" t="s">
        <v>5991</v>
      </c>
      <c r="C518" s="23" t="s">
        <v>3261</v>
      </c>
      <c r="D518" s="23">
        <v>5.6210000000000004</v>
      </c>
      <c r="E518" s="23" t="s">
        <v>36</v>
      </c>
      <c r="F518" s="23" t="s">
        <v>36</v>
      </c>
      <c r="G518" s="27" t="s">
        <v>3274</v>
      </c>
      <c r="H518" s="27" t="s">
        <v>4338</v>
      </c>
      <c r="I518" s="23" t="s">
        <v>4339</v>
      </c>
      <c r="J518" t="s">
        <v>4722</v>
      </c>
      <c r="K518">
        <v>2</v>
      </c>
      <c r="L518" s="23" t="s">
        <v>2536</v>
      </c>
    </row>
    <row r="519" spans="1:12" x14ac:dyDescent="0.35">
      <c r="A519" s="23" t="s">
        <v>5304</v>
      </c>
      <c r="B519" s="23" t="s">
        <v>5303</v>
      </c>
      <c r="C519" s="23" t="s">
        <v>3255</v>
      </c>
      <c r="D519" s="23">
        <v>0.74299999999999999</v>
      </c>
      <c r="E519" s="23" t="s">
        <v>76</v>
      </c>
      <c r="F519" s="23" t="s">
        <v>36</v>
      </c>
      <c r="G519" s="27" t="s">
        <v>5553</v>
      </c>
      <c r="H519" s="27" t="s">
        <v>4338</v>
      </c>
      <c r="I519" s="23" t="s">
        <v>4342</v>
      </c>
      <c r="J519" t="s">
        <v>4861</v>
      </c>
      <c r="K519">
        <v>8</v>
      </c>
      <c r="L519" s="23" t="s">
        <v>2525</v>
      </c>
    </row>
    <row r="520" spans="1:12" x14ac:dyDescent="0.35">
      <c r="A520" s="23" t="s">
        <v>6077</v>
      </c>
      <c r="B520" s="23" t="s">
        <v>6076</v>
      </c>
      <c r="C520" s="23" t="s">
        <v>3262</v>
      </c>
      <c r="D520" s="23">
        <v>3.8540000000000001</v>
      </c>
      <c r="E520" s="23" t="s">
        <v>36</v>
      </c>
      <c r="F520" s="23" t="s">
        <v>36</v>
      </c>
      <c r="G520" s="27" t="s">
        <v>28</v>
      </c>
      <c r="H520" s="27" t="s">
        <v>4338</v>
      </c>
      <c r="I520" s="23" t="s">
        <v>4339</v>
      </c>
      <c r="J520" t="s">
        <v>4600</v>
      </c>
      <c r="K520">
        <v>3</v>
      </c>
      <c r="L520" s="23" t="s">
        <v>2517</v>
      </c>
    </row>
    <row r="521" spans="1:12" x14ac:dyDescent="0.35">
      <c r="A521" s="23" t="s">
        <v>5013</v>
      </c>
      <c r="B521" s="23" t="s">
        <v>5012</v>
      </c>
      <c r="C521" s="23" t="s">
        <v>3255</v>
      </c>
      <c r="D521" s="23">
        <v>0.745</v>
      </c>
      <c r="E521" s="23" t="s">
        <v>106</v>
      </c>
      <c r="F521" s="23" t="s">
        <v>36</v>
      </c>
      <c r="G521" s="27" t="s">
        <v>3273</v>
      </c>
      <c r="H521" s="27" t="s">
        <v>4338</v>
      </c>
      <c r="I521" s="23" t="s">
        <v>4339</v>
      </c>
      <c r="J521" t="s">
        <v>4354</v>
      </c>
      <c r="K521">
        <v>2</v>
      </c>
      <c r="L521" s="23" t="s">
        <v>2525</v>
      </c>
    </row>
    <row r="522" spans="1:12" x14ac:dyDescent="0.35">
      <c r="A522" s="23" t="s">
        <v>6073</v>
      </c>
      <c r="B522" s="23" t="s">
        <v>6072</v>
      </c>
      <c r="C522" s="23" t="s">
        <v>3262</v>
      </c>
      <c r="D522" s="23">
        <v>4.226</v>
      </c>
      <c r="E522" s="23" t="s">
        <v>47</v>
      </c>
      <c r="F522" s="23" t="s">
        <v>36</v>
      </c>
      <c r="G522" s="27" t="s">
        <v>28</v>
      </c>
      <c r="H522" s="27" t="s">
        <v>4338</v>
      </c>
      <c r="I522" s="23" t="s">
        <v>4339</v>
      </c>
      <c r="J522" t="s">
        <v>4572</v>
      </c>
      <c r="K522">
        <v>1</v>
      </c>
      <c r="L522" s="23" t="s">
        <v>2517</v>
      </c>
    </row>
    <row r="523" spans="1:12" x14ac:dyDescent="0.35">
      <c r="A523" s="23" t="s">
        <v>6316</v>
      </c>
      <c r="B523" s="23" t="s">
        <v>6315</v>
      </c>
      <c r="C523" s="23" t="s">
        <v>3262</v>
      </c>
      <c r="D523" s="23">
        <v>4.2969999999999997</v>
      </c>
      <c r="E523" s="23" t="s">
        <v>68</v>
      </c>
      <c r="F523" s="23" t="s">
        <v>36</v>
      </c>
      <c r="G523" s="27" t="s">
        <v>4910</v>
      </c>
      <c r="H523" s="27" t="s">
        <v>4338</v>
      </c>
      <c r="I523" s="23" t="s">
        <v>4342</v>
      </c>
      <c r="J523" t="s">
        <v>7042</v>
      </c>
      <c r="K523">
        <v>6</v>
      </c>
      <c r="L523" s="23" t="s">
        <v>2517</v>
      </c>
    </row>
    <row r="524" spans="1:12" x14ac:dyDescent="0.35">
      <c r="A524" s="23" t="s">
        <v>461</v>
      </c>
      <c r="B524" s="23" t="s">
        <v>460</v>
      </c>
      <c r="C524" s="23" t="s">
        <v>3262</v>
      </c>
      <c r="D524" s="23">
        <v>4.0780000000000003</v>
      </c>
      <c r="E524" s="23" t="s">
        <v>53</v>
      </c>
      <c r="F524" s="23" t="s">
        <v>36</v>
      </c>
      <c r="G524" s="27" t="s">
        <v>27</v>
      </c>
      <c r="H524" s="27" t="s">
        <v>4338</v>
      </c>
      <c r="I524" s="23" t="s">
        <v>4339</v>
      </c>
      <c r="J524" t="s">
        <v>4369</v>
      </c>
      <c r="K524">
        <v>4</v>
      </c>
      <c r="L524" s="23" t="s">
        <v>2517</v>
      </c>
    </row>
    <row r="525" spans="1:12" x14ac:dyDescent="0.35">
      <c r="A525" s="23" t="s">
        <v>6050</v>
      </c>
      <c r="B525" s="23" t="s">
        <v>6049</v>
      </c>
      <c r="C525" s="23" t="s">
        <v>3255</v>
      </c>
      <c r="D525" s="23">
        <v>0.75</v>
      </c>
      <c r="E525" s="23" t="s">
        <v>42</v>
      </c>
      <c r="F525" s="23" t="s">
        <v>36</v>
      </c>
      <c r="G525" s="27" t="s">
        <v>27</v>
      </c>
      <c r="H525" s="27" t="s">
        <v>4338</v>
      </c>
      <c r="I525" s="23" t="s">
        <v>4339</v>
      </c>
      <c r="J525" t="s">
        <v>4527</v>
      </c>
      <c r="K525">
        <v>2</v>
      </c>
      <c r="L525" s="23" t="s">
        <v>2525</v>
      </c>
    </row>
    <row r="526" spans="1:12" x14ac:dyDescent="0.35">
      <c r="A526" s="23" t="s">
        <v>2661</v>
      </c>
      <c r="B526" s="23" t="s">
        <v>2660</v>
      </c>
      <c r="C526" s="23" t="s">
        <v>3255</v>
      </c>
      <c r="D526" s="23">
        <v>0.85599999999999998</v>
      </c>
      <c r="E526" s="23" t="s">
        <v>39</v>
      </c>
      <c r="F526" s="23" t="s">
        <v>36</v>
      </c>
      <c r="G526" s="27" t="s">
        <v>28</v>
      </c>
      <c r="H526" s="27" t="s">
        <v>4338</v>
      </c>
      <c r="I526" s="23" t="s">
        <v>4339</v>
      </c>
      <c r="J526" t="s">
        <v>4647</v>
      </c>
      <c r="K526">
        <v>3</v>
      </c>
      <c r="L526" s="23" t="s">
        <v>2525</v>
      </c>
    </row>
    <row r="527" spans="1:12" x14ac:dyDescent="0.35">
      <c r="A527" s="23" t="s">
        <v>4161</v>
      </c>
      <c r="B527" s="23" t="s">
        <v>4160</v>
      </c>
      <c r="C527" s="23" t="s">
        <v>3262</v>
      </c>
      <c r="D527" s="23">
        <v>4.1840000000000002</v>
      </c>
      <c r="E527" s="23" t="s">
        <v>71</v>
      </c>
      <c r="F527" s="23" t="s">
        <v>36</v>
      </c>
      <c r="G527" s="27" t="s">
        <v>29</v>
      </c>
      <c r="H527" s="27" t="s">
        <v>4338</v>
      </c>
      <c r="I527" s="23" t="s">
        <v>4339</v>
      </c>
      <c r="J527" t="s">
        <v>4648</v>
      </c>
      <c r="K527">
        <v>2</v>
      </c>
      <c r="L527" s="23" t="s">
        <v>2517</v>
      </c>
    </row>
    <row r="528" spans="1:12" x14ac:dyDescent="0.35">
      <c r="A528" s="23" t="s">
        <v>6534</v>
      </c>
      <c r="B528" s="23" t="s">
        <v>6533</v>
      </c>
      <c r="C528" s="23" t="s">
        <v>3255</v>
      </c>
      <c r="D528" s="23">
        <v>0.75</v>
      </c>
      <c r="E528" s="23" t="s">
        <v>81</v>
      </c>
      <c r="F528" s="23" t="s">
        <v>36</v>
      </c>
      <c r="G528" s="27" t="s">
        <v>4910</v>
      </c>
      <c r="H528" s="27" t="s">
        <v>4338</v>
      </c>
      <c r="I528" s="23" t="s">
        <v>4342</v>
      </c>
      <c r="J528" t="s">
        <v>4667</v>
      </c>
      <c r="K528">
        <v>6</v>
      </c>
      <c r="L528" s="23" t="s">
        <v>2525</v>
      </c>
    </row>
    <row r="529" spans="1:12" x14ac:dyDescent="0.35">
      <c r="A529" s="23" t="s">
        <v>1413</v>
      </c>
      <c r="B529" s="23" t="s">
        <v>1412</v>
      </c>
      <c r="C529" s="23" t="s">
        <v>3262</v>
      </c>
      <c r="D529" s="23">
        <v>3.9119999999999999</v>
      </c>
      <c r="E529" s="23" t="s">
        <v>42</v>
      </c>
      <c r="F529" s="23" t="s">
        <v>36</v>
      </c>
      <c r="G529" s="27" t="s">
        <v>28</v>
      </c>
      <c r="H529" s="27" t="s">
        <v>4338</v>
      </c>
      <c r="I529" s="23" t="s">
        <v>4339</v>
      </c>
      <c r="J529" t="s">
        <v>4649</v>
      </c>
      <c r="K529">
        <v>2</v>
      </c>
      <c r="L529" s="23" t="s">
        <v>2517</v>
      </c>
    </row>
    <row r="530" spans="1:12" x14ac:dyDescent="0.35">
      <c r="A530" s="23" t="s">
        <v>3598</v>
      </c>
      <c r="B530" s="23" t="s">
        <v>3597</v>
      </c>
      <c r="C530" s="23" t="s">
        <v>3255</v>
      </c>
      <c r="D530" s="23">
        <v>0.54400000000000004</v>
      </c>
      <c r="E530" s="23" t="s">
        <v>76</v>
      </c>
      <c r="F530" s="23" t="s">
        <v>36</v>
      </c>
      <c r="G530" s="27" t="s">
        <v>3273</v>
      </c>
      <c r="H530" s="27" t="s">
        <v>4338</v>
      </c>
      <c r="I530" s="23" t="s">
        <v>4339</v>
      </c>
      <c r="J530" t="s">
        <v>4650</v>
      </c>
      <c r="K530">
        <v>4</v>
      </c>
      <c r="L530" s="23" t="s">
        <v>2525</v>
      </c>
    </row>
    <row r="531" spans="1:12" x14ac:dyDescent="0.35">
      <c r="A531" s="23" t="s">
        <v>3600</v>
      </c>
      <c r="B531" s="23" t="s">
        <v>3599</v>
      </c>
      <c r="C531" s="23" t="s">
        <v>3255</v>
      </c>
      <c r="D531" s="23">
        <v>0.81</v>
      </c>
      <c r="E531" s="23" t="s">
        <v>76</v>
      </c>
      <c r="F531" s="23" t="s">
        <v>36</v>
      </c>
      <c r="G531" s="27" t="s">
        <v>3273</v>
      </c>
      <c r="H531" s="27" t="s">
        <v>4338</v>
      </c>
      <c r="I531" s="23" t="s">
        <v>4339</v>
      </c>
      <c r="J531" t="s">
        <v>4651</v>
      </c>
      <c r="K531">
        <v>4</v>
      </c>
      <c r="L531" s="23" t="s">
        <v>2525</v>
      </c>
    </row>
    <row r="532" spans="1:12" x14ac:dyDescent="0.35">
      <c r="A532" s="23" t="s">
        <v>3105</v>
      </c>
      <c r="B532" s="23" t="s">
        <v>3104</v>
      </c>
      <c r="C532" s="23" t="s">
        <v>3255</v>
      </c>
      <c r="D532" s="23">
        <v>0.63400000000000001</v>
      </c>
      <c r="E532" s="23" t="s">
        <v>85</v>
      </c>
      <c r="F532" s="23" t="s">
        <v>36</v>
      </c>
      <c r="G532" s="27" t="s">
        <v>27</v>
      </c>
      <c r="H532" s="27" t="s">
        <v>4338</v>
      </c>
      <c r="I532" s="23" t="s">
        <v>4339</v>
      </c>
      <c r="J532" t="s">
        <v>4416</v>
      </c>
      <c r="K532">
        <v>2</v>
      </c>
      <c r="L532" s="23" t="s">
        <v>2525</v>
      </c>
    </row>
    <row r="533" spans="1:12" x14ac:dyDescent="0.35">
      <c r="A533" s="23" t="s">
        <v>2257</v>
      </c>
      <c r="B533" s="23" t="s">
        <v>2256</v>
      </c>
      <c r="C533" s="23" t="s">
        <v>3262</v>
      </c>
      <c r="D533" s="23">
        <v>4.4329999999999998</v>
      </c>
      <c r="E533" s="23" t="s">
        <v>39</v>
      </c>
      <c r="F533" s="23" t="s">
        <v>36</v>
      </c>
      <c r="G533" s="27" t="s">
        <v>27</v>
      </c>
      <c r="H533" s="27" t="s">
        <v>4338</v>
      </c>
      <c r="I533" s="23" t="s">
        <v>4339</v>
      </c>
      <c r="J533" t="s">
        <v>4652</v>
      </c>
      <c r="K533">
        <v>2</v>
      </c>
      <c r="L533" s="23" t="s">
        <v>2517</v>
      </c>
    </row>
    <row r="534" spans="1:12" x14ac:dyDescent="0.35">
      <c r="A534" s="23" t="s">
        <v>1752</v>
      </c>
      <c r="B534" s="23" t="s">
        <v>1751</v>
      </c>
      <c r="C534" s="23" t="s">
        <v>3262</v>
      </c>
      <c r="D534" s="23">
        <v>3.88</v>
      </c>
      <c r="E534" s="23" t="s">
        <v>53</v>
      </c>
      <c r="F534" s="23" t="s">
        <v>36</v>
      </c>
      <c r="G534" s="27" t="s">
        <v>1733</v>
      </c>
      <c r="H534" s="27" t="s">
        <v>4338</v>
      </c>
      <c r="I534" s="23" t="s">
        <v>4342</v>
      </c>
      <c r="J534" t="s">
        <v>4653</v>
      </c>
      <c r="K534">
        <v>5</v>
      </c>
      <c r="L534" s="23" t="s">
        <v>2517</v>
      </c>
    </row>
    <row r="535" spans="1:12" x14ac:dyDescent="0.35">
      <c r="A535" s="23" t="s">
        <v>3741</v>
      </c>
      <c r="B535" s="23" t="s">
        <v>3740</v>
      </c>
      <c r="C535" s="23" t="s">
        <v>3255</v>
      </c>
      <c r="D535" s="23">
        <v>0.75</v>
      </c>
      <c r="E535" s="23" t="s">
        <v>85</v>
      </c>
      <c r="F535" s="23" t="s">
        <v>36</v>
      </c>
      <c r="G535" s="27" t="s">
        <v>3274</v>
      </c>
      <c r="H535" s="27" t="s">
        <v>4338</v>
      </c>
      <c r="I535" s="23" t="s">
        <v>4339</v>
      </c>
      <c r="J535" t="s">
        <v>4654</v>
      </c>
      <c r="K535">
        <v>1</v>
      </c>
      <c r="L535" s="23" t="s">
        <v>2525</v>
      </c>
    </row>
    <row r="536" spans="1:12" x14ac:dyDescent="0.35">
      <c r="A536" s="23" t="s">
        <v>3757</v>
      </c>
      <c r="B536" s="23" t="s">
        <v>3756</v>
      </c>
      <c r="C536" s="23" t="s">
        <v>3255</v>
      </c>
      <c r="D536" s="23">
        <v>0.75</v>
      </c>
      <c r="E536" s="23" t="s">
        <v>76</v>
      </c>
      <c r="F536" s="23" t="s">
        <v>36</v>
      </c>
      <c r="G536" s="27" t="s">
        <v>3274</v>
      </c>
      <c r="H536" s="27" t="s">
        <v>4338</v>
      </c>
      <c r="I536" s="23" t="s">
        <v>4339</v>
      </c>
      <c r="J536" t="s">
        <v>4408</v>
      </c>
      <c r="K536">
        <v>3</v>
      </c>
      <c r="L536" s="23" t="s">
        <v>2525</v>
      </c>
    </row>
    <row r="537" spans="1:12" x14ac:dyDescent="0.35">
      <c r="A537" s="23" t="s">
        <v>3304</v>
      </c>
      <c r="B537" s="23" t="s">
        <v>3303</v>
      </c>
      <c r="C537" s="23" t="s">
        <v>3262</v>
      </c>
      <c r="D537" s="23">
        <v>4.1500000000000004</v>
      </c>
      <c r="E537" s="23" t="s">
        <v>39</v>
      </c>
      <c r="F537" s="23" t="s">
        <v>36</v>
      </c>
      <c r="G537" s="27" t="s">
        <v>497</v>
      </c>
      <c r="H537" s="27" t="s">
        <v>4338</v>
      </c>
      <c r="I537" s="23" t="s">
        <v>4339</v>
      </c>
      <c r="J537" t="s">
        <v>4600</v>
      </c>
      <c r="K537">
        <v>3</v>
      </c>
      <c r="L537" s="23" t="s">
        <v>2517</v>
      </c>
    </row>
    <row r="538" spans="1:12" x14ac:dyDescent="0.35">
      <c r="A538" s="23" t="s">
        <v>4995</v>
      </c>
      <c r="B538" s="23" t="s">
        <v>4994</v>
      </c>
      <c r="C538" s="23" t="s">
        <v>3255</v>
      </c>
      <c r="D538" s="23">
        <v>0.745</v>
      </c>
      <c r="E538" s="23" t="s">
        <v>71</v>
      </c>
      <c r="F538" s="23" t="s">
        <v>36</v>
      </c>
      <c r="G538" s="27" t="s">
        <v>3273</v>
      </c>
      <c r="H538" s="27" t="s">
        <v>4338</v>
      </c>
      <c r="I538" s="23" t="s">
        <v>4339</v>
      </c>
      <c r="J538" t="s">
        <v>4820</v>
      </c>
      <c r="K538">
        <v>2</v>
      </c>
      <c r="L538" s="23" t="s">
        <v>2525</v>
      </c>
    </row>
    <row r="539" spans="1:12" x14ac:dyDescent="0.35">
      <c r="A539" s="23" t="s">
        <v>168</v>
      </c>
      <c r="B539" s="23" t="s">
        <v>167</v>
      </c>
      <c r="C539" s="23" t="s">
        <v>3255</v>
      </c>
      <c r="D539" s="23">
        <v>0.58699999999999997</v>
      </c>
      <c r="E539" s="23" t="s">
        <v>47</v>
      </c>
      <c r="F539" s="23" t="s">
        <v>36</v>
      </c>
      <c r="G539" s="27" t="s">
        <v>26</v>
      </c>
      <c r="H539" s="27" t="s">
        <v>4338</v>
      </c>
      <c r="I539" s="23" t="s">
        <v>4342</v>
      </c>
      <c r="J539" t="s">
        <v>4421</v>
      </c>
      <c r="K539">
        <v>7</v>
      </c>
      <c r="L539" s="23" t="s">
        <v>2525</v>
      </c>
    </row>
    <row r="540" spans="1:12" x14ac:dyDescent="0.35">
      <c r="A540" s="23" t="s">
        <v>3426</v>
      </c>
      <c r="B540" s="23" t="s">
        <v>3425</v>
      </c>
      <c r="C540" s="23" t="s">
        <v>3254</v>
      </c>
      <c r="D540" s="23">
        <v>3.0049999999999999</v>
      </c>
      <c r="E540" s="23" t="s">
        <v>36</v>
      </c>
      <c r="F540" s="23" t="s">
        <v>36</v>
      </c>
      <c r="G540" s="27" t="s">
        <v>3273</v>
      </c>
      <c r="H540" s="27" t="s">
        <v>4338</v>
      </c>
      <c r="I540" s="23" t="s">
        <v>4339</v>
      </c>
      <c r="J540" t="s">
        <v>4471</v>
      </c>
      <c r="K540">
        <v>3</v>
      </c>
      <c r="L540" s="23" t="s">
        <v>2518</v>
      </c>
    </row>
    <row r="541" spans="1:12" x14ac:dyDescent="0.35">
      <c r="A541" s="23" t="s">
        <v>3984</v>
      </c>
      <c r="B541" s="23" t="s">
        <v>3983</v>
      </c>
      <c r="C541" s="23" t="s">
        <v>3262</v>
      </c>
      <c r="D541" s="23">
        <v>3.5289999999999999</v>
      </c>
      <c r="E541" s="23" t="s">
        <v>85</v>
      </c>
      <c r="F541" s="23" t="s">
        <v>36</v>
      </c>
      <c r="G541" s="27" t="s">
        <v>1733</v>
      </c>
      <c r="H541" s="27" t="s">
        <v>4338</v>
      </c>
      <c r="I541" s="23" t="s">
        <v>4339</v>
      </c>
      <c r="J541" t="s">
        <v>4656</v>
      </c>
      <c r="K541">
        <v>1</v>
      </c>
      <c r="L541" s="23" t="s">
        <v>2517</v>
      </c>
    </row>
    <row r="542" spans="1:12" x14ac:dyDescent="0.35">
      <c r="A542" s="23" t="s">
        <v>2461</v>
      </c>
      <c r="B542" s="23" t="s">
        <v>2460</v>
      </c>
      <c r="C542" s="23" t="s">
        <v>3262</v>
      </c>
      <c r="D542" s="23">
        <v>4.5149999999999997</v>
      </c>
      <c r="E542" s="23" t="s">
        <v>53</v>
      </c>
      <c r="F542" s="23" t="s">
        <v>36</v>
      </c>
      <c r="G542" s="27" t="s">
        <v>2783</v>
      </c>
      <c r="H542" s="27" t="s">
        <v>4338</v>
      </c>
      <c r="I542" s="23" t="s">
        <v>4339</v>
      </c>
      <c r="J542" t="s">
        <v>4411</v>
      </c>
      <c r="K542">
        <v>1</v>
      </c>
      <c r="L542" s="23" t="s">
        <v>2517</v>
      </c>
    </row>
    <row r="543" spans="1:12" x14ac:dyDescent="0.35">
      <c r="A543" s="23" t="s">
        <v>6028</v>
      </c>
      <c r="B543" s="23" t="s">
        <v>6027</v>
      </c>
      <c r="C543" s="23" t="s">
        <v>3261</v>
      </c>
      <c r="D543" s="23">
        <v>5.2169999999999996</v>
      </c>
      <c r="E543" s="23" t="s">
        <v>36</v>
      </c>
      <c r="F543" s="23" t="s">
        <v>36</v>
      </c>
      <c r="G543" s="27" t="s">
        <v>27</v>
      </c>
      <c r="H543" s="27" t="s">
        <v>4338</v>
      </c>
      <c r="I543" s="23" t="s">
        <v>4339</v>
      </c>
      <c r="J543" t="s">
        <v>4519</v>
      </c>
      <c r="K543">
        <v>1</v>
      </c>
      <c r="L543" s="23" t="s">
        <v>2536</v>
      </c>
    </row>
    <row r="544" spans="1:12" x14ac:dyDescent="0.35">
      <c r="A544" s="23" t="s">
        <v>3189</v>
      </c>
      <c r="B544" s="23" t="s">
        <v>3188</v>
      </c>
      <c r="C544" s="23" t="s">
        <v>3253</v>
      </c>
      <c r="D544" s="23">
        <v>1.113</v>
      </c>
      <c r="E544" s="23" t="s">
        <v>53</v>
      </c>
      <c r="F544" s="23" t="s">
        <v>36</v>
      </c>
      <c r="G544" s="27" t="s">
        <v>1733</v>
      </c>
      <c r="H544" s="27" t="s">
        <v>4338</v>
      </c>
      <c r="I544" s="23" t="s">
        <v>4339</v>
      </c>
      <c r="J544" t="s">
        <v>4390</v>
      </c>
      <c r="K544">
        <v>2</v>
      </c>
      <c r="L544" s="23" t="s">
        <v>2522</v>
      </c>
    </row>
    <row r="545" spans="1:12" x14ac:dyDescent="0.35">
      <c r="A545" s="23" t="s">
        <v>5222</v>
      </c>
      <c r="B545" s="23" t="s">
        <v>5221</v>
      </c>
      <c r="C545" s="23" t="s">
        <v>3253</v>
      </c>
      <c r="D545" s="23">
        <v>1.8420000000000001</v>
      </c>
      <c r="E545" s="23" t="s">
        <v>85</v>
      </c>
      <c r="F545" s="23" t="s">
        <v>36</v>
      </c>
      <c r="G545" s="27" t="s">
        <v>5553</v>
      </c>
      <c r="H545" s="27" t="s">
        <v>4338</v>
      </c>
      <c r="I545" s="23" t="s">
        <v>4339</v>
      </c>
      <c r="J545" t="s">
        <v>4669</v>
      </c>
      <c r="K545">
        <v>2</v>
      </c>
      <c r="L545" s="23" t="s">
        <v>2522</v>
      </c>
    </row>
    <row r="546" spans="1:12" x14ac:dyDescent="0.35">
      <c r="A546" s="23" t="s">
        <v>5548</v>
      </c>
      <c r="B546" s="23" t="s">
        <v>5547</v>
      </c>
      <c r="C546" s="23" t="s">
        <v>3255</v>
      </c>
      <c r="D546" s="23">
        <v>0.69499999999999995</v>
      </c>
      <c r="E546" s="23" t="s">
        <v>39</v>
      </c>
      <c r="F546" s="23" t="s">
        <v>36</v>
      </c>
      <c r="G546" s="27" t="s">
        <v>5553</v>
      </c>
      <c r="H546" s="27" t="s">
        <v>4338</v>
      </c>
      <c r="I546" s="23" t="s">
        <v>4339</v>
      </c>
      <c r="J546" t="s">
        <v>4574</v>
      </c>
      <c r="K546">
        <v>3</v>
      </c>
      <c r="L546" s="23" t="s">
        <v>2525</v>
      </c>
    </row>
    <row r="547" spans="1:12" x14ac:dyDescent="0.35">
      <c r="A547" s="23" t="s">
        <v>2489</v>
      </c>
      <c r="B547" s="23" t="s">
        <v>2488</v>
      </c>
      <c r="C547" s="23" t="s">
        <v>3253</v>
      </c>
      <c r="D547" s="23">
        <v>0.88700000000000001</v>
      </c>
      <c r="E547" s="23" t="s">
        <v>47</v>
      </c>
      <c r="F547" s="23" t="s">
        <v>36</v>
      </c>
      <c r="G547" s="27" t="s">
        <v>2783</v>
      </c>
      <c r="H547" s="27" t="s">
        <v>4338</v>
      </c>
      <c r="I547" s="23" t="s">
        <v>4339</v>
      </c>
      <c r="J547" t="s">
        <v>4659</v>
      </c>
      <c r="K547">
        <v>3</v>
      </c>
      <c r="L547" s="23" t="s">
        <v>2522</v>
      </c>
    </row>
    <row r="548" spans="1:12" x14ac:dyDescent="0.35">
      <c r="A548" s="23" t="s">
        <v>2084</v>
      </c>
      <c r="B548" s="23" t="s">
        <v>2083</v>
      </c>
      <c r="C548" s="23" t="s">
        <v>3254</v>
      </c>
      <c r="D548" s="23">
        <v>2.2639999999999998</v>
      </c>
      <c r="E548" s="23" t="s">
        <v>96</v>
      </c>
      <c r="F548" s="23" t="s">
        <v>36</v>
      </c>
      <c r="G548" s="27" t="s">
        <v>26</v>
      </c>
      <c r="H548" s="27" t="s">
        <v>4338</v>
      </c>
      <c r="I548" s="23" t="s">
        <v>4342</v>
      </c>
      <c r="J548" t="s">
        <v>4661</v>
      </c>
      <c r="K548">
        <v>5</v>
      </c>
      <c r="L548" s="23" t="s">
        <v>2518</v>
      </c>
    </row>
    <row r="549" spans="1:12" x14ac:dyDescent="0.35">
      <c r="A549" s="23" t="s">
        <v>767</v>
      </c>
      <c r="B549" s="23" t="s">
        <v>766</v>
      </c>
      <c r="C549" s="23" t="s">
        <v>3253</v>
      </c>
      <c r="D549" s="23">
        <v>0.91700000000000004</v>
      </c>
      <c r="E549" s="23" t="s">
        <v>155</v>
      </c>
      <c r="F549" s="23" t="s">
        <v>36</v>
      </c>
      <c r="G549" s="27" t="s">
        <v>2783</v>
      </c>
      <c r="H549" s="27" t="s">
        <v>4338</v>
      </c>
      <c r="I549" s="23" t="s">
        <v>4339</v>
      </c>
      <c r="J549" t="s">
        <v>4595</v>
      </c>
      <c r="K549">
        <v>1</v>
      </c>
      <c r="L549" s="23" t="s">
        <v>2522</v>
      </c>
    </row>
    <row r="550" spans="1:12" x14ac:dyDescent="0.35">
      <c r="A550" s="23" t="s">
        <v>6765</v>
      </c>
      <c r="B550" s="23" t="s">
        <v>6764</v>
      </c>
      <c r="C550" s="23" t="s">
        <v>3253</v>
      </c>
      <c r="D550" s="23">
        <v>1.371</v>
      </c>
      <c r="E550" s="23" t="s">
        <v>42</v>
      </c>
      <c r="F550" s="23" t="s">
        <v>36</v>
      </c>
      <c r="G550" s="27" t="s">
        <v>4910</v>
      </c>
      <c r="H550" s="27" t="s">
        <v>4338</v>
      </c>
      <c r="I550" s="23" t="s">
        <v>4339</v>
      </c>
      <c r="J550" t="s">
        <v>4818</v>
      </c>
      <c r="K550">
        <v>2</v>
      </c>
      <c r="L550" s="23" t="s">
        <v>2522</v>
      </c>
    </row>
    <row r="551" spans="1:12" x14ac:dyDescent="0.35">
      <c r="A551" s="23" t="s">
        <v>6388</v>
      </c>
      <c r="B551" s="23" t="s">
        <v>6387</v>
      </c>
      <c r="C551" s="23" t="s">
        <v>3262</v>
      </c>
      <c r="D551" s="23">
        <v>4.3410000000000002</v>
      </c>
      <c r="E551" s="23" t="s">
        <v>47</v>
      </c>
      <c r="F551" s="23" t="s">
        <v>36</v>
      </c>
      <c r="G551" s="27" t="s">
        <v>4910</v>
      </c>
      <c r="H551" s="27" t="s">
        <v>4338</v>
      </c>
      <c r="I551" s="23" t="s">
        <v>4339</v>
      </c>
      <c r="J551" t="s">
        <v>7020</v>
      </c>
      <c r="K551">
        <v>1</v>
      </c>
      <c r="L551" s="23" t="s">
        <v>2517</v>
      </c>
    </row>
    <row r="552" spans="1:12" x14ac:dyDescent="0.35">
      <c r="A552" s="23" t="s">
        <v>3647</v>
      </c>
      <c r="B552" s="23" t="s">
        <v>3646</v>
      </c>
      <c r="C552" s="23" t="s">
        <v>3262</v>
      </c>
      <c r="D552" s="23">
        <v>3.5139999999999998</v>
      </c>
      <c r="E552" s="23" t="s">
        <v>42</v>
      </c>
      <c r="F552" s="23" t="s">
        <v>36</v>
      </c>
      <c r="G552" s="27" t="s">
        <v>3274</v>
      </c>
      <c r="H552" s="27" t="s">
        <v>4338</v>
      </c>
      <c r="I552" s="23" t="s">
        <v>4342</v>
      </c>
      <c r="J552" t="s">
        <v>4663</v>
      </c>
      <c r="K552">
        <v>5</v>
      </c>
      <c r="L552" s="23" t="s">
        <v>2517</v>
      </c>
    </row>
    <row r="553" spans="1:12" x14ac:dyDescent="0.35">
      <c r="A553" s="23" t="s">
        <v>6121</v>
      </c>
      <c r="B553" s="23" t="s">
        <v>6120</v>
      </c>
      <c r="C553" s="23" t="s">
        <v>3255</v>
      </c>
      <c r="D553" s="23">
        <v>0.745</v>
      </c>
      <c r="E553" s="23" t="s">
        <v>85</v>
      </c>
      <c r="F553" s="23" t="s">
        <v>36</v>
      </c>
      <c r="G553" s="27" t="s">
        <v>28</v>
      </c>
      <c r="H553" s="27" t="s">
        <v>4338</v>
      </c>
      <c r="I553" s="23" t="s">
        <v>4339</v>
      </c>
      <c r="J553" t="s">
        <v>4534</v>
      </c>
      <c r="K553">
        <v>3</v>
      </c>
      <c r="L553" s="23" t="s">
        <v>2525</v>
      </c>
    </row>
    <row r="554" spans="1:12" x14ac:dyDescent="0.35">
      <c r="A554" s="23" t="s">
        <v>6987</v>
      </c>
      <c r="B554" s="23" t="s">
        <v>6986</v>
      </c>
      <c r="C554" s="23" t="s">
        <v>3255</v>
      </c>
      <c r="D554" s="23">
        <v>0.58499999999999996</v>
      </c>
      <c r="E554" s="23" t="s">
        <v>68</v>
      </c>
      <c r="F554" s="23" t="s">
        <v>36</v>
      </c>
      <c r="G554" s="27" t="s">
        <v>4910</v>
      </c>
      <c r="H554" s="27" t="s">
        <v>4338</v>
      </c>
      <c r="I554" s="23" t="s">
        <v>4339</v>
      </c>
      <c r="J554" t="s">
        <v>4417</v>
      </c>
      <c r="K554">
        <v>4</v>
      </c>
      <c r="L554" s="23" t="s">
        <v>2525</v>
      </c>
    </row>
    <row r="555" spans="1:12" x14ac:dyDescent="0.35">
      <c r="A555" s="23" t="s">
        <v>6675</v>
      </c>
      <c r="B555" s="23" t="s">
        <v>6674</v>
      </c>
      <c r="C555" s="23" t="s">
        <v>3254</v>
      </c>
      <c r="D555" s="23">
        <v>2.15</v>
      </c>
      <c r="E555" s="23" t="s">
        <v>96</v>
      </c>
      <c r="F555" s="23" t="s">
        <v>36</v>
      </c>
      <c r="G555" s="27" t="s">
        <v>4910</v>
      </c>
      <c r="H555" s="27" t="s">
        <v>4338</v>
      </c>
      <c r="I555" s="23" t="s">
        <v>4339</v>
      </c>
      <c r="J555" t="s">
        <v>4648</v>
      </c>
      <c r="K555">
        <v>2</v>
      </c>
      <c r="L555" s="23" t="s">
        <v>2518</v>
      </c>
    </row>
    <row r="556" spans="1:12" x14ac:dyDescent="0.35">
      <c r="A556" s="23" t="s">
        <v>283</v>
      </c>
      <c r="B556" s="23" t="s">
        <v>282</v>
      </c>
      <c r="C556" s="23" t="s">
        <v>3262</v>
      </c>
      <c r="D556" s="23">
        <v>3.7160000000000002</v>
      </c>
      <c r="E556" s="23" t="s">
        <v>76</v>
      </c>
      <c r="F556" s="23" t="s">
        <v>36</v>
      </c>
      <c r="G556" s="27" t="s">
        <v>28</v>
      </c>
      <c r="H556" s="27" t="s">
        <v>4338</v>
      </c>
      <c r="I556" s="23" t="s">
        <v>4339</v>
      </c>
      <c r="J556" t="s">
        <v>4581</v>
      </c>
      <c r="K556">
        <v>4</v>
      </c>
      <c r="L556" s="23" t="s">
        <v>2517</v>
      </c>
    </row>
    <row r="557" spans="1:12" x14ac:dyDescent="0.35">
      <c r="A557" s="23" t="s">
        <v>6669</v>
      </c>
      <c r="B557" s="23" t="s">
        <v>6668</v>
      </c>
      <c r="C557" s="23" t="s">
        <v>3254</v>
      </c>
      <c r="D557" s="23">
        <v>2.173</v>
      </c>
      <c r="E557" s="23" t="s">
        <v>36</v>
      </c>
      <c r="F557" s="23" t="s">
        <v>36</v>
      </c>
      <c r="G557" s="27" t="s">
        <v>4910</v>
      </c>
      <c r="H557" s="27" t="s">
        <v>4338</v>
      </c>
      <c r="I557" s="23" t="s">
        <v>4339</v>
      </c>
      <c r="J557" t="s">
        <v>4801</v>
      </c>
      <c r="K557">
        <v>3</v>
      </c>
      <c r="L557" s="23" t="s">
        <v>2518</v>
      </c>
    </row>
    <row r="558" spans="1:12" x14ac:dyDescent="0.35">
      <c r="A558" s="23" t="s">
        <v>708</v>
      </c>
      <c r="B558" s="23" t="s">
        <v>707</v>
      </c>
      <c r="C558" s="23" t="s">
        <v>3253</v>
      </c>
      <c r="D558" s="23">
        <v>1.0589999999999999</v>
      </c>
      <c r="E558" s="23" t="s">
        <v>96</v>
      </c>
      <c r="F558" s="23" t="s">
        <v>36</v>
      </c>
      <c r="G558" s="27" t="s">
        <v>2783</v>
      </c>
      <c r="H558" s="27" t="s">
        <v>4338</v>
      </c>
      <c r="I558" s="23" t="s">
        <v>4339</v>
      </c>
      <c r="J558" t="s">
        <v>4507</v>
      </c>
      <c r="K558">
        <v>4</v>
      </c>
      <c r="L558" s="23" t="s">
        <v>2522</v>
      </c>
    </row>
    <row r="559" spans="1:12" x14ac:dyDescent="0.35">
      <c r="A559" s="23" t="s">
        <v>5334</v>
      </c>
      <c r="B559" s="23" t="s">
        <v>5333</v>
      </c>
      <c r="C559" s="23" t="s">
        <v>3255</v>
      </c>
      <c r="D559" s="23">
        <v>0.78</v>
      </c>
      <c r="E559" s="23" t="s">
        <v>71</v>
      </c>
      <c r="F559" s="23" t="s">
        <v>36</v>
      </c>
      <c r="G559" s="27" t="s">
        <v>5553</v>
      </c>
      <c r="H559" s="27" t="s">
        <v>4338</v>
      </c>
      <c r="I559" s="23" t="s">
        <v>4339</v>
      </c>
      <c r="J559" t="s">
        <v>4627</v>
      </c>
      <c r="K559">
        <v>4</v>
      </c>
      <c r="L559" s="23" t="s">
        <v>2525</v>
      </c>
    </row>
    <row r="560" spans="1:12" x14ac:dyDescent="0.35">
      <c r="A560" s="23" t="s">
        <v>1145</v>
      </c>
      <c r="B560" s="23" t="s">
        <v>1144</v>
      </c>
      <c r="C560" s="23" t="s">
        <v>3253</v>
      </c>
      <c r="D560" s="23">
        <v>1.389</v>
      </c>
      <c r="E560" s="23" t="s">
        <v>35</v>
      </c>
      <c r="F560" s="23" t="s">
        <v>36</v>
      </c>
      <c r="G560" s="27" t="s">
        <v>4909</v>
      </c>
      <c r="H560" s="27" t="s">
        <v>4338</v>
      </c>
      <c r="I560" s="23" t="s">
        <v>4342</v>
      </c>
      <c r="J560" t="s">
        <v>4664</v>
      </c>
      <c r="K560">
        <v>6</v>
      </c>
      <c r="L560" s="23" t="s">
        <v>2522</v>
      </c>
    </row>
    <row r="561" spans="1:12" x14ac:dyDescent="0.35">
      <c r="A561" s="23" t="s">
        <v>1721</v>
      </c>
      <c r="B561" s="23" t="s">
        <v>1720</v>
      </c>
      <c r="C561" s="23" t="s">
        <v>3255</v>
      </c>
      <c r="D561" s="23">
        <v>0.76800000000000002</v>
      </c>
      <c r="E561" s="23" t="s">
        <v>47</v>
      </c>
      <c r="F561" s="23" t="s">
        <v>36</v>
      </c>
      <c r="G561" s="27" t="s">
        <v>4909</v>
      </c>
      <c r="H561" s="27" t="s">
        <v>4338</v>
      </c>
      <c r="I561" s="23" t="s">
        <v>4339</v>
      </c>
      <c r="J561" t="s">
        <v>4665</v>
      </c>
      <c r="K561">
        <v>1</v>
      </c>
      <c r="L561" s="23" t="s">
        <v>2525</v>
      </c>
    </row>
    <row r="562" spans="1:12" x14ac:dyDescent="0.35">
      <c r="A562" s="23" t="s">
        <v>1797</v>
      </c>
      <c r="B562" s="23" t="s">
        <v>1796</v>
      </c>
      <c r="C562" s="23" t="s">
        <v>3262</v>
      </c>
      <c r="D562" s="23">
        <v>4.3220000000000001</v>
      </c>
      <c r="E562" s="23" t="s">
        <v>47</v>
      </c>
      <c r="F562" s="23" t="s">
        <v>36</v>
      </c>
      <c r="G562" s="27" t="s">
        <v>1733</v>
      </c>
      <c r="H562" s="27" t="s">
        <v>4338</v>
      </c>
      <c r="I562" s="23" t="s">
        <v>4339</v>
      </c>
      <c r="J562" t="s">
        <v>4666</v>
      </c>
      <c r="K562">
        <v>1</v>
      </c>
      <c r="L562" s="23" t="s">
        <v>2517</v>
      </c>
    </row>
    <row r="563" spans="1:12" x14ac:dyDescent="0.35">
      <c r="A563" s="23" t="s">
        <v>6803</v>
      </c>
      <c r="B563" s="23" t="s">
        <v>6802</v>
      </c>
      <c r="C563" s="23" t="s">
        <v>3255</v>
      </c>
      <c r="D563" s="23">
        <v>0.82699999999999996</v>
      </c>
      <c r="E563" s="23" t="s">
        <v>85</v>
      </c>
      <c r="F563" s="23" t="s">
        <v>36</v>
      </c>
      <c r="G563" s="27" t="s">
        <v>4910</v>
      </c>
      <c r="H563" s="27" t="s">
        <v>4338</v>
      </c>
      <c r="I563" s="23" t="s">
        <v>4339</v>
      </c>
      <c r="J563" t="s">
        <v>4533</v>
      </c>
      <c r="K563">
        <v>2</v>
      </c>
      <c r="L563" s="23" t="s">
        <v>2525</v>
      </c>
    </row>
    <row r="564" spans="1:12" x14ac:dyDescent="0.35">
      <c r="A564" s="23" t="s">
        <v>2684</v>
      </c>
      <c r="B564" s="23" t="s">
        <v>2683</v>
      </c>
      <c r="C564" s="23" t="s">
        <v>3254</v>
      </c>
      <c r="D564" s="23">
        <v>1.742</v>
      </c>
      <c r="E564" s="23" t="s">
        <v>42</v>
      </c>
      <c r="F564" s="23" t="s">
        <v>36</v>
      </c>
      <c r="G564" s="27" t="s">
        <v>1733</v>
      </c>
      <c r="H564" s="27" t="s">
        <v>4338</v>
      </c>
      <c r="I564" s="23" t="s">
        <v>4342</v>
      </c>
      <c r="J564" t="s">
        <v>4667</v>
      </c>
      <c r="K564">
        <v>6</v>
      </c>
      <c r="L564" s="23" t="s">
        <v>2518</v>
      </c>
    </row>
    <row r="565" spans="1:12" x14ac:dyDescent="0.35">
      <c r="A565" s="23" t="s">
        <v>3731</v>
      </c>
      <c r="B565" s="23" t="s">
        <v>3730</v>
      </c>
      <c r="C565" s="23" t="s">
        <v>3254</v>
      </c>
      <c r="D565" s="23">
        <v>2.8969999999999998</v>
      </c>
      <c r="E565" s="23" t="s">
        <v>144</v>
      </c>
      <c r="F565" s="23" t="s">
        <v>36</v>
      </c>
      <c r="G565" s="27" t="s">
        <v>3274</v>
      </c>
      <c r="H565" s="27" t="s">
        <v>4338</v>
      </c>
      <c r="I565" s="23" t="s">
        <v>4339</v>
      </c>
      <c r="J565" t="s">
        <v>4557</v>
      </c>
      <c r="K565">
        <v>3</v>
      </c>
      <c r="L565" s="23" t="s">
        <v>2518</v>
      </c>
    </row>
    <row r="566" spans="1:12" x14ac:dyDescent="0.35">
      <c r="A566" s="23" t="s">
        <v>426</v>
      </c>
      <c r="B566" s="23" t="s">
        <v>425</v>
      </c>
      <c r="C566" s="23" t="s">
        <v>3254</v>
      </c>
      <c r="D566" s="23">
        <v>2.8140000000000001</v>
      </c>
      <c r="E566" s="23" t="s">
        <v>42</v>
      </c>
      <c r="F566" s="23" t="s">
        <v>36</v>
      </c>
      <c r="G566" s="27" t="s">
        <v>493</v>
      </c>
      <c r="H566" s="27" t="s">
        <v>4338</v>
      </c>
      <c r="I566" s="23" t="s">
        <v>4339</v>
      </c>
      <c r="J566" t="s">
        <v>4561</v>
      </c>
      <c r="K566">
        <v>4</v>
      </c>
      <c r="L566" s="23" t="s">
        <v>2518</v>
      </c>
    </row>
    <row r="567" spans="1:12" x14ac:dyDescent="0.35">
      <c r="A567" s="23" t="s">
        <v>5676</v>
      </c>
      <c r="B567" s="23" t="s">
        <v>5675</v>
      </c>
      <c r="C567" s="23" t="s">
        <v>3254</v>
      </c>
      <c r="D567" s="23">
        <v>2.0609999999999999</v>
      </c>
      <c r="E567" s="23" t="s">
        <v>39</v>
      </c>
      <c r="F567" s="23" t="s">
        <v>36</v>
      </c>
      <c r="G567" s="27" t="s">
        <v>4909</v>
      </c>
      <c r="H567" s="27" t="s">
        <v>4338</v>
      </c>
      <c r="I567" s="23" t="s">
        <v>4342</v>
      </c>
      <c r="J567" t="s">
        <v>7043</v>
      </c>
      <c r="K567">
        <v>6</v>
      </c>
      <c r="L567" s="23" t="s">
        <v>2518</v>
      </c>
    </row>
    <row r="568" spans="1:12" x14ac:dyDescent="0.35">
      <c r="A568" s="23" t="s">
        <v>6594</v>
      </c>
      <c r="B568" s="23" t="s">
        <v>6593</v>
      </c>
      <c r="C568" s="23" t="s">
        <v>3254</v>
      </c>
      <c r="D568" s="23">
        <v>2.8679999999999999</v>
      </c>
      <c r="E568" s="23" t="s">
        <v>155</v>
      </c>
      <c r="F568" s="23" t="s">
        <v>36</v>
      </c>
      <c r="G568" s="27" t="s">
        <v>4910</v>
      </c>
      <c r="H568" s="27" t="s">
        <v>4338</v>
      </c>
      <c r="I568" s="23" t="s">
        <v>4339</v>
      </c>
      <c r="J568" t="s">
        <v>4789</v>
      </c>
      <c r="K568">
        <v>3</v>
      </c>
      <c r="L568" s="23" t="s">
        <v>2518</v>
      </c>
    </row>
    <row r="569" spans="1:12" x14ac:dyDescent="0.35">
      <c r="A569" s="23" t="s">
        <v>1827</v>
      </c>
      <c r="B569" s="23" t="s">
        <v>1826</v>
      </c>
      <c r="C569" s="23" t="s">
        <v>3262</v>
      </c>
      <c r="D569" s="23">
        <v>4.5540000000000003</v>
      </c>
      <c r="E569" s="23" t="s">
        <v>156</v>
      </c>
      <c r="F569" s="23" t="s">
        <v>36</v>
      </c>
      <c r="G569" s="27" t="s">
        <v>1733</v>
      </c>
      <c r="H569" s="27" t="s">
        <v>4338</v>
      </c>
      <c r="I569" s="23" t="s">
        <v>4339</v>
      </c>
      <c r="J569" t="s">
        <v>4560</v>
      </c>
      <c r="K569">
        <v>4</v>
      </c>
      <c r="L569" s="23" t="s">
        <v>2517</v>
      </c>
    </row>
    <row r="570" spans="1:12" x14ac:dyDescent="0.35">
      <c r="A570" s="23" t="s">
        <v>714</v>
      </c>
      <c r="B570" s="23" t="s">
        <v>713</v>
      </c>
      <c r="C570" s="23" t="s">
        <v>3253</v>
      </c>
      <c r="D570" s="23">
        <v>1.518</v>
      </c>
      <c r="E570" s="23" t="s">
        <v>96</v>
      </c>
      <c r="F570" s="23" t="s">
        <v>36</v>
      </c>
      <c r="G570" s="27" t="s">
        <v>2783</v>
      </c>
      <c r="H570" s="27" t="s">
        <v>4338</v>
      </c>
      <c r="I570" s="23" t="s">
        <v>4339</v>
      </c>
      <c r="J570" t="s">
        <v>4508</v>
      </c>
      <c r="K570">
        <v>4</v>
      </c>
      <c r="L570" s="23" t="s">
        <v>2522</v>
      </c>
    </row>
    <row r="571" spans="1:12" x14ac:dyDescent="0.35">
      <c r="A571" s="23" t="s">
        <v>790</v>
      </c>
      <c r="B571" s="23" t="s">
        <v>789</v>
      </c>
      <c r="C571" s="23" t="s">
        <v>3254</v>
      </c>
      <c r="D571" s="23">
        <v>2.4950000000000001</v>
      </c>
      <c r="E571" s="23" t="s">
        <v>42</v>
      </c>
      <c r="F571" s="23" t="s">
        <v>36</v>
      </c>
      <c r="G571" s="27" t="s">
        <v>2783</v>
      </c>
      <c r="H571" s="27" t="s">
        <v>4338</v>
      </c>
      <c r="I571" s="23" t="s">
        <v>4342</v>
      </c>
      <c r="J571" t="s">
        <v>4670</v>
      </c>
      <c r="K571">
        <v>7</v>
      </c>
      <c r="L571" s="23" t="s">
        <v>2518</v>
      </c>
    </row>
    <row r="572" spans="1:12" x14ac:dyDescent="0.35">
      <c r="A572" s="23" t="s">
        <v>778</v>
      </c>
      <c r="B572" s="23" t="s">
        <v>777</v>
      </c>
      <c r="C572" s="23" t="s">
        <v>3253</v>
      </c>
      <c r="D572" s="23">
        <v>0.91200000000000003</v>
      </c>
      <c r="E572" s="23" t="s">
        <v>47</v>
      </c>
      <c r="F572" s="23" t="s">
        <v>36</v>
      </c>
      <c r="G572" s="27" t="s">
        <v>2783</v>
      </c>
      <c r="H572" s="27" t="s">
        <v>4338</v>
      </c>
      <c r="I572" s="23" t="s">
        <v>4342</v>
      </c>
      <c r="J572" t="s">
        <v>4671</v>
      </c>
      <c r="K572">
        <v>8</v>
      </c>
      <c r="L572" s="23" t="s">
        <v>2522</v>
      </c>
    </row>
    <row r="573" spans="1:12" x14ac:dyDescent="0.35">
      <c r="A573" s="23" t="s">
        <v>2610</v>
      </c>
      <c r="B573" s="23" t="s">
        <v>2609</v>
      </c>
      <c r="C573" s="23" t="s">
        <v>3261</v>
      </c>
      <c r="D573" s="23">
        <v>5.7750000000000004</v>
      </c>
      <c r="E573" s="23" t="s">
        <v>36</v>
      </c>
      <c r="F573" s="23" t="s">
        <v>36</v>
      </c>
      <c r="G573" s="27" t="s">
        <v>27</v>
      </c>
      <c r="H573" s="27" t="s">
        <v>4338</v>
      </c>
      <c r="I573" s="23" t="s">
        <v>4339</v>
      </c>
      <c r="J573" t="s">
        <v>4672</v>
      </c>
      <c r="K573">
        <v>4</v>
      </c>
      <c r="L573" s="23" t="s">
        <v>2536</v>
      </c>
    </row>
    <row r="574" spans="1:12" x14ac:dyDescent="0.35">
      <c r="A574" s="23" t="s">
        <v>6048</v>
      </c>
      <c r="B574" s="23" t="s">
        <v>6047</v>
      </c>
      <c r="C574" s="23" t="s">
        <v>3255</v>
      </c>
      <c r="D574" s="23">
        <v>0.75</v>
      </c>
      <c r="E574" s="23" t="s">
        <v>68</v>
      </c>
      <c r="F574" s="23" t="s">
        <v>36</v>
      </c>
      <c r="G574" s="27" t="s">
        <v>27</v>
      </c>
      <c r="H574" s="27" t="s">
        <v>4338</v>
      </c>
      <c r="I574" s="23" t="s">
        <v>4339</v>
      </c>
      <c r="J574" t="s">
        <v>4374</v>
      </c>
      <c r="K574">
        <v>3</v>
      </c>
      <c r="L574" s="23" t="s">
        <v>2525</v>
      </c>
    </row>
    <row r="575" spans="1:12" x14ac:dyDescent="0.35">
      <c r="A575" s="23" t="s">
        <v>4929</v>
      </c>
      <c r="B575" s="23" t="s">
        <v>4928</v>
      </c>
      <c r="C575" s="23" t="s">
        <v>3255</v>
      </c>
      <c r="D575" s="23">
        <v>0.74299999999999999</v>
      </c>
      <c r="E575" s="23" t="s">
        <v>36</v>
      </c>
      <c r="F575" s="23" t="s">
        <v>36</v>
      </c>
      <c r="G575" s="27" t="s">
        <v>2786</v>
      </c>
      <c r="H575" s="27" t="s">
        <v>4338</v>
      </c>
      <c r="I575" s="23" t="s">
        <v>4342</v>
      </c>
      <c r="J575" t="s">
        <v>4766</v>
      </c>
      <c r="K575">
        <v>6</v>
      </c>
      <c r="L575" s="23" t="s">
        <v>2525</v>
      </c>
    </row>
    <row r="576" spans="1:12" x14ac:dyDescent="0.35">
      <c r="A576" s="23" t="s">
        <v>4953</v>
      </c>
      <c r="B576" s="23" t="s">
        <v>4952</v>
      </c>
      <c r="C576" s="23" t="s">
        <v>3255</v>
      </c>
      <c r="D576" s="23">
        <v>0.745</v>
      </c>
      <c r="E576" s="23" t="s">
        <v>53</v>
      </c>
      <c r="F576" s="23" t="s">
        <v>36</v>
      </c>
      <c r="G576" s="27" t="s">
        <v>2786</v>
      </c>
      <c r="H576" s="27" t="s">
        <v>4338</v>
      </c>
      <c r="I576" s="23" t="s">
        <v>4339</v>
      </c>
      <c r="J576" t="s">
        <v>4718</v>
      </c>
      <c r="K576">
        <v>1</v>
      </c>
      <c r="L576" s="23" t="s">
        <v>2525</v>
      </c>
    </row>
    <row r="577" spans="1:12" x14ac:dyDescent="0.35">
      <c r="A577" s="23" t="s">
        <v>6286</v>
      </c>
      <c r="B577" s="23" t="s">
        <v>6285</v>
      </c>
      <c r="C577" s="23" t="s">
        <v>3261</v>
      </c>
      <c r="D577" s="23">
        <v>5.2859999999999996</v>
      </c>
      <c r="E577" s="23" t="s">
        <v>68</v>
      </c>
      <c r="F577" s="23" t="s">
        <v>36</v>
      </c>
      <c r="G577" s="27" t="s">
        <v>4910</v>
      </c>
      <c r="H577" s="27" t="s">
        <v>4338</v>
      </c>
      <c r="I577" s="23" t="s">
        <v>4342</v>
      </c>
      <c r="J577" t="s">
        <v>7044</v>
      </c>
      <c r="K577">
        <v>6</v>
      </c>
      <c r="L577" s="23" t="s">
        <v>2536</v>
      </c>
    </row>
    <row r="578" spans="1:12" x14ac:dyDescent="0.35">
      <c r="A578" s="23" t="s">
        <v>399</v>
      </c>
      <c r="B578" s="23" t="s">
        <v>398</v>
      </c>
      <c r="C578" s="23" t="s">
        <v>3255</v>
      </c>
      <c r="D578" s="23">
        <v>0.67800000000000005</v>
      </c>
      <c r="E578" s="23" t="s">
        <v>53</v>
      </c>
      <c r="F578" s="23" t="s">
        <v>36</v>
      </c>
      <c r="G578" s="27" t="s">
        <v>25</v>
      </c>
      <c r="H578" s="27" t="s">
        <v>4338</v>
      </c>
      <c r="I578" s="23" t="s">
        <v>4339</v>
      </c>
      <c r="J578" t="s">
        <v>4675</v>
      </c>
      <c r="K578">
        <v>3</v>
      </c>
      <c r="L578" s="23" t="s">
        <v>2525</v>
      </c>
    </row>
    <row r="579" spans="1:12" x14ac:dyDescent="0.35">
      <c r="A579" s="23" t="s">
        <v>3150</v>
      </c>
      <c r="B579" s="23" t="s">
        <v>3149</v>
      </c>
      <c r="C579" s="23" t="s">
        <v>3254</v>
      </c>
      <c r="D579" s="23">
        <v>2.8969999999999998</v>
      </c>
      <c r="E579" s="23" t="s">
        <v>68</v>
      </c>
      <c r="F579" s="23" t="s">
        <v>36</v>
      </c>
      <c r="G579" s="27" t="s">
        <v>28</v>
      </c>
      <c r="H579" s="27" t="s">
        <v>4338</v>
      </c>
      <c r="I579" s="23" t="s">
        <v>4339</v>
      </c>
      <c r="J579" t="s">
        <v>4539</v>
      </c>
      <c r="K579">
        <v>1</v>
      </c>
      <c r="L579" s="23" t="s">
        <v>2518</v>
      </c>
    </row>
    <row r="580" spans="1:12" x14ac:dyDescent="0.35">
      <c r="A580" s="23" t="s">
        <v>2955</v>
      </c>
      <c r="B580" s="23" t="s">
        <v>2954</v>
      </c>
      <c r="C580" s="23" t="s">
        <v>3261</v>
      </c>
      <c r="D580" s="23">
        <v>5.6479999999999997</v>
      </c>
      <c r="E580" s="23" t="s">
        <v>85</v>
      </c>
      <c r="F580" s="23" t="s">
        <v>36</v>
      </c>
      <c r="G580" s="27" t="s">
        <v>2786</v>
      </c>
      <c r="H580" s="27" t="s">
        <v>4338</v>
      </c>
      <c r="I580" s="23" t="s">
        <v>4339</v>
      </c>
      <c r="J580" t="s">
        <v>4391</v>
      </c>
      <c r="K580">
        <v>2</v>
      </c>
      <c r="L580" s="23" t="s">
        <v>2536</v>
      </c>
    </row>
    <row r="581" spans="1:12" x14ac:dyDescent="0.35">
      <c r="A581" s="23" t="s">
        <v>2318</v>
      </c>
      <c r="B581" s="23" t="s">
        <v>2317</v>
      </c>
      <c r="C581" s="23" t="s">
        <v>3255</v>
      </c>
      <c r="D581" s="23">
        <v>0.75</v>
      </c>
      <c r="E581" s="23" t="s">
        <v>71</v>
      </c>
      <c r="F581" s="23" t="s">
        <v>36</v>
      </c>
      <c r="G581" s="27" t="s">
        <v>28</v>
      </c>
      <c r="H581" s="27" t="s">
        <v>4338</v>
      </c>
      <c r="I581" s="23" t="s">
        <v>4339</v>
      </c>
      <c r="J581" t="s">
        <v>4372</v>
      </c>
      <c r="K581">
        <v>1</v>
      </c>
      <c r="L581" s="23" t="s">
        <v>2525</v>
      </c>
    </row>
    <row r="582" spans="1:12" x14ac:dyDescent="0.35">
      <c r="A582" s="23" t="s">
        <v>2509</v>
      </c>
      <c r="B582" s="23" t="s">
        <v>356</v>
      </c>
      <c r="C582" s="23" t="s">
        <v>3254</v>
      </c>
      <c r="D582" s="23">
        <v>2.7610000000000001</v>
      </c>
      <c r="E582" s="23" t="s">
        <v>53</v>
      </c>
      <c r="F582" s="23" t="s">
        <v>36</v>
      </c>
      <c r="G582" s="27" t="s">
        <v>7005</v>
      </c>
      <c r="H582" s="27" t="s">
        <v>4338</v>
      </c>
      <c r="I582" s="23" t="s">
        <v>4342</v>
      </c>
      <c r="J582" t="s">
        <v>4555</v>
      </c>
      <c r="K582">
        <v>7</v>
      </c>
      <c r="L582" s="23" t="s">
        <v>2518</v>
      </c>
    </row>
    <row r="583" spans="1:12" x14ac:dyDescent="0.35">
      <c r="A583" s="23" t="s">
        <v>1817</v>
      </c>
      <c r="B583" s="23" t="s">
        <v>1816</v>
      </c>
      <c r="C583" s="23" t="s">
        <v>3255</v>
      </c>
      <c r="D583" s="23">
        <v>0.63700000000000001</v>
      </c>
      <c r="E583" s="23" t="s">
        <v>155</v>
      </c>
      <c r="F583" s="23" t="s">
        <v>36</v>
      </c>
      <c r="G583" s="27" t="s">
        <v>1733</v>
      </c>
      <c r="H583" s="27" t="s">
        <v>4338</v>
      </c>
      <c r="I583" s="23" t="s">
        <v>4339</v>
      </c>
      <c r="J583" t="s">
        <v>4509</v>
      </c>
      <c r="K583">
        <v>3</v>
      </c>
      <c r="L583" s="23" t="s">
        <v>2525</v>
      </c>
    </row>
    <row r="584" spans="1:12" x14ac:dyDescent="0.35">
      <c r="A584" s="23" t="s">
        <v>5572</v>
      </c>
      <c r="B584" s="23" t="s">
        <v>5571</v>
      </c>
      <c r="C584" s="23" t="s">
        <v>3255</v>
      </c>
      <c r="D584" s="23">
        <v>0.75</v>
      </c>
      <c r="E584" s="23" t="s">
        <v>81</v>
      </c>
      <c r="F584" s="23" t="s">
        <v>36</v>
      </c>
      <c r="G584" s="27" t="s">
        <v>29</v>
      </c>
      <c r="H584" s="27" t="s">
        <v>4338</v>
      </c>
      <c r="I584" s="23" t="s">
        <v>4342</v>
      </c>
      <c r="J584" t="s">
        <v>4663</v>
      </c>
      <c r="K584">
        <v>5</v>
      </c>
      <c r="L584" s="23" t="s">
        <v>2525</v>
      </c>
    </row>
    <row r="585" spans="1:12" x14ac:dyDescent="0.35">
      <c r="A585" s="23" t="s">
        <v>6963</v>
      </c>
      <c r="B585" s="23" t="s">
        <v>6962</v>
      </c>
      <c r="C585" s="23" t="s">
        <v>3255</v>
      </c>
      <c r="D585" s="23">
        <v>0.745</v>
      </c>
      <c r="E585" s="23" t="s">
        <v>106</v>
      </c>
      <c r="F585" s="23" t="s">
        <v>36</v>
      </c>
      <c r="G585" s="27" t="s">
        <v>4910</v>
      </c>
      <c r="H585" s="27" t="s">
        <v>4338</v>
      </c>
      <c r="I585" s="23" t="s">
        <v>4339</v>
      </c>
      <c r="J585" t="s">
        <v>4455</v>
      </c>
      <c r="K585">
        <v>2</v>
      </c>
      <c r="L585" s="23" t="s">
        <v>2525</v>
      </c>
    </row>
    <row r="586" spans="1:12" x14ac:dyDescent="0.35">
      <c r="A586" s="23" t="s">
        <v>6058</v>
      </c>
      <c r="B586" s="23" t="s">
        <v>6057</v>
      </c>
      <c r="C586" s="23" t="s">
        <v>3255</v>
      </c>
      <c r="D586" s="23">
        <v>0.745</v>
      </c>
      <c r="E586" s="23" t="s">
        <v>106</v>
      </c>
      <c r="F586" s="23" t="s">
        <v>36</v>
      </c>
      <c r="G586" s="27" t="s">
        <v>27</v>
      </c>
      <c r="H586" s="27" t="s">
        <v>4338</v>
      </c>
      <c r="I586" s="23" t="s">
        <v>4339</v>
      </c>
      <c r="J586" t="s">
        <v>4446</v>
      </c>
      <c r="K586">
        <v>3</v>
      </c>
      <c r="L586" s="23" t="s">
        <v>2525</v>
      </c>
    </row>
    <row r="587" spans="1:12" x14ac:dyDescent="0.35">
      <c r="A587" s="23" t="s">
        <v>6004</v>
      </c>
      <c r="B587" s="23" t="s">
        <v>6003</v>
      </c>
      <c r="C587" s="23" t="s">
        <v>3255</v>
      </c>
      <c r="D587" s="23">
        <v>0.75</v>
      </c>
      <c r="E587" s="23" t="s">
        <v>53</v>
      </c>
      <c r="F587" s="23" t="s">
        <v>36</v>
      </c>
      <c r="G587" s="27" t="s">
        <v>3274</v>
      </c>
      <c r="H587" s="27" t="s">
        <v>4338</v>
      </c>
      <c r="I587" s="23" t="s">
        <v>4339</v>
      </c>
      <c r="J587" t="s">
        <v>4437</v>
      </c>
      <c r="K587">
        <v>4</v>
      </c>
      <c r="L587" s="23" t="s">
        <v>2525</v>
      </c>
    </row>
    <row r="588" spans="1:12" x14ac:dyDescent="0.35">
      <c r="A588" s="23" t="s">
        <v>3683</v>
      </c>
      <c r="B588" s="23" t="s">
        <v>3682</v>
      </c>
      <c r="C588" s="23" t="s">
        <v>3254</v>
      </c>
      <c r="D588" s="23">
        <v>2.4830000000000001</v>
      </c>
      <c r="E588" s="23" t="s">
        <v>85</v>
      </c>
      <c r="F588" s="23" t="s">
        <v>36</v>
      </c>
      <c r="G588" s="27" t="s">
        <v>3274</v>
      </c>
      <c r="H588" s="27" t="s">
        <v>4338</v>
      </c>
      <c r="I588" s="23" t="s">
        <v>4339</v>
      </c>
      <c r="J588" t="s">
        <v>4679</v>
      </c>
      <c r="K588">
        <v>4</v>
      </c>
      <c r="L588" s="23" t="s">
        <v>2518</v>
      </c>
    </row>
    <row r="589" spans="1:12" x14ac:dyDescent="0.35">
      <c r="A589" s="23" t="s">
        <v>3641</v>
      </c>
      <c r="B589" s="23" t="s">
        <v>3640</v>
      </c>
      <c r="C589" s="23" t="s">
        <v>3261</v>
      </c>
      <c r="D589" s="23">
        <v>5.2489999999999997</v>
      </c>
      <c r="E589" s="23" t="s">
        <v>36</v>
      </c>
      <c r="F589" s="23" t="s">
        <v>36</v>
      </c>
      <c r="G589" s="27" t="s">
        <v>3274</v>
      </c>
      <c r="H589" s="27" t="s">
        <v>4338</v>
      </c>
      <c r="I589" s="23" t="s">
        <v>4342</v>
      </c>
      <c r="J589" t="s">
        <v>4680</v>
      </c>
      <c r="K589">
        <v>8</v>
      </c>
      <c r="L589" s="23" t="s">
        <v>2536</v>
      </c>
    </row>
    <row r="590" spans="1:12" x14ac:dyDescent="0.35">
      <c r="A590" s="23" t="s">
        <v>3663</v>
      </c>
      <c r="B590" s="23" t="s">
        <v>3662</v>
      </c>
      <c r="C590" s="23" t="s">
        <v>3253</v>
      </c>
      <c r="D590" s="23">
        <v>0.85199999999999998</v>
      </c>
      <c r="E590" s="23" t="s">
        <v>85</v>
      </c>
      <c r="F590" s="23" t="s">
        <v>36</v>
      </c>
      <c r="G590" s="27" t="s">
        <v>3274</v>
      </c>
      <c r="H590" s="27" t="s">
        <v>4338</v>
      </c>
      <c r="I590" s="23" t="s">
        <v>4342</v>
      </c>
      <c r="J590" t="s">
        <v>4681</v>
      </c>
      <c r="K590">
        <v>8</v>
      </c>
      <c r="L590" s="23" t="s">
        <v>2522</v>
      </c>
    </row>
    <row r="591" spans="1:12" x14ac:dyDescent="0.35">
      <c r="A591" s="23" t="s">
        <v>3661</v>
      </c>
      <c r="B591" s="23" t="s">
        <v>3660</v>
      </c>
      <c r="C591" s="23" t="s">
        <v>3254</v>
      </c>
      <c r="D591" s="23">
        <v>2.919</v>
      </c>
      <c r="E591" s="23" t="s">
        <v>36</v>
      </c>
      <c r="F591" s="23" t="s">
        <v>36</v>
      </c>
      <c r="G591" s="27" t="s">
        <v>3274</v>
      </c>
      <c r="H591" s="27" t="s">
        <v>4338</v>
      </c>
      <c r="I591" s="23" t="s">
        <v>4342</v>
      </c>
      <c r="J591" t="s">
        <v>4682</v>
      </c>
      <c r="K591">
        <v>5</v>
      </c>
      <c r="L591" s="23" t="s">
        <v>2518</v>
      </c>
    </row>
    <row r="592" spans="1:12" x14ac:dyDescent="0.35">
      <c r="A592" s="23" t="s">
        <v>3737</v>
      </c>
      <c r="B592" s="23" t="s">
        <v>3736</v>
      </c>
      <c r="C592" s="23" t="s">
        <v>3255</v>
      </c>
      <c r="D592" s="23">
        <v>0.75</v>
      </c>
      <c r="E592" s="23" t="s">
        <v>47</v>
      </c>
      <c r="F592" s="23" t="s">
        <v>36</v>
      </c>
      <c r="G592" s="27" t="s">
        <v>3274</v>
      </c>
      <c r="H592" s="27" t="s">
        <v>4338</v>
      </c>
      <c r="I592" s="23" t="s">
        <v>4339</v>
      </c>
      <c r="J592" t="s">
        <v>4490</v>
      </c>
      <c r="K592">
        <v>3</v>
      </c>
      <c r="L592" s="23" t="s">
        <v>2525</v>
      </c>
    </row>
    <row r="593" spans="1:12" x14ac:dyDescent="0.35">
      <c r="A593" s="23" t="s">
        <v>3811</v>
      </c>
      <c r="B593" s="23" t="s">
        <v>3810</v>
      </c>
      <c r="C593" s="23" t="s">
        <v>3254</v>
      </c>
      <c r="D593" s="23">
        <v>2.8170000000000002</v>
      </c>
      <c r="E593" s="23" t="s">
        <v>36</v>
      </c>
      <c r="F593" s="23" t="s">
        <v>36</v>
      </c>
      <c r="G593" s="27" t="s">
        <v>2786</v>
      </c>
      <c r="H593" s="27" t="s">
        <v>4338</v>
      </c>
      <c r="I593" s="23" t="s">
        <v>4342</v>
      </c>
      <c r="J593" t="s">
        <v>4684</v>
      </c>
      <c r="K593">
        <v>8</v>
      </c>
      <c r="L593" s="23" t="s">
        <v>2518</v>
      </c>
    </row>
    <row r="594" spans="1:12" x14ac:dyDescent="0.35">
      <c r="A594" s="23" t="s">
        <v>1921</v>
      </c>
      <c r="B594" s="23" t="s">
        <v>1920</v>
      </c>
      <c r="C594" s="23" t="s">
        <v>3262</v>
      </c>
      <c r="D594" s="23">
        <v>4.1900000000000004</v>
      </c>
      <c r="E594" s="23" t="s">
        <v>47</v>
      </c>
      <c r="F594" s="23" t="s">
        <v>36</v>
      </c>
      <c r="G594" s="27" t="s">
        <v>1733</v>
      </c>
      <c r="H594" s="27" t="s">
        <v>4338</v>
      </c>
      <c r="I594" s="23" t="s">
        <v>4342</v>
      </c>
      <c r="J594" t="s">
        <v>4662</v>
      </c>
      <c r="K594">
        <v>6</v>
      </c>
      <c r="L594" s="23" t="s">
        <v>2517</v>
      </c>
    </row>
    <row r="595" spans="1:12" x14ac:dyDescent="0.35">
      <c r="A595" s="23" t="s">
        <v>49</v>
      </c>
      <c r="B595" s="23" t="s">
        <v>48</v>
      </c>
      <c r="C595" s="23" t="s">
        <v>3261</v>
      </c>
      <c r="D595" s="23">
        <v>5.4269999999999996</v>
      </c>
      <c r="E595" s="23" t="s">
        <v>36</v>
      </c>
      <c r="F595" s="23" t="s">
        <v>36</v>
      </c>
      <c r="G595" s="27" t="s">
        <v>25</v>
      </c>
      <c r="H595" s="27" t="s">
        <v>4338</v>
      </c>
      <c r="I595" s="23" t="s">
        <v>4342</v>
      </c>
      <c r="J595" t="s">
        <v>4685</v>
      </c>
      <c r="K595">
        <v>5</v>
      </c>
      <c r="L595" s="23" t="s">
        <v>2536</v>
      </c>
    </row>
    <row r="596" spans="1:12" x14ac:dyDescent="0.35">
      <c r="A596" s="23" t="s">
        <v>1845</v>
      </c>
      <c r="B596" s="23" t="s">
        <v>1844</v>
      </c>
      <c r="C596" s="23" t="s">
        <v>3262</v>
      </c>
      <c r="D596" s="23">
        <v>3.9809999999999999</v>
      </c>
      <c r="E596" s="23" t="s">
        <v>156</v>
      </c>
      <c r="F596" s="23" t="s">
        <v>36</v>
      </c>
      <c r="G596" s="27" t="s">
        <v>1733</v>
      </c>
      <c r="H596" s="27" t="s">
        <v>4338</v>
      </c>
      <c r="I596" s="23" t="s">
        <v>4339</v>
      </c>
      <c r="J596" t="s">
        <v>4559</v>
      </c>
      <c r="K596">
        <v>2</v>
      </c>
      <c r="L596" s="23" t="s">
        <v>2517</v>
      </c>
    </row>
    <row r="597" spans="1:12" x14ac:dyDescent="0.35">
      <c r="A597" s="23" t="s">
        <v>3063</v>
      </c>
      <c r="B597" s="23" t="s">
        <v>3062</v>
      </c>
      <c r="C597" s="23" t="s">
        <v>3253</v>
      </c>
      <c r="D597" s="23">
        <v>1.2130000000000001</v>
      </c>
      <c r="E597" s="23" t="s">
        <v>96</v>
      </c>
      <c r="F597" s="23" t="s">
        <v>36</v>
      </c>
      <c r="G597" s="27" t="s">
        <v>2786</v>
      </c>
      <c r="H597" s="27" t="s">
        <v>4338</v>
      </c>
      <c r="I597" s="23" t="s">
        <v>4339</v>
      </c>
      <c r="J597" t="s">
        <v>4444</v>
      </c>
      <c r="K597">
        <v>4</v>
      </c>
      <c r="L597" s="23" t="s">
        <v>2522</v>
      </c>
    </row>
    <row r="598" spans="1:12" x14ac:dyDescent="0.35">
      <c r="A598" s="23" t="s">
        <v>6006</v>
      </c>
      <c r="B598" s="23" t="s">
        <v>6005</v>
      </c>
      <c r="C598" s="23" t="s">
        <v>3255</v>
      </c>
      <c r="D598" s="23">
        <v>0.75</v>
      </c>
      <c r="E598" s="23" t="s">
        <v>36</v>
      </c>
      <c r="F598" s="23" t="s">
        <v>36</v>
      </c>
      <c r="G598" s="27" t="s">
        <v>3274</v>
      </c>
      <c r="H598" s="27" t="s">
        <v>4338</v>
      </c>
      <c r="I598" s="23" t="s">
        <v>4339</v>
      </c>
      <c r="J598" t="s">
        <v>7030</v>
      </c>
      <c r="K598">
        <v>4</v>
      </c>
      <c r="L598" s="23" t="s">
        <v>2525</v>
      </c>
    </row>
    <row r="599" spans="1:12" x14ac:dyDescent="0.35">
      <c r="A599" s="23" t="s">
        <v>57</v>
      </c>
      <c r="B599" s="23" t="s">
        <v>56</v>
      </c>
      <c r="C599" s="23" t="s">
        <v>3262</v>
      </c>
      <c r="D599" s="23">
        <v>3.4260000000000002</v>
      </c>
      <c r="E599" s="23" t="s">
        <v>76</v>
      </c>
      <c r="F599" s="23" t="s">
        <v>36</v>
      </c>
      <c r="G599" s="27" t="s">
        <v>25</v>
      </c>
      <c r="H599" s="27" t="s">
        <v>4338</v>
      </c>
      <c r="I599" s="23" t="s">
        <v>4342</v>
      </c>
      <c r="J599" t="s">
        <v>4686</v>
      </c>
      <c r="K599">
        <v>7</v>
      </c>
      <c r="L599" s="23" t="s">
        <v>2517</v>
      </c>
    </row>
    <row r="600" spans="1:12" x14ac:dyDescent="0.35">
      <c r="A600" s="23" t="s">
        <v>59</v>
      </c>
      <c r="B600" s="23" t="s">
        <v>58</v>
      </c>
      <c r="C600" s="23" t="s">
        <v>3262</v>
      </c>
      <c r="D600" s="23">
        <v>3.4550000000000001</v>
      </c>
      <c r="E600" s="23" t="s">
        <v>35</v>
      </c>
      <c r="F600" s="23" t="s">
        <v>36</v>
      </c>
      <c r="G600" s="27" t="s">
        <v>25</v>
      </c>
      <c r="H600" s="27" t="s">
        <v>4338</v>
      </c>
      <c r="I600" s="23" t="s">
        <v>4342</v>
      </c>
      <c r="J600" t="s">
        <v>4687</v>
      </c>
      <c r="K600">
        <v>7</v>
      </c>
      <c r="L600" s="23" t="s">
        <v>2517</v>
      </c>
    </row>
    <row r="601" spans="1:12" x14ac:dyDescent="0.35">
      <c r="A601" s="23" t="s">
        <v>117</v>
      </c>
      <c r="B601" s="23" t="s">
        <v>116</v>
      </c>
      <c r="C601" s="23" t="s">
        <v>3253</v>
      </c>
      <c r="D601" s="23">
        <v>1.5329999999999999</v>
      </c>
      <c r="E601" s="23" t="s">
        <v>39</v>
      </c>
      <c r="F601" s="23" t="s">
        <v>36</v>
      </c>
      <c r="G601" s="27" t="s">
        <v>25</v>
      </c>
      <c r="H601" s="27" t="s">
        <v>4338</v>
      </c>
      <c r="I601" s="23" t="s">
        <v>4339</v>
      </c>
      <c r="J601" t="s">
        <v>4517</v>
      </c>
      <c r="K601">
        <v>3</v>
      </c>
      <c r="L601" s="23" t="s">
        <v>2522</v>
      </c>
    </row>
    <row r="602" spans="1:12" x14ac:dyDescent="0.35">
      <c r="A602" s="23" t="s">
        <v>110</v>
      </c>
      <c r="B602" s="23" t="s">
        <v>109</v>
      </c>
      <c r="C602" s="23" t="s">
        <v>3254</v>
      </c>
      <c r="D602" s="23">
        <v>2.4239999999999999</v>
      </c>
      <c r="E602" s="23" t="s">
        <v>36</v>
      </c>
      <c r="F602" s="23" t="s">
        <v>36</v>
      </c>
      <c r="G602" s="27" t="s">
        <v>25</v>
      </c>
      <c r="H602" s="27" t="s">
        <v>4338</v>
      </c>
      <c r="I602" s="23" t="s">
        <v>4339</v>
      </c>
      <c r="J602" t="s">
        <v>4688</v>
      </c>
      <c r="K602">
        <v>1</v>
      </c>
      <c r="L602" s="23" t="s">
        <v>2518</v>
      </c>
    </row>
    <row r="603" spans="1:12" x14ac:dyDescent="0.35">
      <c r="A603" s="23" t="s">
        <v>5090</v>
      </c>
      <c r="B603" s="23" t="s">
        <v>5089</v>
      </c>
      <c r="C603" s="23" t="s">
        <v>3261</v>
      </c>
      <c r="D603" s="23">
        <v>4.9379999999999997</v>
      </c>
      <c r="E603" s="23" t="s">
        <v>36</v>
      </c>
      <c r="F603" s="23" t="s">
        <v>36</v>
      </c>
      <c r="G603" s="27" t="s">
        <v>5553</v>
      </c>
      <c r="H603" s="27" t="s">
        <v>4338</v>
      </c>
      <c r="I603" s="23" t="s">
        <v>4339</v>
      </c>
      <c r="J603" t="s">
        <v>4408</v>
      </c>
      <c r="K603">
        <v>3</v>
      </c>
      <c r="L603" s="23" t="s">
        <v>2536</v>
      </c>
    </row>
    <row r="604" spans="1:12" x14ac:dyDescent="0.35">
      <c r="A604" s="23" t="s">
        <v>6482</v>
      </c>
      <c r="B604" s="23" t="s">
        <v>6481</v>
      </c>
      <c r="C604" s="23" t="s">
        <v>3253</v>
      </c>
      <c r="D604" s="23">
        <v>0.77300000000000002</v>
      </c>
      <c r="E604" s="23" t="s">
        <v>39</v>
      </c>
      <c r="F604" s="23" t="s">
        <v>36</v>
      </c>
      <c r="G604" s="27" t="s">
        <v>4910</v>
      </c>
      <c r="H604" s="27" t="s">
        <v>4338</v>
      </c>
      <c r="I604" s="23" t="s">
        <v>4342</v>
      </c>
      <c r="J604" t="s">
        <v>4460</v>
      </c>
      <c r="K604">
        <v>6</v>
      </c>
      <c r="L604" s="23" t="s">
        <v>2522</v>
      </c>
    </row>
    <row r="605" spans="1:12" x14ac:dyDescent="0.35">
      <c r="A605" s="23" t="s">
        <v>6240</v>
      </c>
      <c r="B605" s="23" t="s">
        <v>6239</v>
      </c>
      <c r="C605" s="23" t="s">
        <v>3261</v>
      </c>
      <c r="D605" s="23">
        <v>5.7919999999999998</v>
      </c>
      <c r="E605" s="23" t="s">
        <v>39</v>
      </c>
      <c r="F605" s="23" t="s">
        <v>36</v>
      </c>
      <c r="G605" s="27" t="s">
        <v>4910</v>
      </c>
      <c r="H605" s="27" t="s">
        <v>4338</v>
      </c>
      <c r="I605" s="23" t="s">
        <v>4339</v>
      </c>
      <c r="J605" t="s">
        <v>4665</v>
      </c>
      <c r="K605">
        <v>1</v>
      </c>
      <c r="L605" s="23" t="s">
        <v>2536</v>
      </c>
    </row>
    <row r="606" spans="1:12" x14ac:dyDescent="0.35">
      <c r="A606" s="23" t="s">
        <v>3725</v>
      </c>
      <c r="B606" s="23" t="s">
        <v>3724</v>
      </c>
      <c r="C606" s="23" t="s">
        <v>3254</v>
      </c>
      <c r="D606" s="23">
        <v>1.9890000000000001</v>
      </c>
      <c r="E606" s="23" t="s">
        <v>81</v>
      </c>
      <c r="F606" s="23" t="s">
        <v>36</v>
      </c>
      <c r="G606" s="27" t="s">
        <v>3274</v>
      </c>
      <c r="H606" s="27" t="s">
        <v>4338</v>
      </c>
      <c r="I606" s="23" t="s">
        <v>4339</v>
      </c>
      <c r="J606" t="s">
        <v>4494</v>
      </c>
      <c r="K606">
        <v>1</v>
      </c>
      <c r="L606" s="23" t="s">
        <v>2518</v>
      </c>
    </row>
    <row r="607" spans="1:12" x14ac:dyDescent="0.35">
      <c r="A607" s="23" t="s">
        <v>6002</v>
      </c>
      <c r="B607" s="23" t="s">
        <v>6001</v>
      </c>
      <c r="C607" s="23" t="s">
        <v>3253</v>
      </c>
      <c r="D607" s="23">
        <v>1.175</v>
      </c>
      <c r="E607" s="23" t="s">
        <v>81</v>
      </c>
      <c r="F607" s="23" t="s">
        <v>36</v>
      </c>
      <c r="G607" s="27" t="s">
        <v>3274</v>
      </c>
      <c r="H607" s="27" t="s">
        <v>4338</v>
      </c>
      <c r="I607" s="23" t="s">
        <v>4339</v>
      </c>
      <c r="J607" t="s">
        <v>4634</v>
      </c>
      <c r="K607">
        <v>4</v>
      </c>
      <c r="L607" s="23" t="s">
        <v>2522</v>
      </c>
    </row>
    <row r="608" spans="1:12" x14ac:dyDescent="0.35">
      <c r="A608" s="23" t="s">
        <v>5067</v>
      </c>
      <c r="B608" s="23" t="s">
        <v>5066</v>
      </c>
      <c r="C608" s="23" t="s">
        <v>3255</v>
      </c>
      <c r="D608" s="23">
        <v>0.75</v>
      </c>
      <c r="E608" s="23" t="s">
        <v>39</v>
      </c>
      <c r="F608" s="23" t="s">
        <v>36</v>
      </c>
      <c r="G608" s="27" t="s">
        <v>2783</v>
      </c>
      <c r="H608" s="27" t="s">
        <v>4338</v>
      </c>
      <c r="I608" s="23" t="s">
        <v>4339</v>
      </c>
      <c r="J608" t="s">
        <v>7045</v>
      </c>
      <c r="K608">
        <v>3</v>
      </c>
      <c r="L608" s="23" t="s">
        <v>2525</v>
      </c>
    </row>
    <row r="609" spans="1:12" x14ac:dyDescent="0.35">
      <c r="A609" s="23" t="s">
        <v>6667</v>
      </c>
      <c r="B609" s="23" t="s">
        <v>6666</v>
      </c>
      <c r="C609" s="23" t="s">
        <v>3254</v>
      </c>
      <c r="D609" s="23">
        <v>2.1829999999999998</v>
      </c>
      <c r="E609" s="23" t="s">
        <v>68</v>
      </c>
      <c r="F609" s="23" t="s">
        <v>36</v>
      </c>
      <c r="G609" s="27" t="s">
        <v>4910</v>
      </c>
      <c r="H609" s="27" t="s">
        <v>4338</v>
      </c>
      <c r="I609" s="23" t="s">
        <v>4339</v>
      </c>
      <c r="J609" t="s">
        <v>4533</v>
      </c>
      <c r="K609">
        <v>2</v>
      </c>
      <c r="L609" s="23" t="s">
        <v>2518</v>
      </c>
    </row>
    <row r="610" spans="1:12" x14ac:dyDescent="0.35">
      <c r="A610" s="23" t="s">
        <v>3578</v>
      </c>
      <c r="B610" s="23" t="s">
        <v>3577</v>
      </c>
      <c r="C610" s="23" t="s">
        <v>3254</v>
      </c>
      <c r="D610" s="23">
        <v>2.4769999999999999</v>
      </c>
      <c r="E610" s="23" t="s">
        <v>53</v>
      </c>
      <c r="F610" s="23" t="s">
        <v>36</v>
      </c>
      <c r="G610" s="27" t="s">
        <v>3273</v>
      </c>
      <c r="H610" s="27" t="s">
        <v>4338</v>
      </c>
      <c r="I610" s="23" t="s">
        <v>4339</v>
      </c>
      <c r="J610" t="s">
        <v>4450</v>
      </c>
      <c r="K610">
        <v>3</v>
      </c>
      <c r="L610" s="23" t="s">
        <v>2518</v>
      </c>
    </row>
    <row r="611" spans="1:12" x14ac:dyDescent="0.35">
      <c r="A611" s="23" t="s">
        <v>2263</v>
      </c>
      <c r="B611" s="23" t="s">
        <v>2262</v>
      </c>
      <c r="C611" s="23" t="s">
        <v>3253</v>
      </c>
      <c r="D611" s="23">
        <v>1.3480000000000001</v>
      </c>
      <c r="E611" s="23" t="s">
        <v>96</v>
      </c>
      <c r="F611" s="23" t="s">
        <v>36</v>
      </c>
      <c r="G611" s="27" t="s">
        <v>27</v>
      </c>
      <c r="H611" s="27" t="s">
        <v>4338</v>
      </c>
      <c r="I611" s="23" t="s">
        <v>4342</v>
      </c>
      <c r="J611" t="s">
        <v>4622</v>
      </c>
      <c r="K611">
        <v>6</v>
      </c>
      <c r="L611" s="23" t="s">
        <v>2522</v>
      </c>
    </row>
    <row r="612" spans="1:12" x14ac:dyDescent="0.35">
      <c r="A612" s="23" t="s">
        <v>3953</v>
      </c>
      <c r="B612" s="23" t="s">
        <v>3952</v>
      </c>
      <c r="C612" s="23" t="s">
        <v>3261</v>
      </c>
      <c r="D612" s="23">
        <v>5.27</v>
      </c>
      <c r="E612" s="23" t="s">
        <v>96</v>
      </c>
      <c r="F612" s="23" t="s">
        <v>36</v>
      </c>
      <c r="G612" s="27" t="s">
        <v>1733</v>
      </c>
      <c r="H612" s="27" t="s">
        <v>4338</v>
      </c>
      <c r="I612" s="23" t="s">
        <v>4339</v>
      </c>
      <c r="J612" t="s">
        <v>4690</v>
      </c>
      <c r="K612">
        <v>4</v>
      </c>
      <c r="L612" s="23" t="s">
        <v>2536</v>
      </c>
    </row>
    <row r="613" spans="1:12" x14ac:dyDescent="0.35">
      <c r="A613" s="23" t="s">
        <v>5024</v>
      </c>
      <c r="B613" s="23" t="s">
        <v>2865</v>
      </c>
      <c r="C613" s="23" t="s">
        <v>3253</v>
      </c>
      <c r="D613" s="23">
        <v>1.375</v>
      </c>
      <c r="E613" s="23" t="s">
        <v>81</v>
      </c>
      <c r="F613" s="23" t="s">
        <v>36</v>
      </c>
      <c r="G613" s="27" t="s">
        <v>493</v>
      </c>
      <c r="H613" s="27" t="s">
        <v>4338</v>
      </c>
      <c r="I613" s="23" t="s">
        <v>4339</v>
      </c>
      <c r="J613" t="s">
        <v>4382</v>
      </c>
      <c r="K613">
        <v>1</v>
      </c>
      <c r="L613" s="23" t="s">
        <v>2522</v>
      </c>
    </row>
    <row r="614" spans="1:12" x14ac:dyDescent="0.35">
      <c r="A614" s="23" t="s">
        <v>2844</v>
      </c>
      <c r="B614" s="23" t="s">
        <v>2843</v>
      </c>
      <c r="C614" s="23" t="s">
        <v>3253</v>
      </c>
      <c r="D614" s="23">
        <v>1.516</v>
      </c>
      <c r="E614" s="23" t="s">
        <v>85</v>
      </c>
      <c r="F614" s="23" t="s">
        <v>36</v>
      </c>
      <c r="G614" s="27" t="s">
        <v>493</v>
      </c>
      <c r="H614" s="27" t="s">
        <v>4338</v>
      </c>
      <c r="I614" s="23" t="s">
        <v>4342</v>
      </c>
      <c r="J614" t="s">
        <v>4691</v>
      </c>
      <c r="K614">
        <v>7</v>
      </c>
      <c r="L614" s="23" t="s">
        <v>2522</v>
      </c>
    </row>
    <row r="615" spans="1:12" x14ac:dyDescent="0.35">
      <c r="A615" s="23" t="s">
        <v>3633</v>
      </c>
      <c r="B615" s="23" t="s">
        <v>3632</v>
      </c>
      <c r="C615" s="23" t="s">
        <v>3255</v>
      </c>
      <c r="D615" s="23">
        <v>0.76400000000000001</v>
      </c>
      <c r="E615" s="23" t="s">
        <v>106</v>
      </c>
      <c r="F615" s="23" t="s">
        <v>36</v>
      </c>
      <c r="G615" s="27" t="s">
        <v>493</v>
      </c>
      <c r="H615" s="27" t="s">
        <v>4338</v>
      </c>
      <c r="I615" s="23" t="s">
        <v>4339</v>
      </c>
      <c r="J615" t="s">
        <v>4576</v>
      </c>
      <c r="K615">
        <v>2</v>
      </c>
      <c r="L615" s="23" t="s">
        <v>2525</v>
      </c>
    </row>
    <row r="616" spans="1:12" x14ac:dyDescent="0.35">
      <c r="A616" s="23" t="s">
        <v>1569</v>
      </c>
      <c r="B616" s="23" t="s">
        <v>1568</v>
      </c>
      <c r="C616" s="23" t="s">
        <v>3254</v>
      </c>
      <c r="D616" s="23">
        <v>3.427</v>
      </c>
      <c r="E616" s="23" t="s">
        <v>53</v>
      </c>
      <c r="F616" s="23" t="s">
        <v>36</v>
      </c>
      <c r="G616" s="27" t="s">
        <v>2783</v>
      </c>
      <c r="H616" s="27" t="s">
        <v>4338</v>
      </c>
      <c r="I616" s="23" t="s">
        <v>4339</v>
      </c>
      <c r="J616" t="s">
        <v>4362</v>
      </c>
      <c r="K616">
        <v>2</v>
      </c>
      <c r="L616" s="23" t="s">
        <v>2518</v>
      </c>
    </row>
    <row r="617" spans="1:12" x14ac:dyDescent="0.35">
      <c r="A617" s="23" t="s">
        <v>3769</v>
      </c>
      <c r="B617" s="23" t="s">
        <v>3768</v>
      </c>
      <c r="C617" s="23" t="s">
        <v>3253</v>
      </c>
      <c r="D617" s="23">
        <v>1.8120000000000001</v>
      </c>
      <c r="E617" s="23" t="s">
        <v>39</v>
      </c>
      <c r="F617" s="23" t="s">
        <v>36</v>
      </c>
      <c r="G617" s="27" t="s">
        <v>3274</v>
      </c>
      <c r="H617" s="27" t="s">
        <v>4338</v>
      </c>
      <c r="I617" s="23" t="s">
        <v>4339</v>
      </c>
      <c r="J617" t="s">
        <v>4423</v>
      </c>
      <c r="K617">
        <v>3</v>
      </c>
      <c r="L617" s="23" t="s">
        <v>2522</v>
      </c>
    </row>
    <row r="618" spans="1:12" x14ac:dyDescent="0.35">
      <c r="A618" s="23" t="s">
        <v>5660</v>
      </c>
      <c r="B618" s="23" t="s">
        <v>5659</v>
      </c>
      <c r="C618" s="23" t="s">
        <v>3261</v>
      </c>
      <c r="D618" s="23">
        <v>5.1749999999999998</v>
      </c>
      <c r="E618" s="23" t="s">
        <v>39</v>
      </c>
      <c r="F618" s="23" t="s">
        <v>36</v>
      </c>
      <c r="G618" s="27" t="s">
        <v>4909</v>
      </c>
      <c r="H618" s="27" t="s">
        <v>4338</v>
      </c>
      <c r="I618" s="23" t="s">
        <v>4339</v>
      </c>
      <c r="J618" t="s">
        <v>4396</v>
      </c>
      <c r="K618">
        <v>1</v>
      </c>
      <c r="L618" s="23" t="s">
        <v>2536</v>
      </c>
    </row>
    <row r="619" spans="1:12" x14ac:dyDescent="0.35">
      <c r="A619" s="23" t="s">
        <v>5696</v>
      </c>
      <c r="B619" s="23" t="s">
        <v>5695</v>
      </c>
      <c r="C619" s="23" t="s">
        <v>3255</v>
      </c>
      <c r="D619" s="23">
        <v>0.75</v>
      </c>
      <c r="E619" s="23" t="s">
        <v>39</v>
      </c>
      <c r="F619" s="23" t="s">
        <v>36</v>
      </c>
      <c r="G619" s="27" t="s">
        <v>4909</v>
      </c>
      <c r="H619" s="27" t="s">
        <v>4338</v>
      </c>
      <c r="I619" s="23" t="s">
        <v>4342</v>
      </c>
      <c r="J619" t="s">
        <v>4736</v>
      </c>
      <c r="K619">
        <v>8</v>
      </c>
      <c r="L619" s="23" t="s">
        <v>2525</v>
      </c>
    </row>
    <row r="620" spans="1:12" x14ac:dyDescent="0.35">
      <c r="A620" s="23" t="s">
        <v>3506</v>
      </c>
      <c r="B620" s="23" t="s">
        <v>3505</v>
      </c>
      <c r="C620" s="23" t="s">
        <v>3254</v>
      </c>
      <c r="D620" s="23">
        <v>1.9810000000000001</v>
      </c>
      <c r="E620" s="23" t="s">
        <v>53</v>
      </c>
      <c r="F620" s="23" t="s">
        <v>36</v>
      </c>
      <c r="G620" s="27" t="s">
        <v>3273</v>
      </c>
      <c r="H620" s="27" t="s">
        <v>4338</v>
      </c>
      <c r="I620" s="23" t="s">
        <v>4339</v>
      </c>
      <c r="J620" t="s">
        <v>4694</v>
      </c>
      <c r="K620">
        <v>1</v>
      </c>
      <c r="L620" s="23" t="s">
        <v>2518</v>
      </c>
    </row>
    <row r="621" spans="1:12" x14ac:dyDescent="0.35">
      <c r="A621" s="23" t="s">
        <v>1034</v>
      </c>
      <c r="B621" s="23" t="s">
        <v>1033</v>
      </c>
      <c r="C621" s="23" t="s">
        <v>3255</v>
      </c>
      <c r="D621" s="23">
        <v>0.75</v>
      </c>
      <c r="E621" s="23" t="s">
        <v>39</v>
      </c>
      <c r="F621" s="23" t="s">
        <v>36</v>
      </c>
      <c r="G621" s="27" t="s">
        <v>1733</v>
      </c>
      <c r="H621" s="27" t="s">
        <v>4338</v>
      </c>
      <c r="I621" s="23" t="s">
        <v>4342</v>
      </c>
      <c r="J621" t="s">
        <v>4695</v>
      </c>
      <c r="K621">
        <v>8</v>
      </c>
      <c r="L621" s="23" t="s">
        <v>2525</v>
      </c>
    </row>
    <row r="622" spans="1:12" x14ac:dyDescent="0.35">
      <c r="A622" s="23" t="s">
        <v>5684</v>
      </c>
      <c r="B622" s="23" t="s">
        <v>5683</v>
      </c>
      <c r="C622" s="23" t="s">
        <v>3262</v>
      </c>
      <c r="D622" s="23">
        <v>3.8340000000000001</v>
      </c>
      <c r="E622" s="23" t="s">
        <v>76</v>
      </c>
      <c r="F622" s="23" t="s">
        <v>36</v>
      </c>
      <c r="G622" s="27" t="s">
        <v>4909</v>
      </c>
      <c r="H622" s="27" t="s">
        <v>4338</v>
      </c>
      <c r="I622" s="23" t="s">
        <v>4339</v>
      </c>
      <c r="J622" t="s">
        <v>4703</v>
      </c>
      <c r="K622">
        <v>3</v>
      </c>
      <c r="L622" s="23" t="s">
        <v>2517</v>
      </c>
    </row>
    <row r="623" spans="1:12" x14ac:dyDescent="0.35">
      <c r="A623" s="23" t="s">
        <v>2529</v>
      </c>
      <c r="B623" s="23" t="s">
        <v>2528</v>
      </c>
      <c r="C623" s="23" t="s">
        <v>3255</v>
      </c>
      <c r="D623" s="23">
        <v>0.52600000000000002</v>
      </c>
      <c r="E623" s="23" t="s">
        <v>71</v>
      </c>
      <c r="F623" s="23" t="s">
        <v>36</v>
      </c>
      <c r="G623" s="27" t="s">
        <v>25</v>
      </c>
      <c r="H623" s="27" t="s">
        <v>4338</v>
      </c>
      <c r="I623" s="23" t="s">
        <v>4342</v>
      </c>
      <c r="J623" t="s">
        <v>4387</v>
      </c>
      <c r="K623">
        <v>6</v>
      </c>
      <c r="L623" s="23" t="s">
        <v>2525</v>
      </c>
    </row>
    <row r="624" spans="1:12" x14ac:dyDescent="0.35">
      <c r="A624" s="23" t="s">
        <v>7108</v>
      </c>
      <c r="B624" s="23" t="s">
        <v>7107</v>
      </c>
      <c r="C624" s="23" t="s">
        <v>3261</v>
      </c>
      <c r="D624" s="23">
        <v>5.282</v>
      </c>
      <c r="E624" s="23" t="s">
        <v>39</v>
      </c>
      <c r="F624" s="23" t="s">
        <v>36</v>
      </c>
      <c r="G624" s="27" t="s">
        <v>28</v>
      </c>
      <c r="H624" s="27" t="s">
        <v>4338</v>
      </c>
      <c r="I624" s="23" t="s">
        <v>4342</v>
      </c>
      <c r="J624" t="s">
        <v>4514</v>
      </c>
      <c r="K624">
        <v>8</v>
      </c>
      <c r="L624" s="23" t="s">
        <v>2536</v>
      </c>
    </row>
    <row r="625" spans="1:12" x14ac:dyDescent="0.35">
      <c r="A625" s="23" t="s">
        <v>1732</v>
      </c>
      <c r="B625" s="23" t="s">
        <v>1731</v>
      </c>
      <c r="C625" s="23" t="s">
        <v>3253</v>
      </c>
      <c r="D625" s="23">
        <v>1.2330000000000001</v>
      </c>
      <c r="E625" s="23" t="s">
        <v>39</v>
      </c>
      <c r="F625" s="23" t="s">
        <v>36</v>
      </c>
      <c r="G625" s="27" t="s">
        <v>28</v>
      </c>
      <c r="H625" s="27" t="s">
        <v>4338</v>
      </c>
      <c r="I625" s="23" t="s">
        <v>4339</v>
      </c>
      <c r="J625" t="s">
        <v>4696</v>
      </c>
      <c r="K625">
        <v>4</v>
      </c>
      <c r="L625" s="23" t="s">
        <v>2522</v>
      </c>
    </row>
    <row r="626" spans="1:12" x14ac:dyDescent="0.35">
      <c r="A626" s="23" t="s">
        <v>3500</v>
      </c>
      <c r="B626" s="23" t="s">
        <v>3499</v>
      </c>
      <c r="C626" s="23" t="s">
        <v>3255</v>
      </c>
      <c r="D626" s="23">
        <v>0.75</v>
      </c>
      <c r="E626" s="23" t="s">
        <v>155</v>
      </c>
      <c r="F626" s="23" t="s">
        <v>36</v>
      </c>
      <c r="G626" s="27" t="s">
        <v>3273</v>
      </c>
      <c r="H626" s="27" t="s">
        <v>4338</v>
      </c>
      <c r="I626" s="23" t="s">
        <v>4339</v>
      </c>
      <c r="J626" t="s">
        <v>4697</v>
      </c>
      <c r="K626">
        <v>2</v>
      </c>
      <c r="L626" s="23" t="s">
        <v>2525</v>
      </c>
    </row>
    <row r="627" spans="1:12" x14ac:dyDescent="0.35">
      <c r="A627" s="23" t="s">
        <v>2524</v>
      </c>
      <c r="B627" s="23" t="s">
        <v>2523</v>
      </c>
      <c r="C627" s="23" t="s">
        <v>3253</v>
      </c>
      <c r="D627" s="23">
        <v>1.0580000000000001</v>
      </c>
      <c r="E627" s="23" t="s">
        <v>47</v>
      </c>
      <c r="F627" s="23" t="s">
        <v>36</v>
      </c>
      <c r="G627" s="27" t="s">
        <v>25</v>
      </c>
      <c r="H627" s="27" t="s">
        <v>4338</v>
      </c>
      <c r="I627" s="23" t="s">
        <v>4342</v>
      </c>
      <c r="J627" t="s">
        <v>4474</v>
      </c>
      <c r="K627">
        <v>6</v>
      </c>
      <c r="L627" s="23" t="s">
        <v>2522</v>
      </c>
    </row>
    <row r="628" spans="1:12" x14ac:dyDescent="0.35">
      <c r="A628" s="23" t="s">
        <v>6556</v>
      </c>
      <c r="B628" s="23" t="s">
        <v>6555</v>
      </c>
      <c r="C628" s="23" t="s">
        <v>3255</v>
      </c>
      <c r="D628" s="23">
        <v>0.74299999999999999</v>
      </c>
      <c r="E628" s="23" t="s">
        <v>81</v>
      </c>
      <c r="F628" s="23" t="s">
        <v>36</v>
      </c>
      <c r="G628" s="27" t="s">
        <v>4910</v>
      </c>
      <c r="H628" s="27" t="s">
        <v>4338</v>
      </c>
      <c r="I628" s="23" t="s">
        <v>4342</v>
      </c>
      <c r="J628" t="s">
        <v>4551</v>
      </c>
      <c r="K628">
        <v>8</v>
      </c>
      <c r="L628" s="23" t="s">
        <v>2525</v>
      </c>
    </row>
    <row r="629" spans="1:12" x14ac:dyDescent="0.35">
      <c r="A629" s="23" t="s">
        <v>3408</v>
      </c>
      <c r="B629" s="23" t="s">
        <v>3407</v>
      </c>
      <c r="C629" s="23" t="s">
        <v>3254</v>
      </c>
      <c r="D629" s="23">
        <v>2.762</v>
      </c>
      <c r="E629" s="23" t="s">
        <v>47</v>
      </c>
      <c r="F629" s="23" t="s">
        <v>36</v>
      </c>
      <c r="G629" s="27" t="s">
        <v>3273</v>
      </c>
      <c r="H629" s="27" t="s">
        <v>4338</v>
      </c>
      <c r="I629" s="23" t="s">
        <v>4339</v>
      </c>
      <c r="J629" t="s">
        <v>4368</v>
      </c>
      <c r="K629">
        <v>4</v>
      </c>
      <c r="L629" s="23" t="s">
        <v>2518</v>
      </c>
    </row>
    <row r="630" spans="1:12" x14ac:dyDescent="0.35">
      <c r="A630" s="23" t="s">
        <v>2163</v>
      </c>
      <c r="B630" s="23" t="s">
        <v>2162</v>
      </c>
      <c r="C630" s="23" t="s">
        <v>3255</v>
      </c>
      <c r="D630" s="23">
        <v>0.75</v>
      </c>
      <c r="E630" s="23" t="s">
        <v>81</v>
      </c>
      <c r="F630" s="23" t="s">
        <v>36</v>
      </c>
      <c r="G630" s="27" t="s">
        <v>493</v>
      </c>
      <c r="H630" s="27" t="s">
        <v>4338</v>
      </c>
      <c r="I630" s="23" t="s">
        <v>4339</v>
      </c>
      <c r="J630" t="s">
        <v>4487</v>
      </c>
      <c r="K630">
        <v>2</v>
      </c>
      <c r="L630" s="23" t="s">
        <v>2525</v>
      </c>
    </row>
    <row r="631" spans="1:12" x14ac:dyDescent="0.35">
      <c r="A631" s="23" t="s">
        <v>2860</v>
      </c>
      <c r="B631" s="23" t="s">
        <v>2859</v>
      </c>
      <c r="C631" s="23" t="s">
        <v>3262</v>
      </c>
      <c r="D631" s="23">
        <v>3.8380000000000001</v>
      </c>
      <c r="E631" s="23" t="s">
        <v>68</v>
      </c>
      <c r="F631" s="23" t="s">
        <v>36</v>
      </c>
      <c r="G631" s="27" t="s">
        <v>493</v>
      </c>
      <c r="H631" s="27" t="s">
        <v>4338</v>
      </c>
      <c r="I631" s="23" t="s">
        <v>4339</v>
      </c>
      <c r="J631" t="s">
        <v>4630</v>
      </c>
      <c r="K631">
        <v>2</v>
      </c>
      <c r="L631" s="23" t="s">
        <v>2517</v>
      </c>
    </row>
    <row r="632" spans="1:12" x14ac:dyDescent="0.35">
      <c r="A632" s="23" t="s">
        <v>6542</v>
      </c>
      <c r="B632" s="23" t="s">
        <v>6541</v>
      </c>
      <c r="C632" s="23" t="s">
        <v>3262</v>
      </c>
      <c r="D632" s="23">
        <v>3.4860000000000002</v>
      </c>
      <c r="E632" s="23" t="s">
        <v>76</v>
      </c>
      <c r="F632" s="23" t="s">
        <v>36</v>
      </c>
      <c r="G632" s="27" t="s">
        <v>4910</v>
      </c>
      <c r="H632" s="27" t="s">
        <v>4338</v>
      </c>
      <c r="I632" s="23" t="s">
        <v>4339</v>
      </c>
      <c r="J632" t="s">
        <v>4505</v>
      </c>
      <c r="K632">
        <v>1</v>
      </c>
      <c r="L632" s="23" t="s">
        <v>2517</v>
      </c>
    </row>
    <row r="633" spans="1:12" x14ac:dyDescent="0.35">
      <c r="A633" s="23" t="s">
        <v>4999</v>
      </c>
      <c r="B633" s="23" t="s">
        <v>4998</v>
      </c>
      <c r="C633" s="23" t="s">
        <v>3255</v>
      </c>
      <c r="D633" s="23">
        <v>0.745</v>
      </c>
      <c r="E633" s="23" t="s">
        <v>71</v>
      </c>
      <c r="F633" s="23" t="s">
        <v>36</v>
      </c>
      <c r="G633" s="27" t="s">
        <v>3273</v>
      </c>
      <c r="H633" s="27" t="s">
        <v>4338</v>
      </c>
      <c r="I633" s="23" t="s">
        <v>4339</v>
      </c>
      <c r="J633" t="s">
        <v>4455</v>
      </c>
      <c r="K633">
        <v>2</v>
      </c>
      <c r="L633" s="23" t="s">
        <v>2525</v>
      </c>
    </row>
    <row r="634" spans="1:12" x14ac:dyDescent="0.35">
      <c r="A634" s="23" t="s">
        <v>1036</v>
      </c>
      <c r="B634" s="23" t="s">
        <v>1035</v>
      </c>
      <c r="C634" s="23" t="s">
        <v>3255</v>
      </c>
      <c r="D634" s="23">
        <v>0.75</v>
      </c>
      <c r="E634" s="23" t="s">
        <v>47</v>
      </c>
      <c r="F634" s="23" t="s">
        <v>36</v>
      </c>
      <c r="G634" s="27" t="s">
        <v>4909</v>
      </c>
      <c r="H634" s="27" t="s">
        <v>4338</v>
      </c>
      <c r="I634" s="23" t="s">
        <v>4342</v>
      </c>
      <c r="J634" t="s">
        <v>4555</v>
      </c>
      <c r="K634">
        <v>7</v>
      </c>
      <c r="L634" s="23" t="s">
        <v>2525</v>
      </c>
    </row>
    <row r="635" spans="1:12" x14ac:dyDescent="0.35">
      <c r="A635" s="23" t="s">
        <v>4137</v>
      </c>
      <c r="B635" s="23" t="s">
        <v>4136</v>
      </c>
      <c r="C635" s="23" t="s">
        <v>3262</v>
      </c>
      <c r="D635" s="23">
        <v>4.3010000000000002</v>
      </c>
      <c r="E635" s="23" t="s">
        <v>50</v>
      </c>
      <c r="F635" s="23" t="s">
        <v>36</v>
      </c>
      <c r="G635" s="27" t="s">
        <v>29</v>
      </c>
      <c r="H635" s="27" t="s">
        <v>4338</v>
      </c>
      <c r="I635" s="23" t="s">
        <v>4342</v>
      </c>
      <c r="J635" t="s">
        <v>4698</v>
      </c>
      <c r="K635">
        <v>6</v>
      </c>
      <c r="L635" s="23" t="s">
        <v>2517</v>
      </c>
    </row>
    <row r="636" spans="1:12" x14ac:dyDescent="0.35">
      <c r="A636" s="23" t="s">
        <v>400</v>
      </c>
      <c r="B636" s="23" t="s">
        <v>105</v>
      </c>
      <c r="C636" s="23" t="s">
        <v>3255</v>
      </c>
      <c r="D636" s="23">
        <v>0.75</v>
      </c>
      <c r="E636" s="23" t="s">
        <v>42</v>
      </c>
      <c r="F636" s="23" t="s">
        <v>36</v>
      </c>
      <c r="G636" s="27" t="s">
        <v>25</v>
      </c>
      <c r="H636" s="27" t="s">
        <v>4338</v>
      </c>
      <c r="I636" s="23" t="s">
        <v>4339</v>
      </c>
      <c r="J636" t="s">
        <v>4699</v>
      </c>
      <c r="K636">
        <v>2</v>
      </c>
      <c r="L636" s="23" t="s">
        <v>2525</v>
      </c>
    </row>
    <row r="637" spans="1:12" x14ac:dyDescent="0.35">
      <c r="A637" s="23" t="s">
        <v>4902</v>
      </c>
      <c r="B637" s="23" t="s">
        <v>4901</v>
      </c>
      <c r="C637" s="23" t="s">
        <v>3254</v>
      </c>
      <c r="D637" s="23">
        <v>1.919</v>
      </c>
      <c r="E637" s="23" t="s">
        <v>36</v>
      </c>
      <c r="F637" s="23" t="s">
        <v>36</v>
      </c>
      <c r="G637" s="27" t="s">
        <v>25</v>
      </c>
      <c r="H637" s="27" t="s">
        <v>4338</v>
      </c>
      <c r="I637" s="23" t="s">
        <v>4342</v>
      </c>
      <c r="J637" t="s">
        <v>7046</v>
      </c>
      <c r="K637">
        <v>5</v>
      </c>
      <c r="L637" s="23" t="s">
        <v>2518</v>
      </c>
    </row>
    <row r="638" spans="1:12" x14ac:dyDescent="0.35">
      <c r="A638" s="23" t="s">
        <v>6749</v>
      </c>
      <c r="B638" s="23" t="s">
        <v>6748</v>
      </c>
      <c r="C638" s="23" t="s">
        <v>3253</v>
      </c>
      <c r="D638" s="23">
        <v>1.484</v>
      </c>
      <c r="E638" s="23" t="s">
        <v>47</v>
      </c>
      <c r="F638" s="23" t="s">
        <v>36</v>
      </c>
      <c r="G638" s="27" t="s">
        <v>4910</v>
      </c>
      <c r="H638" s="27" t="s">
        <v>4338</v>
      </c>
      <c r="I638" s="23" t="s">
        <v>4339</v>
      </c>
      <c r="J638" t="s">
        <v>7022</v>
      </c>
      <c r="K638">
        <v>1</v>
      </c>
      <c r="L638" s="23" t="s">
        <v>2522</v>
      </c>
    </row>
    <row r="639" spans="1:12" x14ac:dyDescent="0.35">
      <c r="A639" s="23" t="s">
        <v>2308</v>
      </c>
      <c r="B639" s="23" t="s">
        <v>2307</v>
      </c>
      <c r="C639" s="23" t="s">
        <v>3255</v>
      </c>
      <c r="D639" s="23">
        <v>0.75</v>
      </c>
      <c r="E639" s="23" t="s">
        <v>36</v>
      </c>
      <c r="F639" s="23" t="s">
        <v>36</v>
      </c>
      <c r="G639" s="27" t="s">
        <v>28</v>
      </c>
      <c r="H639" s="27" t="s">
        <v>4338</v>
      </c>
      <c r="I639" s="23" t="s">
        <v>4339</v>
      </c>
      <c r="J639" t="s">
        <v>4702</v>
      </c>
      <c r="K639">
        <v>2</v>
      </c>
      <c r="L639" s="23" t="s">
        <v>2525</v>
      </c>
    </row>
    <row r="640" spans="1:12" x14ac:dyDescent="0.35">
      <c r="A640" s="23" t="s">
        <v>5154</v>
      </c>
      <c r="B640" s="23" t="s">
        <v>5153</v>
      </c>
      <c r="C640" s="23" t="s">
        <v>3254</v>
      </c>
      <c r="D640" s="23">
        <v>3.1640000000000001</v>
      </c>
      <c r="E640" s="23" t="s">
        <v>36</v>
      </c>
      <c r="F640" s="23" t="s">
        <v>36</v>
      </c>
      <c r="G640" s="27" t="s">
        <v>5553</v>
      </c>
      <c r="H640" s="27" t="s">
        <v>4338</v>
      </c>
      <c r="I640" s="23" t="s">
        <v>4339</v>
      </c>
      <c r="J640" t="s">
        <v>4815</v>
      </c>
      <c r="K640">
        <v>2</v>
      </c>
      <c r="L640" s="23" t="s">
        <v>2518</v>
      </c>
    </row>
    <row r="641" spans="1:12" x14ac:dyDescent="0.35">
      <c r="A641" s="23" t="s">
        <v>6769</v>
      </c>
      <c r="B641" s="23" t="s">
        <v>6768</v>
      </c>
      <c r="C641" s="23" t="s">
        <v>3253</v>
      </c>
      <c r="D641" s="23">
        <v>1.3140000000000001</v>
      </c>
      <c r="E641" s="23" t="s">
        <v>96</v>
      </c>
      <c r="F641" s="23" t="s">
        <v>36</v>
      </c>
      <c r="G641" s="27" t="s">
        <v>4910</v>
      </c>
      <c r="H641" s="27" t="s">
        <v>4338</v>
      </c>
      <c r="I641" s="23" t="s">
        <v>4339</v>
      </c>
      <c r="J641" t="s">
        <v>4395</v>
      </c>
      <c r="K641">
        <v>3</v>
      </c>
      <c r="L641" s="23" t="s">
        <v>2522</v>
      </c>
    </row>
    <row r="642" spans="1:12" x14ac:dyDescent="0.35">
      <c r="A642" s="23" t="s">
        <v>3121</v>
      </c>
      <c r="B642" s="23" t="s">
        <v>3120</v>
      </c>
      <c r="C642" s="23" t="s">
        <v>3253</v>
      </c>
      <c r="D642" s="23">
        <v>1.407</v>
      </c>
      <c r="E642" s="23" t="s">
        <v>53</v>
      </c>
      <c r="F642" s="23" t="s">
        <v>36</v>
      </c>
      <c r="G642" s="27" t="s">
        <v>27</v>
      </c>
      <c r="H642" s="27" t="s">
        <v>4338</v>
      </c>
      <c r="I642" s="23" t="s">
        <v>4339</v>
      </c>
      <c r="J642" t="s">
        <v>4703</v>
      </c>
      <c r="K642">
        <v>3</v>
      </c>
      <c r="L642" s="23" t="s">
        <v>2522</v>
      </c>
    </row>
    <row r="643" spans="1:12" x14ac:dyDescent="0.35">
      <c r="A643" s="23" t="s">
        <v>3123</v>
      </c>
      <c r="B643" s="23" t="s">
        <v>3122</v>
      </c>
      <c r="C643" s="23" t="s">
        <v>3253</v>
      </c>
      <c r="D643" s="23">
        <v>1.1399999999999999</v>
      </c>
      <c r="E643" s="23" t="s">
        <v>36</v>
      </c>
      <c r="F643" s="23" t="s">
        <v>36</v>
      </c>
      <c r="G643" s="27" t="s">
        <v>27</v>
      </c>
      <c r="H643" s="27" t="s">
        <v>4338</v>
      </c>
      <c r="I643" s="23" t="s">
        <v>4339</v>
      </c>
      <c r="J643" t="s">
        <v>4465</v>
      </c>
      <c r="K643">
        <v>4</v>
      </c>
      <c r="L643" s="23" t="s">
        <v>2522</v>
      </c>
    </row>
    <row r="644" spans="1:12" x14ac:dyDescent="0.35">
      <c r="A644" s="23" t="s">
        <v>3225</v>
      </c>
      <c r="B644" s="23" t="s">
        <v>3224</v>
      </c>
      <c r="C644" s="23" t="s">
        <v>3255</v>
      </c>
      <c r="D644" s="23">
        <v>0.75</v>
      </c>
      <c r="E644" s="23" t="s">
        <v>42</v>
      </c>
      <c r="F644" s="23" t="s">
        <v>36</v>
      </c>
      <c r="G644" s="27" t="s">
        <v>1733</v>
      </c>
      <c r="H644" s="27" t="s">
        <v>4338</v>
      </c>
      <c r="I644" s="23" t="s">
        <v>4339</v>
      </c>
      <c r="J644" t="s">
        <v>4549</v>
      </c>
      <c r="K644">
        <v>3</v>
      </c>
      <c r="L644" s="23" t="s">
        <v>2525</v>
      </c>
    </row>
    <row r="645" spans="1:12" x14ac:dyDescent="0.35">
      <c r="A645" s="23" t="s">
        <v>4241</v>
      </c>
      <c r="B645" s="23" t="s">
        <v>4240</v>
      </c>
      <c r="C645" s="23" t="s">
        <v>3254</v>
      </c>
      <c r="D645" s="23">
        <v>2.774</v>
      </c>
      <c r="E645" s="23" t="s">
        <v>76</v>
      </c>
      <c r="F645" s="23" t="s">
        <v>36</v>
      </c>
      <c r="G645" s="27" t="s">
        <v>29</v>
      </c>
      <c r="H645" s="27" t="s">
        <v>4338</v>
      </c>
      <c r="I645" s="23" t="s">
        <v>4339</v>
      </c>
      <c r="J645" t="s">
        <v>4397</v>
      </c>
      <c r="K645">
        <v>1</v>
      </c>
      <c r="L645" s="23" t="s">
        <v>2518</v>
      </c>
    </row>
    <row r="646" spans="1:12" x14ac:dyDescent="0.35">
      <c r="A646" s="23" t="s">
        <v>2092</v>
      </c>
      <c r="B646" s="23" t="s">
        <v>2091</v>
      </c>
      <c r="C646" s="23" t="s">
        <v>3254</v>
      </c>
      <c r="D646" s="23">
        <v>2.669</v>
      </c>
      <c r="E646" s="23" t="s">
        <v>85</v>
      </c>
      <c r="F646" s="23" t="s">
        <v>36</v>
      </c>
      <c r="G646" s="27" t="s">
        <v>26</v>
      </c>
      <c r="H646" s="27" t="s">
        <v>4338</v>
      </c>
      <c r="I646" s="23" t="s">
        <v>4342</v>
      </c>
      <c r="J646" t="s">
        <v>4704</v>
      </c>
      <c r="K646">
        <v>7</v>
      </c>
      <c r="L646" s="23" t="s">
        <v>2518</v>
      </c>
    </row>
    <row r="647" spans="1:12" x14ac:dyDescent="0.35">
      <c r="A647" s="23" t="s">
        <v>970</v>
      </c>
      <c r="B647" s="23" t="s">
        <v>969</v>
      </c>
      <c r="C647" s="23" t="s">
        <v>3253</v>
      </c>
      <c r="D647" s="23">
        <v>0.78600000000000003</v>
      </c>
      <c r="E647" s="23" t="s">
        <v>39</v>
      </c>
      <c r="F647" s="23" t="s">
        <v>36</v>
      </c>
      <c r="G647" s="27" t="s">
        <v>26</v>
      </c>
      <c r="H647" s="27" t="s">
        <v>4338</v>
      </c>
      <c r="I647" s="23" t="s">
        <v>4342</v>
      </c>
      <c r="J647" t="s">
        <v>4705</v>
      </c>
      <c r="K647">
        <v>5</v>
      </c>
      <c r="L647" s="23" t="s">
        <v>2522</v>
      </c>
    </row>
    <row r="648" spans="1:12" x14ac:dyDescent="0.35">
      <c r="A648" s="23" t="s">
        <v>3665</v>
      </c>
      <c r="B648" s="23" t="s">
        <v>3664</v>
      </c>
      <c r="C648" s="23" t="s">
        <v>3253</v>
      </c>
      <c r="D648" s="23">
        <v>1.5489999999999999</v>
      </c>
      <c r="E648" s="23" t="s">
        <v>42</v>
      </c>
      <c r="F648" s="23" t="s">
        <v>36</v>
      </c>
      <c r="G648" s="27" t="s">
        <v>3274</v>
      </c>
      <c r="H648" s="27" t="s">
        <v>4338</v>
      </c>
      <c r="I648" s="23" t="s">
        <v>4342</v>
      </c>
      <c r="J648" t="s">
        <v>4706</v>
      </c>
      <c r="K648">
        <v>8</v>
      </c>
      <c r="L648" s="23" t="s">
        <v>2522</v>
      </c>
    </row>
    <row r="649" spans="1:12" x14ac:dyDescent="0.35">
      <c r="A649" s="23" t="s">
        <v>5824</v>
      </c>
      <c r="B649" s="23" t="s">
        <v>5823</v>
      </c>
      <c r="C649" s="23" t="s">
        <v>3253</v>
      </c>
      <c r="D649" s="23">
        <v>1.0780000000000001</v>
      </c>
      <c r="E649" s="23" t="s">
        <v>68</v>
      </c>
      <c r="F649" s="23" t="s">
        <v>36</v>
      </c>
      <c r="G649" s="27" t="s">
        <v>4909</v>
      </c>
      <c r="H649" s="27" t="s">
        <v>4338</v>
      </c>
      <c r="I649" s="23" t="s">
        <v>4339</v>
      </c>
      <c r="J649" t="s">
        <v>4557</v>
      </c>
      <c r="K649">
        <v>3</v>
      </c>
      <c r="L649" s="23" t="s">
        <v>2522</v>
      </c>
    </row>
    <row r="650" spans="1:12" x14ac:dyDescent="0.35">
      <c r="A650" s="23" t="s">
        <v>3699</v>
      </c>
      <c r="B650" s="23" t="s">
        <v>3698</v>
      </c>
      <c r="C650" s="23" t="s">
        <v>3254</v>
      </c>
      <c r="D650" s="23">
        <v>2.335</v>
      </c>
      <c r="E650" s="23" t="s">
        <v>47</v>
      </c>
      <c r="F650" s="23" t="s">
        <v>36</v>
      </c>
      <c r="G650" s="27" t="s">
        <v>3274</v>
      </c>
      <c r="H650" s="27" t="s">
        <v>4338</v>
      </c>
      <c r="I650" s="23" t="s">
        <v>4339</v>
      </c>
      <c r="J650" t="s">
        <v>4602</v>
      </c>
      <c r="K650">
        <v>2</v>
      </c>
      <c r="L650" s="23" t="s">
        <v>2518</v>
      </c>
    </row>
    <row r="651" spans="1:12" x14ac:dyDescent="0.35">
      <c r="A651" s="23" t="s">
        <v>41</v>
      </c>
      <c r="B651" s="23" t="s">
        <v>40</v>
      </c>
      <c r="C651" s="23" t="s">
        <v>3262</v>
      </c>
      <c r="D651" s="23">
        <v>3.4140000000000001</v>
      </c>
      <c r="E651" s="23" t="s">
        <v>96</v>
      </c>
      <c r="F651" s="23" t="s">
        <v>36</v>
      </c>
      <c r="G651" s="27" t="s">
        <v>25</v>
      </c>
      <c r="H651" s="27" t="s">
        <v>4338</v>
      </c>
      <c r="I651" s="23" t="s">
        <v>4342</v>
      </c>
      <c r="J651" t="s">
        <v>4707</v>
      </c>
      <c r="K651">
        <v>8</v>
      </c>
      <c r="L651" s="23" t="s">
        <v>2517</v>
      </c>
    </row>
    <row r="652" spans="1:12" x14ac:dyDescent="0.35">
      <c r="A652" s="23" t="s">
        <v>4898</v>
      </c>
      <c r="B652" s="23" t="s">
        <v>4897</v>
      </c>
      <c r="C652" s="23" t="s">
        <v>3256</v>
      </c>
      <c r="D652" s="23">
        <v>6.452</v>
      </c>
      <c r="E652" s="23" t="s">
        <v>35</v>
      </c>
      <c r="F652" s="23" t="s">
        <v>36</v>
      </c>
      <c r="G652" s="27" t="s">
        <v>3259</v>
      </c>
      <c r="H652" s="27" t="s">
        <v>4338</v>
      </c>
      <c r="I652" s="23" t="s">
        <v>4342</v>
      </c>
      <c r="J652" t="s">
        <v>4692</v>
      </c>
      <c r="K652">
        <v>7</v>
      </c>
      <c r="L652" s="23" t="s">
        <v>2516</v>
      </c>
    </row>
    <row r="653" spans="1:12" x14ac:dyDescent="0.35">
      <c r="A653" s="23" t="s">
        <v>4231</v>
      </c>
      <c r="B653" s="23" t="s">
        <v>4230</v>
      </c>
      <c r="C653" s="23" t="s">
        <v>3254</v>
      </c>
      <c r="D653" s="23">
        <v>3.2989999999999999</v>
      </c>
      <c r="E653" s="23" t="s">
        <v>85</v>
      </c>
      <c r="F653" s="23" t="s">
        <v>36</v>
      </c>
      <c r="G653" s="27" t="s">
        <v>29</v>
      </c>
      <c r="H653" s="27" t="s">
        <v>4338</v>
      </c>
      <c r="I653" s="23" t="s">
        <v>4339</v>
      </c>
      <c r="J653" t="s">
        <v>4615</v>
      </c>
      <c r="K653">
        <v>1</v>
      </c>
      <c r="L653" s="23" t="s">
        <v>2518</v>
      </c>
    </row>
    <row r="654" spans="1:12" x14ac:dyDescent="0.35">
      <c r="A654" s="23" t="s">
        <v>4329</v>
      </c>
      <c r="B654" s="23" t="s">
        <v>4328</v>
      </c>
      <c r="C654" s="23" t="s">
        <v>3253</v>
      </c>
      <c r="D654" s="23">
        <v>1.155</v>
      </c>
      <c r="E654" s="23" t="s">
        <v>39</v>
      </c>
      <c r="F654" s="23" t="s">
        <v>36</v>
      </c>
      <c r="G654" s="27" t="s">
        <v>29</v>
      </c>
      <c r="H654" s="27" t="s">
        <v>4338</v>
      </c>
      <c r="I654" s="23" t="s">
        <v>4339</v>
      </c>
      <c r="J654" t="s">
        <v>4558</v>
      </c>
      <c r="K654">
        <v>1</v>
      </c>
      <c r="L654" s="23" t="s">
        <v>2522</v>
      </c>
    </row>
    <row r="655" spans="1:12" x14ac:dyDescent="0.35">
      <c r="A655" s="23" t="s">
        <v>355</v>
      </c>
      <c r="B655" s="23" t="s">
        <v>354</v>
      </c>
      <c r="C655" s="23" t="s">
        <v>3255</v>
      </c>
      <c r="D655" s="23">
        <v>0.54900000000000004</v>
      </c>
      <c r="E655" s="23" t="s">
        <v>47</v>
      </c>
      <c r="F655" s="23" t="s">
        <v>36</v>
      </c>
      <c r="G655" s="27" t="s">
        <v>28</v>
      </c>
      <c r="H655" s="27" t="s">
        <v>4338</v>
      </c>
      <c r="I655" s="23" t="s">
        <v>4339</v>
      </c>
      <c r="J655" t="s">
        <v>4526</v>
      </c>
      <c r="K655">
        <v>2</v>
      </c>
      <c r="L655" s="23" t="s">
        <v>2525</v>
      </c>
    </row>
    <row r="656" spans="1:12" x14ac:dyDescent="0.35">
      <c r="A656" s="23" t="s">
        <v>5658</v>
      </c>
      <c r="B656" s="23" t="s">
        <v>5657</v>
      </c>
      <c r="C656" s="23" t="s">
        <v>3256</v>
      </c>
      <c r="D656" s="23">
        <v>5.8520000000000003</v>
      </c>
      <c r="E656" s="23" t="s">
        <v>36</v>
      </c>
      <c r="F656" s="23" t="s">
        <v>36</v>
      </c>
      <c r="G656" s="27" t="s">
        <v>4909</v>
      </c>
      <c r="H656" s="27" t="s">
        <v>4338</v>
      </c>
      <c r="I656" s="23" t="s">
        <v>4342</v>
      </c>
      <c r="J656" t="s">
        <v>4645</v>
      </c>
      <c r="K656">
        <v>6</v>
      </c>
      <c r="L656" s="23" t="s">
        <v>2516</v>
      </c>
    </row>
    <row r="657" spans="1:12" x14ac:dyDescent="0.35">
      <c r="A657" s="23" t="s">
        <v>2302</v>
      </c>
      <c r="B657" s="23" t="s">
        <v>2301</v>
      </c>
      <c r="C657" s="23" t="s">
        <v>3262</v>
      </c>
      <c r="D657" s="23">
        <v>3.8039999999999998</v>
      </c>
      <c r="E657" s="23" t="s">
        <v>68</v>
      </c>
      <c r="F657" s="23" t="s">
        <v>36</v>
      </c>
      <c r="G657" s="27" t="s">
        <v>28</v>
      </c>
      <c r="H657" s="27" t="s">
        <v>4338</v>
      </c>
      <c r="I657" s="23" t="s">
        <v>4339</v>
      </c>
      <c r="J657" t="s">
        <v>4549</v>
      </c>
      <c r="K657">
        <v>3</v>
      </c>
      <c r="L657" s="23" t="s">
        <v>2517</v>
      </c>
    </row>
    <row r="658" spans="1:12" x14ac:dyDescent="0.35">
      <c r="A658" s="23" t="s">
        <v>238</v>
      </c>
      <c r="B658" s="23" t="s">
        <v>237</v>
      </c>
      <c r="C658" s="23" t="s">
        <v>3253</v>
      </c>
      <c r="D658" s="23">
        <v>0.93300000000000005</v>
      </c>
      <c r="E658" s="23" t="s">
        <v>47</v>
      </c>
      <c r="F658" s="23" t="s">
        <v>36</v>
      </c>
      <c r="G658" s="27" t="s">
        <v>27</v>
      </c>
      <c r="H658" s="27" t="s">
        <v>4338</v>
      </c>
      <c r="I658" s="23" t="s">
        <v>4339</v>
      </c>
      <c r="J658" t="s">
        <v>4607</v>
      </c>
      <c r="K658">
        <v>3</v>
      </c>
      <c r="L658" s="23" t="s">
        <v>2522</v>
      </c>
    </row>
    <row r="659" spans="1:12" x14ac:dyDescent="0.35">
      <c r="A659" s="23" t="s">
        <v>5744</v>
      </c>
      <c r="B659" s="23" t="s">
        <v>5743</v>
      </c>
      <c r="C659" s="23" t="s">
        <v>3253</v>
      </c>
      <c r="D659" s="23">
        <v>1.77</v>
      </c>
      <c r="E659" s="23" t="s">
        <v>39</v>
      </c>
      <c r="F659" s="23" t="s">
        <v>36</v>
      </c>
      <c r="G659" s="27" t="s">
        <v>4909</v>
      </c>
      <c r="H659" s="27" t="s">
        <v>4338</v>
      </c>
      <c r="I659" s="23" t="s">
        <v>4339</v>
      </c>
      <c r="J659" t="s">
        <v>4757</v>
      </c>
      <c r="K659">
        <v>3</v>
      </c>
      <c r="L659" s="23" t="s">
        <v>2522</v>
      </c>
    </row>
    <row r="660" spans="1:12" x14ac:dyDescent="0.35">
      <c r="A660" s="23" t="s">
        <v>6095</v>
      </c>
      <c r="B660" s="23" t="s">
        <v>3902</v>
      </c>
      <c r="C660" s="23" t="s">
        <v>3253</v>
      </c>
      <c r="D660" s="23">
        <v>1.494</v>
      </c>
      <c r="E660" s="23" t="s">
        <v>85</v>
      </c>
      <c r="F660" s="23" t="s">
        <v>36</v>
      </c>
      <c r="G660" s="27" t="s">
        <v>28</v>
      </c>
      <c r="H660" s="27" t="s">
        <v>4338</v>
      </c>
      <c r="I660" s="23" t="s">
        <v>4339</v>
      </c>
      <c r="J660" t="s">
        <v>4378</v>
      </c>
      <c r="K660">
        <v>1</v>
      </c>
      <c r="L660" s="23" t="s">
        <v>2522</v>
      </c>
    </row>
    <row r="661" spans="1:12" x14ac:dyDescent="0.35">
      <c r="A661" s="23" t="s">
        <v>6135</v>
      </c>
      <c r="B661" s="23" t="s">
        <v>6134</v>
      </c>
      <c r="C661" s="23" t="s">
        <v>3255</v>
      </c>
      <c r="D661" s="23">
        <v>0.745</v>
      </c>
      <c r="E661" s="23" t="s">
        <v>50</v>
      </c>
      <c r="F661" s="23" t="s">
        <v>36</v>
      </c>
      <c r="G661" s="27" t="s">
        <v>28</v>
      </c>
      <c r="H661" s="27" t="s">
        <v>4338</v>
      </c>
      <c r="I661" s="23" t="s">
        <v>4339</v>
      </c>
      <c r="J661" t="s">
        <v>4540</v>
      </c>
      <c r="K661">
        <v>1</v>
      </c>
      <c r="L661" s="23" t="s">
        <v>2525</v>
      </c>
    </row>
    <row r="662" spans="1:12" x14ac:dyDescent="0.35">
      <c r="A662" s="23" t="s">
        <v>4307</v>
      </c>
      <c r="B662" s="23" t="s">
        <v>4306</v>
      </c>
      <c r="C662" s="23" t="s">
        <v>3254</v>
      </c>
      <c r="D662" s="23">
        <v>2.4769999999999999</v>
      </c>
      <c r="E662" s="23" t="s">
        <v>85</v>
      </c>
      <c r="F662" s="23" t="s">
        <v>36</v>
      </c>
      <c r="G662" s="27" t="s">
        <v>29</v>
      </c>
      <c r="H662" s="27" t="s">
        <v>4338</v>
      </c>
      <c r="I662" s="23" t="s">
        <v>4339</v>
      </c>
      <c r="J662" t="s">
        <v>4522</v>
      </c>
      <c r="K662">
        <v>3</v>
      </c>
      <c r="L662" s="23" t="s">
        <v>2518</v>
      </c>
    </row>
    <row r="663" spans="1:12" x14ac:dyDescent="0.35">
      <c r="A663" s="23" t="s">
        <v>6604</v>
      </c>
      <c r="B663" s="23" t="s">
        <v>6603</v>
      </c>
      <c r="C663" s="23" t="s">
        <v>3254</v>
      </c>
      <c r="D663" s="23">
        <v>2.7029999999999998</v>
      </c>
      <c r="E663" s="23" t="s">
        <v>155</v>
      </c>
      <c r="F663" s="23" t="s">
        <v>36</v>
      </c>
      <c r="G663" s="27" t="s">
        <v>4910</v>
      </c>
      <c r="H663" s="27" t="s">
        <v>4338</v>
      </c>
      <c r="I663" s="23" t="s">
        <v>4339</v>
      </c>
      <c r="J663" t="s">
        <v>4793</v>
      </c>
      <c r="K663">
        <v>2</v>
      </c>
      <c r="L663" s="23" t="s">
        <v>2518</v>
      </c>
    </row>
    <row r="664" spans="1:12" x14ac:dyDescent="0.35">
      <c r="A664" s="23" t="s">
        <v>6961</v>
      </c>
      <c r="B664" s="23" t="s">
        <v>6960</v>
      </c>
      <c r="C664" s="23" t="s">
        <v>3255</v>
      </c>
      <c r="D664" s="23">
        <v>0.745</v>
      </c>
      <c r="E664" s="23" t="s">
        <v>106</v>
      </c>
      <c r="F664" s="23" t="s">
        <v>36</v>
      </c>
      <c r="G664" s="27" t="s">
        <v>4910</v>
      </c>
      <c r="H664" s="27" t="s">
        <v>4338</v>
      </c>
      <c r="I664" s="23" t="s">
        <v>4339</v>
      </c>
      <c r="J664" t="s">
        <v>4639</v>
      </c>
      <c r="K664">
        <v>4</v>
      </c>
      <c r="L664" s="23" t="s">
        <v>2525</v>
      </c>
    </row>
    <row r="665" spans="1:12" x14ac:dyDescent="0.35">
      <c r="A665" s="23" t="s">
        <v>6234</v>
      </c>
      <c r="B665" s="23" t="s">
        <v>6233</v>
      </c>
      <c r="C665" s="23" t="s">
        <v>3255</v>
      </c>
      <c r="D665" s="23">
        <v>0.745</v>
      </c>
      <c r="E665" s="23" t="s">
        <v>106</v>
      </c>
      <c r="F665" s="23" t="s">
        <v>36</v>
      </c>
      <c r="G665" s="27" t="s">
        <v>1733</v>
      </c>
      <c r="H665" s="27" t="s">
        <v>4338</v>
      </c>
      <c r="I665" s="23" t="s">
        <v>4339</v>
      </c>
      <c r="J665" t="s">
        <v>4608</v>
      </c>
      <c r="K665">
        <v>1</v>
      </c>
      <c r="L665" s="23" t="s">
        <v>2525</v>
      </c>
    </row>
    <row r="666" spans="1:12" x14ac:dyDescent="0.35">
      <c r="A666" s="23" t="s">
        <v>6358</v>
      </c>
      <c r="B666" s="23" t="s">
        <v>6357</v>
      </c>
      <c r="C666" s="23" t="s">
        <v>3261</v>
      </c>
      <c r="D666" s="23">
        <v>4.8559999999999999</v>
      </c>
      <c r="E666" s="23" t="s">
        <v>76</v>
      </c>
      <c r="F666" s="23" t="s">
        <v>36</v>
      </c>
      <c r="G666" s="27" t="s">
        <v>4910</v>
      </c>
      <c r="H666" s="27" t="s">
        <v>4338</v>
      </c>
      <c r="I666" s="23" t="s">
        <v>4339</v>
      </c>
      <c r="J666" t="s">
        <v>4757</v>
      </c>
      <c r="K666">
        <v>3</v>
      </c>
      <c r="L666" s="23" t="s">
        <v>2536</v>
      </c>
    </row>
    <row r="667" spans="1:12" x14ac:dyDescent="0.35">
      <c r="A667" s="23" t="s">
        <v>6865</v>
      </c>
      <c r="B667" s="23" t="s">
        <v>6864</v>
      </c>
      <c r="C667" s="23" t="s">
        <v>3255</v>
      </c>
      <c r="D667" s="23">
        <v>0.75</v>
      </c>
      <c r="E667" s="23" t="s">
        <v>71</v>
      </c>
      <c r="F667" s="23" t="s">
        <v>36</v>
      </c>
      <c r="G667" s="27" t="s">
        <v>4910</v>
      </c>
      <c r="H667" s="27" t="s">
        <v>4338</v>
      </c>
      <c r="I667" s="23" t="s">
        <v>4339</v>
      </c>
      <c r="J667" t="s">
        <v>4527</v>
      </c>
      <c r="K667">
        <v>2</v>
      </c>
      <c r="L667" s="23" t="s">
        <v>2525</v>
      </c>
    </row>
    <row r="668" spans="1:12" x14ac:dyDescent="0.35">
      <c r="A668" s="23" t="s">
        <v>4921</v>
      </c>
      <c r="B668" s="23" t="s">
        <v>4920</v>
      </c>
      <c r="C668" s="23" t="s">
        <v>3261</v>
      </c>
      <c r="D668" s="23">
        <v>5.008</v>
      </c>
      <c r="E668" s="23" t="s">
        <v>36</v>
      </c>
      <c r="F668" s="23" t="s">
        <v>36</v>
      </c>
      <c r="G668" s="27" t="s">
        <v>2786</v>
      </c>
      <c r="H668" s="27" t="s">
        <v>4338</v>
      </c>
      <c r="I668" s="23" t="s">
        <v>4339</v>
      </c>
      <c r="J668" t="s">
        <v>4404</v>
      </c>
      <c r="K668">
        <v>1</v>
      </c>
      <c r="L668" s="23" t="s">
        <v>2536</v>
      </c>
    </row>
    <row r="669" spans="1:12" x14ac:dyDescent="0.35">
      <c r="A669" s="23" t="s">
        <v>2312</v>
      </c>
      <c r="B669" s="23" t="s">
        <v>2311</v>
      </c>
      <c r="C669" s="23" t="s">
        <v>3262</v>
      </c>
      <c r="D669" s="23">
        <v>4.3680000000000003</v>
      </c>
      <c r="E669" s="23" t="s">
        <v>81</v>
      </c>
      <c r="F669" s="23" t="s">
        <v>36</v>
      </c>
      <c r="G669" s="27" t="s">
        <v>27</v>
      </c>
      <c r="H669" s="27" t="s">
        <v>4338</v>
      </c>
      <c r="I669" s="23" t="s">
        <v>4339</v>
      </c>
      <c r="J669" t="s">
        <v>4412</v>
      </c>
      <c r="K669">
        <v>4</v>
      </c>
      <c r="L669" s="23" t="s">
        <v>2517</v>
      </c>
    </row>
    <row r="670" spans="1:12" x14ac:dyDescent="0.35">
      <c r="A670" s="23" t="s">
        <v>2275</v>
      </c>
      <c r="B670" s="23" t="s">
        <v>2274</v>
      </c>
      <c r="C670" s="23" t="s">
        <v>3254</v>
      </c>
      <c r="D670" s="23">
        <v>2.754</v>
      </c>
      <c r="E670" s="23" t="s">
        <v>53</v>
      </c>
      <c r="F670" s="23" t="s">
        <v>36</v>
      </c>
      <c r="G670" s="27" t="s">
        <v>27</v>
      </c>
      <c r="H670" s="27" t="s">
        <v>4338</v>
      </c>
      <c r="I670" s="23" t="s">
        <v>4339</v>
      </c>
      <c r="J670" t="s">
        <v>4600</v>
      </c>
      <c r="K670">
        <v>3</v>
      </c>
      <c r="L670" s="23" t="s">
        <v>2518</v>
      </c>
    </row>
    <row r="671" spans="1:12" x14ac:dyDescent="0.35">
      <c r="A671" s="23" t="s">
        <v>1981</v>
      </c>
      <c r="B671" s="23" t="s">
        <v>1980</v>
      </c>
      <c r="C671" s="23" t="s">
        <v>3255</v>
      </c>
      <c r="D671" s="23">
        <v>0.75</v>
      </c>
      <c r="E671" s="23" t="s">
        <v>3605</v>
      </c>
      <c r="F671" s="23" t="s">
        <v>36</v>
      </c>
      <c r="G671" s="27" t="s">
        <v>1733</v>
      </c>
      <c r="H671" s="27" t="s">
        <v>4338</v>
      </c>
      <c r="I671" s="23" t="s">
        <v>4339</v>
      </c>
      <c r="J671" t="s">
        <v>4524</v>
      </c>
      <c r="K671">
        <v>3</v>
      </c>
      <c r="L671" s="23" t="s">
        <v>2525</v>
      </c>
    </row>
    <row r="672" spans="1:12" x14ac:dyDescent="0.35">
      <c r="A672" s="23" t="s">
        <v>1899</v>
      </c>
      <c r="B672" s="23" t="s">
        <v>1898</v>
      </c>
      <c r="C672" s="23" t="s">
        <v>3255</v>
      </c>
      <c r="D672" s="23">
        <v>0.75</v>
      </c>
      <c r="E672" s="23" t="s">
        <v>53</v>
      </c>
      <c r="F672" s="23" t="s">
        <v>36</v>
      </c>
      <c r="G672" s="27" t="s">
        <v>1733</v>
      </c>
      <c r="H672" s="27" t="s">
        <v>4338</v>
      </c>
      <c r="I672" s="23" t="s">
        <v>4342</v>
      </c>
      <c r="J672" t="s">
        <v>7025</v>
      </c>
      <c r="K672">
        <v>7</v>
      </c>
      <c r="L672" s="23" t="s">
        <v>2525</v>
      </c>
    </row>
    <row r="673" spans="1:12" x14ac:dyDescent="0.35">
      <c r="A673" s="23" t="s">
        <v>692</v>
      </c>
      <c r="B673" s="23" t="s">
        <v>691</v>
      </c>
      <c r="C673" s="23" t="s">
        <v>3254</v>
      </c>
      <c r="D673" s="23">
        <v>2.141</v>
      </c>
      <c r="E673" s="23" t="s">
        <v>76</v>
      </c>
      <c r="F673" s="23" t="s">
        <v>36</v>
      </c>
      <c r="G673" s="27" t="s">
        <v>2783</v>
      </c>
      <c r="H673" s="27" t="s">
        <v>4338</v>
      </c>
      <c r="I673" s="23" t="s">
        <v>4339</v>
      </c>
      <c r="J673" t="s">
        <v>4711</v>
      </c>
      <c r="K673">
        <v>4</v>
      </c>
      <c r="L673" s="23" t="s">
        <v>2518</v>
      </c>
    </row>
    <row r="674" spans="1:12" x14ac:dyDescent="0.35">
      <c r="A674" s="23" t="s">
        <v>4919</v>
      </c>
      <c r="B674" s="23" t="s">
        <v>4918</v>
      </c>
      <c r="C674" s="23" t="s">
        <v>3261</v>
      </c>
      <c r="D674" s="23">
        <v>5.4240000000000004</v>
      </c>
      <c r="E674" s="23" t="s">
        <v>36</v>
      </c>
      <c r="F674" s="23" t="s">
        <v>36</v>
      </c>
      <c r="G674" s="27" t="s">
        <v>2786</v>
      </c>
      <c r="H674" s="27" t="s">
        <v>4338</v>
      </c>
      <c r="I674" s="23" t="s">
        <v>4339</v>
      </c>
      <c r="J674" t="s">
        <v>4511</v>
      </c>
      <c r="K674">
        <v>2</v>
      </c>
      <c r="L674" s="23" t="s">
        <v>2536</v>
      </c>
    </row>
    <row r="675" spans="1:12" x14ac:dyDescent="0.35">
      <c r="A675" s="23" t="s">
        <v>3659</v>
      </c>
      <c r="B675" s="23" t="s">
        <v>3658</v>
      </c>
      <c r="C675" s="23" t="s">
        <v>3254</v>
      </c>
      <c r="D675" s="23">
        <v>1.748</v>
      </c>
      <c r="E675" s="23" t="s">
        <v>76</v>
      </c>
      <c r="F675" s="23" t="s">
        <v>36</v>
      </c>
      <c r="G675" s="27" t="s">
        <v>3274</v>
      </c>
      <c r="H675" s="27" t="s">
        <v>4338</v>
      </c>
      <c r="I675" s="23" t="s">
        <v>4342</v>
      </c>
      <c r="J675" t="s">
        <v>4706</v>
      </c>
      <c r="K675">
        <v>8</v>
      </c>
      <c r="L675" s="23" t="s">
        <v>2518</v>
      </c>
    </row>
    <row r="676" spans="1:12" x14ac:dyDescent="0.35">
      <c r="A676" s="23" t="s">
        <v>6426</v>
      </c>
      <c r="B676" s="23" t="s">
        <v>6425</v>
      </c>
      <c r="C676" s="23" t="s">
        <v>3254</v>
      </c>
      <c r="D676" s="23">
        <v>1.819</v>
      </c>
      <c r="E676" s="23" t="s">
        <v>85</v>
      </c>
      <c r="F676" s="23" t="s">
        <v>36</v>
      </c>
      <c r="G676" s="27" t="s">
        <v>4910</v>
      </c>
      <c r="H676" s="27" t="s">
        <v>4338</v>
      </c>
      <c r="I676" s="23" t="s">
        <v>4342</v>
      </c>
      <c r="J676" t="s">
        <v>4407</v>
      </c>
      <c r="K676">
        <v>6</v>
      </c>
      <c r="L676" s="23" t="s">
        <v>2518</v>
      </c>
    </row>
    <row r="677" spans="1:12" x14ac:dyDescent="0.35">
      <c r="A677" s="23" t="s">
        <v>2131</v>
      </c>
      <c r="B677" s="23" t="s">
        <v>2130</v>
      </c>
      <c r="C677" s="23" t="s">
        <v>3253</v>
      </c>
      <c r="D677" s="23">
        <v>1.536</v>
      </c>
      <c r="E677" s="23" t="s">
        <v>68</v>
      </c>
      <c r="F677" s="23" t="s">
        <v>36</v>
      </c>
      <c r="G677" s="27" t="s">
        <v>3258</v>
      </c>
      <c r="H677" s="27" t="s">
        <v>4338</v>
      </c>
      <c r="I677" s="23" t="s">
        <v>4342</v>
      </c>
      <c r="J677" t="s">
        <v>4463</v>
      </c>
      <c r="K677">
        <v>5</v>
      </c>
      <c r="L677" s="23" t="s">
        <v>2522</v>
      </c>
    </row>
    <row r="678" spans="1:12" x14ac:dyDescent="0.35">
      <c r="A678" s="23" t="s">
        <v>2245</v>
      </c>
      <c r="B678" s="23" t="s">
        <v>2244</v>
      </c>
      <c r="C678" s="23" t="s">
        <v>3261</v>
      </c>
      <c r="D678" s="23">
        <v>5.0750000000000002</v>
      </c>
      <c r="E678" s="23" t="s">
        <v>53</v>
      </c>
      <c r="F678" s="23" t="s">
        <v>36</v>
      </c>
      <c r="G678" s="27" t="s">
        <v>27</v>
      </c>
      <c r="H678" s="27" t="s">
        <v>4338</v>
      </c>
      <c r="I678" s="23" t="s">
        <v>4339</v>
      </c>
      <c r="J678" t="s">
        <v>4712</v>
      </c>
      <c r="K678">
        <v>3</v>
      </c>
      <c r="L678" s="23" t="s">
        <v>2536</v>
      </c>
    </row>
    <row r="679" spans="1:12" x14ac:dyDescent="0.35">
      <c r="A679" s="23" t="s">
        <v>6779</v>
      </c>
      <c r="B679" s="23" t="s">
        <v>6778</v>
      </c>
      <c r="C679" s="23" t="s">
        <v>3253</v>
      </c>
      <c r="D679" s="23">
        <v>1.1299999999999999</v>
      </c>
      <c r="E679" s="23" t="s">
        <v>50</v>
      </c>
      <c r="F679" s="23" t="s">
        <v>36</v>
      </c>
      <c r="G679" s="27" t="s">
        <v>4910</v>
      </c>
      <c r="H679" s="27" t="s">
        <v>4338</v>
      </c>
      <c r="I679" s="23" t="s">
        <v>4339</v>
      </c>
      <c r="J679" t="s">
        <v>7047</v>
      </c>
      <c r="K679">
        <v>1</v>
      </c>
      <c r="L679" s="23" t="s">
        <v>2522</v>
      </c>
    </row>
    <row r="680" spans="1:12" x14ac:dyDescent="0.35">
      <c r="A680" s="23" t="s">
        <v>4955</v>
      </c>
      <c r="B680" s="23" t="s">
        <v>4954</v>
      </c>
      <c r="C680" s="23" t="s">
        <v>3255</v>
      </c>
      <c r="D680" s="23">
        <v>0.745</v>
      </c>
      <c r="E680" s="23" t="s">
        <v>106</v>
      </c>
      <c r="F680" s="23" t="s">
        <v>36</v>
      </c>
      <c r="G680" s="27" t="s">
        <v>2786</v>
      </c>
      <c r="H680" s="27" t="s">
        <v>4338</v>
      </c>
      <c r="I680" s="23" t="s">
        <v>4339</v>
      </c>
      <c r="J680" t="s">
        <v>4814</v>
      </c>
      <c r="K680">
        <v>3</v>
      </c>
      <c r="L680" s="23" t="s">
        <v>2525</v>
      </c>
    </row>
    <row r="681" spans="1:12" x14ac:dyDescent="0.35">
      <c r="A681" s="23" t="s">
        <v>680</v>
      </c>
      <c r="B681" s="23" t="s">
        <v>679</v>
      </c>
      <c r="C681" s="23" t="s">
        <v>3255</v>
      </c>
      <c r="D681" s="23">
        <v>0.75</v>
      </c>
      <c r="E681" s="23" t="s">
        <v>47</v>
      </c>
      <c r="F681" s="23" t="s">
        <v>36</v>
      </c>
      <c r="G681" s="27" t="s">
        <v>2783</v>
      </c>
      <c r="H681" s="27" t="s">
        <v>4338</v>
      </c>
      <c r="I681" s="23" t="s">
        <v>4339</v>
      </c>
      <c r="J681" t="s">
        <v>4572</v>
      </c>
      <c r="K681">
        <v>1</v>
      </c>
      <c r="L681" s="23" t="s">
        <v>2525</v>
      </c>
    </row>
    <row r="682" spans="1:12" x14ac:dyDescent="0.35">
      <c r="A682" s="23" t="s">
        <v>1995</v>
      </c>
      <c r="B682" s="23" t="s">
        <v>1994</v>
      </c>
      <c r="C682" s="23" t="s">
        <v>3255</v>
      </c>
      <c r="D682" s="23">
        <v>0.75</v>
      </c>
      <c r="E682" s="23" t="s">
        <v>39</v>
      </c>
      <c r="F682" s="23" t="s">
        <v>36</v>
      </c>
      <c r="G682" s="27" t="s">
        <v>1733</v>
      </c>
      <c r="H682" s="27" t="s">
        <v>4338</v>
      </c>
      <c r="I682" s="23" t="s">
        <v>4339</v>
      </c>
      <c r="J682" t="s">
        <v>4713</v>
      </c>
      <c r="K682">
        <v>1</v>
      </c>
      <c r="L682" s="23" t="s">
        <v>2525</v>
      </c>
    </row>
    <row r="683" spans="1:12" x14ac:dyDescent="0.35">
      <c r="A683" s="23" t="s">
        <v>6210</v>
      </c>
      <c r="B683" s="23" t="s">
        <v>6209</v>
      </c>
      <c r="C683" s="23" t="s">
        <v>3253</v>
      </c>
      <c r="D683" s="23">
        <v>1.1279999999999999</v>
      </c>
      <c r="E683" s="23" t="s">
        <v>50</v>
      </c>
      <c r="F683" s="23" t="s">
        <v>36</v>
      </c>
      <c r="G683" s="27" t="s">
        <v>1733</v>
      </c>
      <c r="H683" s="27" t="s">
        <v>4338</v>
      </c>
      <c r="I683" s="23" t="s">
        <v>4339</v>
      </c>
      <c r="J683" t="s">
        <v>4703</v>
      </c>
      <c r="K683">
        <v>3</v>
      </c>
      <c r="L683" s="23" t="s">
        <v>2522</v>
      </c>
    </row>
    <row r="684" spans="1:12" x14ac:dyDescent="0.35">
      <c r="A684" s="23" t="s">
        <v>2692</v>
      </c>
      <c r="B684" s="23" t="s">
        <v>2691</v>
      </c>
      <c r="C684" s="23" t="s">
        <v>3261</v>
      </c>
      <c r="D684" s="23">
        <v>5.077</v>
      </c>
      <c r="E684" s="23" t="s">
        <v>85</v>
      </c>
      <c r="F684" s="23" t="s">
        <v>36</v>
      </c>
      <c r="G684" s="27" t="s">
        <v>1733</v>
      </c>
      <c r="H684" s="27" t="s">
        <v>4338</v>
      </c>
      <c r="I684" s="23" t="s">
        <v>4342</v>
      </c>
      <c r="J684" t="s">
        <v>4714</v>
      </c>
      <c r="K684">
        <v>8</v>
      </c>
      <c r="L684" s="23" t="s">
        <v>2536</v>
      </c>
    </row>
    <row r="685" spans="1:12" x14ac:dyDescent="0.35">
      <c r="A685" s="23" t="s">
        <v>3027</v>
      </c>
      <c r="B685" s="23" t="s">
        <v>3026</v>
      </c>
      <c r="C685" s="23" t="s">
        <v>3255</v>
      </c>
      <c r="D685" s="23">
        <v>0.57699999999999996</v>
      </c>
      <c r="E685" s="23" t="s">
        <v>76</v>
      </c>
      <c r="F685" s="23" t="s">
        <v>36</v>
      </c>
      <c r="G685" s="27" t="s">
        <v>2786</v>
      </c>
      <c r="H685" s="27" t="s">
        <v>4338</v>
      </c>
      <c r="I685" s="23" t="s">
        <v>4339</v>
      </c>
      <c r="J685" t="s">
        <v>4715</v>
      </c>
      <c r="K685">
        <v>2</v>
      </c>
      <c r="L685" s="23" t="s">
        <v>2525</v>
      </c>
    </row>
    <row r="686" spans="1:12" x14ac:dyDescent="0.35">
      <c r="A686" s="23" t="s">
        <v>3420</v>
      </c>
      <c r="B686" s="23" t="s">
        <v>3419</v>
      </c>
      <c r="C686" s="23" t="s">
        <v>3254</v>
      </c>
      <c r="D686" s="23">
        <v>2.758</v>
      </c>
      <c r="E686" s="23" t="s">
        <v>36</v>
      </c>
      <c r="F686" s="23" t="s">
        <v>36</v>
      </c>
      <c r="G686" s="27" t="s">
        <v>3273</v>
      </c>
      <c r="H686" s="27" t="s">
        <v>4338</v>
      </c>
      <c r="I686" s="23" t="s">
        <v>4339</v>
      </c>
      <c r="J686" t="s">
        <v>4620</v>
      </c>
      <c r="K686">
        <v>3</v>
      </c>
      <c r="L686" s="23" t="s">
        <v>2518</v>
      </c>
    </row>
    <row r="687" spans="1:12" x14ac:dyDescent="0.35">
      <c r="A687" s="23" t="s">
        <v>473</v>
      </c>
      <c r="B687" s="23" t="s">
        <v>472</v>
      </c>
      <c r="C687" s="23" t="s">
        <v>3262</v>
      </c>
      <c r="D687" s="23">
        <v>4.2560000000000002</v>
      </c>
      <c r="E687" s="23" t="s">
        <v>47</v>
      </c>
      <c r="F687" s="23" t="s">
        <v>36</v>
      </c>
      <c r="G687" s="27" t="s">
        <v>28</v>
      </c>
      <c r="H687" s="27" t="s">
        <v>4338</v>
      </c>
      <c r="I687" s="23" t="s">
        <v>4339</v>
      </c>
      <c r="J687" t="s">
        <v>4717</v>
      </c>
      <c r="K687">
        <v>3</v>
      </c>
      <c r="L687" s="23" t="s">
        <v>2517</v>
      </c>
    </row>
    <row r="688" spans="1:12" x14ac:dyDescent="0.35">
      <c r="A688" s="23" t="s">
        <v>1756</v>
      </c>
      <c r="B688" s="23" t="s">
        <v>1755</v>
      </c>
      <c r="C688" s="23" t="s">
        <v>3262</v>
      </c>
      <c r="D688" s="23">
        <v>3.7240000000000002</v>
      </c>
      <c r="E688" s="23" t="s">
        <v>85</v>
      </c>
      <c r="F688" s="23" t="s">
        <v>36</v>
      </c>
      <c r="G688" s="27" t="s">
        <v>2783</v>
      </c>
      <c r="H688" s="27" t="s">
        <v>4338</v>
      </c>
      <c r="I688" s="23" t="s">
        <v>4339</v>
      </c>
      <c r="J688" t="s">
        <v>4585</v>
      </c>
      <c r="K688">
        <v>2</v>
      </c>
      <c r="L688" s="23" t="s">
        <v>2517</v>
      </c>
    </row>
    <row r="689" spans="1:12" x14ac:dyDescent="0.35">
      <c r="A689" s="23" t="s">
        <v>6695</v>
      </c>
      <c r="B689" s="23" t="s">
        <v>6694</v>
      </c>
      <c r="C689" s="23" t="s">
        <v>3254</v>
      </c>
      <c r="D689" s="23">
        <v>1.9710000000000001</v>
      </c>
      <c r="E689" s="23" t="s">
        <v>96</v>
      </c>
      <c r="F689" s="23" t="s">
        <v>36</v>
      </c>
      <c r="G689" s="27" t="s">
        <v>4910</v>
      </c>
      <c r="H689" s="27" t="s">
        <v>4338</v>
      </c>
      <c r="I689" s="23" t="s">
        <v>4339</v>
      </c>
      <c r="J689" t="s">
        <v>4396</v>
      </c>
      <c r="K689">
        <v>1</v>
      </c>
      <c r="L689" s="23" t="s">
        <v>2518</v>
      </c>
    </row>
    <row r="690" spans="1:12" x14ac:dyDescent="0.35">
      <c r="A690" s="23" t="s">
        <v>6735</v>
      </c>
      <c r="B690" s="23" t="s">
        <v>6734</v>
      </c>
      <c r="C690" s="23" t="s">
        <v>3253</v>
      </c>
      <c r="D690" s="23">
        <v>1.64</v>
      </c>
      <c r="E690" s="23" t="s">
        <v>50</v>
      </c>
      <c r="F690" s="23" t="s">
        <v>36</v>
      </c>
      <c r="G690" s="27" t="s">
        <v>4910</v>
      </c>
      <c r="H690" s="27" t="s">
        <v>4338</v>
      </c>
      <c r="I690" s="23" t="s">
        <v>4339</v>
      </c>
      <c r="J690" t="s">
        <v>4571</v>
      </c>
      <c r="K690">
        <v>4</v>
      </c>
      <c r="L690" s="23" t="s">
        <v>2522</v>
      </c>
    </row>
    <row r="691" spans="1:12" x14ac:dyDescent="0.35">
      <c r="A691" s="23" t="s">
        <v>3107</v>
      </c>
      <c r="B691" s="23" t="s">
        <v>3106</v>
      </c>
      <c r="C691" s="23" t="s">
        <v>3254</v>
      </c>
      <c r="D691" s="23">
        <v>2.109</v>
      </c>
      <c r="E691" s="23" t="s">
        <v>85</v>
      </c>
      <c r="F691" s="23" t="s">
        <v>36</v>
      </c>
      <c r="G691" s="27" t="s">
        <v>27</v>
      </c>
      <c r="H691" s="27" t="s">
        <v>4338</v>
      </c>
      <c r="I691" s="23" t="s">
        <v>4339</v>
      </c>
      <c r="J691" t="s">
        <v>4567</v>
      </c>
      <c r="K691">
        <v>4</v>
      </c>
      <c r="L691" s="23" t="s">
        <v>2518</v>
      </c>
    </row>
    <row r="692" spans="1:12" x14ac:dyDescent="0.35">
      <c r="A692" s="23" t="s">
        <v>1815</v>
      </c>
      <c r="B692" s="23" t="s">
        <v>1814</v>
      </c>
      <c r="C692" s="23" t="s">
        <v>3261</v>
      </c>
      <c r="D692" s="23">
        <v>4.8689999999999998</v>
      </c>
      <c r="E692" s="23" t="s">
        <v>96</v>
      </c>
      <c r="F692" s="23" t="s">
        <v>36</v>
      </c>
      <c r="G692" s="27" t="s">
        <v>1733</v>
      </c>
      <c r="H692" s="27" t="s">
        <v>4338</v>
      </c>
      <c r="I692" s="23" t="s">
        <v>4339</v>
      </c>
      <c r="J692" t="s">
        <v>4719</v>
      </c>
      <c r="K692">
        <v>1</v>
      </c>
      <c r="L692" s="23" t="s">
        <v>2536</v>
      </c>
    </row>
    <row r="693" spans="1:12" x14ac:dyDescent="0.35">
      <c r="A693" s="23" t="s">
        <v>6739</v>
      </c>
      <c r="B693" s="23" t="s">
        <v>6738</v>
      </c>
      <c r="C693" s="23" t="s">
        <v>3253</v>
      </c>
      <c r="D693" s="23">
        <v>1.625</v>
      </c>
      <c r="E693" s="23" t="s">
        <v>42</v>
      </c>
      <c r="F693" s="23" t="s">
        <v>36</v>
      </c>
      <c r="G693" s="27" t="s">
        <v>4910</v>
      </c>
      <c r="H693" s="27" t="s">
        <v>4338</v>
      </c>
      <c r="I693" s="23" t="s">
        <v>4339</v>
      </c>
      <c r="J693" t="s">
        <v>4444</v>
      </c>
      <c r="K693">
        <v>4</v>
      </c>
      <c r="L693" s="23" t="s">
        <v>2522</v>
      </c>
    </row>
    <row r="694" spans="1:12" x14ac:dyDescent="0.35">
      <c r="A694" s="23" t="s">
        <v>6979</v>
      </c>
      <c r="B694" s="23" t="s">
        <v>6978</v>
      </c>
      <c r="C694" s="23" t="s">
        <v>3255</v>
      </c>
      <c r="D694" s="23">
        <v>0.66200000000000003</v>
      </c>
      <c r="E694" s="23" t="s">
        <v>76</v>
      </c>
      <c r="F694" s="23" t="s">
        <v>36</v>
      </c>
      <c r="G694" s="27" t="s">
        <v>4910</v>
      </c>
      <c r="H694" s="27" t="s">
        <v>4338</v>
      </c>
      <c r="I694" s="23" t="s">
        <v>4339</v>
      </c>
      <c r="J694" t="s">
        <v>4399</v>
      </c>
      <c r="K694">
        <v>1</v>
      </c>
      <c r="L694" s="23" t="s">
        <v>2525</v>
      </c>
    </row>
    <row r="695" spans="1:12" x14ac:dyDescent="0.35">
      <c r="A695" s="23" t="s">
        <v>6222</v>
      </c>
      <c r="B695" s="23" t="s">
        <v>6221</v>
      </c>
      <c r="C695" s="23" t="s">
        <v>3255</v>
      </c>
      <c r="D695" s="23">
        <v>0.75</v>
      </c>
      <c r="E695" s="23" t="s">
        <v>76</v>
      </c>
      <c r="F695" s="23" t="s">
        <v>36</v>
      </c>
      <c r="G695" s="27" t="s">
        <v>1733</v>
      </c>
      <c r="H695" s="27" t="s">
        <v>4338</v>
      </c>
      <c r="I695" s="23" t="s">
        <v>4339</v>
      </c>
      <c r="J695" t="s">
        <v>4590</v>
      </c>
      <c r="K695">
        <v>3</v>
      </c>
      <c r="L695" s="23" t="s">
        <v>2525</v>
      </c>
    </row>
    <row r="696" spans="1:12" x14ac:dyDescent="0.35">
      <c r="A696" s="23" t="s">
        <v>6178</v>
      </c>
      <c r="B696" s="23" t="s">
        <v>6177</v>
      </c>
      <c r="C696" s="23" t="s">
        <v>3262</v>
      </c>
      <c r="D696" s="23">
        <v>4.0039999999999996</v>
      </c>
      <c r="E696" s="23" t="s">
        <v>50</v>
      </c>
      <c r="F696" s="23" t="s">
        <v>36</v>
      </c>
      <c r="G696" s="27" t="s">
        <v>1733</v>
      </c>
      <c r="H696" s="27" t="s">
        <v>4338</v>
      </c>
      <c r="I696" s="23" t="s">
        <v>4339</v>
      </c>
      <c r="J696" t="s">
        <v>4541</v>
      </c>
      <c r="K696">
        <v>1</v>
      </c>
      <c r="L696" s="23" t="s">
        <v>2517</v>
      </c>
    </row>
    <row r="697" spans="1:12" x14ac:dyDescent="0.35">
      <c r="A697" s="23" t="s">
        <v>6645</v>
      </c>
      <c r="B697" s="23" t="s">
        <v>6644</v>
      </c>
      <c r="C697" s="23" t="s">
        <v>3254</v>
      </c>
      <c r="D697" s="23">
        <v>2.3839999999999999</v>
      </c>
      <c r="E697" s="23" t="s">
        <v>106</v>
      </c>
      <c r="F697" s="23" t="s">
        <v>36</v>
      </c>
      <c r="G697" s="27" t="s">
        <v>4910</v>
      </c>
      <c r="H697" s="27" t="s">
        <v>4338</v>
      </c>
      <c r="I697" s="23" t="s">
        <v>4339</v>
      </c>
      <c r="J697" t="s">
        <v>4450</v>
      </c>
      <c r="K697">
        <v>3</v>
      </c>
      <c r="L697" s="23" t="s">
        <v>2518</v>
      </c>
    </row>
    <row r="698" spans="1:12" x14ac:dyDescent="0.35">
      <c r="A698" s="23" t="s">
        <v>6787</v>
      </c>
      <c r="B698" s="23" t="s">
        <v>6786</v>
      </c>
      <c r="C698" s="23" t="s">
        <v>3253</v>
      </c>
      <c r="D698" s="23">
        <v>1.0409999999999999</v>
      </c>
      <c r="E698" s="23" t="s">
        <v>68</v>
      </c>
      <c r="F698" s="23" t="s">
        <v>36</v>
      </c>
      <c r="G698" s="27" t="s">
        <v>4910</v>
      </c>
      <c r="H698" s="27" t="s">
        <v>4338</v>
      </c>
      <c r="I698" s="23" t="s">
        <v>4339</v>
      </c>
      <c r="J698" t="s">
        <v>4502</v>
      </c>
      <c r="K698">
        <v>3</v>
      </c>
      <c r="L698" s="23" t="s">
        <v>2522</v>
      </c>
    </row>
    <row r="699" spans="1:12" x14ac:dyDescent="0.35">
      <c r="A699" s="23" t="s">
        <v>3631</v>
      </c>
      <c r="B699" s="23" t="s">
        <v>3630</v>
      </c>
      <c r="C699" s="23" t="s">
        <v>3253</v>
      </c>
      <c r="D699" s="23">
        <v>0.89</v>
      </c>
      <c r="E699" s="23" t="s">
        <v>53</v>
      </c>
      <c r="F699" s="23" t="s">
        <v>36</v>
      </c>
      <c r="G699" s="27" t="s">
        <v>493</v>
      </c>
      <c r="H699" s="27" t="s">
        <v>4338</v>
      </c>
      <c r="I699" s="23" t="s">
        <v>4339</v>
      </c>
      <c r="J699" t="s">
        <v>4516</v>
      </c>
      <c r="K699">
        <v>2</v>
      </c>
      <c r="L699" s="23" t="s">
        <v>2522</v>
      </c>
    </row>
    <row r="700" spans="1:12" x14ac:dyDescent="0.35">
      <c r="A700" s="23" t="s">
        <v>6458</v>
      </c>
      <c r="B700" s="23" t="s">
        <v>6457</v>
      </c>
      <c r="C700" s="23" t="s">
        <v>3262</v>
      </c>
      <c r="D700" s="23">
        <v>3.9319999999999999</v>
      </c>
      <c r="E700" s="23" t="s">
        <v>68</v>
      </c>
      <c r="F700" s="23" t="s">
        <v>36</v>
      </c>
      <c r="G700" s="27" t="s">
        <v>4910</v>
      </c>
      <c r="H700" s="27" t="s">
        <v>4338</v>
      </c>
      <c r="I700" s="23" t="s">
        <v>4339</v>
      </c>
      <c r="J700" t="s">
        <v>4511</v>
      </c>
      <c r="K700">
        <v>2</v>
      </c>
      <c r="L700" s="23" t="s">
        <v>2517</v>
      </c>
    </row>
    <row r="701" spans="1:12" x14ac:dyDescent="0.35">
      <c r="A701" s="23" t="s">
        <v>688</v>
      </c>
      <c r="B701" s="23" t="s">
        <v>687</v>
      </c>
      <c r="C701" s="23" t="s">
        <v>3254</v>
      </c>
      <c r="D701" s="23">
        <v>2.1589999999999998</v>
      </c>
      <c r="E701" s="23" t="s">
        <v>47</v>
      </c>
      <c r="F701" s="23" t="s">
        <v>36</v>
      </c>
      <c r="G701" s="27" t="s">
        <v>2783</v>
      </c>
      <c r="H701" s="27" t="s">
        <v>4338</v>
      </c>
      <c r="I701" s="23" t="s">
        <v>4339</v>
      </c>
      <c r="J701" t="s">
        <v>4722</v>
      </c>
      <c r="K701">
        <v>2</v>
      </c>
      <c r="L701" s="23" t="s">
        <v>2518</v>
      </c>
    </row>
    <row r="702" spans="1:12" x14ac:dyDescent="0.35">
      <c r="A702" s="23" t="s">
        <v>701</v>
      </c>
      <c r="B702" s="23" t="s">
        <v>700</v>
      </c>
      <c r="C702" s="23" t="s">
        <v>3253</v>
      </c>
      <c r="D702" s="23">
        <v>1.403</v>
      </c>
      <c r="E702" s="23" t="s">
        <v>42</v>
      </c>
      <c r="F702" s="23" t="s">
        <v>36</v>
      </c>
      <c r="G702" s="27" t="s">
        <v>2783</v>
      </c>
      <c r="H702" s="27" t="s">
        <v>4338</v>
      </c>
      <c r="I702" s="23" t="s">
        <v>4342</v>
      </c>
      <c r="J702" t="s">
        <v>4723</v>
      </c>
      <c r="K702">
        <v>6</v>
      </c>
      <c r="L702" s="23" t="s">
        <v>2522</v>
      </c>
    </row>
    <row r="703" spans="1:12" x14ac:dyDescent="0.35">
      <c r="A703" s="23" t="s">
        <v>454</v>
      </c>
      <c r="B703" s="23" t="s">
        <v>453</v>
      </c>
      <c r="C703" s="23" t="s">
        <v>3261</v>
      </c>
      <c r="D703" s="23">
        <v>4.6660000000000004</v>
      </c>
      <c r="E703" s="23" t="s">
        <v>47</v>
      </c>
      <c r="F703" s="23" t="s">
        <v>36</v>
      </c>
      <c r="G703" s="27" t="s">
        <v>2783</v>
      </c>
      <c r="H703" s="27" t="s">
        <v>4338</v>
      </c>
      <c r="I703" s="23" t="s">
        <v>4342</v>
      </c>
      <c r="J703" t="s">
        <v>4724</v>
      </c>
      <c r="K703">
        <v>8</v>
      </c>
      <c r="L703" s="23" t="s">
        <v>2536</v>
      </c>
    </row>
    <row r="704" spans="1:12" x14ac:dyDescent="0.35">
      <c r="A704" s="23" t="s">
        <v>5001</v>
      </c>
      <c r="B704" s="23" t="s">
        <v>5000</v>
      </c>
      <c r="C704" s="23" t="s">
        <v>3255</v>
      </c>
      <c r="D704" s="23">
        <v>0.745</v>
      </c>
      <c r="E704" s="23" t="s">
        <v>76</v>
      </c>
      <c r="F704" s="23" t="s">
        <v>36</v>
      </c>
      <c r="G704" s="27" t="s">
        <v>3273</v>
      </c>
      <c r="H704" s="27" t="s">
        <v>4338</v>
      </c>
      <c r="I704" s="23" t="s">
        <v>4339</v>
      </c>
      <c r="J704" t="s">
        <v>4614</v>
      </c>
      <c r="K704">
        <v>1</v>
      </c>
      <c r="L704" s="23" t="s">
        <v>2525</v>
      </c>
    </row>
    <row r="705" spans="1:12" x14ac:dyDescent="0.35">
      <c r="A705" s="23" t="s">
        <v>2221</v>
      </c>
      <c r="B705" s="23" t="s">
        <v>2220</v>
      </c>
      <c r="C705" s="23" t="s">
        <v>3254</v>
      </c>
      <c r="D705" s="23">
        <v>1.871</v>
      </c>
      <c r="E705" s="23" t="s">
        <v>96</v>
      </c>
      <c r="F705" s="23" t="s">
        <v>36</v>
      </c>
      <c r="G705" s="27" t="s">
        <v>497</v>
      </c>
      <c r="H705" s="27" t="s">
        <v>4338</v>
      </c>
      <c r="I705" s="23" t="s">
        <v>4342</v>
      </c>
      <c r="J705" t="s">
        <v>4725</v>
      </c>
      <c r="K705">
        <v>5</v>
      </c>
      <c r="L705" s="23" t="s">
        <v>2518</v>
      </c>
    </row>
    <row r="706" spans="1:12" x14ac:dyDescent="0.35">
      <c r="A706" s="23" t="s">
        <v>1925</v>
      </c>
      <c r="B706" s="23" t="s">
        <v>1924</v>
      </c>
      <c r="C706" s="23" t="s">
        <v>3253</v>
      </c>
      <c r="D706" s="23">
        <v>0.93400000000000005</v>
      </c>
      <c r="E706" s="23" t="s">
        <v>53</v>
      </c>
      <c r="F706" s="23" t="s">
        <v>36</v>
      </c>
      <c r="G706" s="27" t="s">
        <v>1733</v>
      </c>
      <c r="H706" s="27" t="s">
        <v>4338</v>
      </c>
      <c r="I706" s="23" t="s">
        <v>4342</v>
      </c>
      <c r="J706" t="s">
        <v>4726</v>
      </c>
      <c r="K706">
        <v>5</v>
      </c>
      <c r="L706" s="23" t="s">
        <v>2522</v>
      </c>
    </row>
    <row r="707" spans="1:12" x14ac:dyDescent="0.35">
      <c r="A707" s="23" t="s">
        <v>3999</v>
      </c>
      <c r="B707" s="23" t="s">
        <v>3998</v>
      </c>
      <c r="C707" s="23" t="s">
        <v>3255</v>
      </c>
      <c r="D707" s="23">
        <v>0.875</v>
      </c>
      <c r="E707" s="23" t="s">
        <v>81</v>
      </c>
      <c r="F707" s="23" t="s">
        <v>36</v>
      </c>
      <c r="G707" s="27" t="s">
        <v>1733</v>
      </c>
      <c r="H707" s="27" t="s">
        <v>4338</v>
      </c>
      <c r="I707" s="23" t="s">
        <v>4339</v>
      </c>
      <c r="J707" t="s">
        <v>4652</v>
      </c>
      <c r="K707">
        <v>2</v>
      </c>
      <c r="L707" s="23" t="s">
        <v>2525</v>
      </c>
    </row>
    <row r="708" spans="1:12" x14ac:dyDescent="0.35">
      <c r="A708" s="23" t="s">
        <v>2052</v>
      </c>
      <c r="B708" s="23" t="s">
        <v>2053</v>
      </c>
      <c r="C708" s="23" t="s">
        <v>3255</v>
      </c>
      <c r="D708" s="23">
        <v>0.75</v>
      </c>
      <c r="E708" s="23" t="s">
        <v>53</v>
      </c>
      <c r="F708" s="23" t="s">
        <v>36</v>
      </c>
      <c r="G708" s="27" t="s">
        <v>1733</v>
      </c>
      <c r="H708" s="27" t="s">
        <v>4338</v>
      </c>
      <c r="I708" s="23" t="s">
        <v>4339</v>
      </c>
      <c r="J708" t="s">
        <v>4503</v>
      </c>
      <c r="K708">
        <v>3</v>
      </c>
      <c r="L708" s="23" t="s">
        <v>2525</v>
      </c>
    </row>
    <row r="709" spans="1:12" x14ac:dyDescent="0.35">
      <c r="A709" s="23" t="s">
        <v>6442</v>
      </c>
      <c r="B709" s="23" t="s">
        <v>6441</v>
      </c>
      <c r="C709" s="23" t="s">
        <v>3254</v>
      </c>
      <c r="D709" s="23">
        <v>1.7210000000000001</v>
      </c>
      <c r="E709" s="23" t="s">
        <v>39</v>
      </c>
      <c r="F709" s="23" t="s">
        <v>36</v>
      </c>
      <c r="G709" s="27" t="s">
        <v>4910</v>
      </c>
      <c r="H709" s="27" t="s">
        <v>4338</v>
      </c>
      <c r="I709" s="23" t="s">
        <v>4342</v>
      </c>
      <c r="J709" t="s">
        <v>4834</v>
      </c>
      <c r="K709">
        <v>6</v>
      </c>
      <c r="L709" s="23" t="s">
        <v>2518</v>
      </c>
    </row>
    <row r="710" spans="1:12" x14ac:dyDescent="0.35">
      <c r="A710" s="23" t="s">
        <v>3625</v>
      </c>
      <c r="B710" s="23" t="s">
        <v>3624</v>
      </c>
      <c r="C710" s="23" t="s">
        <v>3261</v>
      </c>
      <c r="D710" s="23">
        <v>5.76</v>
      </c>
      <c r="E710" s="23" t="s">
        <v>68</v>
      </c>
      <c r="F710" s="23" t="s">
        <v>36</v>
      </c>
      <c r="G710" s="27" t="s">
        <v>493</v>
      </c>
      <c r="H710" s="27" t="s">
        <v>4338</v>
      </c>
      <c r="I710" s="23" t="s">
        <v>4339</v>
      </c>
      <c r="J710" t="s">
        <v>4650</v>
      </c>
      <c r="K710">
        <v>4</v>
      </c>
      <c r="L710" s="23" t="s">
        <v>2536</v>
      </c>
    </row>
    <row r="711" spans="1:12" x14ac:dyDescent="0.35">
      <c r="A711" s="23" t="s">
        <v>2626</v>
      </c>
      <c r="B711" s="23" t="s">
        <v>2625</v>
      </c>
      <c r="C711" s="23" t="s">
        <v>3253</v>
      </c>
      <c r="D711" s="23">
        <v>0.995</v>
      </c>
      <c r="E711" s="23" t="s">
        <v>81</v>
      </c>
      <c r="F711" s="23" t="s">
        <v>36</v>
      </c>
      <c r="G711" s="27" t="s">
        <v>27</v>
      </c>
      <c r="H711" s="27" t="s">
        <v>4338</v>
      </c>
      <c r="I711" s="23" t="s">
        <v>4339</v>
      </c>
      <c r="J711" t="s">
        <v>4715</v>
      </c>
      <c r="K711">
        <v>2</v>
      </c>
      <c r="L711" s="23" t="s">
        <v>2522</v>
      </c>
    </row>
    <row r="712" spans="1:12" x14ac:dyDescent="0.35">
      <c r="A712" s="23" t="s">
        <v>3103</v>
      </c>
      <c r="B712" s="23" t="s">
        <v>3102</v>
      </c>
      <c r="C712" s="23" t="s">
        <v>3253</v>
      </c>
      <c r="D712" s="23">
        <v>1.67</v>
      </c>
      <c r="E712" s="23" t="s">
        <v>85</v>
      </c>
      <c r="F712" s="23" t="s">
        <v>36</v>
      </c>
      <c r="G712" s="27" t="s">
        <v>27</v>
      </c>
      <c r="H712" s="27" t="s">
        <v>4338</v>
      </c>
      <c r="I712" s="23" t="s">
        <v>4339</v>
      </c>
      <c r="J712" t="s">
        <v>4449</v>
      </c>
      <c r="K712">
        <v>3</v>
      </c>
      <c r="L712" s="23" t="s">
        <v>2522</v>
      </c>
    </row>
    <row r="713" spans="1:12" x14ac:dyDescent="0.35">
      <c r="A713" s="23" t="s">
        <v>4973</v>
      </c>
      <c r="B713" s="23" t="s">
        <v>4972</v>
      </c>
      <c r="C713" s="23" t="s">
        <v>3254</v>
      </c>
      <c r="D713" s="23">
        <v>2.3730000000000002</v>
      </c>
      <c r="E713" s="23" t="s">
        <v>42</v>
      </c>
      <c r="F713" s="23" t="s">
        <v>36</v>
      </c>
      <c r="G713" s="27" t="s">
        <v>3273</v>
      </c>
      <c r="H713" s="27" t="s">
        <v>4338</v>
      </c>
      <c r="I713" s="23" t="s">
        <v>4342</v>
      </c>
      <c r="J713" t="s">
        <v>7048</v>
      </c>
      <c r="K713">
        <v>6</v>
      </c>
      <c r="L713" s="23" t="s">
        <v>2518</v>
      </c>
    </row>
    <row r="714" spans="1:12" x14ac:dyDescent="0.35">
      <c r="A714" s="23" t="s">
        <v>6951</v>
      </c>
      <c r="B714" s="23" t="s">
        <v>6950</v>
      </c>
      <c r="C714" s="23" t="s">
        <v>3255</v>
      </c>
      <c r="D714" s="23">
        <v>0.745</v>
      </c>
      <c r="E714" s="23" t="s">
        <v>50</v>
      </c>
      <c r="F714" s="23" t="s">
        <v>36</v>
      </c>
      <c r="G714" s="27" t="s">
        <v>4910</v>
      </c>
      <c r="H714" s="27" t="s">
        <v>4338</v>
      </c>
      <c r="I714" s="23" t="s">
        <v>4339</v>
      </c>
      <c r="J714" t="s">
        <v>4340</v>
      </c>
      <c r="K714">
        <v>4</v>
      </c>
      <c r="L714" s="23" t="s">
        <v>2525</v>
      </c>
    </row>
    <row r="715" spans="1:12" x14ac:dyDescent="0.35">
      <c r="A715" s="23" t="s">
        <v>5084</v>
      </c>
      <c r="B715" s="23" t="s">
        <v>5083</v>
      </c>
      <c r="C715" s="23" t="s">
        <v>3261</v>
      </c>
      <c r="D715" s="23">
        <v>5.0039999999999996</v>
      </c>
      <c r="E715" s="23" t="s">
        <v>76</v>
      </c>
      <c r="F715" s="23" t="s">
        <v>36</v>
      </c>
      <c r="G715" s="27" t="s">
        <v>5553</v>
      </c>
      <c r="H715" s="27" t="s">
        <v>4338</v>
      </c>
      <c r="I715" s="23" t="s">
        <v>4342</v>
      </c>
      <c r="J715" t="s">
        <v>4500</v>
      </c>
      <c r="K715">
        <v>7</v>
      </c>
      <c r="L715" s="23" t="s">
        <v>2536</v>
      </c>
    </row>
    <row r="716" spans="1:12" x14ac:dyDescent="0.35">
      <c r="A716" s="23" t="s">
        <v>2327</v>
      </c>
      <c r="B716" s="23" t="s">
        <v>2326</v>
      </c>
      <c r="C716" s="23" t="s">
        <v>3254</v>
      </c>
      <c r="D716" s="23">
        <v>2.1549999999999998</v>
      </c>
      <c r="E716" s="23" t="s">
        <v>42</v>
      </c>
      <c r="F716" s="23" t="s">
        <v>36</v>
      </c>
      <c r="G716" s="27" t="s">
        <v>28</v>
      </c>
      <c r="H716" s="27" t="s">
        <v>4338</v>
      </c>
      <c r="I716" s="23" t="s">
        <v>4339</v>
      </c>
      <c r="J716" t="s">
        <v>4727</v>
      </c>
      <c r="K716">
        <v>3</v>
      </c>
      <c r="L716" s="23" t="s">
        <v>2518</v>
      </c>
    </row>
    <row r="717" spans="1:12" x14ac:dyDescent="0.35">
      <c r="A717" s="23" t="s">
        <v>4185</v>
      </c>
      <c r="B717" s="23" t="s">
        <v>4184</v>
      </c>
      <c r="C717" s="23" t="s">
        <v>3254</v>
      </c>
      <c r="D717" s="23">
        <v>2.9830000000000001</v>
      </c>
      <c r="E717" s="23" t="s">
        <v>81</v>
      </c>
      <c r="F717" s="23" t="s">
        <v>36</v>
      </c>
      <c r="G717" s="27" t="s">
        <v>29</v>
      </c>
      <c r="H717" s="27" t="s">
        <v>4338</v>
      </c>
      <c r="I717" s="23" t="s">
        <v>4339</v>
      </c>
      <c r="J717" t="s">
        <v>4524</v>
      </c>
      <c r="K717">
        <v>3</v>
      </c>
      <c r="L717" s="23" t="s">
        <v>2518</v>
      </c>
    </row>
    <row r="718" spans="1:12" x14ac:dyDescent="0.35">
      <c r="A718" s="23" t="s">
        <v>4203</v>
      </c>
      <c r="B718" s="23" t="s">
        <v>4202</v>
      </c>
      <c r="C718" s="23" t="s">
        <v>3262</v>
      </c>
      <c r="D718" s="23">
        <v>3.569</v>
      </c>
      <c r="E718" s="23" t="s">
        <v>71</v>
      </c>
      <c r="F718" s="23" t="s">
        <v>36</v>
      </c>
      <c r="G718" s="27" t="s">
        <v>29</v>
      </c>
      <c r="H718" s="27" t="s">
        <v>4338</v>
      </c>
      <c r="I718" s="23" t="s">
        <v>4339</v>
      </c>
      <c r="J718" t="s">
        <v>4728</v>
      </c>
      <c r="K718">
        <v>2</v>
      </c>
      <c r="L718" s="23" t="s">
        <v>2517</v>
      </c>
    </row>
    <row r="719" spans="1:12" x14ac:dyDescent="0.35">
      <c r="A719" s="23" t="s">
        <v>1829</v>
      </c>
      <c r="B719" s="23" t="s">
        <v>1828</v>
      </c>
      <c r="C719" s="23" t="s">
        <v>3256</v>
      </c>
      <c r="D719" s="23">
        <v>6.0380000000000003</v>
      </c>
      <c r="E719" s="23" t="s">
        <v>53</v>
      </c>
      <c r="F719" s="23" t="s">
        <v>36</v>
      </c>
      <c r="G719" s="27" t="s">
        <v>1733</v>
      </c>
      <c r="H719" s="27" t="s">
        <v>4338</v>
      </c>
      <c r="I719" s="23" t="s">
        <v>4342</v>
      </c>
      <c r="J719" t="s">
        <v>4729</v>
      </c>
      <c r="K719">
        <v>7</v>
      </c>
      <c r="L719" s="23" t="s">
        <v>2516</v>
      </c>
    </row>
    <row r="720" spans="1:12" x14ac:dyDescent="0.35">
      <c r="A720" s="23" t="s">
        <v>87</v>
      </c>
      <c r="B720" s="23" t="s">
        <v>86</v>
      </c>
      <c r="C720" s="23" t="s">
        <v>3253</v>
      </c>
      <c r="D720" s="23">
        <v>1.1639999999999999</v>
      </c>
      <c r="E720" s="23" t="s">
        <v>96</v>
      </c>
      <c r="F720" s="23" t="s">
        <v>36</v>
      </c>
      <c r="G720" s="27" t="s">
        <v>25</v>
      </c>
      <c r="H720" s="27" t="s">
        <v>4338</v>
      </c>
      <c r="I720" s="23" t="s">
        <v>4342</v>
      </c>
      <c r="J720" t="s">
        <v>4439</v>
      </c>
      <c r="K720">
        <v>6</v>
      </c>
      <c r="L720" s="23" t="s">
        <v>2522</v>
      </c>
    </row>
    <row r="721" spans="1:12" x14ac:dyDescent="0.35">
      <c r="A721" s="23" t="s">
        <v>73</v>
      </c>
      <c r="B721" s="23" t="s">
        <v>72</v>
      </c>
      <c r="C721" s="23" t="s">
        <v>3253</v>
      </c>
      <c r="D721" s="23">
        <v>0.97399999999999998</v>
      </c>
      <c r="E721" s="23" t="s">
        <v>96</v>
      </c>
      <c r="F721" s="23" t="s">
        <v>36</v>
      </c>
      <c r="G721" s="27" t="s">
        <v>25</v>
      </c>
      <c r="H721" s="27" t="s">
        <v>4338</v>
      </c>
      <c r="I721" s="23" t="s">
        <v>4339</v>
      </c>
      <c r="J721" t="s">
        <v>4511</v>
      </c>
      <c r="K721">
        <v>2</v>
      </c>
      <c r="L721" s="23" t="s">
        <v>2522</v>
      </c>
    </row>
    <row r="722" spans="1:12" x14ac:dyDescent="0.35">
      <c r="A722" s="23" t="s">
        <v>5646</v>
      </c>
      <c r="B722" s="23" t="s">
        <v>5645</v>
      </c>
      <c r="C722" s="23" t="s">
        <v>3255</v>
      </c>
      <c r="D722" s="23">
        <v>0.75</v>
      </c>
      <c r="E722" s="23" t="s">
        <v>106</v>
      </c>
      <c r="F722" s="23" t="s">
        <v>36</v>
      </c>
      <c r="G722" s="27" t="s">
        <v>497</v>
      </c>
      <c r="H722" s="27" t="s">
        <v>4338</v>
      </c>
      <c r="I722" s="23" t="s">
        <v>4339</v>
      </c>
      <c r="J722" t="s">
        <v>4352</v>
      </c>
      <c r="K722">
        <v>2</v>
      </c>
      <c r="L722" s="23" t="s">
        <v>2525</v>
      </c>
    </row>
    <row r="723" spans="1:12" x14ac:dyDescent="0.35">
      <c r="A723" s="23" t="s">
        <v>5623</v>
      </c>
      <c r="B723" s="23" t="s">
        <v>5622</v>
      </c>
      <c r="C723" s="23" t="s">
        <v>3262</v>
      </c>
      <c r="D723" s="23">
        <v>3.827</v>
      </c>
      <c r="E723" s="23" t="s">
        <v>39</v>
      </c>
      <c r="F723" s="23" t="s">
        <v>36</v>
      </c>
      <c r="G723" s="27" t="s">
        <v>497</v>
      </c>
      <c r="H723" s="27" t="s">
        <v>4338</v>
      </c>
      <c r="I723" s="23" t="s">
        <v>4342</v>
      </c>
      <c r="J723" t="s">
        <v>7049</v>
      </c>
      <c r="K723">
        <v>6</v>
      </c>
      <c r="L723" s="23" t="s">
        <v>2517</v>
      </c>
    </row>
    <row r="724" spans="1:12" x14ac:dyDescent="0.35">
      <c r="A724" s="23" t="s">
        <v>5630</v>
      </c>
      <c r="B724" s="23" t="s">
        <v>5629</v>
      </c>
      <c r="C724" s="23" t="s">
        <v>3254</v>
      </c>
      <c r="D724" s="23">
        <v>2.0049999999999999</v>
      </c>
      <c r="E724" s="23" t="s">
        <v>106</v>
      </c>
      <c r="F724" s="23" t="s">
        <v>36</v>
      </c>
      <c r="G724" s="27" t="s">
        <v>497</v>
      </c>
      <c r="H724" s="27" t="s">
        <v>4338</v>
      </c>
      <c r="I724" s="23" t="s">
        <v>4339</v>
      </c>
      <c r="J724" t="s">
        <v>4356</v>
      </c>
      <c r="K724">
        <v>1</v>
      </c>
      <c r="L724" s="23" t="s">
        <v>2518</v>
      </c>
    </row>
    <row r="725" spans="1:12" x14ac:dyDescent="0.35">
      <c r="A725" s="23" t="s">
        <v>3097</v>
      </c>
      <c r="B725" s="23" t="s">
        <v>3096</v>
      </c>
      <c r="C725" s="23" t="s">
        <v>3261</v>
      </c>
      <c r="D725" s="23">
        <v>4.7489999999999997</v>
      </c>
      <c r="E725" s="23" t="s">
        <v>76</v>
      </c>
      <c r="F725" s="23" t="s">
        <v>36</v>
      </c>
      <c r="G725" s="27" t="s">
        <v>27</v>
      </c>
      <c r="H725" s="27" t="s">
        <v>4338</v>
      </c>
      <c r="I725" s="23" t="s">
        <v>4339</v>
      </c>
      <c r="J725" t="s">
        <v>4505</v>
      </c>
      <c r="K725">
        <v>1</v>
      </c>
      <c r="L725" s="23" t="s">
        <v>2536</v>
      </c>
    </row>
    <row r="726" spans="1:12" x14ac:dyDescent="0.35">
      <c r="A726" s="23" t="s">
        <v>4333</v>
      </c>
      <c r="B726" s="23" t="s">
        <v>4332</v>
      </c>
      <c r="C726" s="23" t="s">
        <v>3253</v>
      </c>
      <c r="D726" s="23">
        <v>1.1020000000000001</v>
      </c>
      <c r="E726" s="23" t="s">
        <v>50</v>
      </c>
      <c r="F726" s="23" t="s">
        <v>36</v>
      </c>
      <c r="G726" s="27" t="s">
        <v>29</v>
      </c>
      <c r="H726" s="27" t="s">
        <v>4338</v>
      </c>
      <c r="I726" s="23" t="s">
        <v>4339</v>
      </c>
      <c r="J726" t="s">
        <v>4414</v>
      </c>
      <c r="K726">
        <v>1</v>
      </c>
      <c r="L726" s="23" t="s">
        <v>2522</v>
      </c>
    </row>
    <row r="727" spans="1:12" x14ac:dyDescent="0.35">
      <c r="A727" s="23" t="s">
        <v>4255</v>
      </c>
      <c r="B727" s="23" t="s">
        <v>4254</v>
      </c>
      <c r="C727" s="23" t="s">
        <v>3253</v>
      </c>
      <c r="D727" s="23">
        <v>1.2330000000000001</v>
      </c>
      <c r="E727" s="23" t="s">
        <v>85</v>
      </c>
      <c r="F727" s="23" t="s">
        <v>36</v>
      </c>
      <c r="G727" s="27" t="s">
        <v>29</v>
      </c>
      <c r="H727" s="27" t="s">
        <v>4338</v>
      </c>
      <c r="I727" s="23" t="s">
        <v>4339</v>
      </c>
      <c r="J727" t="s">
        <v>4731</v>
      </c>
      <c r="K727">
        <v>3</v>
      </c>
      <c r="L727" s="23" t="s">
        <v>2522</v>
      </c>
    </row>
    <row r="728" spans="1:12" x14ac:dyDescent="0.35">
      <c r="A728" s="23" t="s">
        <v>6115</v>
      </c>
      <c r="B728" s="23" t="s">
        <v>6114</v>
      </c>
      <c r="C728" s="23" t="s">
        <v>3255</v>
      </c>
      <c r="D728" s="23">
        <v>0.75</v>
      </c>
      <c r="E728" s="23" t="s">
        <v>50</v>
      </c>
      <c r="F728" s="23" t="s">
        <v>36</v>
      </c>
      <c r="G728" s="27" t="s">
        <v>28</v>
      </c>
      <c r="H728" s="27" t="s">
        <v>4338</v>
      </c>
      <c r="I728" s="23" t="s">
        <v>4339</v>
      </c>
      <c r="J728" t="s">
        <v>4794</v>
      </c>
      <c r="K728">
        <v>4</v>
      </c>
      <c r="L728" s="23" t="s">
        <v>2525</v>
      </c>
    </row>
    <row r="729" spans="1:12" x14ac:dyDescent="0.35">
      <c r="A729" s="23" t="s">
        <v>6340</v>
      </c>
      <c r="B729" s="23" t="s">
        <v>6339</v>
      </c>
      <c r="C729" s="23" t="s">
        <v>3262</v>
      </c>
      <c r="D729" s="23">
        <v>4.1130000000000004</v>
      </c>
      <c r="E729" s="23" t="s">
        <v>36</v>
      </c>
      <c r="F729" s="23" t="s">
        <v>36</v>
      </c>
      <c r="G729" s="27" t="s">
        <v>4910</v>
      </c>
      <c r="H729" s="27" t="s">
        <v>4338</v>
      </c>
      <c r="I729" s="23" t="s">
        <v>4342</v>
      </c>
      <c r="J729" t="s">
        <v>4740</v>
      </c>
      <c r="K729">
        <v>8</v>
      </c>
      <c r="L729" s="23" t="s">
        <v>2517</v>
      </c>
    </row>
    <row r="730" spans="1:12" x14ac:dyDescent="0.35">
      <c r="A730" s="23" t="s">
        <v>6504</v>
      </c>
      <c r="B730" s="23" t="s">
        <v>6503</v>
      </c>
      <c r="C730" s="23" t="s">
        <v>3262</v>
      </c>
      <c r="D730" s="23">
        <v>3.673</v>
      </c>
      <c r="E730" s="23" t="s">
        <v>53</v>
      </c>
      <c r="F730" s="23" t="s">
        <v>36</v>
      </c>
      <c r="G730" s="27" t="s">
        <v>4910</v>
      </c>
      <c r="H730" s="27" t="s">
        <v>4338</v>
      </c>
      <c r="I730" s="23" t="s">
        <v>4339</v>
      </c>
      <c r="J730" t="s">
        <v>4646</v>
      </c>
      <c r="K730">
        <v>2</v>
      </c>
      <c r="L730" s="23" t="s">
        <v>2517</v>
      </c>
    </row>
    <row r="731" spans="1:12" x14ac:dyDescent="0.35">
      <c r="A731" s="23" t="s">
        <v>3743</v>
      </c>
      <c r="B731" s="23" t="s">
        <v>3742</v>
      </c>
      <c r="C731" s="23" t="s">
        <v>3253</v>
      </c>
      <c r="D731" s="23">
        <v>1.7909999999999999</v>
      </c>
      <c r="E731" s="23" t="s">
        <v>85</v>
      </c>
      <c r="F731" s="23" t="s">
        <v>36</v>
      </c>
      <c r="G731" s="27" t="s">
        <v>3274</v>
      </c>
      <c r="H731" s="27" t="s">
        <v>4338</v>
      </c>
      <c r="I731" s="23" t="s">
        <v>4339</v>
      </c>
      <c r="J731" t="s">
        <v>4478</v>
      </c>
      <c r="K731">
        <v>3</v>
      </c>
      <c r="L731" s="23" t="s">
        <v>2522</v>
      </c>
    </row>
    <row r="732" spans="1:12" x14ac:dyDescent="0.35">
      <c r="A732" s="23" t="s">
        <v>3695</v>
      </c>
      <c r="B732" s="23" t="s">
        <v>3694</v>
      </c>
      <c r="C732" s="23" t="s">
        <v>3253</v>
      </c>
      <c r="D732" s="23">
        <v>1.7549999999999999</v>
      </c>
      <c r="E732" s="23" t="s">
        <v>36</v>
      </c>
      <c r="F732" s="23" t="s">
        <v>36</v>
      </c>
      <c r="G732" s="27" t="s">
        <v>3274</v>
      </c>
      <c r="H732" s="27" t="s">
        <v>4338</v>
      </c>
      <c r="I732" s="23" t="s">
        <v>4339</v>
      </c>
      <c r="J732" t="s">
        <v>4444</v>
      </c>
      <c r="K732">
        <v>4</v>
      </c>
      <c r="L732" s="23" t="s">
        <v>2522</v>
      </c>
    </row>
    <row r="733" spans="1:12" x14ac:dyDescent="0.35">
      <c r="A733" s="23" t="s">
        <v>3003</v>
      </c>
      <c r="B733" s="23" t="s">
        <v>3002</v>
      </c>
      <c r="C733" s="23" t="s">
        <v>3253</v>
      </c>
      <c r="D733" s="23">
        <v>1.726</v>
      </c>
      <c r="E733" s="23" t="s">
        <v>53</v>
      </c>
      <c r="F733" s="23" t="s">
        <v>36</v>
      </c>
      <c r="G733" s="27" t="s">
        <v>2786</v>
      </c>
      <c r="H733" s="27" t="s">
        <v>4338</v>
      </c>
      <c r="I733" s="23" t="s">
        <v>4339</v>
      </c>
      <c r="J733" t="s">
        <v>4733</v>
      </c>
      <c r="K733">
        <v>3</v>
      </c>
      <c r="L733" s="23" t="s">
        <v>2522</v>
      </c>
    </row>
    <row r="734" spans="1:12" x14ac:dyDescent="0.35">
      <c r="A734" s="23" t="s">
        <v>488</v>
      </c>
      <c r="B734" s="23" t="s">
        <v>487</v>
      </c>
      <c r="C734" s="23" t="s">
        <v>3262</v>
      </c>
      <c r="D734" s="23">
        <v>4.1900000000000004</v>
      </c>
      <c r="E734" s="23" t="s">
        <v>53</v>
      </c>
      <c r="F734" s="23" t="s">
        <v>36</v>
      </c>
      <c r="G734" s="27" t="s">
        <v>3273</v>
      </c>
      <c r="H734" s="27" t="s">
        <v>4338</v>
      </c>
      <c r="I734" s="23" t="s">
        <v>4342</v>
      </c>
      <c r="J734" t="s">
        <v>4343</v>
      </c>
      <c r="K734">
        <v>5</v>
      </c>
      <c r="L734" s="23" t="s">
        <v>2517</v>
      </c>
    </row>
    <row r="735" spans="1:12" x14ac:dyDescent="0.35">
      <c r="A735" s="23" t="s">
        <v>5174</v>
      </c>
      <c r="B735" s="23" t="s">
        <v>5173</v>
      </c>
      <c r="C735" s="23" t="s">
        <v>3254</v>
      </c>
      <c r="D735" s="23">
        <v>2.601</v>
      </c>
      <c r="E735" s="23" t="s">
        <v>39</v>
      </c>
      <c r="F735" s="23" t="s">
        <v>36</v>
      </c>
      <c r="G735" s="27" t="s">
        <v>5553</v>
      </c>
      <c r="H735" s="27" t="s">
        <v>4338</v>
      </c>
      <c r="I735" s="23" t="s">
        <v>4339</v>
      </c>
      <c r="J735" t="s">
        <v>4394</v>
      </c>
      <c r="K735">
        <v>2</v>
      </c>
      <c r="L735" s="23" t="s">
        <v>2518</v>
      </c>
    </row>
    <row r="736" spans="1:12" x14ac:dyDescent="0.35">
      <c r="A736" s="23" t="s">
        <v>3045</v>
      </c>
      <c r="B736" s="23" t="s">
        <v>3044</v>
      </c>
      <c r="C736" s="23" t="s">
        <v>3253</v>
      </c>
      <c r="D736" s="23">
        <v>0.92500000000000004</v>
      </c>
      <c r="E736" s="23" t="s">
        <v>71</v>
      </c>
      <c r="F736" s="23" t="s">
        <v>36</v>
      </c>
      <c r="G736" s="27" t="s">
        <v>2786</v>
      </c>
      <c r="H736" s="27" t="s">
        <v>4338</v>
      </c>
      <c r="I736" s="23" t="s">
        <v>4339</v>
      </c>
      <c r="J736" t="s">
        <v>4475</v>
      </c>
      <c r="K736">
        <v>3</v>
      </c>
      <c r="L736" s="23" t="s">
        <v>2522</v>
      </c>
    </row>
    <row r="737" spans="1:12" x14ac:dyDescent="0.35">
      <c r="A737" s="23" t="s">
        <v>2995</v>
      </c>
      <c r="B737" s="23" t="s">
        <v>2994</v>
      </c>
      <c r="C737" s="23" t="s">
        <v>3254</v>
      </c>
      <c r="D737" s="23">
        <v>2.1179999999999999</v>
      </c>
      <c r="E737" s="23" t="s">
        <v>76</v>
      </c>
      <c r="F737" s="23" t="s">
        <v>36</v>
      </c>
      <c r="G737" s="27" t="s">
        <v>2786</v>
      </c>
      <c r="H737" s="27" t="s">
        <v>4338</v>
      </c>
      <c r="I737" s="23" t="s">
        <v>4339</v>
      </c>
      <c r="J737" t="s">
        <v>4734</v>
      </c>
      <c r="K737">
        <v>1</v>
      </c>
      <c r="L737" s="23" t="s">
        <v>2518</v>
      </c>
    </row>
    <row r="738" spans="1:12" x14ac:dyDescent="0.35">
      <c r="A738" s="23" t="s">
        <v>5514</v>
      </c>
      <c r="B738" s="23" t="s">
        <v>5513</v>
      </c>
      <c r="C738" s="23" t="s">
        <v>3255</v>
      </c>
      <c r="D738" s="23">
        <v>0.745</v>
      </c>
      <c r="E738" s="23" t="s">
        <v>68</v>
      </c>
      <c r="F738" s="23" t="s">
        <v>36</v>
      </c>
      <c r="G738" s="27" t="s">
        <v>5553</v>
      </c>
      <c r="H738" s="27" t="s">
        <v>4338</v>
      </c>
      <c r="I738" s="23" t="s">
        <v>4339</v>
      </c>
      <c r="J738" t="s">
        <v>4488</v>
      </c>
      <c r="K738">
        <v>3</v>
      </c>
      <c r="L738" s="23" t="s">
        <v>2525</v>
      </c>
    </row>
    <row r="739" spans="1:12" x14ac:dyDescent="0.35">
      <c r="A739" s="23" t="s">
        <v>5254</v>
      </c>
      <c r="B739" s="23" t="s">
        <v>5253</v>
      </c>
      <c r="C739" s="23" t="s">
        <v>3253</v>
      </c>
      <c r="D739" s="23">
        <v>1.59</v>
      </c>
      <c r="E739" s="23" t="s">
        <v>50</v>
      </c>
      <c r="F739" s="23" t="s">
        <v>36</v>
      </c>
      <c r="G739" s="27" t="s">
        <v>5553</v>
      </c>
      <c r="H739" s="27" t="s">
        <v>4338</v>
      </c>
      <c r="I739" s="23" t="s">
        <v>4339</v>
      </c>
      <c r="J739" t="s">
        <v>4838</v>
      </c>
      <c r="K739">
        <v>1</v>
      </c>
      <c r="L739" s="23" t="s">
        <v>2522</v>
      </c>
    </row>
    <row r="740" spans="1:12" x14ac:dyDescent="0.35">
      <c r="A740" s="23" t="s">
        <v>6448</v>
      </c>
      <c r="B740" s="23" t="s">
        <v>6447</v>
      </c>
      <c r="C740" s="23" t="s">
        <v>3253</v>
      </c>
      <c r="D740" s="23">
        <v>1.488</v>
      </c>
      <c r="E740" s="23" t="s">
        <v>53</v>
      </c>
      <c r="F740" s="23" t="s">
        <v>36</v>
      </c>
      <c r="G740" s="27" t="s">
        <v>4910</v>
      </c>
      <c r="H740" s="27" t="s">
        <v>4338</v>
      </c>
      <c r="I740" s="23" t="s">
        <v>4342</v>
      </c>
      <c r="J740" t="s">
        <v>4729</v>
      </c>
      <c r="K740">
        <v>7</v>
      </c>
      <c r="L740" s="23" t="s">
        <v>2522</v>
      </c>
    </row>
    <row r="741" spans="1:12" x14ac:dyDescent="0.35">
      <c r="A741" s="23" t="s">
        <v>244</v>
      </c>
      <c r="B741" s="23" t="s">
        <v>243</v>
      </c>
      <c r="C741" s="23" t="s">
        <v>3255</v>
      </c>
      <c r="D741" s="23">
        <v>0.75</v>
      </c>
      <c r="E741" s="23" t="s">
        <v>39</v>
      </c>
      <c r="F741" s="23" t="s">
        <v>36</v>
      </c>
      <c r="G741" s="27" t="s">
        <v>27</v>
      </c>
      <c r="H741" s="27" t="s">
        <v>4338</v>
      </c>
      <c r="I741" s="23" t="s">
        <v>4339</v>
      </c>
      <c r="J741" t="s">
        <v>4634</v>
      </c>
      <c r="K741">
        <v>4</v>
      </c>
      <c r="L741" s="23" t="s">
        <v>2525</v>
      </c>
    </row>
    <row r="742" spans="1:12" x14ac:dyDescent="0.35">
      <c r="A742" s="23" t="s">
        <v>1354</v>
      </c>
      <c r="B742" s="23" t="s">
        <v>1353</v>
      </c>
      <c r="C742" s="23" t="s">
        <v>3254</v>
      </c>
      <c r="D742" s="23">
        <v>3.2709999999999999</v>
      </c>
      <c r="E742" s="23" t="s">
        <v>53</v>
      </c>
      <c r="F742" s="23" t="s">
        <v>36</v>
      </c>
      <c r="G742" s="27" t="s">
        <v>7006</v>
      </c>
      <c r="H742" s="27" t="s">
        <v>4338</v>
      </c>
      <c r="I742" s="23" t="s">
        <v>4339</v>
      </c>
      <c r="J742" t="s">
        <v>4629</v>
      </c>
      <c r="K742">
        <v>1</v>
      </c>
      <c r="L742" s="23" t="s">
        <v>2518</v>
      </c>
    </row>
    <row r="743" spans="1:12" x14ac:dyDescent="0.35">
      <c r="A743" s="23" t="s">
        <v>5980</v>
      </c>
      <c r="B743" s="23" t="s">
        <v>5979</v>
      </c>
      <c r="C743" s="23" t="s">
        <v>3255</v>
      </c>
      <c r="D743" s="23">
        <v>0.745</v>
      </c>
      <c r="E743" s="23" t="s">
        <v>106</v>
      </c>
      <c r="F743" s="23" t="s">
        <v>36</v>
      </c>
      <c r="G743" s="27" t="s">
        <v>4909</v>
      </c>
      <c r="H743" s="27" t="s">
        <v>4338</v>
      </c>
      <c r="I743" s="23" t="s">
        <v>4339</v>
      </c>
      <c r="J743" t="s">
        <v>7027</v>
      </c>
      <c r="K743">
        <v>3</v>
      </c>
      <c r="L743" s="23" t="s">
        <v>2525</v>
      </c>
    </row>
    <row r="744" spans="1:12" x14ac:dyDescent="0.35">
      <c r="A744" s="23" t="s">
        <v>6129</v>
      </c>
      <c r="B744" s="23" t="s">
        <v>6128</v>
      </c>
      <c r="C744" s="23" t="s">
        <v>3255</v>
      </c>
      <c r="D744" s="23">
        <v>0.745</v>
      </c>
      <c r="E744" s="23" t="s">
        <v>106</v>
      </c>
      <c r="F744" s="23" t="s">
        <v>36</v>
      </c>
      <c r="G744" s="27" t="s">
        <v>28</v>
      </c>
      <c r="H744" s="27" t="s">
        <v>4338</v>
      </c>
      <c r="I744" s="23" t="s">
        <v>4339</v>
      </c>
      <c r="J744" t="s">
        <v>4773</v>
      </c>
      <c r="K744">
        <v>3</v>
      </c>
      <c r="L744" s="23" t="s">
        <v>2525</v>
      </c>
    </row>
    <row r="745" spans="1:12" x14ac:dyDescent="0.35">
      <c r="A745" s="23" t="s">
        <v>3787</v>
      </c>
      <c r="B745" s="23" t="s">
        <v>3786</v>
      </c>
      <c r="C745" s="23" t="s">
        <v>3253</v>
      </c>
      <c r="D745" s="23">
        <v>1.802</v>
      </c>
      <c r="E745" s="23" t="s">
        <v>53</v>
      </c>
      <c r="F745" s="23" t="s">
        <v>36</v>
      </c>
      <c r="G745" s="27" t="s">
        <v>29</v>
      </c>
      <c r="H745" s="27" t="s">
        <v>4338</v>
      </c>
      <c r="I745" s="23" t="s">
        <v>4339</v>
      </c>
      <c r="J745" t="s">
        <v>4397</v>
      </c>
      <c r="K745">
        <v>1</v>
      </c>
      <c r="L745" s="23" t="s">
        <v>2522</v>
      </c>
    </row>
    <row r="746" spans="1:12" x14ac:dyDescent="0.35">
      <c r="A746" s="23" t="s">
        <v>4029</v>
      </c>
      <c r="B746" s="23" t="s">
        <v>4028</v>
      </c>
      <c r="C746" s="23" t="s">
        <v>3254</v>
      </c>
      <c r="D746" s="23">
        <v>1.919</v>
      </c>
      <c r="E746" s="23" t="s">
        <v>76</v>
      </c>
      <c r="F746" s="23" t="s">
        <v>36</v>
      </c>
      <c r="G746" s="27" t="s">
        <v>1733</v>
      </c>
      <c r="H746" s="27" t="s">
        <v>4338</v>
      </c>
      <c r="I746" s="23" t="s">
        <v>4339</v>
      </c>
      <c r="J746" t="s">
        <v>4420</v>
      </c>
      <c r="K746">
        <v>2</v>
      </c>
      <c r="L746" s="23" t="s">
        <v>2518</v>
      </c>
    </row>
    <row r="747" spans="1:12" x14ac:dyDescent="0.35">
      <c r="A747" s="23" t="s">
        <v>3322</v>
      </c>
      <c r="B747" s="23" t="s">
        <v>3321</v>
      </c>
      <c r="C747" s="23" t="s">
        <v>3262</v>
      </c>
      <c r="D747" s="23">
        <v>3.4460000000000002</v>
      </c>
      <c r="E747" s="23" t="s">
        <v>36</v>
      </c>
      <c r="F747" s="23" t="s">
        <v>36</v>
      </c>
      <c r="G747" s="27" t="s">
        <v>3273</v>
      </c>
      <c r="H747" s="27" t="s">
        <v>4338</v>
      </c>
      <c r="I747" s="23" t="s">
        <v>4342</v>
      </c>
      <c r="J747" t="s">
        <v>4737</v>
      </c>
      <c r="K747">
        <v>7</v>
      </c>
      <c r="L747" s="23" t="s">
        <v>2517</v>
      </c>
    </row>
    <row r="748" spans="1:12" x14ac:dyDescent="0.35">
      <c r="A748" s="23" t="s">
        <v>3508</v>
      </c>
      <c r="B748" s="23" t="s">
        <v>3507</v>
      </c>
      <c r="C748" s="23" t="s">
        <v>3255</v>
      </c>
      <c r="D748" s="23">
        <v>0.75</v>
      </c>
      <c r="E748" s="23" t="s">
        <v>96</v>
      </c>
      <c r="F748" s="23" t="s">
        <v>36</v>
      </c>
      <c r="G748" s="27" t="s">
        <v>3273</v>
      </c>
      <c r="H748" s="27" t="s">
        <v>4338</v>
      </c>
      <c r="I748" s="23" t="s">
        <v>4339</v>
      </c>
      <c r="J748" t="s">
        <v>4738</v>
      </c>
      <c r="K748">
        <v>2</v>
      </c>
      <c r="L748" s="23" t="s">
        <v>2525</v>
      </c>
    </row>
    <row r="749" spans="1:12" x14ac:dyDescent="0.35">
      <c r="A749" s="23" t="s">
        <v>6687</v>
      </c>
      <c r="B749" s="23" t="s">
        <v>6686</v>
      </c>
      <c r="C749" s="23" t="s">
        <v>3254</v>
      </c>
      <c r="D749" s="23">
        <v>2.0209999999999999</v>
      </c>
      <c r="E749" s="23" t="s">
        <v>96</v>
      </c>
      <c r="F749" s="23" t="s">
        <v>36</v>
      </c>
      <c r="G749" s="27" t="s">
        <v>4910</v>
      </c>
      <c r="H749" s="27" t="s">
        <v>4338</v>
      </c>
      <c r="I749" s="23" t="s">
        <v>4339</v>
      </c>
      <c r="J749" t="s">
        <v>4369</v>
      </c>
      <c r="K749">
        <v>4</v>
      </c>
      <c r="L749" s="23" t="s">
        <v>2518</v>
      </c>
    </row>
    <row r="750" spans="1:12" x14ac:dyDescent="0.35">
      <c r="A750" s="23" t="s">
        <v>6272</v>
      </c>
      <c r="B750" s="23" t="s">
        <v>6271</v>
      </c>
      <c r="C750" s="23" t="s">
        <v>3261</v>
      </c>
      <c r="D750" s="23">
        <v>5.4870000000000001</v>
      </c>
      <c r="E750" s="23" t="s">
        <v>68</v>
      </c>
      <c r="F750" s="23" t="s">
        <v>36</v>
      </c>
      <c r="G750" s="27" t="s">
        <v>4910</v>
      </c>
      <c r="H750" s="27" t="s">
        <v>4338</v>
      </c>
      <c r="I750" s="23" t="s">
        <v>4342</v>
      </c>
      <c r="J750" t="s">
        <v>4596</v>
      </c>
      <c r="K750">
        <v>5</v>
      </c>
      <c r="L750" s="23" t="s">
        <v>2536</v>
      </c>
    </row>
    <row r="751" spans="1:12" x14ac:dyDescent="0.35">
      <c r="A751" s="23" t="s">
        <v>6655</v>
      </c>
      <c r="B751" s="23" t="s">
        <v>6654</v>
      </c>
      <c r="C751" s="23" t="s">
        <v>3254</v>
      </c>
      <c r="D751" s="23">
        <v>2.3109999999999999</v>
      </c>
      <c r="E751" s="23" t="s">
        <v>42</v>
      </c>
      <c r="F751" s="23" t="s">
        <v>36</v>
      </c>
      <c r="G751" s="27" t="s">
        <v>4910</v>
      </c>
      <c r="H751" s="27" t="s">
        <v>4338</v>
      </c>
      <c r="I751" s="23" t="s">
        <v>4339</v>
      </c>
      <c r="J751" t="s">
        <v>4582</v>
      </c>
      <c r="K751">
        <v>2</v>
      </c>
      <c r="L751" s="23" t="s">
        <v>2518</v>
      </c>
    </row>
    <row r="752" spans="1:12" x14ac:dyDescent="0.35">
      <c r="A752" s="23" t="s">
        <v>3671</v>
      </c>
      <c r="B752" s="23" t="s">
        <v>3670</v>
      </c>
      <c r="C752" s="23" t="s">
        <v>3262</v>
      </c>
      <c r="D752" s="23">
        <v>4.0860000000000003</v>
      </c>
      <c r="E752" s="23" t="s">
        <v>68</v>
      </c>
      <c r="F752" s="23" t="s">
        <v>36</v>
      </c>
      <c r="G752" s="27" t="s">
        <v>3274</v>
      </c>
      <c r="H752" s="27" t="s">
        <v>4338</v>
      </c>
      <c r="I752" s="23" t="s">
        <v>4339</v>
      </c>
      <c r="J752" t="s">
        <v>4527</v>
      </c>
      <c r="K752">
        <v>2</v>
      </c>
      <c r="L752" s="23" t="s">
        <v>2517</v>
      </c>
    </row>
    <row r="753" spans="1:12" x14ac:dyDescent="0.35">
      <c r="A753" s="23" t="s">
        <v>4109</v>
      </c>
      <c r="B753" s="23" t="s">
        <v>4108</v>
      </c>
      <c r="C753" s="23" t="s">
        <v>3256</v>
      </c>
      <c r="D753" s="23">
        <v>6.1059999999999999</v>
      </c>
      <c r="E753" s="23" t="s">
        <v>47</v>
      </c>
      <c r="F753" s="23" t="s">
        <v>36</v>
      </c>
      <c r="G753" s="27" t="s">
        <v>29</v>
      </c>
      <c r="H753" s="27" t="s">
        <v>4338</v>
      </c>
      <c r="I753" s="23" t="s">
        <v>4342</v>
      </c>
      <c r="J753" t="s">
        <v>4739</v>
      </c>
      <c r="K753">
        <v>7</v>
      </c>
      <c r="L753" s="23" t="s">
        <v>2516</v>
      </c>
    </row>
    <row r="754" spans="1:12" x14ac:dyDescent="0.35">
      <c r="A754" s="23" t="s">
        <v>502</v>
      </c>
      <c r="B754" s="23" t="s">
        <v>501</v>
      </c>
      <c r="C754" s="23" t="s">
        <v>3262</v>
      </c>
      <c r="D754" s="23">
        <v>3.7189999999999999</v>
      </c>
      <c r="E754" s="23" t="s">
        <v>76</v>
      </c>
      <c r="F754" s="23" t="s">
        <v>36</v>
      </c>
      <c r="G754" s="27" t="s">
        <v>25</v>
      </c>
      <c r="H754" s="27" t="s">
        <v>4338</v>
      </c>
      <c r="I754" s="23" t="s">
        <v>4342</v>
      </c>
      <c r="J754" t="s">
        <v>4740</v>
      </c>
      <c r="K754">
        <v>8</v>
      </c>
      <c r="L754" s="23" t="s">
        <v>2517</v>
      </c>
    </row>
    <row r="755" spans="1:12" x14ac:dyDescent="0.35">
      <c r="A755" s="23" t="s">
        <v>6558</v>
      </c>
      <c r="B755" s="23" t="s">
        <v>6557</v>
      </c>
      <c r="C755" s="23" t="s">
        <v>3254</v>
      </c>
      <c r="D755" s="23">
        <v>3.3</v>
      </c>
      <c r="E755" s="23" t="s">
        <v>39</v>
      </c>
      <c r="F755" s="23" t="s">
        <v>36</v>
      </c>
      <c r="G755" s="27" t="s">
        <v>4910</v>
      </c>
      <c r="H755" s="27" t="s">
        <v>4338</v>
      </c>
      <c r="I755" s="23" t="s">
        <v>4339</v>
      </c>
      <c r="J755" t="s">
        <v>4355</v>
      </c>
      <c r="K755">
        <v>2</v>
      </c>
      <c r="L755" s="23" t="s">
        <v>2518</v>
      </c>
    </row>
    <row r="756" spans="1:12" x14ac:dyDescent="0.35">
      <c r="A756" s="23" t="s">
        <v>6268</v>
      </c>
      <c r="B756" s="23" t="s">
        <v>6267</v>
      </c>
      <c r="C756" s="23" t="s">
        <v>3261</v>
      </c>
      <c r="D756" s="23">
        <v>5.524</v>
      </c>
      <c r="E756" s="23" t="s">
        <v>42</v>
      </c>
      <c r="F756" s="23" t="s">
        <v>36</v>
      </c>
      <c r="G756" s="27" t="s">
        <v>4910</v>
      </c>
      <c r="H756" s="27" t="s">
        <v>4338</v>
      </c>
      <c r="I756" s="23" t="s">
        <v>4342</v>
      </c>
      <c r="J756" t="s">
        <v>7035</v>
      </c>
      <c r="K756">
        <v>6</v>
      </c>
      <c r="L756" s="23" t="s">
        <v>2536</v>
      </c>
    </row>
    <row r="757" spans="1:12" x14ac:dyDescent="0.35">
      <c r="A757" s="23" t="s">
        <v>2352</v>
      </c>
      <c r="B757" s="23" t="s">
        <v>2351</v>
      </c>
      <c r="C757" s="23" t="s">
        <v>3261</v>
      </c>
      <c r="D757" s="23">
        <v>4.6130000000000004</v>
      </c>
      <c r="E757" s="23" t="s">
        <v>47</v>
      </c>
      <c r="F757" s="23" t="s">
        <v>36</v>
      </c>
      <c r="G757" s="27" t="s">
        <v>1733</v>
      </c>
      <c r="H757" s="27" t="s">
        <v>4338</v>
      </c>
      <c r="I757" s="23" t="s">
        <v>4342</v>
      </c>
      <c r="J757" t="s">
        <v>4479</v>
      </c>
      <c r="K757">
        <v>5</v>
      </c>
      <c r="L757" s="23" t="s">
        <v>2536</v>
      </c>
    </row>
    <row r="758" spans="1:12" x14ac:dyDescent="0.35">
      <c r="A758" s="23" t="s">
        <v>3839</v>
      </c>
      <c r="B758" s="23" t="s">
        <v>3838</v>
      </c>
      <c r="C758" s="23" t="s">
        <v>3254</v>
      </c>
      <c r="D758" s="23">
        <v>1.9810000000000001</v>
      </c>
      <c r="E758" s="23" t="s">
        <v>50</v>
      </c>
      <c r="F758" s="23" t="s">
        <v>36</v>
      </c>
      <c r="G758" s="27" t="s">
        <v>2786</v>
      </c>
      <c r="H758" s="27" t="s">
        <v>4338</v>
      </c>
      <c r="I758" s="23" t="s">
        <v>4339</v>
      </c>
      <c r="J758" t="s">
        <v>4741</v>
      </c>
      <c r="K758">
        <v>1</v>
      </c>
      <c r="L758" s="23" t="s">
        <v>2518</v>
      </c>
    </row>
    <row r="759" spans="1:12" x14ac:dyDescent="0.35">
      <c r="A759" s="23" t="s">
        <v>6394</v>
      </c>
      <c r="B759" s="23" t="s">
        <v>6393</v>
      </c>
      <c r="C759" s="23" t="s">
        <v>3254</v>
      </c>
      <c r="D759" s="23">
        <v>2.512</v>
      </c>
      <c r="E759" s="23" t="s">
        <v>76</v>
      </c>
      <c r="F759" s="23" t="s">
        <v>36</v>
      </c>
      <c r="G759" s="27" t="s">
        <v>4910</v>
      </c>
      <c r="H759" s="27" t="s">
        <v>4338</v>
      </c>
      <c r="I759" s="23" t="s">
        <v>4342</v>
      </c>
      <c r="J759" t="s">
        <v>7050</v>
      </c>
      <c r="K759">
        <v>8</v>
      </c>
      <c r="L759" s="23" t="s">
        <v>2518</v>
      </c>
    </row>
    <row r="760" spans="1:12" x14ac:dyDescent="0.35">
      <c r="A760" s="23" t="s">
        <v>5061</v>
      </c>
      <c r="B760" s="23" t="s">
        <v>5060</v>
      </c>
      <c r="C760" s="23" t="s">
        <v>3255</v>
      </c>
      <c r="D760" s="23">
        <v>0.75</v>
      </c>
      <c r="E760" s="23" t="s">
        <v>47</v>
      </c>
      <c r="F760" s="23" t="s">
        <v>36</v>
      </c>
      <c r="G760" s="27" t="s">
        <v>2783</v>
      </c>
      <c r="H760" s="27" t="s">
        <v>4338</v>
      </c>
      <c r="I760" s="23" t="s">
        <v>4342</v>
      </c>
      <c r="J760" t="s">
        <v>7051</v>
      </c>
      <c r="K760">
        <v>8</v>
      </c>
      <c r="L760" s="23" t="s">
        <v>2525</v>
      </c>
    </row>
    <row r="761" spans="1:12" x14ac:dyDescent="0.35">
      <c r="A761" s="23" t="s">
        <v>3037</v>
      </c>
      <c r="B761" s="23" t="s">
        <v>3036</v>
      </c>
      <c r="C761" s="23" t="s">
        <v>3254</v>
      </c>
      <c r="D761" s="23">
        <v>2.2080000000000002</v>
      </c>
      <c r="E761" s="23" t="s">
        <v>53</v>
      </c>
      <c r="F761" s="23" t="s">
        <v>36</v>
      </c>
      <c r="G761" s="27" t="s">
        <v>2786</v>
      </c>
      <c r="H761" s="27" t="s">
        <v>4338</v>
      </c>
      <c r="I761" s="23" t="s">
        <v>4339</v>
      </c>
      <c r="J761" t="s">
        <v>4597</v>
      </c>
      <c r="K761">
        <v>1</v>
      </c>
      <c r="L761" s="23" t="s">
        <v>2518</v>
      </c>
    </row>
    <row r="762" spans="1:12" x14ac:dyDescent="0.35">
      <c r="A762" s="23" t="s">
        <v>3843</v>
      </c>
      <c r="B762" s="23" t="s">
        <v>3842</v>
      </c>
      <c r="C762" s="23" t="s">
        <v>3253</v>
      </c>
      <c r="D762" s="23">
        <v>1.417</v>
      </c>
      <c r="E762" s="23" t="s">
        <v>53</v>
      </c>
      <c r="F762" s="23" t="s">
        <v>36</v>
      </c>
      <c r="G762" s="27" t="s">
        <v>2786</v>
      </c>
      <c r="H762" s="27" t="s">
        <v>4338</v>
      </c>
      <c r="I762" s="23" t="s">
        <v>4339</v>
      </c>
      <c r="J762" t="s">
        <v>4699</v>
      </c>
      <c r="K762">
        <v>2</v>
      </c>
      <c r="L762" s="23" t="s">
        <v>2522</v>
      </c>
    </row>
    <row r="763" spans="1:12" x14ac:dyDescent="0.35">
      <c r="A763" s="23" t="s">
        <v>2298</v>
      </c>
      <c r="B763" s="23" t="s">
        <v>2297</v>
      </c>
      <c r="C763" s="23" t="s">
        <v>3254</v>
      </c>
      <c r="D763" s="23">
        <v>3.0680000000000001</v>
      </c>
      <c r="E763" s="23" t="s">
        <v>39</v>
      </c>
      <c r="F763" s="23" t="s">
        <v>36</v>
      </c>
      <c r="G763" s="27" t="s">
        <v>28</v>
      </c>
      <c r="H763" s="27" t="s">
        <v>4338</v>
      </c>
      <c r="I763" s="23" t="s">
        <v>4339</v>
      </c>
      <c r="J763" t="s">
        <v>4467</v>
      </c>
      <c r="K763">
        <v>3</v>
      </c>
      <c r="L763" s="23" t="s">
        <v>2518</v>
      </c>
    </row>
    <row r="764" spans="1:12" x14ac:dyDescent="0.35">
      <c r="A764" s="23" t="s">
        <v>2614</v>
      </c>
      <c r="B764" s="23" t="s">
        <v>2613</v>
      </c>
      <c r="C764" s="23" t="s">
        <v>3254</v>
      </c>
      <c r="D764" s="23">
        <v>2.8149999999999999</v>
      </c>
      <c r="E764" s="23" t="s">
        <v>36</v>
      </c>
      <c r="F764" s="23" t="s">
        <v>36</v>
      </c>
      <c r="G764" s="27" t="s">
        <v>27</v>
      </c>
      <c r="H764" s="27" t="s">
        <v>4338</v>
      </c>
      <c r="I764" s="23" t="s">
        <v>4339</v>
      </c>
      <c r="J764" t="s">
        <v>4590</v>
      </c>
      <c r="K764">
        <v>3</v>
      </c>
      <c r="L764" s="23" t="s">
        <v>2518</v>
      </c>
    </row>
    <row r="765" spans="1:12" x14ac:dyDescent="0.35">
      <c r="A765" s="23" t="s">
        <v>6707</v>
      </c>
      <c r="B765" s="23" t="s">
        <v>6706</v>
      </c>
      <c r="C765" s="23" t="s">
        <v>3254</v>
      </c>
      <c r="D765" s="23">
        <v>1.883</v>
      </c>
      <c r="E765" s="23" t="s">
        <v>47</v>
      </c>
      <c r="F765" s="23" t="s">
        <v>36</v>
      </c>
      <c r="G765" s="27" t="s">
        <v>4910</v>
      </c>
      <c r="H765" s="27" t="s">
        <v>4338</v>
      </c>
      <c r="I765" s="23" t="s">
        <v>4339</v>
      </c>
      <c r="J765" t="s">
        <v>4537</v>
      </c>
      <c r="K765">
        <v>2</v>
      </c>
      <c r="L765" s="23" t="s">
        <v>2518</v>
      </c>
    </row>
    <row r="766" spans="1:12" x14ac:dyDescent="0.35">
      <c r="A766" s="23" t="s">
        <v>2198</v>
      </c>
      <c r="B766" s="23" t="s">
        <v>2197</v>
      </c>
      <c r="C766" s="23" t="s">
        <v>3262</v>
      </c>
      <c r="D766" s="23">
        <v>3.2330000000000001</v>
      </c>
      <c r="E766" s="23" t="s">
        <v>96</v>
      </c>
      <c r="F766" s="23" t="s">
        <v>36</v>
      </c>
      <c r="G766" s="27" t="s">
        <v>497</v>
      </c>
      <c r="H766" s="27" t="s">
        <v>4338</v>
      </c>
      <c r="I766" s="23" t="s">
        <v>4342</v>
      </c>
      <c r="J766" t="s">
        <v>4742</v>
      </c>
      <c r="K766">
        <v>8</v>
      </c>
      <c r="L766" s="23" t="s">
        <v>2517</v>
      </c>
    </row>
    <row r="767" spans="1:12" x14ac:dyDescent="0.35">
      <c r="A767" s="23" t="s">
        <v>5052</v>
      </c>
      <c r="B767" s="23" t="s">
        <v>5051</v>
      </c>
      <c r="C767" s="23" t="s">
        <v>3254</v>
      </c>
      <c r="D767" s="23">
        <v>2.835</v>
      </c>
      <c r="E767" s="23" t="s">
        <v>53</v>
      </c>
      <c r="F767" s="23" t="s">
        <v>36</v>
      </c>
      <c r="G767" s="27" t="s">
        <v>2783</v>
      </c>
      <c r="H767" s="27" t="s">
        <v>4338</v>
      </c>
      <c r="I767" s="23" t="s">
        <v>4339</v>
      </c>
      <c r="J767" t="s">
        <v>4805</v>
      </c>
      <c r="K767">
        <v>4</v>
      </c>
      <c r="L767" s="23" t="s">
        <v>2518</v>
      </c>
    </row>
    <row r="768" spans="1:12" x14ac:dyDescent="0.35">
      <c r="A768" s="23" t="s">
        <v>3681</v>
      </c>
      <c r="B768" s="23" t="s">
        <v>3680</v>
      </c>
      <c r="C768" s="23" t="s">
        <v>3261</v>
      </c>
      <c r="D768" s="23">
        <v>5.258</v>
      </c>
      <c r="E768" s="23" t="s">
        <v>96</v>
      </c>
      <c r="F768" s="23" t="s">
        <v>36</v>
      </c>
      <c r="G768" s="27" t="s">
        <v>3274</v>
      </c>
      <c r="H768" s="27" t="s">
        <v>4338</v>
      </c>
      <c r="I768" s="23" t="s">
        <v>4339</v>
      </c>
      <c r="J768" t="s">
        <v>4494</v>
      </c>
      <c r="K768">
        <v>1</v>
      </c>
      <c r="L768" s="23" t="s">
        <v>2536</v>
      </c>
    </row>
    <row r="769" spans="1:12" x14ac:dyDescent="0.35">
      <c r="A769" s="23" t="s">
        <v>6080</v>
      </c>
      <c r="B769" s="23" t="s">
        <v>6079</v>
      </c>
      <c r="C769" s="23" t="s">
        <v>3254</v>
      </c>
      <c r="D769" s="23">
        <v>2.371</v>
      </c>
      <c r="E769" s="23" t="s">
        <v>36</v>
      </c>
      <c r="F769" s="23" t="s">
        <v>36</v>
      </c>
      <c r="G769" s="27" t="s">
        <v>28</v>
      </c>
      <c r="H769" s="27" t="s">
        <v>4338</v>
      </c>
      <c r="I769" s="23" t="s">
        <v>4339</v>
      </c>
      <c r="J769" t="s">
        <v>4656</v>
      </c>
      <c r="K769">
        <v>1</v>
      </c>
      <c r="L769" s="23" t="s">
        <v>2518</v>
      </c>
    </row>
    <row r="770" spans="1:12" x14ac:dyDescent="0.35">
      <c r="A770" s="23" t="s">
        <v>2814</v>
      </c>
      <c r="B770" s="23" t="s">
        <v>2813</v>
      </c>
      <c r="C770" s="23" t="s">
        <v>3255</v>
      </c>
      <c r="D770" s="23">
        <v>0.75</v>
      </c>
      <c r="E770" s="23" t="s">
        <v>39</v>
      </c>
      <c r="F770" s="23" t="s">
        <v>36</v>
      </c>
      <c r="G770" s="27" t="s">
        <v>497</v>
      </c>
      <c r="H770" s="27" t="s">
        <v>4338</v>
      </c>
      <c r="I770" s="23" t="s">
        <v>4339</v>
      </c>
      <c r="J770" t="s">
        <v>4471</v>
      </c>
      <c r="K770">
        <v>3</v>
      </c>
      <c r="L770" s="23" t="s">
        <v>2525</v>
      </c>
    </row>
    <row r="771" spans="1:12" x14ac:dyDescent="0.35">
      <c r="A771" s="23" t="s">
        <v>5071</v>
      </c>
      <c r="B771" s="23" t="s">
        <v>5070</v>
      </c>
      <c r="C771" s="23" t="s">
        <v>3255</v>
      </c>
      <c r="D771" s="23">
        <v>0.745</v>
      </c>
      <c r="E771" s="23" t="s">
        <v>71</v>
      </c>
      <c r="F771" s="23" t="s">
        <v>36</v>
      </c>
      <c r="G771" s="27" t="s">
        <v>2783</v>
      </c>
      <c r="H771" s="27" t="s">
        <v>4338</v>
      </c>
      <c r="I771" s="23" t="s">
        <v>4339</v>
      </c>
      <c r="J771" t="s">
        <v>7052</v>
      </c>
      <c r="K771">
        <v>4</v>
      </c>
      <c r="L771" s="23" t="s">
        <v>2525</v>
      </c>
    </row>
    <row r="772" spans="1:12" x14ac:dyDescent="0.35">
      <c r="A772" s="23" t="s">
        <v>3017</v>
      </c>
      <c r="B772" s="23" t="s">
        <v>3016</v>
      </c>
      <c r="C772" s="23" t="s">
        <v>3254</v>
      </c>
      <c r="D772" s="23">
        <v>2.9590000000000001</v>
      </c>
      <c r="E772" s="23" t="s">
        <v>68</v>
      </c>
      <c r="F772" s="23" t="s">
        <v>36</v>
      </c>
      <c r="G772" s="27" t="s">
        <v>2786</v>
      </c>
      <c r="H772" s="27" t="s">
        <v>4338</v>
      </c>
      <c r="I772" s="23" t="s">
        <v>4339</v>
      </c>
      <c r="J772" t="s">
        <v>4647</v>
      </c>
      <c r="K772">
        <v>3</v>
      </c>
      <c r="L772" s="23" t="s">
        <v>2518</v>
      </c>
    </row>
    <row r="773" spans="1:12" x14ac:dyDescent="0.35">
      <c r="A773" s="23" t="s">
        <v>3693</v>
      </c>
      <c r="B773" s="23" t="s">
        <v>3692</v>
      </c>
      <c r="C773" s="23" t="s">
        <v>3262</v>
      </c>
      <c r="D773" s="23">
        <v>4.1929999999999996</v>
      </c>
      <c r="E773" s="23" t="s">
        <v>68</v>
      </c>
      <c r="F773" s="23" t="s">
        <v>36</v>
      </c>
      <c r="G773" s="27" t="s">
        <v>3274</v>
      </c>
      <c r="H773" s="27" t="s">
        <v>4338</v>
      </c>
      <c r="I773" s="23" t="s">
        <v>4339</v>
      </c>
      <c r="J773" t="s">
        <v>4743</v>
      </c>
      <c r="K773">
        <v>2</v>
      </c>
      <c r="L773" s="23" t="s">
        <v>2517</v>
      </c>
    </row>
    <row r="774" spans="1:12" x14ac:dyDescent="0.35">
      <c r="A774" s="23" t="s">
        <v>6833</v>
      </c>
      <c r="B774" s="23" t="s">
        <v>6832</v>
      </c>
      <c r="C774" s="23" t="s">
        <v>3255</v>
      </c>
      <c r="D774" s="23">
        <v>0.75</v>
      </c>
      <c r="E774" s="23" t="s">
        <v>36</v>
      </c>
      <c r="F774" s="23" t="s">
        <v>36</v>
      </c>
      <c r="G774" s="27" t="s">
        <v>4910</v>
      </c>
      <c r="H774" s="27" t="s">
        <v>4338</v>
      </c>
      <c r="I774" s="23" t="s">
        <v>4339</v>
      </c>
      <c r="J774" t="s">
        <v>4784</v>
      </c>
      <c r="K774">
        <v>2</v>
      </c>
      <c r="L774" s="23" t="s">
        <v>2525</v>
      </c>
    </row>
    <row r="775" spans="1:12" x14ac:dyDescent="0.35">
      <c r="A775" s="23" t="s">
        <v>6532</v>
      </c>
      <c r="B775" s="23" t="s">
        <v>6531</v>
      </c>
      <c r="C775" s="23" t="s">
        <v>3262</v>
      </c>
      <c r="D775" s="23">
        <v>3.5859999999999999</v>
      </c>
      <c r="E775" s="23" t="s">
        <v>47</v>
      </c>
      <c r="F775" s="23" t="s">
        <v>36</v>
      </c>
      <c r="G775" s="27" t="s">
        <v>4910</v>
      </c>
      <c r="H775" s="27" t="s">
        <v>4338</v>
      </c>
      <c r="I775" s="23" t="s">
        <v>4339</v>
      </c>
      <c r="J775" t="s">
        <v>4693</v>
      </c>
      <c r="K775">
        <v>2</v>
      </c>
      <c r="L775" s="23" t="s">
        <v>2517</v>
      </c>
    </row>
    <row r="776" spans="1:12" x14ac:dyDescent="0.35">
      <c r="A776" s="23" t="s">
        <v>6562</v>
      </c>
      <c r="B776" s="23" t="s">
        <v>6561</v>
      </c>
      <c r="C776" s="23" t="s">
        <v>3254</v>
      </c>
      <c r="D776" s="23">
        <v>3.294</v>
      </c>
      <c r="E776" s="23" t="s">
        <v>47</v>
      </c>
      <c r="F776" s="23" t="s">
        <v>36</v>
      </c>
      <c r="G776" s="27" t="s">
        <v>4910</v>
      </c>
      <c r="H776" s="27" t="s">
        <v>4338</v>
      </c>
      <c r="I776" s="23" t="s">
        <v>4339</v>
      </c>
      <c r="J776" t="s">
        <v>4528</v>
      </c>
      <c r="K776">
        <v>3</v>
      </c>
      <c r="L776" s="23" t="s">
        <v>2518</v>
      </c>
    </row>
    <row r="777" spans="1:12" x14ac:dyDescent="0.35">
      <c r="A777" s="23" t="s">
        <v>2316</v>
      </c>
      <c r="B777" s="23" t="s">
        <v>2315</v>
      </c>
      <c r="C777" s="23" t="s">
        <v>3255</v>
      </c>
      <c r="D777" s="23">
        <v>0.75</v>
      </c>
      <c r="E777" s="23" t="s">
        <v>85</v>
      </c>
      <c r="F777" s="23" t="s">
        <v>36</v>
      </c>
      <c r="G777" s="27" t="s">
        <v>28</v>
      </c>
      <c r="H777" s="27" t="s">
        <v>4338</v>
      </c>
      <c r="I777" s="23" t="s">
        <v>4339</v>
      </c>
      <c r="J777" t="s">
        <v>4635</v>
      </c>
      <c r="K777">
        <v>4</v>
      </c>
      <c r="L777" s="23" t="s">
        <v>2525</v>
      </c>
    </row>
    <row r="778" spans="1:12" x14ac:dyDescent="0.35">
      <c r="A778" s="23" t="s">
        <v>4177</v>
      </c>
      <c r="B778" s="23" t="s">
        <v>4176</v>
      </c>
      <c r="C778" s="23" t="s">
        <v>3262</v>
      </c>
      <c r="D778" s="23">
        <v>4.5179999999999998</v>
      </c>
      <c r="E778" s="23" t="s">
        <v>71</v>
      </c>
      <c r="F778" s="23" t="s">
        <v>36</v>
      </c>
      <c r="G778" s="27" t="s">
        <v>29</v>
      </c>
      <c r="H778" s="27" t="s">
        <v>4338</v>
      </c>
      <c r="I778" s="23" t="s">
        <v>4339</v>
      </c>
      <c r="J778" t="s">
        <v>4746</v>
      </c>
      <c r="K778">
        <v>3</v>
      </c>
      <c r="L778" s="23" t="s">
        <v>2517</v>
      </c>
    </row>
    <row r="779" spans="1:12" x14ac:dyDescent="0.35">
      <c r="A779" s="23" t="s">
        <v>3866</v>
      </c>
      <c r="B779" s="23" t="s">
        <v>3865</v>
      </c>
      <c r="C779" s="23" t="s">
        <v>3253</v>
      </c>
      <c r="D779" s="23">
        <v>0.98799999999999999</v>
      </c>
      <c r="E779" s="23" t="s">
        <v>81</v>
      </c>
      <c r="F779" s="23" t="s">
        <v>36</v>
      </c>
      <c r="G779" s="27" t="s">
        <v>27</v>
      </c>
      <c r="H779" s="27" t="s">
        <v>4338</v>
      </c>
      <c r="I779" s="23" t="s">
        <v>4339</v>
      </c>
      <c r="J779" t="s">
        <v>4747</v>
      </c>
      <c r="K779">
        <v>4</v>
      </c>
      <c r="L779" s="23" t="s">
        <v>2522</v>
      </c>
    </row>
    <row r="780" spans="1:12" x14ac:dyDescent="0.35">
      <c r="A780" s="23" t="s">
        <v>5124</v>
      </c>
      <c r="B780" s="23" t="s">
        <v>5123</v>
      </c>
      <c r="C780" s="23" t="s">
        <v>3253</v>
      </c>
      <c r="D780" s="23">
        <v>1.7150000000000001</v>
      </c>
      <c r="E780" s="23" t="s">
        <v>96</v>
      </c>
      <c r="F780" s="23" t="s">
        <v>36</v>
      </c>
      <c r="G780" s="27" t="s">
        <v>5553</v>
      </c>
      <c r="H780" s="27" t="s">
        <v>4338</v>
      </c>
      <c r="I780" s="23" t="s">
        <v>4342</v>
      </c>
      <c r="J780" t="s">
        <v>4636</v>
      </c>
      <c r="K780">
        <v>5</v>
      </c>
      <c r="L780" s="23" t="s">
        <v>2522</v>
      </c>
    </row>
    <row r="781" spans="1:12" x14ac:dyDescent="0.35">
      <c r="A781" s="23" t="s">
        <v>6420</v>
      </c>
      <c r="B781" s="23" t="s">
        <v>6419</v>
      </c>
      <c r="C781" s="23" t="s">
        <v>3262</v>
      </c>
      <c r="D781" s="23">
        <v>4.125</v>
      </c>
      <c r="E781" s="23" t="s">
        <v>39</v>
      </c>
      <c r="F781" s="23" t="s">
        <v>36</v>
      </c>
      <c r="G781" s="27" t="s">
        <v>4910</v>
      </c>
      <c r="H781" s="27" t="s">
        <v>4338</v>
      </c>
      <c r="I781" s="23" t="s">
        <v>4339</v>
      </c>
      <c r="J781" t="s">
        <v>4621</v>
      </c>
      <c r="K781">
        <v>4</v>
      </c>
      <c r="L781" s="23" t="s">
        <v>2517</v>
      </c>
    </row>
    <row r="782" spans="1:12" x14ac:dyDescent="0.35">
      <c r="A782" s="23" t="s">
        <v>3135</v>
      </c>
      <c r="B782" s="23" t="s">
        <v>3134</v>
      </c>
      <c r="C782" s="23" t="s">
        <v>3254</v>
      </c>
      <c r="D782" s="23">
        <v>2.12</v>
      </c>
      <c r="E782" s="23" t="s">
        <v>42</v>
      </c>
      <c r="F782" s="23" t="s">
        <v>36</v>
      </c>
      <c r="G782" s="27" t="s">
        <v>28</v>
      </c>
      <c r="H782" s="27" t="s">
        <v>4338</v>
      </c>
      <c r="I782" s="23" t="s">
        <v>4342</v>
      </c>
      <c r="J782" t="s">
        <v>4748</v>
      </c>
      <c r="K782">
        <v>8</v>
      </c>
      <c r="L782" s="23" t="s">
        <v>2518</v>
      </c>
    </row>
    <row r="783" spans="1:12" x14ac:dyDescent="0.35">
      <c r="A783" s="23" t="s">
        <v>678</v>
      </c>
      <c r="B783" s="23" t="s">
        <v>677</v>
      </c>
      <c r="C783" s="23" t="s">
        <v>3254</v>
      </c>
      <c r="D783" s="23">
        <v>3.3919999999999999</v>
      </c>
      <c r="E783" s="23" t="s">
        <v>53</v>
      </c>
      <c r="F783" s="23" t="s">
        <v>36</v>
      </c>
      <c r="G783" s="27" t="s">
        <v>2783</v>
      </c>
      <c r="H783" s="27" t="s">
        <v>4338</v>
      </c>
      <c r="I783" s="23" t="s">
        <v>4339</v>
      </c>
      <c r="J783" t="s">
        <v>4559</v>
      </c>
      <c r="K783">
        <v>2</v>
      </c>
      <c r="L783" s="23" t="s">
        <v>2518</v>
      </c>
    </row>
    <row r="784" spans="1:12" x14ac:dyDescent="0.35">
      <c r="A784" s="23" t="s">
        <v>6598</v>
      </c>
      <c r="B784" s="23" t="s">
        <v>6597</v>
      </c>
      <c r="C784" s="23" t="s">
        <v>3254</v>
      </c>
      <c r="D784" s="23">
        <v>2.7989999999999999</v>
      </c>
      <c r="E784" s="23" t="s">
        <v>42</v>
      </c>
      <c r="F784" s="23" t="s">
        <v>36</v>
      </c>
      <c r="G784" s="27" t="s">
        <v>4910</v>
      </c>
      <c r="H784" s="27" t="s">
        <v>4338</v>
      </c>
      <c r="I784" s="23" t="s">
        <v>4339</v>
      </c>
      <c r="J784" t="s">
        <v>4832</v>
      </c>
      <c r="K784">
        <v>4</v>
      </c>
      <c r="L784" s="23" t="s">
        <v>2518</v>
      </c>
    </row>
    <row r="785" spans="1:12" x14ac:dyDescent="0.35">
      <c r="A785" s="23" t="s">
        <v>2854</v>
      </c>
      <c r="B785" s="23" t="s">
        <v>2853</v>
      </c>
      <c r="C785" s="23" t="s">
        <v>3261</v>
      </c>
      <c r="D785" s="23">
        <v>5.4249999999999998</v>
      </c>
      <c r="E785" s="23" t="s">
        <v>53</v>
      </c>
      <c r="F785" s="23" t="s">
        <v>36</v>
      </c>
      <c r="G785" s="27" t="s">
        <v>493</v>
      </c>
      <c r="H785" s="27" t="s">
        <v>4338</v>
      </c>
      <c r="I785" s="23" t="s">
        <v>4339</v>
      </c>
      <c r="J785" t="s">
        <v>4718</v>
      </c>
      <c r="K785">
        <v>1</v>
      </c>
      <c r="L785" s="23" t="s">
        <v>2536</v>
      </c>
    </row>
    <row r="786" spans="1:12" x14ac:dyDescent="0.35">
      <c r="A786" s="23" t="s">
        <v>5320</v>
      </c>
      <c r="B786" s="23" t="s">
        <v>5319</v>
      </c>
      <c r="C786" s="23" t="s">
        <v>3255</v>
      </c>
      <c r="D786" s="23">
        <v>0.70699999999999996</v>
      </c>
      <c r="E786" s="23" t="s">
        <v>42</v>
      </c>
      <c r="F786" s="23" t="s">
        <v>36</v>
      </c>
      <c r="G786" s="27" t="s">
        <v>5553</v>
      </c>
      <c r="H786" s="27" t="s">
        <v>4338</v>
      </c>
      <c r="I786" s="23" t="s">
        <v>4342</v>
      </c>
      <c r="J786" t="s">
        <v>4765</v>
      </c>
      <c r="K786">
        <v>5</v>
      </c>
      <c r="L786" s="23" t="s">
        <v>2525</v>
      </c>
    </row>
    <row r="787" spans="1:12" x14ac:dyDescent="0.35">
      <c r="A787" s="23" t="s">
        <v>2909</v>
      </c>
      <c r="B787" s="23" t="s">
        <v>2908</v>
      </c>
      <c r="C787" s="23" t="s">
        <v>3254</v>
      </c>
      <c r="D787" s="23">
        <v>2.306</v>
      </c>
      <c r="E787" s="23" t="s">
        <v>53</v>
      </c>
      <c r="F787" s="23" t="s">
        <v>36</v>
      </c>
      <c r="G787" s="27" t="s">
        <v>2786</v>
      </c>
      <c r="H787" s="27" t="s">
        <v>4338</v>
      </c>
      <c r="I787" s="23" t="s">
        <v>4342</v>
      </c>
      <c r="J787" t="s">
        <v>4749</v>
      </c>
      <c r="K787">
        <v>6</v>
      </c>
      <c r="L787" s="23" t="s">
        <v>2518</v>
      </c>
    </row>
    <row r="788" spans="1:12" x14ac:dyDescent="0.35">
      <c r="A788" s="23" t="s">
        <v>5634</v>
      </c>
      <c r="B788" s="23" t="s">
        <v>5633</v>
      </c>
      <c r="C788" s="23" t="s">
        <v>3253</v>
      </c>
      <c r="D788" s="23">
        <v>1.6339999999999999</v>
      </c>
      <c r="E788" s="23" t="s">
        <v>76</v>
      </c>
      <c r="F788" s="23" t="s">
        <v>36</v>
      </c>
      <c r="G788" s="27" t="s">
        <v>497</v>
      </c>
      <c r="H788" s="27" t="s">
        <v>4338</v>
      </c>
      <c r="I788" s="23" t="s">
        <v>4339</v>
      </c>
      <c r="J788" t="s">
        <v>4402</v>
      </c>
      <c r="K788">
        <v>3</v>
      </c>
      <c r="L788" s="23" t="s">
        <v>2522</v>
      </c>
    </row>
    <row r="789" spans="1:12" x14ac:dyDescent="0.35">
      <c r="A789" s="23" t="s">
        <v>307</v>
      </c>
      <c r="B789" s="23" t="s">
        <v>306</v>
      </c>
      <c r="C789" s="23" t="s">
        <v>3255</v>
      </c>
      <c r="D789" s="23">
        <v>0.75</v>
      </c>
      <c r="E789" s="23" t="s">
        <v>53</v>
      </c>
      <c r="F789" s="23" t="s">
        <v>36</v>
      </c>
      <c r="G789" s="27" t="s">
        <v>28</v>
      </c>
      <c r="H789" s="27" t="s">
        <v>4338</v>
      </c>
      <c r="I789" s="23" t="s">
        <v>4339</v>
      </c>
      <c r="J789" t="s">
        <v>4595</v>
      </c>
      <c r="K789">
        <v>1</v>
      </c>
      <c r="L789" s="23" t="s">
        <v>2525</v>
      </c>
    </row>
    <row r="790" spans="1:12" x14ac:dyDescent="0.35">
      <c r="A790" s="23" t="s">
        <v>6024</v>
      </c>
      <c r="B790" s="23" t="s">
        <v>6023</v>
      </c>
      <c r="C790" s="23" t="s">
        <v>3261</v>
      </c>
      <c r="D790" s="23">
        <v>5.66</v>
      </c>
      <c r="E790" s="23" t="s">
        <v>71</v>
      </c>
      <c r="F790" s="23" t="s">
        <v>36</v>
      </c>
      <c r="G790" s="27" t="s">
        <v>7007</v>
      </c>
      <c r="H790" s="27" t="s">
        <v>4338</v>
      </c>
      <c r="I790" s="23" t="s">
        <v>4339</v>
      </c>
      <c r="J790" t="s">
        <v>4443</v>
      </c>
      <c r="K790">
        <v>2</v>
      </c>
      <c r="L790" s="23" t="s">
        <v>2536</v>
      </c>
    </row>
    <row r="791" spans="1:12" x14ac:dyDescent="0.35">
      <c r="A791" s="23" t="s">
        <v>6470</v>
      </c>
      <c r="B791" s="23" t="s">
        <v>6469</v>
      </c>
      <c r="C791" s="23" t="s">
        <v>3262</v>
      </c>
      <c r="D791" s="23">
        <v>3.8359999999999999</v>
      </c>
      <c r="E791" s="23" t="s">
        <v>47</v>
      </c>
      <c r="F791" s="23" t="s">
        <v>36</v>
      </c>
      <c r="G791" s="27" t="s">
        <v>4910</v>
      </c>
      <c r="H791" s="27" t="s">
        <v>4338</v>
      </c>
      <c r="I791" s="23" t="s">
        <v>4339</v>
      </c>
      <c r="J791" t="s">
        <v>4669</v>
      </c>
      <c r="K791">
        <v>2</v>
      </c>
      <c r="L791" s="23" t="s">
        <v>2517</v>
      </c>
    </row>
    <row r="792" spans="1:12" x14ac:dyDescent="0.35">
      <c r="A792" s="23" t="s">
        <v>3510</v>
      </c>
      <c r="B792" s="23" t="s">
        <v>3509</v>
      </c>
      <c r="C792" s="23" t="s">
        <v>3253</v>
      </c>
      <c r="D792" s="23">
        <v>0.91600000000000004</v>
      </c>
      <c r="E792" s="23" t="s">
        <v>81</v>
      </c>
      <c r="F792" s="23" t="s">
        <v>36</v>
      </c>
      <c r="G792" s="27" t="s">
        <v>3273</v>
      </c>
      <c r="H792" s="27" t="s">
        <v>4338</v>
      </c>
      <c r="I792" s="23" t="s">
        <v>4339</v>
      </c>
      <c r="J792" t="s">
        <v>4442</v>
      </c>
      <c r="K792">
        <v>1</v>
      </c>
      <c r="L792" s="23" t="s">
        <v>2522</v>
      </c>
    </row>
    <row r="793" spans="1:12" x14ac:dyDescent="0.35">
      <c r="A793" s="23" t="s">
        <v>6356</v>
      </c>
      <c r="B793" s="23" t="s">
        <v>6355</v>
      </c>
      <c r="C793" s="23" t="s">
        <v>3262</v>
      </c>
      <c r="D793" s="23">
        <v>3.4940000000000002</v>
      </c>
      <c r="E793" s="23" t="s">
        <v>47</v>
      </c>
      <c r="F793" s="23" t="s">
        <v>36</v>
      </c>
      <c r="G793" s="27" t="s">
        <v>4910</v>
      </c>
      <c r="H793" s="27" t="s">
        <v>4338</v>
      </c>
      <c r="I793" s="23" t="s">
        <v>4342</v>
      </c>
      <c r="J793" t="s">
        <v>7053</v>
      </c>
      <c r="K793">
        <v>6</v>
      </c>
      <c r="L793" s="23" t="s">
        <v>2517</v>
      </c>
    </row>
    <row r="794" spans="1:12" x14ac:dyDescent="0.35">
      <c r="A794" s="23" t="s">
        <v>5142</v>
      </c>
      <c r="B794" s="23" t="s">
        <v>5141</v>
      </c>
      <c r="C794" s="23" t="s">
        <v>3254</v>
      </c>
      <c r="D794" s="23">
        <v>3.2589999999999999</v>
      </c>
      <c r="E794" s="23" t="s">
        <v>106</v>
      </c>
      <c r="F794" s="23" t="s">
        <v>36</v>
      </c>
      <c r="G794" s="27" t="s">
        <v>5553</v>
      </c>
      <c r="H794" s="27" t="s">
        <v>4338</v>
      </c>
      <c r="I794" s="23" t="s">
        <v>4339</v>
      </c>
      <c r="J794" t="s">
        <v>4365</v>
      </c>
      <c r="K794">
        <v>2</v>
      </c>
      <c r="L794" s="23" t="s">
        <v>2518</v>
      </c>
    </row>
    <row r="795" spans="1:12" x14ac:dyDescent="0.35">
      <c r="A795" s="23" t="s">
        <v>5282</v>
      </c>
      <c r="B795" s="23" t="s">
        <v>5281</v>
      </c>
      <c r="C795" s="23" t="s">
        <v>3253</v>
      </c>
      <c r="D795" s="23">
        <v>1.0429999999999999</v>
      </c>
      <c r="E795" s="23" t="s">
        <v>76</v>
      </c>
      <c r="F795" s="23" t="s">
        <v>36</v>
      </c>
      <c r="G795" s="27" t="s">
        <v>5553</v>
      </c>
      <c r="H795" s="27" t="s">
        <v>4338</v>
      </c>
      <c r="I795" s="23" t="s">
        <v>4339</v>
      </c>
      <c r="J795" t="s">
        <v>4457</v>
      </c>
      <c r="K795">
        <v>1</v>
      </c>
      <c r="L795" s="23" t="s">
        <v>2522</v>
      </c>
    </row>
    <row r="796" spans="1:12" x14ac:dyDescent="0.35">
      <c r="A796" s="23" t="s">
        <v>6993</v>
      </c>
      <c r="B796" s="23" t="s">
        <v>6992</v>
      </c>
      <c r="C796" s="23" t="s">
        <v>3255</v>
      </c>
      <c r="D796" s="23">
        <v>0.43099999999999999</v>
      </c>
      <c r="E796" s="23" t="s">
        <v>81</v>
      </c>
      <c r="F796" s="23" t="s">
        <v>36</v>
      </c>
      <c r="G796" s="27" t="s">
        <v>4910</v>
      </c>
      <c r="H796" s="27" t="s">
        <v>4338</v>
      </c>
      <c r="I796" s="23" t="s">
        <v>4339</v>
      </c>
      <c r="J796" t="s">
        <v>4356</v>
      </c>
      <c r="K796">
        <v>1</v>
      </c>
      <c r="L796" s="23" t="s">
        <v>2525</v>
      </c>
    </row>
    <row r="797" spans="1:12" x14ac:dyDescent="0.35">
      <c r="A797" s="23" t="s">
        <v>6262</v>
      </c>
      <c r="B797" s="23" t="s">
        <v>6261</v>
      </c>
      <c r="C797" s="23" t="s">
        <v>3261</v>
      </c>
      <c r="D797" s="23">
        <v>5.6289999999999996</v>
      </c>
      <c r="E797" s="23" t="s">
        <v>155</v>
      </c>
      <c r="F797" s="23" t="s">
        <v>36</v>
      </c>
      <c r="G797" s="27" t="s">
        <v>4910</v>
      </c>
      <c r="H797" s="27" t="s">
        <v>4338</v>
      </c>
      <c r="I797" s="23" t="s">
        <v>4339</v>
      </c>
      <c r="J797" t="s">
        <v>4859</v>
      </c>
      <c r="K797">
        <v>3</v>
      </c>
      <c r="L797" s="23" t="s">
        <v>2536</v>
      </c>
    </row>
    <row r="798" spans="1:12" x14ac:dyDescent="0.35">
      <c r="A798" s="23" t="s">
        <v>4291</v>
      </c>
      <c r="B798" s="23" t="s">
        <v>4290</v>
      </c>
      <c r="C798" s="23" t="s">
        <v>3255</v>
      </c>
      <c r="D798" s="23">
        <v>0.75</v>
      </c>
      <c r="E798" s="23" t="s">
        <v>36</v>
      </c>
      <c r="F798" s="23" t="s">
        <v>36</v>
      </c>
      <c r="G798" s="27" t="s">
        <v>29</v>
      </c>
      <c r="H798" s="27" t="s">
        <v>4338</v>
      </c>
      <c r="I798" s="23" t="s">
        <v>4339</v>
      </c>
      <c r="J798" t="s">
        <v>4702</v>
      </c>
      <c r="K798">
        <v>2</v>
      </c>
      <c r="L798" s="23" t="s">
        <v>2525</v>
      </c>
    </row>
    <row r="799" spans="1:12" x14ac:dyDescent="0.35">
      <c r="A799" s="23" t="s">
        <v>246</v>
      </c>
      <c r="B799" s="23" t="s">
        <v>245</v>
      </c>
      <c r="C799" s="23" t="s">
        <v>3254</v>
      </c>
      <c r="D799" s="23">
        <v>2.464</v>
      </c>
      <c r="E799" s="23" t="s">
        <v>36</v>
      </c>
      <c r="F799" s="23" t="s">
        <v>36</v>
      </c>
      <c r="G799" s="27" t="s">
        <v>28</v>
      </c>
      <c r="H799" s="27" t="s">
        <v>4338</v>
      </c>
      <c r="I799" s="23" t="s">
        <v>4339</v>
      </c>
      <c r="J799" t="s">
        <v>4750</v>
      </c>
      <c r="K799">
        <v>3</v>
      </c>
      <c r="L799" s="23" t="s">
        <v>2518</v>
      </c>
    </row>
    <row r="800" spans="1:12" x14ac:dyDescent="0.35">
      <c r="A800" s="23" t="s">
        <v>2822</v>
      </c>
      <c r="B800" s="23" t="s">
        <v>2821</v>
      </c>
      <c r="C800" s="23" t="s">
        <v>3262</v>
      </c>
      <c r="D800" s="23">
        <v>4.7140000000000004</v>
      </c>
      <c r="E800" s="23" t="s">
        <v>106</v>
      </c>
      <c r="F800" s="23" t="s">
        <v>36</v>
      </c>
      <c r="G800" s="27" t="s">
        <v>497</v>
      </c>
      <c r="H800" s="27" t="s">
        <v>4338</v>
      </c>
      <c r="I800" s="23" t="s">
        <v>4339</v>
      </c>
      <c r="J800" t="s">
        <v>4401</v>
      </c>
      <c r="K800">
        <v>1</v>
      </c>
      <c r="L800" s="23" t="s">
        <v>2517</v>
      </c>
    </row>
    <row r="801" spans="1:12" x14ac:dyDescent="0.35">
      <c r="A801" s="23" t="s">
        <v>6280</v>
      </c>
      <c r="B801" s="23" t="s">
        <v>6279</v>
      </c>
      <c r="C801" s="23" t="s">
        <v>3261</v>
      </c>
      <c r="D801" s="23">
        <v>5.468</v>
      </c>
      <c r="E801" s="23" t="s">
        <v>71</v>
      </c>
      <c r="F801" s="23" t="s">
        <v>36</v>
      </c>
      <c r="G801" s="27" t="s">
        <v>4910</v>
      </c>
      <c r="H801" s="27" t="s">
        <v>4338</v>
      </c>
      <c r="I801" s="23" t="s">
        <v>4339</v>
      </c>
      <c r="J801" t="s">
        <v>4378</v>
      </c>
      <c r="K801">
        <v>1</v>
      </c>
      <c r="L801" s="23" t="s">
        <v>2536</v>
      </c>
    </row>
    <row r="802" spans="1:12" x14ac:dyDescent="0.35">
      <c r="A802" s="23" t="s">
        <v>6801</v>
      </c>
      <c r="B802" s="23" t="s">
        <v>6800</v>
      </c>
      <c r="C802" s="23" t="s">
        <v>3255</v>
      </c>
      <c r="D802" s="23">
        <v>0.84</v>
      </c>
      <c r="E802" s="23" t="s">
        <v>39</v>
      </c>
      <c r="F802" s="23" t="s">
        <v>36</v>
      </c>
      <c r="G802" s="27" t="s">
        <v>4910</v>
      </c>
      <c r="H802" s="27" t="s">
        <v>4338</v>
      </c>
      <c r="I802" s="23" t="s">
        <v>4339</v>
      </c>
      <c r="J802" t="s">
        <v>4612</v>
      </c>
      <c r="K802">
        <v>3</v>
      </c>
      <c r="L802" s="23" t="s">
        <v>2525</v>
      </c>
    </row>
    <row r="803" spans="1:12" x14ac:dyDescent="0.35">
      <c r="A803" s="23" t="s">
        <v>6550</v>
      </c>
      <c r="B803" s="23" t="s">
        <v>6549</v>
      </c>
      <c r="C803" s="23" t="s">
        <v>3254</v>
      </c>
      <c r="D803" s="23">
        <v>3.3570000000000002</v>
      </c>
      <c r="E803" s="23" t="s">
        <v>144</v>
      </c>
      <c r="F803" s="23" t="s">
        <v>36</v>
      </c>
      <c r="G803" s="27" t="s">
        <v>4910</v>
      </c>
      <c r="H803" s="27" t="s">
        <v>4338</v>
      </c>
      <c r="I803" s="23" t="s">
        <v>4339</v>
      </c>
      <c r="J803" t="s">
        <v>4761</v>
      </c>
      <c r="K803">
        <v>4</v>
      </c>
      <c r="L803" s="23" t="s">
        <v>2518</v>
      </c>
    </row>
    <row r="804" spans="1:12" x14ac:dyDescent="0.35">
      <c r="A804" s="23" t="s">
        <v>4896</v>
      </c>
      <c r="B804" s="23" t="s">
        <v>4895</v>
      </c>
      <c r="C804" s="23" t="s">
        <v>3262</v>
      </c>
      <c r="D804" s="23">
        <v>4.7060000000000004</v>
      </c>
      <c r="E804" s="23" t="s">
        <v>36</v>
      </c>
      <c r="F804" s="23" t="s">
        <v>36</v>
      </c>
      <c r="G804" s="27" t="s">
        <v>3273</v>
      </c>
      <c r="H804" s="27" t="s">
        <v>4338</v>
      </c>
      <c r="I804" s="23" t="s">
        <v>4339</v>
      </c>
      <c r="J804" t="s">
        <v>4677</v>
      </c>
      <c r="K804">
        <v>1</v>
      </c>
      <c r="L804" s="23" t="s">
        <v>2517</v>
      </c>
    </row>
    <row r="805" spans="1:12" x14ac:dyDescent="0.35">
      <c r="A805" s="23" t="s">
        <v>6821</v>
      </c>
      <c r="B805" s="23" t="s">
        <v>6820</v>
      </c>
      <c r="C805" s="23" t="s">
        <v>3255</v>
      </c>
      <c r="D805" s="23">
        <v>0.75</v>
      </c>
      <c r="E805" s="23" t="s">
        <v>155</v>
      </c>
      <c r="F805" s="23" t="s">
        <v>36</v>
      </c>
      <c r="G805" s="27" t="s">
        <v>4910</v>
      </c>
      <c r="H805" s="27" t="s">
        <v>4338</v>
      </c>
      <c r="I805" s="23" t="s">
        <v>4339</v>
      </c>
      <c r="J805" t="s">
        <v>4341</v>
      </c>
      <c r="K805">
        <v>4</v>
      </c>
      <c r="L805" s="23" t="s">
        <v>2525</v>
      </c>
    </row>
    <row r="806" spans="1:12" x14ac:dyDescent="0.35">
      <c r="A806" s="23" t="s">
        <v>295</v>
      </c>
      <c r="B806" s="23" t="s">
        <v>294</v>
      </c>
      <c r="C806" s="23" t="s">
        <v>3254</v>
      </c>
      <c r="D806" s="23">
        <v>1.9359999999999999</v>
      </c>
      <c r="E806" s="23" t="s">
        <v>68</v>
      </c>
      <c r="F806" s="23" t="s">
        <v>36</v>
      </c>
      <c r="G806" s="27" t="s">
        <v>28</v>
      </c>
      <c r="H806" s="27" t="s">
        <v>4338</v>
      </c>
      <c r="I806" s="23" t="s">
        <v>4339</v>
      </c>
      <c r="J806" t="s">
        <v>4751</v>
      </c>
      <c r="K806">
        <v>3</v>
      </c>
      <c r="L806" s="23" t="s">
        <v>2518</v>
      </c>
    </row>
    <row r="807" spans="1:12" x14ac:dyDescent="0.35">
      <c r="A807" s="23" t="s">
        <v>3410</v>
      </c>
      <c r="B807" s="23" t="s">
        <v>3409</v>
      </c>
      <c r="C807" s="23" t="s">
        <v>3262</v>
      </c>
      <c r="D807" s="23">
        <v>4.0579999999999998</v>
      </c>
      <c r="E807" s="23" t="s">
        <v>42</v>
      </c>
      <c r="F807" s="23" t="s">
        <v>36</v>
      </c>
      <c r="G807" s="27" t="s">
        <v>3273</v>
      </c>
      <c r="H807" s="27" t="s">
        <v>4338</v>
      </c>
      <c r="I807" s="23" t="s">
        <v>4339</v>
      </c>
      <c r="J807" t="s">
        <v>4410</v>
      </c>
      <c r="K807">
        <v>2</v>
      </c>
      <c r="L807" s="23" t="s">
        <v>2517</v>
      </c>
    </row>
    <row r="808" spans="1:12" x14ac:dyDescent="0.35">
      <c r="A808" s="23" t="s">
        <v>3705</v>
      </c>
      <c r="B808" s="23" t="s">
        <v>3704</v>
      </c>
      <c r="C808" s="23" t="s">
        <v>3254</v>
      </c>
      <c r="D808" s="23">
        <v>2.944</v>
      </c>
      <c r="E808" s="23" t="s">
        <v>76</v>
      </c>
      <c r="F808" s="23" t="s">
        <v>36</v>
      </c>
      <c r="G808" s="27" t="s">
        <v>3274</v>
      </c>
      <c r="H808" s="27" t="s">
        <v>4338</v>
      </c>
      <c r="I808" s="23" t="s">
        <v>4339</v>
      </c>
      <c r="J808" t="s">
        <v>4735</v>
      </c>
      <c r="K808">
        <v>4</v>
      </c>
      <c r="L808" s="23" t="s">
        <v>2518</v>
      </c>
    </row>
    <row r="809" spans="1:12" x14ac:dyDescent="0.35">
      <c r="A809" s="23" t="s">
        <v>4007</v>
      </c>
      <c r="B809" s="23" t="s">
        <v>4006</v>
      </c>
      <c r="C809" s="23" t="s">
        <v>3254</v>
      </c>
      <c r="D809" s="23">
        <v>1.909</v>
      </c>
      <c r="E809" s="23" t="s">
        <v>50</v>
      </c>
      <c r="F809" s="23" t="s">
        <v>36</v>
      </c>
      <c r="G809" s="27" t="s">
        <v>1733</v>
      </c>
      <c r="H809" s="27" t="s">
        <v>4338</v>
      </c>
      <c r="I809" s="23" t="s">
        <v>4339</v>
      </c>
      <c r="J809" t="s">
        <v>4540</v>
      </c>
      <c r="K809">
        <v>1</v>
      </c>
      <c r="L809" s="23" t="s">
        <v>2518</v>
      </c>
    </row>
    <row r="810" spans="1:12" x14ac:dyDescent="0.35">
      <c r="A810" s="23" t="s">
        <v>5034</v>
      </c>
      <c r="B810" s="23" t="s">
        <v>5033</v>
      </c>
      <c r="C810" s="23" t="s">
        <v>3255</v>
      </c>
      <c r="D810" s="23">
        <v>0.74299999999999999</v>
      </c>
      <c r="E810" s="23" t="s">
        <v>68</v>
      </c>
      <c r="F810" s="23" t="s">
        <v>36</v>
      </c>
      <c r="G810" s="27" t="s">
        <v>493</v>
      </c>
      <c r="H810" s="27" t="s">
        <v>4338</v>
      </c>
      <c r="I810" s="23" t="s">
        <v>4342</v>
      </c>
      <c r="J810" t="s">
        <v>4556</v>
      </c>
      <c r="K810">
        <v>5</v>
      </c>
      <c r="L810" s="23" t="s">
        <v>2525</v>
      </c>
    </row>
    <row r="811" spans="1:12" x14ac:dyDescent="0.35">
      <c r="A811" s="23" t="s">
        <v>3925</v>
      </c>
      <c r="B811" s="23" t="s">
        <v>3924</v>
      </c>
      <c r="C811" s="23" t="s">
        <v>3262</v>
      </c>
      <c r="D811" s="23">
        <v>3.84</v>
      </c>
      <c r="E811" s="23" t="s">
        <v>36</v>
      </c>
      <c r="F811" s="23" t="s">
        <v>36</v>
      </c>
      <c r="G811" s="27" t="s">
        <v>1733</v>
      </c>
      <c r="H811" s="27" t="s">
        <v>4338</v>
      </c>
      <c r="I811" s="23" t="s">
        <v>4342</v>
      </c>
      <c r="J811" t="s">
        <v>4752</v>
      </c>
      <c r="K811">
        <v>5</v>
      </c>
      <c r="L811" s="23" t="s">
        <v>2517</v>
      </c>
    </row>
    <row r="812" spans="1:12" x14ac:dyDescent="0.35">
      <c r="A812" s="23" t="s">
        <v>3129</v>
      </c>
      <c r="B812" s="23" t="s">
        <v>3128</v>
      </c>
      <c r="C812" s="23" t="s">
        <v>3256</v>
      </c>
      <c r="D812" s="23">
        <v>5.94</v>
      </c>
      <c r="E812" s="23" t="s">
        <v>35</v>
      </c>
      <c r="F812" s="23" t="s">
        <v>36</v>
      </c>
      <c r="G812" s="27" t="s">
        <v>28</v>
      </c>
      <c r="H812" s="27" t="s">
        <v>4338</v>
      </c>
      <c r="I812" s="23" t="s">
        <v>4342</v>
      </c>
      <c r="J812" t="s">
        <v>4566</v>
      </c>
      <c r="K812">
        <v>6</v>
      </c>
      <c r="L812" s="23" t="s">
        <v>2516</v>
      </c>
    </row>
    <row r="813" spans="1:12" x14ac:dyDescent="0.35">
      <c r="A813" s="23" t="s">
        <v>4021</v>
      </c>
      <c r="B813" s="23" t="s">
        <v>4020</v>
      </c>
      <c r="C813" s="23" t="s">
        <v>3254</v>
      </c>
      <c r="D813" s="23">
        <v>2.5099999999999998</v>
      </c>
      <c r="E813" s="23" t="s">
        <v>106</v>
      </c>
      <c r="F813" s="23" t="s">
        <v>36</v>
      </c>
      <c r="G813" s="27" t="s">
        <v>1733</v>
      </c>
      <c r="H813" s="27" t="s">
        <v>4338</v>
      </c>
      <c r="I813" s="23" t="s">
        <v>4339</v>
      </c>
      <c r="J813" t="s">
        <v>4743</v>
      </c>
      <c r="K813">
        <v>2</v>
      </c>
      <c r="L813" s="23" t="s">
        <v>2518</v>
      </c>
    </row>
    <row r="814" spans="1:12" x14ac:dyDescent="0.35">
      <c r="A814" s="23" t="s">
        <v>6186</v>
      </c>
      <c r="B814" s="23" t="s">
        <v>6185</v>
      </c>
      <c r="C814" s="23" t="s">
        <v>3262</v>
      </c>
      <c r="D814" s="23">
        <v>3.589</v>
      </c>
      <c r="E814" s="23" t="s">
        <v>39</v>
      </c>
      <c r="F814" s="23" t="s">
        <v>36</v>
      </c>
      <c r="G814" s="27" t="s">
        <v>1733</v>
      </c>
      <c r="H814" s="27" t="s">
        <v>4338</v>
      </c>
      <c r="I814" s="23" t="s">
        <v>4339</v>
      </c>
      <c r="J814" t="s">
        <v>7054</v>
      </c>
      <c r="K814">
        <v>3</v>
      </c>
      <c r="L814" s="23" t="s">
        <v>2517</v>
      </c>
    </row>
    <row r="815" spans="1:12" x14ac:dyDescent="0.35">
      <c r="A815" s="23" t="s">
        <v>3324</v>
      </c>
      <c r="B815" s="23" t="s">
        <v>3323</v>
      </c>
      <c r="C815" s="23" t="s">
        <v>3262</v>
      </c>
      <c r="D815" s="23">
        <v>3.855</v>
      </c>
      <c r="E815" s="23" t="s">
        <v>68</v>
      </c>
      <c r="F815" s="23" t="s">
        <v>36</v>
      </c>
      <c r="G815" s="27" t="s">
        <v>3273</v>
      </c>
      <c r="H815" s="27" t="s">
        <v>4338</v>
      </c>
      <c r="I815" s="23" t="s">
        <v>4342</v>
      </c>
      <c r="J815" t="s">
        <v>4748</v>
      </c>
      <c r="K815">
        <v>8</v>
      </c>
      <c r="L815" s="23" t="s">
        <v>2517</v>
      </c>
    </row>
    <row r="816" spans="1:12" x14ac:dyDescent="0.35">
      <c r="A816" s="23" t="s">
        <v>3446</v>
      </c>
      <c r="B816" s="23" t="s">
        <v>3445</v>
      </c>
      <c r="C816" s="23" t="s">
        <v>3254</v>
      </c>
      <c r="D816" s="23">
        <v>2.3929999999999998</v>
      </c>
      <c r="E816" s="23" t="s">
        <v>53</v>
      </c>
      <c r="F816" s="23" t="s">
        <v>36</v>
      </c>
      <c r="G816" s="27" t="s">
        <v>3273</v>
      </c>
      <c r="H816" s="27" t="s">
        <v>4338</v>
      </c>
      <c r="I816" s="23" t="s">
        <v>4339</v>
      </c>
      <c r="J816" t="s">
        <v>4753</v>
      </c>
      <c r="K816">
        <v>1</v>
      </c>
      <c r="L816" s="23" t="s">
        <v>2518</v>
      </c>
    </row>
    <row r="817" spans="1:12" x14ac:dyDescent="0.35">
      <c r="A817" s="23" t="s">
        <v>5316</v>
      </c>
      <c r="B817" s="23" t="s">
        <v>5315</v>
      </c>
      <c r="C817" s="23" t="s">
        <v>3255</v>
      </c>
      <c r="D817" s="23">
        <v>0.74299999999999999</v>
      </c>
      <c r="E817" s="23" t="s">
        <v>39</v>
      </c>
      <c r="F817" s="23" t="s">
        <v>36</v>
      </c>
      <c r="G817" s="27" t="s">
        <v>5553</v>
      </c>
      <c r="H817" s="27" t="s">
        <v>4338</v>
      </c>
      <c r="I817" s="23" t="s">
        <v>4342</v>
      </c>
      <c r="J817" t="s">
        <v>7055</v>
      </c>
      <c r="K817">
        <v>8</v>
      </c>
      <c r="L817" s="23" t="s">
        <v>2525</v>
      </c>
    </row>
    <row r="818" spans="1:12" x14ac:dyDescent="0.35">
      <c r="A818" s="23" t="s">
        <v>6977</v>
      </c>
      <c r="B818" s="23" t="s">
        <v>6976</v>
      </c>
      <c r="C818" s="23" t="s">
        <v>3255</v>
      </c>
      <c r="D818" s="23">
        <v>0.69799999999999995</v>
      </c>
      <c r="E818" s="23" t="s">
        <v>36</v>
      </c>
      <c r="F818" s="23" t="s">
        <v>36</v>
      </c>
      <c r="G818" s="27" t="s">
        <v>4910</v>
      </c>
      <c r="H818" s="27" t="s">
        <v>4338</v>
      </c>
      <c r="I818" s="23" t="s">
        <v>4339</v>
      </c>
      <c r="J818" t="s">
        <v>4363</v>
      </c>
      <c r="K818">
        <v>3</v>
      </c>
      <c r="L818" s="23" t="s">
        <v>2525</v>
      </c>
    </row>
    <row r="819" spans="1:12" x14ac:dyDescent="0.35">
      <c r="A819" s="23" t="s">
        <v>5974</v>
      </c>
      <c r="B819" s="23" t="s">
        <v>5973</v>
      </c>
      <c r="C819" s="23" t="s">
        <v>3255</v>
      </c>
      <c r="D819" s="23">
        <v>0.745</v>
      </c>
      <c r="E819" s="23" t="s">
        <v>36</v>
      </c>
      <c r="F819" s="23" t="s">
        <v>36</v>
      </c>
      <c r="G819" s="27" t="s">
        <v>4909</v>
      </c>
      <c r="H819" s="27" t="s">
        <v>4338</v>
      </c>
      <c r="I819" s="23" t="s">
        <v>4339</v>
      </c>
      <c r="J819" t="s">
        <v>4575</v>
      </c>
      <c r="K819">
        <v>1</v>
      </c>
      <c r="L819" s="23" t="s">
        <v>2525</v>
      </c>
    </row>
    <row r="820" spans="1:12" x14ac:dyDescent="0.35">
      <c r="A820" s="23" t="s">
        <v>3310</v>
      </c>
      <c r="B820" s="23" t="s">
        <v>3309</v>
      </c>
      <c r="C820" s="23" t="s">
        <v>3261</v>
      </c>
      <c r="D820" s="23">
        <v>4.9359999999999999</v>
      </c>
      <c r="E820" s="23" t="s">
        <v>36</v>
      </c>
      <c r="F820" s="23" t="s">
        <v>36</v>
      </c>
      <c r="G820" s="27" t="s">
        <v>25</v>
      </c>
      <c r="H820" s="27" t="s">
        <v>4338</v>
      </c>
      <c r="I820" s="23" t="s">
        <v>4342</v>
      </c>
      <c r="J820" t="s">
        <v>4754</v>
      </c>
      <c r="K820">
        <v>6</v>
      </c>
      <c r="L820" s="23" t="s">
        <v>2536</v>
      </c>
    </row>
    <row r="821" spans="1:12" x14ac:dyDescent="0.35">
      <c r="A821" s="23" t="s">
        <v>5332</v>
      </c>
      <c r="B821" s="23" t="s">
        <v>5331</v>
      </c>
      <c r="C821" s="23" t="s">
        <v>3255</v>
      </c>
      <c r="D821" s="23">
        <v>0.78600000000000003</v>
      </c>
      <c r="E821" s="23" t="s">
        <v>71</v>
      </c>
      <c r="F821" s="23" t="s">
        <v>36</v>
      </c>
      <c r="G821" s="27" t="s">
        <v>5553</v>
      </c>
      <c r="H821" s="27" t="s">
        <v>4338</v>
      </c>
      <c r="I821" s="23" t="s">
        <v>4339</v>
      </c>
      <c r="J821" t="s">
        <v>7056</v>
      </c>
      <c r="K821">
        <v>1</v>
      </c>
      <c r="L821" s="23" t="s">
        <v>2525</v>
      </c>
    </row>
    <row r="822" spans="1:12" x14ac:dyDescent="0.35">
      <c r="A822" s="23" t="s">
        <v>4237</v>
      </c>
      <c r="B822" s="23" t="s">
        <v>4236</v>
      </c>
      <c r="C822" s="23" t="s">
        <v>3253</v>
      </c>
      <c r="D822" s="23">
        <v>1.1679999999999999</v>
      </c>
      <c r="E822" s="23" t="s">
        <v>68</v>
      </c>
      <c r="F822" s="23" t="s">
        <v>36</v>
      </c>
      <c r="G822" s="27" t="s">
        <v>29</v>
      </c>
      <c r="H822" s="27" t="s">
        <v>4338</v>
      </c>
      <c r="I822" s="23" t="s">
        <v>4339</v>
      </c>
      <c r="J822" t="s">
        <v>4513</v>
      </c>
      <c r="K822">
        <v>2</v>
      </c>
      <c r="L822" s="23" t="s">
        <v>2522</v>
      </c>
    </row>
    <row r="823" spans="1:12" x14ac:dyDescent="0.35">
      <c r="A823" s="23" t="s">
        <v>3039</v>
      </c>
      <c r="B823" s="23" t="s">
        <v>3038</v>
      </c>
      <c r="C823" s="23" t="s">
        <v>3255</v>
      </c>
      <c r="D823" s="23">
        <v>0.75</v>
      </c>
      <c r="E823" s="23" t="s">
        <v>81</v>
      </c>
      <c r="F823" s="23" t="s">
        <v>36</v>
      </c>
      <c r="G823" s="27" t="s">
        <v>2786</v>
      </c>
      <c r="H823" s="27" t="s">
        <v>4338</v>
      </c>
      <c r="I823" s="23" t="s">
        <v>4339</v>
      </c>
      <c r="J823" t="s">
        <v>4345</v>
      </c>
      <c r="K823">
        <v>4</v>
      </c>
      <c r="L823" s="23" t="s">
        <v>2525</v>
      </c>
    </row>
    <row r="824" spans="1:12" x14ac:dyDescent="0.35">
      <c r="A824" s="23" t="s">
        <v>6743</v>
      </c>
      <c r="B824" s="23" t="s">
        <v>6742</v>
      </c>
      <c r="C824" s="23" t="s">
        <v>3253</v>
      </c>
      <c r="D824" s="23">
        <v>1.5620000000000001</v>
      </c>
      <c r="E824" s="23" t="s">
        <v>53</v>
      </c>
      <c r="F824" s="23" t="s">
        <v>36</v>
      </c>
      <c r="G824" s="27" t="s">
        <v>4910</v>
      </c>
      <c r="H824" s="27" t="s">
        <v>4338</v>
      </c>
      <c r="I824" s="23" t="s">
        <v>4339</v>
      </c>
      <c r="J824" t="s">
        <v>4886</v>
      </c>
      <c r="K824">
        <v>4</v>
      </c>
      <c r="L824" s="23" t="s">
        <v>2522</v>
      </c>
    </row>
    <row r="825" spans="1:12" x14ac:dyDescent="0.35">
      <c r="A825" s="23" t="s">
        <v>4915</v>
      </c>
      <c r="B825" s="23" t="s">
        <v>4914</v>
      </c>
      <c r="C825" s="23" t="s">
        <v>3261</v>
      </c>
      <c r="D825" s="23">
        <v>5.7489999999999997</v>
      </c>
      <c r="E825" s="23" t="s">
        <v>85</v>
      </c>
      <c r="F825" s="23" t="s">
        <v>36</v>
      </c>
      <c r="G825" s="27" t="s">
        <v>2786</v>
      </c>
      <c r="H825" s="27" t="s">
        <v>4338</v>
      </c>
      <c r="I825" s="23" t="s">
        <v>4339</v>
      </c>
      <c r="J825" t="s">
        <v>4533</v>
      </c>
      <c r="K825">
        <v>2</v>
      </c>
      <c r="L825" s="23" t="s">
        <v>2536</v>
      </c>
    </row>
    <row r="826" spans="1:12" x14ac:dyDescent="0.35">
      <c r="A826" s="23" t="s">
        <v>6522</v>
      </c>
      <c r="B826" s="23" t="s">
        <v>6521</v>
      </c>
      <c r="C826" s="23" t="s">
        <v>3255</v>
      </c>
      <c r="D826" s="23">
        <v>0.75</v>
      </c>
      <c r="E826" s="23" t="s">
        <v>76</v>
      </c>
      <c r="F826" s="23" t="s">
        <v>36</v>
      </c>
      <c r="G826" s="27" t="s">
        <v>4910</v>
      </c>
      <c r="H826" s="27" t="s">
        <v>4338</v>
      </c>
      <c r="I826" s="23" t="s">
        <v>4342</v>
      </c>
      <c r="J826" t="s">
        <v>4641</v>
      </c>
      <c r="K826">
        <v>5</v>
      </c>
      <c r="L826" s="23" t="s">
        <v>2525</v>
      </c>
    </row>
    <row r="827" spans="1:12" x14ac:dyDescent="0.35">
      <c r="A827" s="23" t="s">
        <v>2959</v>
      </c>
      <c r="B827" s="23" t="s">
        <v>2958</v>
      </c>
      <c r="C827" s="23" t="s">
        <v>3262</v>
      </c>
      <c r="D827" s="23">
        <v>3.46</v>
      </c>
      <c r="E827" s="23" t="s">
        <v>36</v>
      </c>
      <c r="F827" s="23" t="s">
        <v>36</v>
      </c>
      <c r="G827" s="27" t="s">
        <v>2786</v>
      </c>
      <c r="H827" s="27" t="s">
        <v>4338</v>
      </c>
      <c r="I827" s="23" t="s">
        <v>4339</v>
      </c>
      <c r="J827" t="s">
        <v>4497</v>
      </c>
      <c r="K827">
        <v>2</v>
      </c>
      <c r="L827" s="23" t="s">
        <v>2517</v>
      </c>
    </row>
    <row r="828" spans="1:12" x14ac:dyDescent="0.35">
      <c r="A828" s="23" t="s">
        <v>2708</v>
      </c>
      <c r="B828" s="23" t="s">
        <v>2707</v>
      </c>
      <c r="C828" s="23" t="s">
        <v>3261</v>
      </c>
      <c r="D828" s="23">
        <v>5.0069999999999997</v>
      </c>
      <c r="E828" s="23" t="s">
        <v>68</v>
      </c>
      <c r="F828" s="23" t="s">
        <v>36</v>
      </c>
      <c r="G828" s="27" t="s">
        <v>1733</v>
      </c>
      <c r="H828" s="27" t="s">
        <v>4338</v>
      </c>
      <c r="I828" s="23" t="s">
        <v>4339</v>
      </c>
      <c r="J828" t="s">
        <v>4755</v>
      </c>
      <c r="K828">
        <v>3</v>
      </c>
      <c r="L828" s="23" t="s">
        <v>2536</v>
      </c>
    </row>
    <row r="829" spans="1:12" x14ac:dyDescent="0.35">
      <c r="A829" s="23" t="s">
        <v>4997</v>
      </c>
      <c r="B829" s="23" t="s">
        <v>4996</v>
      </c>
      <c r="C829" s="23" t="s">
        <v>3255</v>
      </c>
      <c r="D829" s="23">
        <v>0.745</v>
      </c>
      <c r="E829" s="23" t="s">
        <v>81</v>
      </c>
      <c r="F829" s="23" t="s">
        <v>36</v>
      </c>
      <c r="G829" s="27" t="s">
        <v>3273</v>
      </c>
      <c r="H829" s="27" t="s">
        <v>4338</v>
      </c>
      <c r="I829" s="23" t="s">
        <v>4339</v>
      </c>
      <c r="J829" t="s">
        <v>4814</v>
      </c>
      <c r="K829">
        <v>3</v>
      </c>
      <c r="L829" s="23" t="s">
        <v>2525</v>
      </c>
    </row>
    <row r="830" spans="1:12" x14ac:dyDescent="0.35">
      <c r="A830" s="23" t="s">
        <v>5756</v>
      </c>
      <c r="B830" s="23" t="s">
        <v>5755</v>
      </c>
      <c r="C830" s="23" t="s">
        <v>3253</v>
      </c>
      <c r="D830" s="23">
        <v>1.629</v>
      </c>
      <c r="E830" s="23" t="s">
        <v>36</v>
      </c>
      <c r="F830" s="23" t="s">
        <v>36</v>
      </c>
      <c r="G830" s="27" t="s">
        <v>4909</v>
      </c>
      <c r="H830" s="27" t="s">
        <v>4338</v>
      </c>
      <c r="I830" s="23" t="s">
        <v>4339</v>
      </c>
      <c r="J830" t="s">
        <v>4773</v>
      </c>
      <c r="K830">
        <v>3</v>
      </c>
      <c r="L830" s="23" t="s">
        <v>2522</v>
      </c>
    </row>
    <row r="831" spans="1:12" x14ac:dyDescent="0.35">
      <c r="A831" s="23" t="s">
        <v>5854</v>
      </c>
      <c r="B831" s="23" t="s">
        <v>5853</v>
      </c>
      <c r="C831" s="23" t="s">
        <v>3255</v>
      </c>
      <c r="D831" s="23">
        <v>0.75</v>
      </c>
      <c r="E831" s="23" t="s">
        <v>47</v>
      </c>
      <c r="F831" s="23" t="s">
        <v>36</v>
      </c>
      <c r="G831" s="27" t="s">
        <v>4909</v>
      </c>
      <c r="H831" s="27" t="s">
        <v>4338</v>
      </c>
      <c r="I831" s="23" t="s">
        <v>4339</v>
      </c>
      <c r="J831" t="s">
        <v>4744</v>
      </c>
      <c r="K831">
        <v>2</v>
      </c>
      <c r="L831" s="23" t="s">
        <v>2525</v>
      </c>
    </row>
    <row r="832" spans="1:12" x14ac:dyDescent="0.35">
      <c r="A832" s="23" t="s">
        <v>3751</v>
      </c>
      <c r="B832" s="23" t="s">
        <v>3750</v>
      </c>
      <c r="C832" s="23" t="s">
        <v>3255</v>
      </c>
      <c r="D832" s="23">
        <v>0.75</v>
      </c>
      <c r="E832" s="23" t="s">
        <v>81</v>
      </c>
      <c r="F832" s="23" t="s">
        <v>36</v>
      </c>
      <c r="G832" s="27" t="s">
        <v>3274</v>
      </c>
      <c r="H832" s="27" t="s">
        <v>4338</v>
      </c>
      <c r="I832" s="23" t="s">
        <v>4339</v>
      </c>
      <c r="J832" t="s">
        <v>4672</v>
      </c>
      <c r="K832">
        <v>4</v>
      </c>
      <c r="L832" s="23" t="s">
        <v>2525</v>
      </c>
    </row>
    <row r="833" spans="1:12" x14ac:dyDescent="0.35">
      <c r="A833" s="23" t="s">
        <v>964</v>
      </c>
      <c r="B833" s="23" t="s">
        <v>963</v>
      </c>
      <c r="C833" s="23" t="s">
        <v>3253</v>
      </c>
      <c r="D833" s="23">
        <v>1.3069999999999999</v>
      </c>
      <c r="E833" s="23" t="s">
        <v>42</v>
      </c>
      <c r="F833" s="23" t="s">
        <v>36</v>
      </c>
      <c r="G833" s="27" t="s">
        <v>26</v>
      </c>
      <c r="H833" s="27" t="s">
        <v>4338</v>
      </c>
      <c r="I833" s="23" t="s">
        <v>4342</v>
      </c>
      <c r="J833" t="s">
        <v>4551</v>
      </c>
      <c r="K833">
        <v>8</v>
      </c>
      <c r="L833" s="23" t="s">
        <v>2522</v>
      </c>
    </row>
    <row r="834" spans="1:12" x14ac:dyDescent="0.35">
      <c r="A834" s="23" t="s">
        <v>6683</v>
      </c>
      <c r="B834" s="23" t="s">
        <v>6682</v>
      </c>
      <c r="C834" s="23" t="s">
        <v>3254</v>
      </c>
      <c r="D834" s="23">
        <v>2.0720000000000001</v>
      </c>
      <c r="E834" s="23" t="s">
        <v>42</v>
      </c>
      <c r="F834" s="23" t="s">
        <v>36</v>
      </c>
      <c r="G834" s="27" t="s">
        <v>4910</v>
      </c>
      <c r="H834" s="27" t="s">
        <v>4338</v>
      </c>
      <c r="I834" s="23" t="s">
        <v>4339</v>
      </c>
      <c r="J834" t="s">
        <v>4443</v>
      </c>
      <c r="K834">
        <v>2</v>
      </c>
      <c r="L834" s="23" t="s">
        <v>2518</v>
      </c>
    </row>
    <row r="835" spans="1:12" x14ac:dyDescent="0.35">
      <c r="A835" s="23" t="s">
        <v>1927</v>
      </c>
      <c r="B835" s="23" t="s">
        <v>1926</v>
      </c>
      <c r="C835" s="23" t="s">
        <v>3255</v>
      </c>
      <c r="D835" s="23">
        <v>0.75</v>
      </c>
      <c r="E835" s="23" t="s">
        <v>47</v>
      </c>
      <c r="F835" s="23" t="s">
        <v>36</v>
      </c>
      <c r="G835" s="27" t="s">
        <v>1733</v>
      </c>
      <c r="H835" s="27" t="s">
        <v>4338</v>
      </c>
      <c r="I835" s="23" t="s">
        <v>4339</v>
      </c>
      <c r="J835" t="s">
        <v>4475</v>
      </c>
      <c r="K835">
        <v>3</v>
      </c>
      <c r="L835" s="23" t="s">
        <v>2525</v>
      </c>
    </row>
    <row r="836" spans="1:12" x14ac:dyDescent="0.35">
      <c r="A836" s="23" t="s">
        <v>6939</v>
      </c>
      <c r="B836" s="23" t="s">
        <v>6938</v>
      </c>
      <c r="C836" s="23" t="s">
        <v>3255</v>
      </c>
      <c r="D836" s="23">
        <v>0.75</v>
      </c>
      <c r="E836" s="23" t="s">
        <v>53</v>
      </c>
      <c r="F836" s="23" t="s">
        <v>36</v>
      </c>
      <c r="G836" s="27" t="s">
        <v>4910</v>
      </c>
      <c r="H836" s="27" t="s">
        <v>4338</v>
      </c>
      <c r="I836" s="23" t="s">
        <v>4339</v>
      </c>
      <c r="J836" t="s">
        <v>4822</v>
      </c>
      <c r="K836">
        <v>1</v>
      </c>
      <c r="L836" s="23" t="s">
        <v>2525</v>
      </c>
    </row>
    <row r="837" spans="1:12" x14ac:dyDescent="0.35">
      <c r="A837" s="23" t="s">
        <v>3454</v>
      </c>
      <c r="B837" s="23" t="s">
        <v>3453</v>
      </c>
      <c r="C837" s="23" t="s">
        <v>3255</v>
      </c>
      <c r="D837" s="23">
        <v>0.84299999999999997</v>
      </c>
      <c r="E837" s="23" t="s">
        <v>47</v>
      </c>
      <c r="F837" s="23" t="s">
        <v>36</v>
      </c>
      <c r="G837" s="27" t="s">
        <v>3273</v>
      </c>
      <c r="H837" s="27" t="s">
        <v>4338</v>
      </c>
      <c r="I837" s="23" t="s">
        <v>4339</v>
      </c>
      <c r="J837" t="s">
        <v>4365</v>
      </c>
      <c r="K837">
        <v>2</v>
      </c>
      <c r="L837" s="23" t="s">
        <v>2525</v>
      </c>
    </row>
    <row r="838" spans="1:12" x14ac:dyDescent="0.35">
      <c r="A838" s="23" t="s">
        <v>3964</v>
      </c>
      <c r="B838" s="23" t="s">
        <v>3963</v>
      </c>
      <c r="C838" s="23" t="s">
        <v>3254</v>
      </c>
      <c r="D838" s="23">
        <v>3.2570000000000001</v>
      </c>
      <c r="E838" s="23" t="s">
        <v>68</v>
      </c>
      <c r="F838" s="23" t="s">
        <v>36</v>
      </c>
      <c r="G838" s="27" t="s">
        <v>1733</v>
      </c>
      <c r="H838" s="27" t="s">
        <v>4338</v>
      </c>
      <c r="I838" s="23" t="s">
        <v>4339</v>
      </c>
      <c r="J838" t="s">
        <v>4756</v>
      </c>
      <c r="K838">
        <v>4</v>
      </c>
      <c r="L838" s="23" t="s">
        <v>2518</v>
      </c>
    </row>
    <row r="839" spans="1:12" x14ac:dyDescent="0.35">
      <c r="A839" s="23" t="s">
        <v>6528</v>
      </c>
      <c r="B839" s="23" t="s">
        <v>6527</v>
      </c>
      <c r="C839" s="23" t="s">
        <v>3262</v>
      </c>
      <c r="D839" s="23">
        <v>3.62</v>
      </c>
      <c r="E839" s="23" t="s">
        <v>42</v>
      </c>
      <c r="F839" s="23" t="s">
        <v>36</v>
      </c>
      <c r="G839" s="27" t="s">
        <v>4910</v>
      </c>
      <c r="H839" s="27" t="s">
        <v>4338</v>
      </c>
      <c r="I839" s="23" t="s">
        <v>4339</v>
      </c>
      <c r="J839" t="s">
        <v>4508</v>
      </c>
      <c r="K839">
        <v>4</v>
      </c>
      <c r="L839" s="23" t="s">
        <v>2517</v>
      </c>
    </row>
    <row r="840" spans="1:12" x14ac:dyDescent="0.35">
      <c r="A840" s="23" t="s">
        <v>6198</v>
      </c>
      <c r="B840" s="23" t="s">
        <v>6197</v>
      </c>
      <c r="C840" s="23" t="s">
        <v>3254</v>
      </c>
      <c r="D840" s="23">
        <v>2.08</v>
      </c>
      <c r="E840" s="23" t="s">
        <v>106</v>
      </c>
      <c r="F840" s="23" t="s">
        <v>36</v>
      </c>
      <c r="G840" s="27" t="s">
        <v>1733</v>
      </c>
      <c r="H840" s="27" t="s">
        <v>4338</v>
      </c>
      <c r="I840" s="23" t="s">
        <v>4339</v>
      </c>
      <c r="J840" t="s">
        <v>4609</v>
      </c>
      <c r="K840">
        <v>3</v>
      </c>
      <c r="L840" s="23" t="s">
        <v>2518</v>
      </c>
    </row>
    <row r="841" spans="1:12" x14ac:dyDescent="0.35">
      <c r="A841" s="23" t="s">
        <v>4267</v>
      </c>
      <c r="B841" s="23" t="s">
        <v>4266</v>
      </c>
      <c r="C841" s="23" t="s">
        <v>3253</v>
      </c>
      <c r="D841" s="23">
        <v>1.488</v>
      </c>
      <c r="E841" s="23" t="s">
        <v>155</v>
      </c>
      <c r="F841" s="23" t="s">
        <v>36</v>
      </c>
      <c r="G841" s="27" t="s">
        <v>29</v>
      </c>
      <c r="H841" s="27" t="s">
        <v>4338</v>
      </c>
      <c r="I841" s="23" t="s">
        <v>4339</v>
      </c>
      <c r="J841" t="s">
        <v>4757</v>
      </c>
      <c r="K841">
        <v>3</v>
      </c>
      <c r="L841" s="23" t="s">
        <v>2522</v>
      </c>
    </row>
    <row r="842" spans="1:12" x14ac:dyDescent="0.35">
      <c r="A842" s="23" t="s">
        <v>5146</v>
      </c>
      <c r="B842" s="23" t="s">
        <v>5145</v>
      </c>
      <c r="C842" s="23" t="s">
        <v>3254</v>
      </c>
      <c r="D842" s="23">
        <v>3.2450000000000001</v>
      </c>
      <c r="E842" s="23" t="s">
        <v>50</v>
      </c>
      <c r="F842" s="23" t="s">
        <v>36</v>
      </c>
      <c r="G842" s="27" t="s">
        <v>5553</v>
      </c>
      <c r="H842" s="27" t="s">
        <v>4338</v>
      </c>
      <c r="I842" s="23" t="s">
        <v>4339</v>
      </c>
      <c r="J842" t="s">
        <v>4449</v>
      </c>
      <c r="K842">
        <v>3</v>
      </c>
      <c r="L842" s="23" t="s">
        <v>2518</v>
      </c>
    </row>
    <row r="843" spans="1:12" x14ac:dyDescent="0.35">
      <c r="A843" s="23" t="s">
        <v>6759</v>
      </c>
      <c r="B843" s="23" t="s">
        <v>6758</v>
      </c>
      <c r="C843" s="23" t="s">
        <v>3253</v>
      </c>
      <c r="D843" s="23">
        <v>1.401</v>
      </c>
      <c r="E843" s="23" t="s">
        <v>156</v>
      </c>
      <c r="F843" s="23" t="s">
        <v>36</v>
      </c>
      <c r="G843" s="27" t="s">
        <v>4910</v>
      </c>
      <c r="H843" s="27" t="s">
        <v>4338</v>
      </c>
      <c r="I843" s="23" t="s">
        <v>4339</v>
      </c>
      <c r="J843" t="s">
        <v>4581</v>
      </c>
      <c r="K843">
        <v>4</v>
      </c>
      <c r="L843" s="23" t="s">
        <v>2522</v>
      </c>
    </row>
    <row r="844" spans="1:12" x14ac:dyDescent="0.35">
      <c r="A844" s="23" t="s">
        <v>3675</v>
      </c>
      <c r="B844" s="23" t="s">
        <v>3674</v>
      </c>
      <c r="C844" s="23" t="s">
        <v>3254</v>
      </c>
      <c r="D844" s="23">
        <v>2.0720000000000001</v>
      </c>
      <c r="E844" s="23" t="s">
        <v>36</v>
      </c>
      <c r="F844" s="23" t="s">
        <v>36</v>
      </c>
      <c r="G844" s="27" t="s">
        <v>3274</v>
      </c>
      <c r="H844" s="27" t="s">
        <v>4338</v>
      </c>
      <c r="I844" s="23" t="s">
        <v>4339</v>
      </c>
      <c r="J844" t="s">
        <v>4564</v>
      </c>
      <c r="K844">
        <v>2</v>
      </c>
      <c r="L844" s="23" t="s">
        <v>2518</v>
      </c>
    </row>
    <row r="845" spans="1:12" x14ac:dyDescent="0.35">
      <c r="A845" s="23" t="s">
        <v>4309</v>
      </c>
      <c r="B845" s="23" t="s">
        <v>4308</v>
      </c>
      <c r="C845" s="23" t="s">
        <v>3254</v>
      </c>
      <c r="D845" s="23">
        <v>2.0510000000000002</v>
      </c>
      <c r="E845" s="23" t="s">
        <v>53</v>
      </c>
      <c r="F845" s="23" t="s">
        <v>36</v>
      </c>
      <c r="G845" s="27" t="s">
        <v>29</v>
      </c>
      <c r="H845" s="27" t="s">
        <v>4338</v>
      </c>
      <c r="I845" s="23" t="s">
        <v>4339</v>
      </c>
      <c r="J845" t="s">
        <v>4632</v>
      </c>
      <c r="K845">
        <v>2</v>
      </c>
      <c r="L845" s="23" t="s">
        <v>2518</v>
      </c>
    </row>
    <row r="846" spans="1:12" x14ac:dyDescent="0.35">
      <c r="A846" s="23" t="s">
        <v>6064</v>
      </c>
      <c r="B846" s="23" t="s">
        <v>6063</v>
      </c>
      <c r="C846" s="23" t="s">
        <v>3261</v>
      </c>
      <c r="D846" s="23">
        <v>5.2039999999999997</v>
      </c>
      <c r="E846" s="23" t="s">
        <v>36</v>
      </c>
      <c r="F846" s="23" t="s">
        <v>36</v>
      </c>
      <c r="G846" s="27" t="s">
        <v>28</v>
      </c>
      <c r="H846" s="27" t="s">
        <v>4338</v>
      </c>
      <c r="I846" s="23" t="s">
        <v>4339</v>
      </c>
      <c r="J846" t="s">
        <v>4710</v>
      </c>
      <c r="K846">
        <v>2</v>
      </c>
      <c r="L846" s="23" t="s">
        <v>2536</v>
      </c>
    </row>
    <row r="847" spans="1:12" x14ac:dyDescent="0.35">
      <c r="A847" s="23" t="s">
        <v>5972</v>
      </c>
      <c r="B847" s="23" t="s">
        <v>5971</v>
      </c>
      <c r="C847" s="23" t="s">
        <v>3255</v>
      </c>
      <c r="D847" s="23">
        <v>0.745</v>
      </c>
      <c r="E847" s="23" t="s">
        <v>81</v>
      </c>
      <c r="F847" s="23" t="s">
        <v>36</v>
      </c>
      <c r="G847" s="27" t="s">
        <v>4909</v>
      </c>
      <c r="H847" s="27" t="s">
        <v>4338</v>
      </c>
      <c r="I847" s="23" t="s">
        <v>4339</v>
      </c>
      <c r="J847" t="s">
        <v>4880</v>
      </c>
      <c r="K847">
        <v>4</v>
      </c>
      <c r="L847" s="23" t="s">
        <v>2525</v>
      </c>
    </row>
    <row r="848" spans="1:12" x14ac:dyDescent="0.35">
      <c r="A848" s="23" t="s">
        <v>5788</v>
      </c>
      <c r="B848" s="23" t="s">
        <v>5787</v>
      </c>
      <c r="C848" s="23" t="s">
        <v>3255</v>
      </c>
      <c r="D848" s="23">
        <v>0.74299999999999999</v>
      </c>
      <c r="E848" s="23" t="s">
        <v>81</v>
      </c>
      <c r="F848" s="23" t="s">
        <v>36</v>
      </c>
      <c r="G848" s="27" t="s">
        <v>4909</v>
      </c>
      <c r="H848" s="27" t="s">
        <v>4338</v>
      </c>
      <c r="I848" s="23" t="s">
        <v>4342</v>
      </c>
      <c r="J848" t="s">
        <v>7033</v>
      </c>
      <c r="K848">
        <v>6</v>
      </c>
      <c r="L848" s="23" t="s">
        <v>2525</v>
      </c>
    </row>
    <row r="849" spans="1:12" x14ac:dyDescent="0.35">
      <c r="A849" s="23" t="s">
        <v>2157</v>
      </c>
      <c r="B849" s="23" t="s">
        <v>2156</v>
      </c>
      <c r="C849" s="23" t="s">
        <v>3256</v>
      </c>
      <c r="D849" s="23">
        <v>6.2619999999999996</v>
      </c>
      <c r="E849" s="23" t="s">
        <v>81</v>
      </c>
      <c r="F849" s="23" t="s">
        <v>36</v>
      </c>
      <c r="G849" s="27" t="s">
        <v>493</v>
      </c>
      <c r="H849" s="27" t="s">
        <v>4338</v>
      </c>
      <c r="I849" s="23" t="s">
        <v>4342</v>
      </c>
      <c r="J849" t="s">
        <v>4759</v>
      </c>
      <c r="K849">
        <v>6</v>
      </c>
      <c r="L849" s="23" t="s">
        <v>2516</v>
      </c>
    </row>
    <row r="850" spans="1:12" x14ac:dyDescent="0.35">
      <c r="A850" s="23" t="s">
        <v>2885</v>
      </c>
      <c r="B850" s="23" t="s">
        <v>2884</v>
      </c>
      <c r="C850" s="23" t="s">
        <v>3254</v>
      </c>
      <c r="D850" s="23">
        <v>1.9810000000000001</v>
      </c>
      <c r="E850" s="23" t="s">
        <v>50</v>
      </c>
      <c r="F850" s="23" t="s">
        <v>36</v>
      </c>
      <c r="G850" s="27" t="s">
        <v>493</v>
      </c>
      <c r="H850" s="27" t="s">
        <v>4338</v>
      </c>
      <c r="I850" s="23" t="s">
        <v>4339</v>
      </c>
      <c r="J850" t="s">
        <v>4760</v>
      </c>
      <c r="K850">
        <v>3</v>
      </c>
      <c r="L850" s="23" t="s">
        <v>2518</v>
      </c>
    </row>
    <row r="851" spans="1:12" x14ac:dyDescent="0.35">
      <c r="A851" s="23" t="s">
        <v>3438</v>
      </c>
      <c r="B851" s="23" t="s">
        <v>3437</v>
      </c>
      <c r="C851" s="23" t="s">
        <v>3254</v>
      </c>
      <c r="D851" s="23">
        <v>3.1619999999999999</v>
      </c>
      <c r="E851" s="23" t="s">
        <v>36</v>
      </c>
      <c r="F851" s="23" t="s">
        <v>36</v>
      </c>
      <c r="G851" s="27" t="s">
        <v>3273</v>
      </c>
      <c r="H851" s="27" t="s">
        <v>4338</v>
      </c>
      <c r="I851" s="23" t="s">
        <v>4339</v>
      </c>
      <c r="J851" t="s">
        <v>4522</v>
      </c>
      <c r="K851">
        <v>3</v>
      </c>
      <c r="L851" s="23" t="s">
        <v>2518</v>
      </c>
    </row>
    <row r="852" spans="1:12" x14ac:dyDescent="0.35">
      <c r="A852" s="23" t="s">
        <v>3450</v>
      </c>
      <c r="B852" s="23" t="s">
        <v>3449</v>
      </c>
      <c r="C852" s="23" t="s">
        <v>3254</v>
      </c>
      <c r="D852" s="23">
        <v>2.3530000000000002</v>
      </c>
      <c r="E852" s="23" t="s">
        <v>47</v>
      </c>
      <c r="F852" s="23" t="s">
        <v>36</v>
      </c>
      <c r="G852" s="27" t="s">
        <v>3273</v>
      </c>
      <c r="H852" s="27" t="s">
        <v>4338</v>
      </c>
      <c r="I852" s="23" t="s">
        <v>4339</v>
      </c>
      <c r="J852" t="s">
        <v>4652</v>
      </c>
      <c r="K852">
        <v>2</v>
      </c>
      <c r="L852" s="23" t="s">
        <v>2518</v>
      </c>
    </row>
    <row r="853" spans="1:12" x14ac:dyDescent="0.35">
      <c r="A853" s="23" t="s">
        <v>4259</v>
      </c>
      <c r="B853" s="23" t="s">
        <v>4258</v>
      </c>
      <c r="C853" s="23" t="s">
        <v>3254</v>
      </c>
      <c r="D853" s="23">
        <v>2.0419999999999998</v>
      </c>
      <c r="E853" s="23" t="s">
        <v>39</v>
      </c>
      <c r="F853" s="23" t="s">
        <v>36</v>
      </c>
      <c r="G853" s="27" t="s">
        <v>29</v>
      </c>
      <c r="H853" s="27" t="s">
        <v>4338</v>
      </c>
      <c r="I853" s="23" t="s">
        <v>4339</v>
      </c>
      <c r="J853" t="s">
        <v>4575</v>
      </c>
      <c r="K853">
        <v>1</v>
      </c>
      <c r="L853" s="23" t="s">
        <v>2518</v>
      </c>
    </row>
    <row r="854" spans="1:12" x14ac:dyDescent="0.35">
      <c r="A854" s="23" t="s">
        <v>4239</v>
      </c>
      <c r="B854" s="23" t="s">
        <v>4238</v>
      </c>
      <c r="C854" s="23" t="s">
        <v>3254</v>
      </c>
      <c r="D854" s="23">
        <v>2.1869999999999998</v>
      </c>
      <c r="E854" s="23" t="s">
        <v>36</v>
      </c>
      <c r="F854" s="23" t="s">
        <v>36</v>
      </c>
      <c r="G854" s="27" t="s">
        <v>29</v>
      </c>
      <c r="H854" s="27" t="s">
        <v>4338</v>
      </c>
      <c r="I854" s="23" t="s">
        <v>4339</v>
      </c>
      <c r="J854" t="s">
        <v>4761</v>
      </c>
      <c r="K854">
        <v>4</v>
      </c>
      <c r="L854" s="23" t="s">
        <v>2518</v>
      </c>
    </row>
    <row r="855" spans="1:12" x14ac:dyDescent="0.35">
      <c r="A855" s="23" t="s">
        <v>2728</v>
      </c>
      <c r="B855" s="23" t="s">
        <v>2727</v>
      </c>
      <c r="C855" s="23" t="s">
        <v>3254</v>
      </c>
      <c r="D855" s="23">
        <v>2.956</v>
      </c>
      <c r="E855" s="23" t="s">
        <v>81</v>
      </c>
      <c r="F855" s="23" t="s">
        <v>36</v>
      </c>
      <c r="G855" s="27" t="s">
        <v>1733</v>
      </c>
      <c r="H855" s="27" t="s">
        <v>4338</v>
      </c>
      <c r="I855" s="23" t="s">
        <v>4339</v>
      </c>
      <c r="J855" t="s">
        <v>4349</v>
      </c>
      <c r="K855">
        <v>4</v>
      </c>
      <c r="L855" s="23" t="s">
        <v>2518</v>
      </c>
    </row>
    <row r="856" spans="1:12" x14ac:dyDescent="0.35">
      <c r="A856" s="23" t="s">
        <v>3947</v>
      </c>
      <c r="B856" s="23" t="s">
        <v>3946</v>
      </c>
      <c r="C856" s="23" t="s">
        <v>3253</v>
      </c>
      <c r="D856" s="23">
        <v>0.92800000000000005</v>
      </c>
      <c r="E856" s="23" t="s">
        <v>50</v>
      </c>
      <c r="F856" s="23" t="s">
        <v>36</v>
      </c>
      <c r="G856" s="27" t="s">
        <v>1733</v>
      </c>
      <c r="H856" s="27" t="s">
        <v>4338</v>
      </c>
      <c r="I856" s="23" t="s">
        <v>4342</v>
      </c>
      <c r="J856" t="s">
        <v>4763</v>
      </c>
      <c r="K856">
        <v>7</v>
      </c>
      <c r="L856" s="23" t="s">
        <v>2522</v>
      </c>
    </row>
    <row r="857" spans="1:12" x14ac:dyDescent="0.35">
      <c r="A857" s="23" t="s">
        <v>1953</v>
      </c>
      <c r="B857" s="23" t="s">
        <v>1952</v>
      </c>
      <c r="C857" s="23" t="s">
        <v>3261</v>
      </c>
      <c r="D857" s="23">
        <v>4.758</v>
      </c>
      <c r="E857" s="23" t="s">
        <v>53</v>
      </c>
      <c r="F857" s="23" t="s">
        <v>36</v>
      </c>
      <c r="G857" s="27" t="s">
        <v>1733</v>
      </c>
      <c r="H857" s="27" t="s">
        <v>4338</v>
      </c>
      <c r="I857" s="23" t="s">
        <v>4342</v>
      </c>
      <c r="J857" t="s">
        <v>4764</v>
      </c>
      <c r="K857">
        <v>8</v>
      </c>
      <c r="L857" s="23" t="s">
        <v>2536</v>
      </c>
    </row>
    <row r="858" spans="1:12" x14ac:dyDescent="0.35">
      <c r="A858" s="23" t="s">
        <v>5814</v>
      </c>
      <c r="B858" s="23" t="s">
        <v>5813</v>
      </c>
      <c r="C858" s="23" t="s">
        <v>3255</v>
      </c>
      <c r="D858" s="23">
        <v>0.74299999999999999</v>
      </c>
      <c r="E858" s="23" t="s">
        <v>39</v>
      </c>
      <c r="F858" s="23" t="s">
        <v>36</v>
      </c>
      <c r="G858" s="27" t="s">
        <v>4909</v>
      </c>
      <c r="H858" s="27" t="s">
        <v>4338</v>
      </c>
      <c r="I858" s="23" t="s">
        <v>4342</v>
      </c>
      <c r="J858" t="s">
        <v>7057</v>
      </c>
      <c r="K858">
        <v>5</v>
      </c>
      <c r="L858" s="23" t="s">
        <v>2525</v>
      </c>
    </row>
    <row r="859" spans="1:12" x14ac:dyDescent="0.35">
      <c r="A859" s="23" t="s">
        <v>3456</v>
      </c>
      <c r="B859" s="23" t="s">
        <v>3455</v>
      </c>
      <c r="C859" s="23" t="s">
        <v>3253</v>
      </c>
      <c r="D859" s="23">
        <v>1.085</v>
      </c>
      <c r="E859" s="23" t="s">
        <v>42</v>
      </c>
      <c r="F859" s="23" t="s">
        <v>36</v>
      </c>
      <c r="G859" s="27" t="s">
        <v>3273</v>
      </c>
      <c r="H859" s="27" t="s">
        <v>4338</v>
      </c>
      <c r="I859" s="23" t="s">
        <v>4339</v>
      </c>
      <c r="J859" t="s">
        <v>4418</v>
      </c>
      <c r="K859">
        <v>2</v>
      </c>
      <c r="L859" s="23" t="s">
        <v>2522</v>
      </c>
    </row>
    <row r="860" spans="1:12" x14ac:dyDescent="0.35">
      <c r="A860" s="23" t="s">
        <v>5266</v>
      </c>
      <c r="B860" s="23" t="s">
        <v>5265</v>
      </c>
      <c r="C860" s="23" t="s">
        <v>3253</v>
      </c>
      <c r="D860" s="23">
        <v>1.2889999999999999</v>
      </c>
      <c r="E860" s="23" t="s">
        <v>47</v>
      </c>
      <c r="F860" s="23" t="s">
        <v>36</v>
      </c>
      <c r="G860" s="27" t="s">
        <v>5553</v>
      </c>
      <c r="H860" s="27" t="s">
        <v>4338</v>
      </c>
      <c r="I860" s="23" t="s">
        <v>4339</v>
      </c>
      <c r="J860" t="s">
        <v>4445</v>
      </c>
      <c r="K860">
        <v>3</v>
      </c>
      <c r="L860" s="23" t="s">
        <v>2522</v>
      </c>
    </row>
    <row r="861" spans="1:12" x14ac:dyDescent="0.35">
      <c r="A861" s="23" t="s">
        <v>1871</v>
      </c>
      <c r="B861" s="23" t="s">
        <v>1870</v>
      </c>
      <c r="C861" s="23" t="s">
        <v>3254</v>
      </c>
      <c r="D861" s="23">
        <v>2.601</v>
      </c>
      <c r="E861" s="23" t="s">
        <v>36</v>
      </c>
      <c r="F861" s="23" t="s">
        <v>36</v>
      </c>
      <c r="G861" s="27" t="s">
        <v>1733</v>
      </c>
      <c r="H861" s="27" t="s">
        <v>4338</v>
      </c>
      <c r="I861" s="23" t="s">
        <v>4342</v>
      </c>
      <c r="J861" t="s">
        <v>4681</v>
      </c>
      <c r="K861">
        <v>8</v>
      </c>
      <c r="L861" s="23" t="s">
        <v>2518</v>
      </c>
    </row>
    <row r="862" spans="1:12" x14ac:dyDescent="0.35">
      <c r="A862" s="23" t="s">
        <v>5850</v>
      </c>
      <c r="B862" s="23" t="s">
        <v>5849</v>
      </c>
      <c r="C862" s="23" t="s">
        <v>3255</v>
      </c>
      <c r="D862" s="23">
        <v>0.75</v>
      </c>
      <c r="E862" s="23" t="s">
        <v>76</v>
      </c>
      <c r="F862" s="23" t="s">
        <v>36</v>
      </c>
      <c r="G862" s="27" t="s">
        <v>4909</v>
      </c>
      <c r="H862" s="27" t="s">
        <v>4338</v>
      </c>
      <c r="I862" s="23" t="s">
        <v>4339</v>
      </c>
      <c r="J862" t="s">
        <v>4702</v>
      </c>
      <c r="K862">
        <v>2</v>
      </c>
      <c r="L862" s="23" t="s">
        <v>2525</v>
      </c>
    </row>
    <row r="863" spans="1:12" x14ac:dyDescent="0.35">
      <c r="A863" s="23" t="s">
        <v>612</v>
      </c>
      <c r="B863" s="23" t="s">
        <v>611</v>
      </c>
      <c r="C863" s="23" t="s">
        <v>3255</v>
      </c>
      <c r="D863" s="23">
        <v>0.75</v>
      </c>
      <c r="E863" s="23" t="s">
        <v>76</v>
      </c>
      <c r="F863" s="23" t="s">
        <v>36</v>
      </c>
      <c r="G863" s="27" t="s">
        <v>7003</v>
      </c>
      <c r="H863" s="27" t="s">
        <v>4338</v>
      </c>
      <c r="I863" s="23" t="s">
        <v>4339</v>
      </c>
      <c r="J863" t="s">
        <v>4533</v>
      </c>
      <c r="K863">
        <v>2</v>
      </c>
      <c r="L863" s="23" t="s">
        <v>2525</v>
      </c>
    </row>
    <row r="864" spans="1:12" x14ac:dyDescent="0.35">
      <c r="A864" s="23" t="s">
        <v>5617</v>
      </c>
      <c r="B864" s="23" t="s">
        <v>5616</v>
      </c>
      <c r="C864" s="23" t="s">
        <v>3261</v>
      </c>
      <c r="D864" s="23">
        <v>4.5810000000000004</v>
      </c>
      <c r="E864" s="23" t="s">
        <v>50</v>
      </c>
      <c r="F864" s="23" t="s">
        <v>36</v>
      </c>
      <c r="G864" s="27" t="s">
        <v>7003</v>
      </c>
      <c r="H864" s="27" t="s">
        <v>4338</v>
      </c>
      <c r="I864" s="23" t="s">
        <v>4342</v>
      </c>
      <c r="J864" t="s">
        <v>7058</v>
      </c>
      <c r="K864">
        <v>8</v>
      </c>
      <c r="L864" s="23" t="s">
        <v>2536</v>
      </c>
    </row>
    <row r="865" spans="1:12" x14ac:dyDescent="0.35">
      <c r="A865" s="23" t="s">
        <v>1975</v>
      </c>
      <c r="B865" s="23" t="s">
        <v>1974</v>
      </c>
      <c r="C865" s="23" t="s">
        <v>3255</v>
      </c>
      <c r="D865" s="23">
        <v>0.75</v>
      </c>
      <c r="E865" s="23" t="s">
        <v>96</v>
      </c>
      <c r="F865" s="23" t="s">
        <v>36</v>
      </c>
      <c r="G865" s="27" t="s">
        <v>1733</v>
      </c>
      <c r="H865" s="27" t="s">
        <v>4338</v>
      </c>
      <c r="I865" s="23" t="s">
        <v>4339</v>
      </c>
      <c r="J865" t="s">
        <v>4503</v>
      </c>
      <c r="K865">
        <v>3</v>
      </c>
      <c r="L865" s="23" t="s">
        <v>2525</v>
      </c>
    </row>
    <row r="866" spans="1:12" x14ac:dyDescent="0.35">
      <c r="A866" s="23" t="s">
        <v>2931</v>
      </c>
      <c r="B866" s="23" t="s">
        <v>2930</v>
      </c>
      <c r="C866" s="23" t="s">
        <v>3254</v>
      </c>
      <c r="D866" s="23">
        <v>1.7689999999999999</v>
      </c>
      <c r="E866" s="23" t="s">
        <v>50</v>
      </c>
      <c r="F866" s="23" t="s">
        <v>36</v>
      </c>
      <c r="G866" s="27" t="s">
        <v>2786</v>
      </c>
      <c r="H866" s="27" t="s">
        <v>4338</v>
      </c>
      <c r="I866" s="23" t="s">
        <v>4342</v>
      </c>
      <c r="J866" t="s">
        <v>4766</v>
      </c>
      <c r="K866">
        <v>6</v>
      </c>
      <c r="L866" s="23" t="s">
        <v>2518</v>
      </c>
    </row>
    <row r="867" spans="1:12" x14ac:dyDescent="0.35">
      <c r="A867" s="23" t="s">
        <v>6474</v>
      </c>
      <c r="B867" s="23" t="s">
        <v>6473</v>
      </c>
      <c r="C867" s="23" t="s">
        <v>3253</v>
      </c>
      <c r="D867" s="23">
        <v>0.99199999999999999</v>
      </c>
      <c r="E867" s="23" t="s">
        <v>50</v>
      </c>
      <c r="F867" s="23" t="s">
        <v>36</v>
      </c>
      <c r="G867" s="27" t="s">
        <v>4910</v>
      </c>
      <c r="H867" s="27" t="s">
        <v>4338</v>
      </c>
      <c r="I867" s="23" t="s">
        <v>4342</v>
      </c>
      <c r="J867" t="s">
        <v>4660</v>
      </c>
      <c r="K867">
        <v>7</v>
      </c>
      <c r="L867" s="23" t="s">
        <v>2522</v>
      </c>
    </row>
    <row r="868" spans="1:12" x14ac:dyDescent="0.35">
      <c r="A868" s="23" t="s">
        <v>6580</v>
      </c>
      <c r="B868" s="23" t="s">
        <v>6579</v>
      </c>
      <c r="C868" s="23" t="s">
        <v>3254</v>
      </c>
      <c r="D868" s="23">
        <v>2.9790000000000001</v>
      </c>
      <c r="E868" s="23" t="s">
        <v>81</v>
      </c>
      <c r="F868" s="23" t="s">
        <v>36</v>
      </c>
      <c r="G868" s="27" t="s">
        <v>4910</v>
      </c>
      <c r="H868" s="27" t="s">
        <v>4338</v>
      </c>
      <c r="I868" s="23" t="s">
        <v>4339</v>
      </c>
      <c r="J868" t="s">
        <v>4441</v>
      </c>
      <c r="K868">
        <v>4</v>
      </c>
      <c r="L868" s="23" t="s">
        <v>2518</v>
      </c>
    </row>
    <row r="869" spans="1:12" x14ac:dyDescent="0.35">
      <c r="A869" s="23" t="s">
        <v>3320</v>
      </c>
      <c r="B869" s="23" t="s">
        <v>3319</v>
      </c>
      <c r="C869" s="23" t="s">
        <v>3262</v>
      </c>
      <c r="D869" s="23">
        <v>4.26</v>
      </c>
      <c r="E869" s="23" t="s">
        <v>35</v>
      </c>
      <c r="F869" s="23" t="s">
        <v>36</v>
      </c>
      <c r="G869" s="27" t="s">
        <v>3273</v>
      </c>
      <c r="H869" s="27" t="s">
        <v>4338</v>
      </c>
      <c r="I869" s="23" t="s">
        <v>4342</v>
      </c>
      <c r="J869" t="s">
        <v>4530</v>
      </c>
      <c r="K869">
        <v>5</v>
      </c>
      <c r="L869" s="23" t="s">
        <v>2517</v>
      </c>
    </row>
    <row r="870" spans="1:12" x14ac:dyDescent="0.35">
      <c r="A870" s="23" t="s">
        <v>6502</v>
      </c>
      <c r="B870" s="23" t="s">
        <v>6501</v>
      </c>
      <c r="C870" s="23" t="s">
        <v>3255</v>
      </c>
      <c r="D870" s="23">
        <v>0.75</v>
      </c>
      <c r="E870" s="23" t="s">
        <v>35</v>
      </c>
      <c r="F870" s="23" t="s">
        <v>36</v>
      </c>
      <c r="G870" s="27" t="s">
        <v>4910</v>
      </c>
      <c r="H870" s="27" t="s">
        <v>4338</v>
      </c>
      <c r="I870" s="23" t="s">
        <v>4342</v>
      </c>
      <c r="J870" t="s">
        <v>4782</v>
      </c>
      <c r="K870">
        <v>7</v>
      </c>
      <c r="L870" s="23" t="s">
        <v>2525</v>
      </c>
    </row>
    <row r="871" spans="1:12" x14ac:dyDescent="0.35">
      <c r="A871" s="23" t="s">
        <v>5118</v>
      </c>
      <c r="B871" s="23" t="s">
        <v>5117</v>
      </c>
      <c r="C871" s="23" t="s">
        <v>3262</v>
      </c>
      <c r="D871" s="23">
        <v>4.03</v>
      </c>
      <c r="E871" s="23" t="s">
        <v>53</v>
      </c>
      <c r="F871" s="23" t="s">
        <v>36</v>
      </c>
      <c r="G871" s="27" t="s">
        <v>5553</v>
      </c>
      <c r="H871" s="27" t="s">
        <v>4338</v>
      </c>
      <c r="I871" s="23" t="s">
        <v>4339</v>
      </c>
      <c r="J871" t="s">
        <v>4607</v>
      </c>
      <c r="K871">
        <v>3</v>
      </c>
      <c r="L871" s="23" t="s">
        <v>2517</v>
      </c>
    </row>
    <row r="872" spans="1:12" x14ac:dyDescent="0.35">
      <c r="A872" s="23" t="s">
        <v>6200</v>
      </c>
      <c r="B872" s="23" t="s">
        <v>6199</v>
      </c>
      <c r="C872" s="23" t="s">
        <v>3254</v>
      </c>
      <c r="D872" s="23">
        <v>2.0569999999999999</v>
      </c>
      <c r="E872" s="23" t="s">
        <v>106</v>
      </c>
      <c r="F872" s="23" t="s">
        <v>36</v>
      </c>
      <c r="G872" s="27" t="s">
        <v>1733</v>
      </c>
      <c r="H872" s="27" t="s">
        <v>4338</v>
      </c>
      <c r="I872" s="23" t="s">
        <v>4339</v>
      </c>
      <c r="J872" t="s">
        <v>4584</v>
      </c>
      <c r="K872">
        <v>3</v>
      </c>
      <c r="L872" s="23" t="s">
        <v>2518</v>
      </c>
    </row>
    <row r="873" spans="1:12" x14ac:dyDescent="0.35">
      <c r="A873" s="23" t="s">
        <v>6216</v>
      </c>
      <c r="B873" s="23" t="s">
        <v>6215</v>
      </c>
      <c r="C873" s="23" t="s">
        <v>3255</v>
      </c>
      <c r="D873" s="23">
        <v>0.75</v>
      </c>
      <c r="E873" s="23" t="s">
        <v>76</v>
      </c>
      <c r="F873" s="23" t="s">
        <v>36</v>
      </c>
      <c r="G873" s="27" t="s">
        <v>1733</v>
      </c>
      <c r="H873" s="27" t="s">
        <v>4338</v>
      </c>
      <c r="I873" s="23" t="s">
        <v>4339</v>
      </c>
      <c r="J873" t="s">
        <v>4612</v>
      </c>
      <c r="K873">
        <v>3</v>
      </c>
      <c r="L873" s="23" t="s">
        <v>2525</v>
      </c>
    </row>
    <row r="874" spans="1:12" x14ac:dyDescent="0.35">
      <c r="A874" s="23" t="s">
        <v>4991</v>
      </c>
      <c r="B874" s="23" t="s">
        <v>4990</v>
      </c>
      <c r="C874" s="23" t="s">
        <v>3255</v>
      </c>
      <c r="D874" s="23">
        <v>0.745</v>
      </c>
      <c r="E874" s="23" t="s">
        <v>50</v>
      </c>
      <c r="F874" s="23" t="s">
        <v>36</v>
      </c>
      <c r="G874" s="27" t="s">
        <v>3273</v>
      </c>
      <c r="H874" s="27" t="s">
        <v>4338</v>
      </c>
      <c r="I874" s="23" t="s">
        <v>4339</v>
      </c>
      <c r="J874" t="s">
        <v>7059</v>
      </c>
      <c r="K874">
        <v>2</v>
      </c>
      <c r="L874" s="23" t="s">
        <v>2525</v>
      </c>
    </row>
    <row r="875" spans="1:12" x14ac:dyDescent="0.35">
      <c r="A875" s="23" t="s">
        <v>6230</v>
      </c>
      <c r="B875" s="23" t="s">
        <v>6229</v>
      </c>
      <c r="C875" s="23" t="s">
        <v>3255</v>
      </c>
      <c r="D875" s="23">
        <v>0.745</v>
      </c>
      <c r="E875" s="23" t="s">
        <v>50</v>
      </c>
      <c r="F875" s="23" t="s">
        <v>36</v>
      </c>
      <c r="G875" s="27" t="s">
        <v>1733</v>
      </c>
      <c r="H875" s="27" t="s">
        <v>4338</v>
      </c>
      <c r="I875" s="23" t="s">
        <v>4339</v>
      </c>
      <c r="J875" t="s">
        <v>4732</v>
      </c>
      <c r="K875">
        <v>4</v>
      </c>
      <c r="L875" s="23" t="s">
        <v>2525</v>
      </c>
    </row>
    <row r="876" spans="1:12" x14ac:dyDescent="0.35">
      <c r="A876" s="23" t="s">
        <v>2066</v>
      </c>
      <c r="B876" s="23" t="s">
        <v>385</v>
      </c>
      <c r="C876" s="23" t="s">
        <v>3254</v>
      </c>
      <c r="D876" s="23">
        <v>2.17</v>
      </c>
      <c r="E876" s="23" t="s">
        <v>76</v>
      </c>
      <c r="F876" s="23" t="s">
        <v>36</v>
      </c>
      <c r="G876" s="27" t="s">
        <v>25</v>
      </c>
      <c r="H876" s="27" t="s">
        <v>4338</v>
      </c>
      <c r="I876" s="23" t="s">
        <v>4342</v>
      </c>
      <c r="J876" t="s">
        <v>4531</v>
      </c>
      <c r="K876">
        <v>5</v>
      </c>
      <c r="L876" s="23" t="s">
        <v>2518</v>
      </c>
    </row>
    <row r="877" spans="1:12" x14ac:dyDescent="0.35">
      <c r="A877" s="23" t="s">
        <v>2065</v>
      </c>
      <c r="B877" s="23" t="s">
        <v>2064</v>
      </c>
      <c r="C877" s="23" t="s">
        <v>3261</v>
      </c>
      <c r="D877" s="23">
        <v>5.28</v>
      </c>
      <c r="E877" s="23" t="s">
        <v>85</v>
      </c>
      <c r="F877" s="23" t="s">
        <v>36</v>
      </c>
      <c r="G877" s="27" t="s">
        <v>25</v>
      </c>
      <c r="H877" s="27" t="s">
        <v>4338</v>
      </c>
      <c r="I877" s="23" t="s">
        <v>4342</v>
      </c>
      <c r="J877" t="s">
        <v>4767</v>
      </c>
      <c r="K877">
        <v>8</v>
      </c>
      <c r="L877" s="23" t="s">
        <v>2536</v>
      </c>
    </row>
    <row r="878" spans="1:12" x14ac:dyDescent="0.35">
      <c r="A878" s="23" t="s">
        <v>2971</v>
      </c>
      <c r="B878" s="23" t="s">
        <v>2970</v>
      </c>
      <c r="C878" s="23" t="s">
        <v>3254</v>
      </c>
      <c r="D878" s="23">
        <v>3.3519999999999999</v>
      </c>
      <c r="E878" s="23" t="s">
        <v>76</v>
      </c>
      <c r="F878" s="23" t="s">
        <v>36</v>
      </c>
      <c r="G878" s="27" t="s">
        <v>2786</v>
      </c>
      <c r="H878" s="27" t="s">
        <v>4338</v>
      </c>
      <c r="I878" s="23" t="s">
        <v>4339</v>
      </c>
      <c r="J878" t="s">
        <v>4534</v>
      </c>
      <c r="K878">
        <v>3</v>
      </c>
      <c r="L878" s="23" t="s">
        <v>2518</v>
      </c>
    </row>
    <row r="879" spans="1:12" x14ac:dyDescent="0.35">
      <c r="A879" s="23" t="s">
        <v>6276</v>
      </c>
      <c r="B879" s="23" t="s">
        <v>6275</v>
      </c>
      <c r="C879" s="23" t="s">
        <v>3261</v>
      </c>
      <c r="D879" s="23">
        <v>5.4960000000000004</v>
      </c>
      <c r="E879" s="23" t="s">
        <v>68</v>
      </c>
      <c r="F879" s="23" t="s">
        <v>36</v>
      </c>
      <c r="G879" s="27" t="s">
        <v>4910</v>
      </c>
      <c r="H879" s="27" t="s">
        <v>4338</v>
      </c>
      <c r="I879" s="23" t="s">
        <v>4339</v>
      </c>
      <c r="J879" t="s">
        <v>4467</v>
      </c>
      <c r="K879">
        <v>3</v>
      </c>
      <c r="L879" s="23" t="s">
        <v>2536</v>
      </c>
    </row>
    <row r="880" spans="1:12" x14ac:dyDescent="0.35">
      <c r="A880" s="23" t="s">
        <v>4111</v>
      </c>
      <c r="B880" s="23" t="s">
        <v>4110</v>
      </c>
      <c r="C880" s="23" t="s">
        <v>3262</v>
      </c>
      <c r="D880" s="23">
        <v>4.3230000000000004</v>
      </c>
      <c r="E880" s="23" t="s">
        <v>47</v>
      </c>
      <c r="F880" s="23" t="s">
        <v>36</v>
      </c>
      <c r="G880" s="27" t="s">
        <v>29</v>
      </c>
      <c r="H880" s="27" t="s">
        <v>4338</v>
      </c>
      <c r="I880" s="23" t="s">
        <v>4342</v>
      </c>
      <c r="J880" t="s">
        <v>4769</v>
      </c>
      <c r="K880">
        <v>7</v>
      </c>
      <c r="L880" s="23" t="s">
        <v>2517</v>
      </c>
    </row>
    <row r="881" spans="1:12" x14ac:dyDescent="0.35">
      <c r="A881" s="23" t="s">
        <v>5638</v>
      </c>
      <c r="B881" s="23" t="s">
        <v>5637</v>
      </c>
      <c r="C881" s="23" t="s">
        <v>3255</v>
      </c>
      <c r="D881" s="23">
        <v>0.74299999999999999</v>
      </c>
      <c r="E881" s="23" t="s">
        <v>50</v>
      </c>
      <c r="F881" s="23" t="s">
        <v>36</v>
      </c>
      <c r="G881" s="27" t="s">
        <v>497</v>
      </c>
      <c r="H881" s="27" t="s">
        <v>4338</v>
      </c>
      <c r="I881" s="23" t="s">
        <v>4342</v>
      </c>
      <c r="J881" t="s">
        <v>4787</v>
      </c>
      <c r="K881">
        <v>6</v>
      </c>
      <c r="L881" s="23" t="s">
        <v>2525</v>
      </c>
    </row>
    <row r="882" spans="1:12" x14ac:dyDescent="0.35">
      <c r="A882" s="23" t="s">
        <v>3290</v>
      </c>
      <c r="B882" s="23" t="s">
        <v>3289</v>
      </c>
      <c r="C882" s="23" t="s">
        <v>3255</v>
      </c>
      <c r="D882" s="23">
        <v>0.75</v>
      </c>
      <c r="E882" s="23" t="s">
        <v>81</v>
      </c>
      <c r="F882" s="23" t="s">
        <v>36</v>
      </c>
      <c r="G882" s="27" t="s">
        <v>497</v>
      </c>
      <c r="H882" s="27" t="s">
        <v>4338</v>
      </c>
      <c r="I882" s="23" t="s">
        <v>4342</v>
      </c>
      <c r="J882" t="s">
        <v>4601</v>
      </c>
      <c r="K882">
        <v>7</v>
      </c>
      <c r="L882" s="23" t="s">
        <v>2525</v>
      </c>
    </row>
    <row r="883" spans="1:12" x14ac:dyDescent="0.35">
      <c r="A883" s="23" t="s">
        <v>2935</v>
      </c>
      <c r="B883" s="23" t="s">
        <v>2934</v>
      </c>
      <c r="C883" s="23" t="s">
        <v>3253</v>
      </c>
      <c r="D883" s="23">
        <v>1.59</v>
      </c>
      <c r="E883" s="23" t="s">
        <v>42</v>
      </c>
      <c r="F883" s="23" t="s">
        <v>36</v>
      </c>
      <c r="G883" s="27" t="s">
        <v>2786</v>
      </c>
      <c r="H883" s="27" t="s">
        <v>4338</v>
      </c>
      <c r="I883" s="23" t="s">
        <v>4342</v>
      </c>
      <c r="J883" t="s">
        <v>4770</v>
      </c>
      <c r="K883">
        <v>5</v>
      </c>
      <c r="L883" s="23" t="s">
        <v>2522</v>
      </c>
    </row>
    <row r="884" spans="1:12" x14ac:dyDescent="0.35">
      <c r="A884" s="23" t="s">
        <v>4263</v>
      </c>
      <c r="B884" s="23" t="s">
        <v>4262</v>
      </c>
      <c r="C884" s="23" t="s">
        <v>3255</v>
      </c>
      <c r="D884" s="23">
        <v>0.78900000000000003</v>
      </c>
      <c r="E884" s="23" t="s">
        <v>155</v>
      </c>
      <c r="F884" s="23" t="s">
        <v>36</v>
      </c>
      <c r="G884" s="27" t="s">
        <v>29</v>
      </c>
      <c r="H884" s="27" t="s">
        <v>4338</v>
      </c>
      <c r="I884" s="23" t="s">
        <v>4339</v>
      </c>
      <c r="J884" t="s">
        <v>4679</v>
      </c>
      <c r="K884">
        <v>4</v>
      </c>
      <c r="L884" s="23" t="s">
        <v>2525</v>
      </c>
    </row>
    <row r="885" spans="1:12" x14ac:dyDescent="0.35">
      <c r="A885" s="23" t="s">
        <v>5036</v>
      </c>
      <c r="B885" s="23" t="s">
        <v>5035</v>
      </c>
      <c r="C885" s="23" t="s">
        <v>3255</v>
      </c>
      <c r="D885" s="23">
        <v>0.74299999999999999</v>
      </c>
      <c r="E885" s="23" t="s">
        <v>42</v>
      </c>
      <c r="F885" s="23" t="s">
        <v>36</v>
      </c>
      <c r="G885" s="27" t="s">
        <v>493</v>
      </c>
      <c r="H885" s="27" t="s">
        <v>4338</v>
      </c>
      <c r="I885" s="23" t="s">
        <v>4342</v>
      </c>
      <c r="J885" t="s">
        <v>4796</v>
      </c>
      <c r="K885">
        <v>7</v>
      </c>
      <c r="L885" s="23" t="s">
        <v>2525</v>
      </c>
    </row>
    <row r="886" spans="1:12" x14ac:dyDescent="0.35">
      <c r="A886" s="23" t="s">
        <v>4129</v>
      </c>
      <c r="B886" s="23" t="s">
        <v>4128</v>
      </c>
      <c r="C886" s="23" t="s">
        <v>3254</v>
      </c>
      <c r="D886" s="23">
        <v>1.915</v>
      </c>
      <c r="E886" s="23" t="s">
        <v>76</v>
      </c>
      <c r="F886" s="23" t="s">
        <v>36</v>
      </c>
      <c r="G886" s="27" t="s">
        <v>29</v>
      </c>
      <c r="H886" s="27" t="s">
        <v>4338</v>
      </c>
      <c r="I886" s="23" t="s">
        <v>4342</v>
      </c>
      <c r="J886" t="s">
        <v>4771</v>
      </c>
      <c r="K886">
        <v>6</v>
      </c>
      <c r="L886" s="23" t="s">
        <v>2518</v>
      </c>
    </row>
    <row r="887" spans="1:12" x14ac:dyDescent="0.35">
      <c r="A887" s="23" t="s">
        <v>5026</v>
      </c>
      <c r="B887" s="23" t="s">
        <v>5025</v>
      </c>
      <c r="C887" s="23" t="s">
        <v>3255</v>
      </c>
      <c r="D887" s="23">
        <v>0.75</v>
      </c>
      <c r="E887" s="23" t="s">
        <v>47</v>
      </c>
      <c r="F887" s="23" t="s">
        <v>36</v>
      </c>
      <c r="G887" s="27" t="s">
        <v>493</v>
      </c>
      <c r="H887" s="27" t="s">
        <v>4338</v>
      </c>
      <c r="I887" s="23" t="s">
        <v>4342</v>
      </c>
      <c r="J887" t="s">
        <v>7060</v>
      </c>
      <c r="K887">
        <v>5</v>
      </c>
      <c r="L887" s="23" t="s">
        <v>2525</v>
      </c>
    </row>
    <row r="888" spans="1:12" x14ac:dyDescent="0.35">
      <c r="A888" s="23" t="s">
        <v>3992</v>
      </c>
      <c r="B888" s="23" t="s">
        <v>3991</v>
      </c>
      <c r="C888" s="23" t="s">
        <v>3254</v>
      </c>
      <c r="D888" s="23">
        <v>2.7240000000000002</v>
      </c>
      <c r="E888" s="23" t="s">
        <v>39</v>
      </c>
      <c r="F888" s="23" t="s">
        <v>36</v>
      </c>
      <c r="G888" s="27" t="s">
        <v>1733</v>
      </c>
      <c r="H888" s="27" t="s">
        <v>4338</v>
      </c>
      <c r="I888" s="23" t="s">
        <v>4339</v>
      </c>
      <c r="J888" t="s">
        <v>4618</v>
      </c>
      <c r="K888">
        <v>4</v>
      </c>
      <c r="L888" s="23" t="s">
        <v>2518</v>
      </c>
    </row>
    <row r="889" spans="1:12" x14ac:dyDescent="0.35">
      <c r="A889" s="23" t="s">
        <v>3623</v>
      </c>
      <c r="B889" s="23" t="s">
        <v>3622</v>
      </c>
      <c r="C889" s="23" t="s">
        <v>3254</v>
      </c>
      <c r="D889" s="23">
        <v>2.4830000000000001</v>
      </c>
      <c r="E889" s="23" t="s">
        <v>42</v>
      </c>
      <c r="F889" s="23" t="s">
        <v>36</v>
      </c>
      <c r="G889" s="27" t="s">
        <v>493</v>
      </c>
      <c r="H889" s="27" t="s">
        <v>4338</v>
      </c>
      <c r="I889" s="23" t="s">
        <v>4342</v>
      </c>
      <c r="J889" t="s">
        <v>4772</v>
      </c>
      <c r="K889">
        <v>6</v>
      </c>
      <c r="L889" s="23" t="s">
        <v>2518</v>
      </c>
    </row>
    <row r="890" spans="1:12" x14ac:dyDescent="0.35">
      <c r="A890" s="23" t="s">
        <v>6570</v>
      </c>
      <c r="B890" s="23" t="s">
        <v>6569</v>
      </c>
      <c r="C890" s="23" t="s">
        <v>3254</v>
      </c>
      <c r="D890" s="23">
        <v>3.1190000000000002</v>
      </c>
      <c r="E890" s="23" t="s">
        <v>39</v>
      </c>
      <c r="F890" s="23" t="s">
        <v>36</v>
      </c>
      <c r="G890" s="27" t="s">
        <v>4910</v>
      </c>
      <c r="H890" s="27" t="s">
        <v>4338</v>
      </c>
      <c r="I890" s="23" t="s">
        <v>4339</v>
      </c>
      <c r="J890" t="s">
        <v>4747</v>
      </c>
      <c r="K890">
        <v>4</v>
      </c>
      <c r="L890" s="23" t="s">
        <v>2518</v>
      </c>
    </row>
    <row r="891" spans="1:12" x14ac:dyDescent="0.35">
      <c r="A891" s="23" t="s">
        <v>5262</v>
      </c>
      <c r="B891" s="23" t="s">
        <v>5261</v>
      </c>
      <c r="C891" s="23" t="s">
        <v>3253</v>
      </c>
      <c r="D891" s="23">
        <v>1.375</v>
      </c>
      <c r="E891" s="23" t="s">
        <v>39</v>
      </c>
      <c r="F891" s="23" t="s">
        <v>36</v>
      </c>
      <c r="G891" s="27" t="s">
        <v>5553</v>
      </c>
      <c r="H891" s="27" t="s">
        <v>4338</v>
      </c>
      <c r="I891" s="23" t="s">
        <v>4339</v>
      </c>
      <c r="J891" t="s">
        <v>4501</v>
      </c>
      <c r="K891">
        <v>4</v>
      </c>
      <c r="L891" s="23" t="s">
        <v>2522</v>
      </c>
    </row>
    <row r="892" spans="1:12" x14ac:dyDescent="0.35">
      <c r="A892" s="23" t="s">
        <v>6270</v>
      </c>
      <c r="B892" s="23" t="s">
        <v>6269</v>
      </c>
      <c r="C892" s="23" t="s">
        <v>3261</v>
      </c>
      <c r="D892" s="23">
        <v>5.5279999999999996</v>
      </c>
      <c r="E892" s="23" t="s">
        <v>76</v>
      </c>
      <c r="F892" s="23" t="s">
        <v>36</v>
      </c>
      <c r="G892" s="27" t="s">
        <v>4910</v>
      </c>
      <c r="H892" s="27" t="s">
        <v>4338</v>
      </c>
      <c r="I892" s="23" t="s">
        <v>4339</v>
      </c>
      <c r="J892" t="s">
        <v>4517</v>
      </c>
      <c r="K892">
        <v>3</v>
      </c>
      <c r="L892" s="23" t="s">
        <v>2536</v>
      </c>
    </row>
    <row r="893" spans="1:12" x14ac:dyDescent="0.35">
      <c r="A893" s="23" t="s">
        <v>5559</v>
      </c>
      <c r="B893" s="23" t="s">
        <v>5558</v>
      </c>
      <c r="C893" s="23" t="s">
        <v>3261</v>
      </c>
      <c r="D893" s="23">
        <v>5.2290000000000001</v>
      </c>
      <c r="E893" s="23" t="s">
        <v>50</v>
      </c>
      <c r="F893" s="23" t="s">
        <v>36</v>
      </c>
      <c r="G893" s="27" t="s">
        <v>29</v>
      </c>
      <c r="H893" s="27" t="s">
        <v>4338</v>
      </c>
      <c r="I893" s="23" t="s">
        <v>4342</v>
      </c>
      <c r="J893" t="s">
        <v>4754</v>
      </c>
      <c r="K893">
        <v>6</v>
      </c>
      <c r="L893" s="23" t="s">
        <v>2536</v>
      </c>
    </row>
    <row r="894" spans="1:12" x14ac:dyDescent="0.35">
      <c r="A894" s="23" t="s">
        <v>3328</v>
      </c>
      <c r="B894" s="23" t="s">
        <v>3327</v>
      </c>
      <c r="C894" s="23" t="s">
        <v>3262</v>
      </c>
      <c r="D894" s="23">
        <v>3.3359999999999999</v>
      </c>
      <c r="E894" s="23" t="s">
        <v>68</v>
      </c>
      <c r="F894" s="23" t="s">
        <v>36</v>
      </c>
      <c r="G894" s="27" t="s">
        <v>3273</v>
      </c>
      <c r="H894" s="27" t="s">
        <v>4338</v>
      </c>
      <c r="I894" s="23" t="s">
        <v>4342</v>
      </c>
      <c r="J894" t="s">
        <v>4774</v>
      </c>
      <c r="K894">
        <v>7</v>
      </c>
      <c r="L894" s="23" t="s">
        <v>2517</v>
      </c>
    </row>
    <row r="895" spans="1:12" x14ac:dyDescent="0.35">
      <c r="A895" s="23" t="s">
        <v>5098</v>
      </c>
      <c r="B895" s="23" t="s">
        <v>5097</v>
      </c>
      <c r="C895" s="23" t="s">
        <v>3261</v>
      </c>
      <c r="D895" s="23">
        <v>4.7649999999999997</v>
      </c>
      <c r="E895" s="23" t="s">
        <v>76</v>
      </c>
      <c r="F895" s="23" t="s">
        <v>36</v>
      </c>
      <c r="G895" s="27" t="s">
        <v>5553</v>
      </c>
      <c r="H895" s="27" t="s">
        <v>4338</v>
      </c>
      <c r="I895" s="23" t="s">
        <v>4339</v>
      </c>
      <c r="J895" t="s">
        <v>4753</v>
      </c>
      <c r="K895">
        <v>1</v>
      </c>
      <c r="L895" s="23" t="s">
        <v>2536</v>
      </c>
    </row>
    <row r="896" spans="1:12" x14ac:dyDescent="0.35">
      <c r="A896" s="23" t="s">
        <v>3148</v>
      </c>
      <c r="B896" s="23" t="s">
        <v>3147</v>
      </c>
      <c r="C896" s="23" t="s">
        <v>3255</v>
      </c>
      <c r="D896" s="23">
        <v>0.75</v>
      </c>
      <c r="E896" s="23" t="s">
        <v>47</v>
      </c>
      <c r="F896" s="23" t="s">
        <v>36</v>
      </c>
      <c r="G896" s="27" t="s">
        <v>28</v>
      </c>
      <c r="H896" s="27" t="s">
        <v>4338</v>
      </c>
      <c r="I896" s="23" t="s">
        <v>4339</v>
      </c>
      <c r="J896" t="s">
        <v>4735</v>
      </c>
      <c r="K896">
        <v>4</v>
      </c>
      <c r="L896" s="23" t="s">
        <v>2525</v>
      </c>
    </row>
    <row r="897" spans="1:12" x14ac:dyDescent="0.35">
      <c r="A897" s="23" t="s">
        <v>6733</v>
      </c>
      <c r="B897" s="23" t="s">
        <v>6732</v>
      </c>
      <c r="C897" s="23" t="s">
        <v>3253</v>
      </c>
      <c r="D897" s="23">
        <v>1.6839999999999999</v>
      </c>
      <c r="E897" s="23" t="s">
        <v>39</v>
      </c>
      <c r="F897" s="23" t="s">
        <v>36</v>
      </c>
      <c r="G897" s="27" t="s">
        <v>4910</v>
      </c>
      <c r="H897" s="27" t="s">
        <v>4338</v>
      </c>
      <c r="I897" s="23" t="s">
        <v>4339</v>
      </c>
      <c r="J897" t="s">
        <v>4801</v>
      </c>
      <c r="K897">
        <v>3</v>
      </c>
      <c r="L897" s="23" t="s">
        <v>2522</v>
      </c>
    </row>
    <row r="898" spans="1:12" x14ac:dyDescent="0.35">
      <c r="A898" s="23" t="s">
        <v>3482</v>
      </c>
      <c r="B898" s="23" t="s">
        <v>3481</v>
      </c>
      <c r="C898" s="23" t="s">
        <v>3253</v>
      </c>
      <c r="D898" s="23">
        <v>0.90900000000000003</v>
      </c>
      <c r="E898" s="23" t="s">
        <v>144</v>
      </c>
      <c r="F898" s="23" t="s">
        <v>36</v>
      </c>
      <c r="G898" s="27" t="s">
        <v>3273</v>
      </c>
      <c r="H898" s="27" t="s">
        <v>4338</v>
      </c>
      <c r="I898" s="23" t="s">
        <v>4339</v>
      </c>
      <c r="J898" t="s">
        <v>4639</v>
      </c>
      <c r="K898">
        <v>4</v>
      </c>
      <c r="L898" s="23" t="s">
        <v>2522</v>
      </c>
    </row>
    <row r="899" spans="1:12" x14ac:dyDescent="0.35">
      <c r="A899" s="23" t="s">
        <v>3781</v>
      </c>
      <c r="B899" s="23" t="s">
        <v>3780</v>
      </c>
      <c r="C899" s="23" t="s">
        <v>3262</v>
      </c>
      <c r="D899" s="23">
        <v>3.629</v>
      </c>
      <c r="E899" s="23" t="s">
        <v>81</v>
      </c>
      <c r="F899" s="23" t="s">
        <v>36</v>
      </c>
      <c r="G899" s="27" t="s">
        <v>1733</v>
      </c>
      <c r="H899" s="27" t="s">
        <v>4338</v>
      </c>
      <c r="I899" s="23" t="s">
        <v>4342</v>
      </c>
      <c r="J899" t="s">
        <v>4775</v>
      </c>
      <c r="K899">
        <v>7</v>
      </c>
      <c r="L899" s="23" t="s">
        <v>2517</v>
      </c>
    </row>
    <row r="900" spans="1:12" x14ac:dyDescent="0.35">
      <c r="A900" s="23" t="s">
        <v>3988</v>
      </c>
      <c r="B900" s="23" t="s">
        <v>3987</v>
      </c>
      <c r="C900" s="23" t="s">
        <v>3262</v>
      </c>
      <c r="D900" s="23">
        <v>4.0330000000000004</v>
      </c>
      <c r="E900" s="23" t="s">
        <v>50</v>
      </c>
      <c r="F900" s="23" t="s">
        <v>36</v>
      </c>
      <c r="G900" s="27" t="s">
        <v>1733</v>
      </c>
      <c r="H900" s="27" t="s">
        <v>4338</v>
      </c>
      <c r="I900" s="23" t="s">
        <v>4339</v>
      </c>
      <c r="J900" t="s">
        <v>4756</v>
      </c>
      <c r="K900">
        <v>4</v>
      </c>
      <c r="L900" s="23" t="s">
        <v>2517</v>
      </c>
    </row>
    <row r="901" spans="1:12" x14ac:dyDescent="0.35">
      <c r="A901" s="23" t="s">
        <v>3093</v>
      </c>
      <c r="B901" s="23" t="s">
        <v>3092</v>
      </c>
      <c r="C901" s="23" t="s">
        <v>3254</v>
      </c>
      <c r="D901" s="23">
        <v>2.9889999999999999</v>
      </c>
      <c r="E901" s="23" t="s">
        <v>81</v>
      </c>
      <c r="F901" s="23" t="s">
        <v>36</v>
      </c>
      <c r="G901" s="27" t="s">
        <v>27</v>
      </c>
      <c r="H901" s="27" t="s">
        <v>4338</v>
      </c>
      <c r="I901" s="23" t="s">
        <v>4342</v>
      </c>
      <c r="J901" t="s">
        <v>4623</v>
      </c>
      <c r="K901">
        <v>8</v>
      </c>
      <c r="L901" s="23" t="s">
        <v>2518</v>
      </c>
    </row>
    <row r="902" spans="1:12" x14ac:dyDescent="0.35">
      <c r="A902" s="23" t="s">
        <v>3691</v>
      </c>
      <c r="B902" s="23" t="s">
        <v>3690</v>
      </c>
      <c r="C902" s="23" t="s">
        <v>3254</v>
      </c>
      <c r="D902" s="23">
        <v>2.472</v>
      </c>
      <c r="E902" s="23" t="s">
        <v>85</v>
      </c>
      <c r="F902" s="23" t="s">
        <v>36</v>
      </c>
      <c r="G902" s="27" t="s">
        <v>3274</v>
      </c>
      <c r="H902" s="27" t="s">
        <v>4338</v>
      </c>
      <c r="I902" s="23" t="s">
        <v>4339</v>
      </c>
      <c r="J902" t="s">
        <v>4373</v>
      </c>
      <c r="K902">
        <v>4</v>
      </c>
      <c r="L902" s="23" t="s">
        <v>2518</v>
      </c>
    </row>
    <row r="903" spans="1:12" x14ac:dyDescent="0.35">
      <c r="A903" s="23" t="s">
        <v>3388</v>
      </c>
      <c r="B903" s="23" t="s">
        <v>3387</v>
      </c>
      <c r="C903" s="23" t="s">
        <v>3255</v>
      </c>
      <c r="D903" s="23">
        <v>0.75</v>
      </c>
      <c r="E903" s="23" t="s">
        <v>156</v>
      </c>
      <c r="F903" s="23" t="s">
        <v>36</v>
      </c>
      <c r="G903" s="27" t="s">
        <v>3273</v>
      </c>
      <c r="H903" s="27" t="s">
        <v>4338</v>
      </c>
      <c r="I903" s="23" t="s">
        <v>4342</v>
      </c>
      <c r="J903" t="s">
        <v>4737</v>
      </c>
      <c r="K903">
        <v>7</v>
      </c>
      <c r="L903" s="23" t="s">
        <v>2525</v>
      </c>
    </row>
    <row r="904" spans="1:12" x14ac:dyDescent="0.35">
      <c r="A904" s="23" t="s">
        <v>490</v>
      </c>
      <c r="B904" s="23" t="s">
        <v>489</v>
      </c>
      <c r="C904" s="23" t="s">
        <v>3253</v>
      </c>
      <c r="D904" s="23">
        <v>1.498</v>
      </c>
      <c r="E904" s="23" t="s">
        <v>47</v>
      </c>
      <c r="F904" s="23" t="s">
        <v>36</v>
      </c>
      <c r="G904" s="27" t="s">
        <v>3273</v>
      </c>
      <c r="H904" s="27" t="s">
        <v>4338</v>
      </c>
      <c r="I904" s="23" t="s">
        <v>4342</v>
      </c>
      <c r="J904" t="s">
        <v>4777</v>
      </c>
      <c r="K904">
        <v>7</v>
      </c>
      <c r="L904" s="23" t="s">
        <v>2522</v>
      </c>
    </row>
    <row r="905" spans="1:12" x14ac:dyDescent="0.35">
      <c r="A905" s="23" t="s">
        <v>3703</v>
      </c>
      <c r="B905" s="23" t="s">
        <v>3702</v>
      </c>
      <c r="C905" s="23" t="s">
        <v>3254</v>
      </c>
      <c r="D905" s="23">
        <v>3.4079999999999999</v>
      </c>
      <c r="E905" s="23" t="s">
        <v>81</v>
      </c>
      <c r="F905" s="23" t="s">
        <v>36</v>
      </c>
      <c r="G905" s="27" t="s">
        <v>3274</v>
      </c>
      <c r="H905" s="27" t="s">
        <v>4338</v>
      </c>
      <c r="I905" s="23" t="s">
        <v>4339</v>
      </c>
      <c r="J905" t="s">
        <v>4413</v>
      </c>
      <c r="K905">
        <v>2</v>
      </c>
      <c r="L905" s="23" t="s">
        <v>2518</v>
      </c>
    </row>
    <row r="906" spans="1:12" x14ac:dyDescent="0.35">
      <c r="A906" s="23" t="s">
        <v>5063</v>
      </c>
      <c r="B906" s="23" t="s">
        <v>5062</v>
      </c>
      <c r="C906" s="23" t="s">
        <v>3255</v>
      </c>
      <c r="D906" s="23">
        <v>0.74299999999999999</v>
      </c>
      <c r="E906" s="23" t="s">
        <v>42</v>
      </c>
      <c r="F906" s="23" t="s">
        <v>36</v>
      </c>
      <c r="G906" s="27" t="s">
        <v>2783</v>
      </c>
      <c r="H906" s="27" t="s">
        <v>4338</v>
      </c>
      <c r="I906" s="23" t="s">
        <v>4342</v>
      </c>
      <c r="J906" t="s">
        <v>7061</v>
      </c>
      <c r="K906">
        <v>5</v>
      </c>
      <c r="L906" s="23" t="s">
        <v>2525</v>
      </c>
    </row>
    <row r="907" spans="1:12" x14ac:dyDescent="0.35">
      <c r="A907" s="23" t="s">
        <v>3272</v>
      </c>
      <c r="B907" s="23" t="s">
        <v>3271</v>
      </c>
      <c r="C907" s="23" t="s">
        <v>3261</v>
      </c>
      <c r="D907" s="23">
        <v>4.7990000000000004</v>
      </c>
      <c r="E907" s="23" t="s">
        <v>36</v>
      </c>
      <c r="F907" s="23" t="s">
        <v>36</v>
      </c>
      <c r="G907" s="27" t="s">
        <v>26</v>
      </c>
      <c r="H907" s="27" t="s">
        <v>4338</v>
      </c>
      <c r="I907" s="23" t="s">
        <v>4339</v>
      </c>
      <c r="J907" t="s">
        <v>4437</v>
      </c>
      <c r="K907">
        <v>4</v>
      </c>
      <c r="L907" s="23" t="s">
        <v>2536</v>
      </c>
    </row>
    <row r="908" spans="1:12" x14ac:dyDescent="0.35">
      <c r="A908" s="23" t="s">
        <v>5585</v>
      </c>
      <c r="B908" s="23" t="s">
        <v>5584</v>
      </c>
      <c r="C908" s="23" t="s">
        <v>3253</v>
      </c>
      <c r="D908" s="23">
        <v>1.276</v>
      </c>
      <c r="E908" s="23" t="s">
        <v>76</v>
      </c>
      <c r="F908" s="23" t="s">
        <v>36</v>
      </c>
      <c r="G908" s="27" t="s">
        <v>29</v>
      </c>
      <c r="H908" s="27" t="s">
        <v>4338</v>
      </c>
      <c r="I908" s="23" t="s">
        <v>4339</v>
      </c>
      <c r="J908" t="s">
        <v>4696</v>
      </c>
      <c r="K908">
        <v>4</v>
      </c>
      <c r="L908" s="23" t="s">
        <v>2522</v>
      </c>
    </row>
    <row r="909" spans="1:12" x14ac:dyDescent="0.35">
      <c r="A909" s="23" t="s">
        <v>6153</v>
      </c>
      <c r="B909" s="23" t="s">
        <v>6152</v>
      </c>
      <c r="C909" s="23" t="s">
        <v>3261</v>
      </c>
      <c r="D909" s="23">
        <v>5.2080000000000002</v>
      </c>
      <c r="E909" s="23" t="s">
        <v>71</v>
      </c>
      <c r="F909" s="23" t="s">
        <v>36</v>
      </c>
      <c r="G909" s="27" t="s">
        <v>1733</v>
      </c>
      <c r="H909" s="27" t="s">
        <v>4338</v>
      </c>
      <c r="I909" s="23" t="s">
        <v>4339</v>
      </c>
      <c r="J909" t="s">
        <v>4504</v>
      </c>
      <c r="K909">
        <v>3</v>
      </c>
      <c r="L909" s="23" t="s">
        <v>2536</v>
      </c>
    </row>
    <row r="910" spans="1:12" x14ac:dyDescent="0.35">
      <c r="A910" s="23" t="s">
        <v>2809</v>
      </c>
      <c r="B910" s="23" t="s">
        <v>2808</v>
      </c>
      <c r="C910" s="23" t="s">
        <v>3261</v>
      </c>
      <c r="D910" s="23">
        <v>5.5170000000000003</v>
      </c>
      <c r="E910" s="23" t="s">
        <v>81</v>
      </c>
      <c r="F910" s="23" t="s">
        <v>36</v>
      </c>
      <c r="G910" s="27" t="s">
        <v>7003</v>
      </c>
      <c r="H910" s="27" t="s">
        <v>4338</v>
      </c>
      <c r="I910" s="23" t="s">
        <v>4339</v>
      </c>
      <c r="J910" t="s">
        <v>4391</v>
      </c>
      <c r="K910">
        <v>2</v>
      </c>
      <c r="L910" s="23" t="s">
        <v>2536</v>
      </c>
    </row>
    <row r="911" spans="1:12" x14ac:dyDescent="0.35">
      <c r="A911" s="23" t="s">
        <v>3933</v>
      </c>
      <c r="B911" s="23" t="s">
        <v>3932</v>
      </c>
      <c r="C911" s="23" t="s">
        <v>3255</v>
      </c>
      <c r="D911" s="23">
        <v>0.75</v>
      </c>
      <c r="E911" s="23" t="s">
        <v>39</v>
      </c>
      <c r="F911" s="23" t="s">
        <v>36</v>
      </c>
      <c r="G911" s="27" t="s">
        <v>1733</v>
      </c>
      <c r="H911" s="27" t="s">
        <v>4338</v>
      </c>
      <c r="I911" s="23" t="s">
        <v>4342</v>
      </c>
      <c r="J911" t="s">
        <v>4778</v>
      </c>
      <c r="K911">
        <v>6</v>
      </c>
      <c r="L911" s="23" t="s">
        <v>2525</v>
      </c>
    </row>
    <row r="912" spans="1:12" x14ac:dyDescent="0.35">
      <c r="A912" s="23" t="s">
        <v>5040</v>
      </c>
      <c r="B912" s="23" t="s">
        <v>5039</v>
      </c>
      <c r="C912" s="23" t="s">
        <v>3255</v>
      </c>
      <c r="D912" s="23">
        <v>0.745</v>
      </c>
      <c r="E912" s="23" t="s">
        <v>106</v>
      </c>
      <c r="F912" s="23" t="s">
        <v>36</v>
      </c>
      <c r="G912" s="27" t="s">
        <v>493</v>
      </c>
      <c r="H912" s="27" t="s">
        <v>4338</v>
      </c>
      <c r="I912" s="23" t="s">
        <v>4339</v>
      </c>
      <c r="J912" t="s">
        <v>7045</v>
      </c>
      <c r="K912">
        <v>3</v>
      </c>
      <c r="L912" s="23" t="s">
        <v>2525</v>
      </c>
    </row>
    <row r="913" spans="1:12" x14ac:dyDescent="0.35">
      <c r="A913" s="23" t="s">
        <v>3611</v>
      </c>
      <c r="B913" s="23" t="s">
        <v>3610</v>
      </c>
      <c r="C913" s="23" t="s">
        <v>3253</v>
      </c>
      <c r="D913" s="23">
        <v>0.77200000000000002</v>
      </c>
      <c r="E913" s="23" t="s">
        <v>81</v>
      </c>
      <c r="F913" s="23" t="s">
        <v>36</v>
      </c>
      <c r="G913" s="27" t="s">
        <v>493</v>
      </c>
      <c r="H913" s="27" t="s">
        <v>4338</v>
      </c>
      <c r="I913" s="23" t="s">
        <v>4342</v>
      </c>
      <c r="J913" t="s">
        <v>4667</v>
      </c>
      <c r="K913">
        <v>6</v>
      </c>
      <c r="L913" s="23" t="s">
        <v>2522</v>
      </c>
    </row>
    <row r="914" spans="1:12" x14ac:dyDescent="0.35">
      <c r="A914" s="23" t="s">
        <v>4217</v>
      </c>
      <c r="B914" s="23" t="s">
        <v>4216</v>
      </c>
      <c r="C914" s="23" t="s">
        <v>3254</v>
      </c>
      <c r="D914" s="23">
        <v>2.2000000000000002</v>
      </c>
      <c r="E914" s="23" t="s">
        <v>76</v>
      </c>
      <c r="F914" s="23" t="s">
        <v>36</v>
      </c>
      <c r="G914" s="27" t="s">
        <v>29</v>
      </c>
      <c r="H914" s="27" t="s">
        <v>4338</v>
      </c>
      <c r="I914" s="23" t="s">
        <v>4339</v>
      </c>
      <c r="J914" t="s">
        <v>4652</v>
      </c>
      <c r="K914">
        <v>2</v>
      </c>
      <c r="L914" s="23" t="s">
        <v>2518</v>
      </c>
    </row>
    <row r="915" spans="1:12" x14ac:dyDescent="0.35">
      <c r="A915" s="23" t="s">
        <v>5532</v>
      </c>
      <c r="B915" s="23" t="s">
        <v>5531</v>
      </c>
      <c r="C915" s="23" t="s">
        <v>3255</v>
      </c>
      <c r="D915" s="23">
        <v>0.745</v>
      </c>
      <c r="E915" s="23" t="s">
        <v>42</v>
      </c>
      <c r="F915" s="23" t="s">
        <v>36</v>
      </c>
      <c r="G915" s="27" t="s">
        <v>5553</v>
      </c>
      <c r="H915" s="27" t="s">
        <v>4338</v>
      </c>
      <c r="I915" s="23" t="s">
        <v>4339</v>
      </c>
      <c r="J915" t="s">
        <v>4541</v>
      </c>
      <c r="K915">
        <v>1</v>
      </c>
      <c r="L915" s="23" t="s">
        <v>2525</v>
      </c>
    </row>
    <row r="916" spans="1:12" x14ac:dyDescent="0.35">
      <c r="A916" s="23" t="s">
        <v>3649</v>
      </c>
      <c r="B916" s="23" t="s">
        <v>3648</v>
      </c>
      <c r="C916" s="23" t="s">
        <v>3262</v>
      </c>
      <c r="D916" s="23">
        <v>4.1890000000000001</v>
      </c>
      <c r="E916" s="23" t="s">
        <v>68</v>
      </c>
      <c r="F916" s="23" t="s">
        <v>36</v>
      </c>
      <c r="G916" s="27" t="s">
        <v>3274</v>
      </c>
      <c r="H916" s="27" t="s">
        <v>4338</v>
      </c>
      <c r="I916" s="23" t="s">
        <v>4342</v>
      </c>
      <c r="J916" t="s">
        <v>4427</v>
      </c>
      <c r="K916">
        <v>6</v>
      </c>
      <c r="L916" s="23" t="s">
        <v>2517</v>
      </c>
    </row>
    <row r="917" spans="1:12" x14ac:dyDescent="0.35">
      <c r="A917" s="23" t="s">
        <v>4303</v>
      </c>
      <c r="B917" s="23" t="s">
        <v>4302</v>
      </c>
      <c r="C917" s="23" t="s">
        <v>3262</v>
      </c>
      <c r="D917" s="23">
        <v>3.8650000000000002</v>
      </c>
      <c r="E917" s="23" t="s">
        <v>36</v>
      </c>
      <c r="F917" s="23" t="s">
        <v>36</v>
      </c>
      <c r="G917" s="27" t="s">
        <v>29</v>
      </c>
      <c r="H917" s="27" t="s">
        <v>4338</v>
      </c>
      <c r="I917" s="23" t="s">
        <v>4339</v>
      </c>
      <c r="J917" t="s">
        <v>4380</v>
      </c>
      <c r="K917">
        <v>3</v>
      </c>
      <c r="L917" s="23" t="s">
        <v>2517</v>
      </c>
    </row>
    <row r="918" spans="1:12" x14ac:dyDescent="0.35">
      <c r="A918" s="23" t="s">
        <v>1724</v>
      </c>
      <c r="B918" s="23" t="s">
        <v>1723</v>
      </c>
      <c r="C918" s="23" t="s">
        <v>3253</v>
      </c>
      <c r="D918" s="23">
        <v>1.7829999999999999</v>
      </c>
      <c r="E918" s="23" t="s">
        <v>71</v>
      </c>
      <c r="F918" s="23" t="s">
        <v>36</v>
      </c>
      <c r="G918" s="27" t="s">
        <v>28</v>
      </c>
      <c r="H918" s="27" t="s">
        <v>4338</v>
      </c>
      <c r="I918" s="23" t="s">
        <v>4339</v>
      </c>
      <c r="J918" t="s">
        <v>4565</v>
      </c>
      <c r="K918">
        <v>1</v>
      </c>
      <c r="L918" s="23" t="s">
        <v>2522</v>
      </c>
    </row>
    <row r="919" spans="1:12" x14ac:dyDescent="0.35">
      <c r="A919" s="23" t="s">
        <v>6097</v>
      </c>
      <c r="B919" s="23" t="s">
        <v>6096</v>
      </c>
      <c r="C919" s="23" t="s">
        <v>3253</v>
      </c>
      <c r="D919" s="23">
        <v>1.296</v>
      </c>
      <c r="E919" s="23" t="s">
        <v>50</v>
      </c>
      <c r="F919" s="23" t="s">
        <v>36</v>
      </c>
      <c r="G919" s="27" t="s">
        <v>28</v>
      </c>
      <c r="H919" s="27" t="s">
        <v>4338</v>
      </c>
      <c r="I919" s="23" t="s">
        <v>4339</v>
      </c>
      <c r="J919" t="s">
        <v>4350</v>
      </c>
      <c r="K919">
        <v>1</v>
      </c>
      <c r="L919" s="23" t="s">
        <v>2522</v>
      </c>
    </row>
    <row r="920" spans="1:12" x14ac:dyDescent="0.35">
      <c r="A920" s="23" t="s">
        <v>4099</v>
      </c>
      <c r="B920" s="23" t="s">
        <v>4098</v>
      </c>
      <c r="C920" s="23" t="s">
        <v>3254</v>
      </c>
      <c r="D920" s="23">
        <v>2.1720000000000002</v>
      </c>
      <c r="E920" s="23" t="s">
        <v>68</v>
      </c>
      <c r="F920" s="23" t="s">
        <v>36</v>
      </c>
      <c r="G920" s="27" t="s">
        <v>2783</v>
      </c>
      <c r="H920" s="27" t="s">
        <v>4338</v>
      </c>
      <c r="I920" s="23" t="s">
        <v>4339</v>
      </c>
      <c r="J920" t="s">
        <v>4617</v>
      </c>
      <c r="K920">
        <v>3</v>
      </c>
      <c r="L920" s="23" t="s">
        <v>2518</v>
      </c>
    </row>
    <row r="921" spans="1:12" x14ac:dyDescent="0.35">
      <c r="A921" s="23" t="s">
        <v>5073</v>
      </c>
      <c r="B921" s="23" t="s">
        <v>5072</v>
      </c>
      <c r="C921" s="23" t="s">
        <v>3255</v>
      </c>
      <c r="D921" s="23">
        <v>0.745</v>
      </c>
      <c r="E921" s="23" t="s">
        <v>106</v>
      </c>
      <c r="F921" s="23" t="s">
        <v>36</v>
      </c>
      <c r="G921" s="27" t="s">
        <v>2783</v>
      </c>
      <c r="H921" s="27" t="s">
        <v>4338</v>
      </c>
      <c r="I921" s="23" t="s">
        <v>4339</v>
      </c>
      <c r="J921" t="s">
        <v>4391</v>
      </c>
      <c r="K921">
        <v>2</v>
      </c>
      <c r="L921" s="23" t="s">
        <v>2525</v>
      </c>
    </row>
    <row r="922" spans="1:12" x14ac:dyDescent="0.35">
      <c r="A922" s="23" t="s">
        <v>4906</v>
      </c>
      <c r="B922" s="23" t="s">
        <v>4905</v>
      </c>
      <c r="C922" s="23" t="s">
        <v>3255</v>
      </c>
      <c r="D922" s="23">
        <v>0.75</v>
      </c>
      <c r="E922" s="23" t="s">
        <v>76</v>
      </c>
      <c r="F922" s="23" t="s">
        <v>36</v>
      </c>
      <c r="G922" s="27" t="s">
        <v>26</v>
      </c>
      <c r="H922" s="27" t="s">
        <v>4338</v>
      </c>
      <c r="I922" s="23" t="s">
        <v>4339</v>
      </c>
      <c r="J922" t="s">
        <v>4523</v>
      </c>
      <c r="K922">
        <v>4</v>
      </c>
      <c r="L922" s="23" t="s">
        <v>2525</v>
      </c>
    </row>
    <row r="923" spans="1:12" x14ac:dyDescent="0.35">
      <c r="A923" s="23" t="s">
        <v>4908</v>
      </c>
      <c r="B923" s="23" t="s">
        <v>4907</v>
      </c>
      <c r="C923" s="23" t="s">
        <v>3255</v>
      </c>
      <c r="D923" s="23">
        <v>0.75</v>
      </c>
      <c r="E923" s="23" t="s">
        <v>36</v>
      </c>
      <c r="F923" s="23" t="s">
        <v>36</v>
      </c>
      <c r="G923" s="27" t="s">
        <v>26</v>
      </c>
      <c r="H923" s="27" t="s">
        <v>4338</v>
      </c>
      <c r="I923" s="23" t="s">
        <v>4339</v>
      </c>
      <c r="J923" t="s">
        <v>4696</v>
      </c>
      <c r="K923">
        <v>4</v>
      </c>
      <c r="L923" s="23" t="s">
        <v>2525</v>
      </c>
    </row>
    <row r="924" spans="1:12" x14ac:dyDescent="0.35">
      <c r="A924" s="23" t="s">
        <v>3081</v>
      </c>
      <c r="B924" s="23" t="s">
        <v>3080</v>
      </c>
      <c r="C924" s="23" t="s">
        <v>3253</v>
      </c>
      <c r="D924" s="23">
        <v>1.7649999999999999</v>
      </c>
      <c r="E924" s="23" t="s">
        <v>71</v>
      </c>
      <c r="F924" s="23" t="s">
        <v>36</v>
      </c>
      <c r="G924" s="27" t="s">
        <v>2786</v>
      </c>
      <c r="H924" s="27" t="s">
        <v>4338</v>
      </c>
      <c r="I924" s="23" t="s">
        <v>4339</v>
      </c>
      <c r="J924" t="s">
        <v>4524</v>
      </c>
      <c r="K924">
        <v>3</v>
      </c>
      <c r="L924" s="23" t="s">
        <v>2522</v>
      </c>
    </row>
    <row r="925" spans="1:12" x14ac:dyDescent="0.35">
      <c r="A925" s="23" t="s">
        <v>6082</v>
      </c>
      <c r="B925" s="23" t="s">
        <v>6081</v>
      </c>
      <c r="C925" s="23" t="s">
        <v>3255</v>
      </c>
      <c r="D925" s="23">
        <v>0.75</v>
      </c>
      <c r="E925" s="23" t="s">
        <v>35</v>
      </c>
      <c r="F925" s="23" t="s">
        <v>36</v>
      </c>
      <c r="G925" s="27" t="s">
        <v>28</v>
      </c>
      <c r="H925" s="27" t="s">
        <v>4338</v>
      </c>
      <c r="I925" s="23" t="s">
        <v>4342</v>
      </c>
      <c r="J925" t="s">
        <v>7062</v>
      </c>
      <c r="K925">
        <v>5</v>
      </c>
      <c r="L925" s="23" t="s">
        <v>2525</v>
      </c>
    </row>
    <row r="926" spans="1:12" x14ac:dyDescent="0.35">
      <c r="A926" s="23" t="s">
        <v>6137</v>
      </c>
      <c r="B926" s="23" t="s">
        <v>6136</v>
      </c>
      <c r="C926" s="23" t="s">
        <v>3255</v>
      </c>
      <c r="D926" s="23">
        <v>0.745</v>
      </c>
      <c r="E926" s="23" t="s">
        <v>81</v>
      </c>
      <c r="F926" s="23" t="s">
        <v>36</v>
      </c>
      <c r="G926" s="27" t="s">
        <v>28</v>
      </c>
      <c r="H926" s="27" t="s">
        <v>4338</v>
      </c>
      <c r="I926" s="23" t="s">
        <v>4339</v>
      </c>
      <c r="J926" t="s">
        <v>4466</v>
      </c>
      <c r="K926">
        <v>3</v>
      </c>
      <c r="L926" s="23" t="s">
        <v>2525</v>
      </c>
    </row>
    <row r="927" spans="1:12" x14ac:dyDescent="0.35">
      <c r="A927" s="23" t="s">
        <v>5628</v>
      </c>
      <c r="B927" s="23" t="s">
        <v>5627</v>
      </c>
      <c r="C927" s="23" t="s">
        <v>3254</v>
      </c>
      <c r="D927" s="23">
        <v>2.2519999999999998</v>
      </c>
      <c r="E927" s="23" t="s">
        <v>36</v>
      </c>
      <c r="F927" s="23" t="s">
        <v>36</v>
      </c>
      <c r="G927" s="27" t="s">
        <v>497</v>
      </c>
      <c r="H927" s="27" t="s">
        <v>4338</v>
      </c>
      <c r="I927" s="23" t="s">
        <v>4339</v>
      </c>
      <c r="J927" t="s">
        <v>4761</v>
      </c>
      <c r="K927">
        <v>4</v>
      </c>
      <c r="L927" s="23" t="s">
        <v>2518</v>
      </c>
    </row>
    <row r="928" spans="1:12" x14ac:dyDescent="0.35">
      <c r="A928" s="23" t="s">
        <v>456</v>
      </c>
      <c r="B928" s="23" t="s">
        <v>455</v>
      </c>
      <c r="C928" s="23" t="s">
        <v>3262</v>
      </c>
      <c r="D928" s="23">
        <v>3.444</v>
      </c>
      <c r="E928" s="23" t="s">
        <v>53</v>
      </c>
      <c r="F928" s="23" t="s">
        <v>36</v>
      </c>
      <c r="G928" s="27" t="s">
        <v>7003</v>
      </c>
      <c r="H928" s="27" t="s">
        <v>4338</v>
      </c>
      <c r="I928" s="23" t="s">
        <v>4342</v>
      </c>
      <c r="J928" t="s">
        <v>4779</v>
      </c>
      <c r="K928">
        <v>6</v>
      </c>
      <c r="L928" s="23" t="s">
        <v>2517</v>
      </c>
    </row>
    <row r="929" spans="1:12" x14ac:dyDescent="0.35">
      <c r="A929" s="23" t="s">
        <v>6010</v>
      </c>
      <c r="B929" s="23" t="s">
        <v>6009</v>
      </c>
      <c r="C929" s="23" t="s">
        <v>3255</v>
      </c>
      <c r="D929" s="23">
        <v>0.75</v>
      </c>
      <c r="E929" s="23" t="s">
        <v>53</v>
      </c>
      <c r="F929" s="23" t="s">
        <v>36</v>
      </c>
      <c r="G929" s="27" t="s">
        <v>3274</v>
      </c>
      <c r="H929" s="27" t="s">
        <v>4338</v>
      </c>
      <c r="I929" s="23" t="s">
        <v>4339</v>
      </c>
      <c r="J929" t="s">
        <v>4814</v>
      </c>
      <c r="K929">
        <v>3</v>
      </c>
      <c r="L929" s="23" t="s">
        <v>2525</v>
      </c>
    </row>
    <row r="930" spans="1:12" x14ac:dyDescent="0.35">
      <c r="A930" s="23" t="s">
        <v>758</v>
      </c>
      <c r="B930" s="23" t="s">
        <v>757</v>
      </c>
      <c r="C930" s="23" t="s">
        <v>3254</v>
      </c>
      <c r="D930" s="23">
        <v>2.141</v>
      </c>
      <c r="E930" s="23" t="s">
        <v>39</v>
      </c>
      <c r="F930" s="23" t="s">
        <v>36</v>
      </c>
      <c r="G930" s="27" t="s">
        <v>4337</v>
      </c>
      <c r="H930" s="27" t="s">
        <v>4338</v>
      </c>
      <c r="I930" s="23" t="s">
        <v>4342</v>
      </c>
      <c r="J930" t="s">
        <v>4780</v>
      </c>
      <c r="K930">
        <v>5</v>
      </c>
      <c r="L930" s="23" t="s">
        <v>2518</v>
      </c>
    </row>
    <row r="931" spans="1:12" x14ac:dyDescent="0.35">
      <c r="A931" s="23" t="s">
        <v>662</v>
      </c>
      <c r="B931" s="23" t="s">
        <v>661</v>
      </c>
      <c r="C931" s="23" t="s">
        <v>3255</v>
      </c>
      <c r="D931" s="23">
        <v>0.75</v>
      </c>
      <c r="E931" s="23" t="s">
        <v>47</v>
      </c>
      <c r="F931" s="23" t="s">
        <v>36</v>
      </c>
      <c r="G931" s="27" t="s">
        <v>3273</v>
      </c>
      <c r="H931" s="27" t="s">
        <v>4338</v>
      </c>
      <c r="I931" s="23" t="s">
        <v>4342</v>
      </c>
      <c r="J931" t="s">
        <v>4723</v>
      </c>
      <c r="K931">
        <v>6</v>
      </c>
      <c r="L931" s="23" t="s">
        <v>2525</v>
      </c>
    </row>
    <row r="932" spans="1:12" x14ac:dyDescent="0.35">
      <c r="A932" s="23" t="s">
        <v>3872</v>
      </c>
      <c r="B932" s="23" t="s">
        <v>3871</v>
      </c>
      <c r="C932" s="23" t="s">
        <v>3253</v>
      </c>
      <c r="D932" s="23">
        <v>1.7150000000000001</v>
      </c>
      <c r="E932" s="23" t="s">
        <v>106</v>
      </c>
      <c r="F932" s="23" t="s">
        <v>36</v>
      </c>
      <c r="G932" s="27" t="s">
        <v>27</v>
      </c>
      <c r="H932" s="27" t="s">
        <v>4338</v>
      </c>
      <c r="I932" s="23" t="s">
        <v>4339</v>
      </c>
      <c r="J932" t="s">
        <v>4668</v>
      </c>
      <c r="K932">
        <v>3</v>
      </c>
      <c r="L932" s="23" t="s">
        <v>2522</v>
      </c>
    </row>
    <row r="933" spans="1:12" x14ac:dyDescent="0.35">
      <c r="A933" s="23" t="s">
        <v>5516</v>
      </c>
      <c r="B933" s="23" t="s">
        <v>5515</v>
      </c>
      <c r="C933" s="23" t="s">
        <v>3255</v>
      </c>
      <c r="D933" s="23">
        <v>0.745</v>
      </c>
      <c r="E933" s="23" t="s">
        <v>85</v>
      </c>
      <c r="F933" s="23" t="s">
        <v>36</v>
      </c>
      <c r="G933" s="27" t="s">
        <v>5553</v>
      </c>
      <c r="H933" s="27" t="s">
        <v>4338</v>
      </c>
      <c r="I933" s="23" t="s">
        <v>4339</v>
      </c>
      <c r="J933" t="s">
        <v>4457</v>
      </c>
      <c r="K933">
        <v>1</v>
      </c>
      <c r="L933" s="23" t="s">
        <v>2525</v>
      </c>
    </row>
    <row r="934" spans="1:12" x14ac:dyDescent="0.35">
      <c r="A934" s="23" t="s">
        <v>3785</v>
      </c>
      <c r="B934" s="23" t="s">
        <v>3784</v>
      </c>
      <c r="C934" s="23" t="s">
        <v>3262</v>
      </c>
      <c r="D934" s="23">
        <v>3.4929999999999999</v>
      </c>
      <c r="E934" s="23" t="s">
        <v>53</v>
      </c>
      <c r="F934" s="23" t="s">
        <v>36</v>
      </c>
      <c r="G934" s="27" t="s">
        <v>29</v>
      </c>
      <c r="H934" s="27" t="s">
        <v>4338</v>
      </c>
      <c r="I934" s="23" t="s">
        <v>4339</v>
      </c>
      <c r="J934" t="s">
        <v>4365</v>
      </c>
      <c r="K934">
        <v>2</v>
      </c>
      <c r="L934" s="23" t="s">
        <v>2517</v>
      </c>
    </row>
    <row r="935" spans="1:12" x14ac:dyDescent="0.35">
      <c r="A935" s="23" t="s">
        <v>589</v>
      </c>
      <c r="B935" s="23" t="s">
        <v>588</v>
      </c>
      <c r="C935" s="23" t="s">
        <v>3255</v>
      </c>
      <c r="D935" s="23">
        <v>0.57999999999999996</v>
      </c>
      <c r="E935" s="23" t="s">
        <v>47</v>
      </c>
      <c r="F935" s="23" t="s">
        <v>36</v>
      </c>
      <c r="G935" s="27" t="s">
        <v>497</v>
      </c>
      <c r="H935" s="27" t="s">
        <v>4338</v>
      </c>
      <c r="I935" s="23" t="s">
        <v>4339</v>
      </c>
      <c r="J935" t="s">
        <v>4505</v>
      </c>
      <c r="K935">
        <v>1</v>
      </c>
      <c r="L935" s="23" t="s">
        <v>2525</v>
      </c>
    </row>
    <row r="936" spans="1:12" x14ac:dyDescent="0.35">
      <c r="A936" s="23" t="s">
        <v>6174</v>
      </c>
      <c r="B936" s="23" t="s">
        <v>6173</v>
      </c>
      <c r="C936" s="23" t="s">
        <v>3262</v>
      </c>
      <c r="D936" s="23">
        <v>4.5890000000000004</v>
      </c>
      <c r="E936" s="23" t="s">
        <v>36</v>
      </c>
      <c r="F936" s="23" t="s">
        <v>36</v>
      </c>
      <c r="G936" s="27" t="s">
        <v>1733</v>
      </c>
      <c r="H936" s="27" t="s">
        <v>4338</v>
      </c>
      <c r="I936" s="23" t="s">
        <v>4339</v>
      </c>
      <c r="J936" t="s">
        <v>4475</v>
      </c>
      <c r="K936">
        <v>3</v>
      </c>
      <c r="L936" s="23" t="s">
        <v>2517</v>
      </c>
    </row>
    <row r="937" spans="1:12" x14ac:dyDescent="0.35">
      <c r="A937" s="23" t="s">
        <v>5822</v>
      </c>
      <c r="B937" s="23" t="s">
        <v>5821</v>
      </c>
      <c r="C937" s="23" t="s">
        <v>3255</v>
      </c>
      <c r="D937" s="23">
        <v>0.66300000000000003</v>
      </c>
      <c r="E937" s="23" t="s">
        <v>35</v>
      </c>
      <c r="F937" s="23" t="s">
        <v>36</v>
      </c>
      <c r="G937" s="27" t="s">
        <v>4909</v>
      </c>
      <c r="H937" s="27" t="s">
        <v>4338</v>
      </c>
      <c r="I937" s="23" t="s">
        <v>4342</v>
      </c>
      <c r="J937" t="s">
        <v>7039</v>
      </c>
      <c r="K937">
        <v>6</v>
      </c>
      <c r="L937" s="23" t="s">
        <v>2525</v>
      </c>
    </row>
    <row r="938" spans="1:12" x14ac:dyDescent="0.35">
      <c r="A938" s="23" t="s">
        <v>3142</v>
      </c>
      <c r="B938" s="23" t="s">
        <v>3141</v>
      </c>
      <c r="C938" s="23" t="s">
        <v>3253</v>
      </c>
      <c r="D938" s="23">
        <v>0.94299999999999995</v>
      </c>
      <c r="E938" s="23" t="s">
        <v>76</v>
      </c>
      <c r="F938" s="23" t="s">
        <v>36</v>
      </c>
      <c r="G938" s="27" t="s">
        <v>28</v>
      </c>
      <c r="H938" s="27" t="s">
        <v>4338</v>
      </c>
      <c r="I938" s="23" t="s">
        <v>4339</v>
      </c>
      <c r="J938" t="s">
        <v>4781</v>
      </c>
      <c r="K938">
        <v>1</v>
      </c>
      <c r="L938" s="23" t="s">
        <v>2522</v>
      </c>
    </row>
    <row r="939" spans="1:12" x14ac:dyDescent="0.35">
      <c r="A939" s="23" t="s">
        <v>5019</v>
      </c>
      <c r="B939" s="23" t="s">
        <v>5018</v>
      </c>
      <c r="C939" s="23" t="s">
        <v>3254</v>
      </c>
      <c r="D939" s="23">
        <v>1.825</v>
      </c>
      <c r="E939" s="23" t="s">
        <v>47</v>
      </c>
      <c r="F939" s="23" t="s">
        <v>36</v>
      </c>
      <c r="G939" s="27" t="s">
        <v>493</v>
      </c>
      <c r="H939" s="27" t="s">
        <v>4338</v>
      </c>
      <c r="I939" s="23" t="s">
        <v>4342</v>
      </c>
      <c r="J939" t="s">
        <v>4721</v>
      </c>
      <c r="K939">
        <v>5</v>
      </c>
      <c r="L939" s="23" t="s">
        <v>2518</v>
      </c>
    </row>
    <row r="940" spans="1:12" x14ac:dyDescent="0.35">
      <c r="A940" s="23" t="s">
        <v>4121</v>
      </c>
      <c r="B940" s="23" t="s">
        <v>4120</v>
      </c>
      <c r="C940" s="23" t="s">
        <v>3256</v>
      </c>
      <c r="D940" s="23">
        <v>5.7439999999999998</v>
      </c>
      <c r="E940" s="23" t="s">
        <v>81</v>
      </c>
      <c r="F940" s="23" t="s">
        <v>36</v>
      </c>
      <c r="G940" s="27" t="s">
        <v>29</v>
      </c>
      <c r="H940" s="27" t="s">
        <v>4338</v>
      </c>
      <c r="I940" s="23" t="s">
        <v>4342</v>
      </c>
      <c r="J940" t="s">
        <v>4543</v>
      </c>
      <c r="K940">
        <v>7</v>
      </c>
      <c r="L940" s="23" t="s">
        <v>2516</v>
      </c>
    </row>
    <row r="941" spans="1:12" x14ac:dyDescent="0.35">
      <c r="A941" s="23" t="s">
        <v>4315</v>
      </c>
      <c r="B941" s="23" t="s">
        <v>4314</v>
      </c>
      <c r="C941" s="23" t="s">
        <v>3255</v>
      </c>
      <c r="D941" s="23">
        <v>0.84199999999999997</v>
      </c>
      <c r="E941" s="23" t="s">
        <v>76</v>
      </c>
      <c r="F941" s="23" t="s">
        <v>36</v>
      </c>
      <c r="G941" s="27" t="s">
        <v>29</v>
      </c>
      <c r="H941" s="27" t="s">
        <v>4338</v>
      </c>
      <c r="I941" s="23" t="s">
        <v>4339</v>
      </c>
      <c r="J941" t="s">
        <v>4454</v>
      </c>
      <c r="K941">
        <v>4</v>
      </c>
      <c r="L941" s="23" t="s">
        <v>2525</v>
      </c>
    </row>
    <row r="942" spans="1:12" x14ac:dyDescent="0.35">
      <c r="A942" s="23" t="s">
        <v>2939</v>
      </c>
      <c r="B942" s="23" t="s">
        <v>2938</v>
      </c>
      <c r="C942" s="23" t="s">
        <v>3253</v>
      </c>
      <c r="D942" s="23">
        <v>1.5109999999999999</v>
      </c>
      <c r="E942" s="23" t="s">
        <v>71</v>
      </c>
      <c r="F942" s="23" t="s">
        <v>36</v>
      </c>
      <c r="G942" s="27" t="s">
        <v>2786</v>
      </c>
      <c r="H942" s="27" t="s">
        <v>4338</v>
      </c>
      <c r="I942" s="23" t="s">
        <v>4342</v>
      </c>
      <c r="J942" t="s">
        <v>4782</v>
      </c>
      <c r="K942">
        <v>7</v>
      </c>
      <c r="L942" s="23" t="s">
        <v>2522</v>
      </c>
    </row>
    <row r="943" spans="1:12" x14ac:dyDescent="0.35">
      <c r="A943" s="23" t="s">
        <v>5110</v>
      </c>
      <c r="B943" s="23" t="s">
        <v>5109</v>
      </c>
      <c r="C943" s="23" t="s">
        <v>3262</v>
      </c>
      <c r="D943" s="23">
        <v>4.0330000000000004</v>
      </c>
      <c r="E943" s="23" t="s">
        <v>47</v>
      </c>
      <c r="F943" s="23" t="s">
        <v>36</v>
      </c>
      <c r="G943" s="27" t="s">
        <v>5553</v>
      </c>
      <c r="H943" s="27" t="s">
        <v>4338</v>
      </c>
      <c r="I943" s="23" t="s">
        <v>4339</v>
      </c>
      <c r="J943" t="s">
        <v>4356</v>
      </c>
      <c r="K943">
        <v>1</v>
      </c>
      <c r="L943" s="23" t="s">
        <v>2517</v>
      </c>
    </row>
    <row r="944" spans="1:12" x14ac:dyDescent="0.35">
      <c r="A944" s="23" t="s">
        <v>3166</v>
      </c>
      <c r="B944" s="23" t="s">
        <v>3165</v>
      </c>
      <c r="C944" s="23" t="s">
        <v>3254</v>
      </c>
      <c r="D944" s="23">
        <v>1.8540000000000001</v>
      </c>
      <c r="E944" s="23" t="s">
        <v>39</v>
      </c>
      <c r="F944" s="23" t="s">
        <v>36</v>
      </c>
      <c r="G944" s="27" t="s">
        <v>1733</v>
      </c>
      <c r="H944" s="27" t="s">
        <v>4338</v>
      </c>
      <c r="I944" s="23" t="s">
        <v>4342</v>
      </c>
      <c r="J944" t="s">
        <v>4783</v>
      </c>
      <c r="K944">
        <v>5</v>
      </c>
      <c r="L944" s="23" t="s">
        <v>2518</v>
      </c>
    </row>
    <row r="945" spans="1:12" x14ac:dyDescent="0.35">
      <c r="A945" s="23" t="s">
        <v>5768</v>
      </c>
      <c r="B945" s="23" t="s">
        <v>5767</v>
      </c>
      <c r="C945" s="23" t="s">
        <v>3253</v>
      </c>
      <c r="D945" s="23">
        <v>1.6020000000000001</v>
      </c>
      <c r="E945" s="23" t="s">
        <v>47</v>
      </c>
      <c r="F945" s="23" t="s">
        <v>36</v>
      </c>
      <c r="G945" s="27" t="s">
        <v>4909</v>
      </c>
      <c r="H945" s="27" t="s">
        <v>4338</v>
      </c>
      <c r="I945" s="23" t="s">
        <v>4339</v>
      </c>
      <c r="J945" t="s">
        <v>7026</v>
      </c>
      <c r="K945">
        <v>2</v>
      </c>
      <c r="L945" s="23" t="s">
        <v>2522</v>
      </c>
    </row>
    <row r="946" spans="1:12" x14ac:dyDescent="0.35">
      <c r="A946" s="23" t="s">
        <v>3949</v>
      </c>
      <c r="B946" s="23" t="s">
        <v>3948</v>
      </c>
      <c r="C946" s="23" t="s">
        <v>3261</v>
      </c>
      <c r="D946" s="23">
        <v>5.4109999999999996</v>
      </c>
      <c r="E946" s="23" t="s">
        <v>96</v>
      </c>
      <c r="F946" s="23" t="s">
        <v>36</v>
      </c>
      <c r="G946" s="27" t="s">
        <v>1733</v>
      </c>
      <c r="H946" s="27" t="s">
        <v>4338</v>
      </c>
      <c r="I946" s="23" t="s">
        <v>4339</v>
      </c>
      <c r="J946" t="s">
        <v>4508</v>
      </c>
      <c r="K946">
        <v>4</v>
      </c>
      <c r="L946" s="23" t="s">
        <v>2536</v>
      </c>
    </row>
    <row r="947" spans="1:12" x14ac:dyDescent="0.35">
      <c r="A947" s="23" t="s">
        <v>5688</v>
      </c>
      <c r="B947" s="23" t="s">
        <v>5687</v>
      </c>
      <c r="C947" s="23" t="s">
        <v>3253</v>
      </c>
      <c r="D947" s="23">
        <v>0.93100000000000005</v>
      </c>
      <c r="E947" s="23" t="s">
        <v>96</v>
      </c>
      <c r="F947" s="23" t="s">
        <v>36</v>
      </c>
      <c r="G947" s="27" t="s">
        <v>4909</v>
      </c>
      <c r="H947" s="27" t="s">
        <v>4338</v>
      </c>
      <c r="I947" s="23" t="s">
        <v>4342</v>
      </c>
      <c r="J947" t="s">
        <v>4663</v>
      </c>
      <c r="K947">
        <v>5</v>
      </c>
      <c r="L947" s="23" t="s">
        <v>2522</v>
      </c>
    </row>
    <row r="948" spans="1:12" x14ac:dyDescent="0.35">
      <c r="A948" s="23" t="s">
        <v>3233</v>
      </c>
      <c r="B948" s="23" t="s">
        <v>3232</v>
      </c>
      <c r="C948" s="23" t="s">
        <v>3254</v>
      </c>
      <c r="D948" s="23">
        <v>3.2669999999999999</v>
      </c>
      <c r="E948" s="23" t="s">
        <v>39</v>
      </c>
      <c r="F948" s="23" t="s">
        <v>36</v>
      </c>
      <c r="G948" s="27" t="s">
        <v>1733</v>
      </c>
      <c r="H948" s="27" t="s">
        <v>4338</v>
      </c>
      <c r="I948" s="23" t="s">
        <v>4339</v>
      </c>
      <c r="J948" t="s">
        <v>4577</v>
      </c>
      <c r="K948">
        <v>4</v>
      </c>
      <c r="L948" s="23" t="s">
        <v>2518</v>
      </c>
    </row>
    <row r="949" spans="1:12" x14ac:dyDescent="0.35">
      <c r="A949" s="23" t="s">
        <v>1835</v>
      </c>
      <c r="B949" s="23" t="s">
        <v>1834</v>
      </c>
      <c r="C949" s="23" t="s">
        <v>3262</v>
      </c>
      <c r="D949" s="23">
        <v>4.3630000000000004</v>
      </c>
      <c r="E949" s="23" t="s">
        <v>53</v>
      </c>
      <c r="F949" s="23" t="s">
        <v>36</v>
      </c>
      <c r="G949" s="27" t="s">
        <v>1733</v>
      </c>
      <c r="H949" s="27" t="s">
        <v>4338</v>
      </c>
      <c r="I949" s="23" t="s">
        <v>4342</v>
      </c>
      <c r="J949" t="s">
        <v>4762</v>
      </c>
      <c r="K949">
        <v>8</v>
      </c>
      <c r="L949" s="23" t="s">
        <v>2517</v>
      </c>
    </row>
    <row r="950" spans="1:12" x14ac:dyDescent="0.35">
      <c r="A950" s="23" t="s">
        <v>1985</v>
      </c>
      <c r="B950" s="23" t="s">
        <v>1984</v>
      </c>
      <c r="C950" s="23" t="s">
        <v>3255</v>
      </c>
      <c r="D950" s="23">
        <v>0.75</v>
      </c>
      <c r="E950" s="23" t="s">
        <v>47</v>
      </c>
      <c r="F950" s="23" t="s">
        <v>36</v>
      </c>
      <c r="G950" s="27" t="s">
        <v>1733</v>
      </c>
      <c r="H950" s="27" t="s">
        <v>4338</v>
      </c>
      <c r="I950" s="23" t="s">
        <v>4339</v>
      </c>
      <c r="J950" t="s">
        <v>4756</v>
      </c>
      <c r="K950">
        <v>4</v>
      </c>
      <c r="L950" s="23" t="s">
        <v>2525</v>
      </c>
    </row>
    <row r="951" spans="1:12" x14ac:dyDescent="0.35">
      <c r="A951" s="23" t="s">
        <v>1979</v>
      </c>
      <c r="B951" s="23" t="s">
        <v>1978</v>
      </c>
      <c r="C951" s="23" t="s">
        <v>3255</v>
      </c>
      <c r="D951" s="23">
        <v>0.81200000000000006</v>
      </c>
      <c r="E951" s="23" t="s">
        <v>53</v>
      </c>
      <c r="F951" s="23" t="s">
        <v>36</v>
      </c>
      <c r="G951" s="27" t="s">
        <v>1733</v>
      </c>
      <c r="H951" s="27" t="s">
        <v>4338</v>
      </c>
      <c r="I951" s="23" t="s">
        <v>4339</v>
      </c>
      <c r="J951" t="s">
        <v>4572</v>
      </c>
      <c r="K951">
        <v>1</v>
      </c>
      <c r="L951" s="23" t="s">
        <v>2525</v>
      </c>
    </row>
    <row r="952" spans="1:12" x14ac:dyDescent="0.35">
      <c r="A952" s="23" t="s">
        <v>6901</v>
      </c>
      <c r="B952" s="23" t="s">
        <v>6900</v>
      </c>
      <c r="C952" s="23" t="s">
        <v>3255</v>
      </c>
      <c r="D952" s="23">
        <v>0.75</v>
      </c>
      <c r="E952" s="23" t="s">
        <v>68</v>
      </c>
      <c r="F952" s="23" t="s">
        <v>36</v>
      </c>
      <c r="G952" s="27" t="s">
        <v>4910</v>
      </c>
      <c r="H952" s="27" t="s">
        <v>4338</v>
      </c>
      <c r="I952" s="23" t="s">
        <v>4339</v>
      </c>
      <c r="J952" t="s">
        <v>4364</v>
      </c>
      <c r="K952">
        <v>1</v>
      </c>
      <c r="L952" s="23" t="s">
        <v>2525</v>
      </c>
    </row>
    <row r="953" spans="1:12" x14ac:dyDescent="0.35">
      <c r="A953" s="23" t="s">
        <v>5538</v>
      </c>
      <c r="B953" s="23" t="s">
        <v>5537</v>
      </c>
      <c r="C953" s="23" t="s">
        <v>3255</v>
      </c>
      <c r="D953" s="23">
        <v>0.745</v>
      </c>
      <c r="E953" s="23" t="s">
        <v>76</v>
      </c>
      <c r="F953" s="23" t="s">
        <v>36</v>
      </c>
      <c r="G953" s="27" t="s">
        <v>5553</v>
      </c>
      <c r="H953" s="27" t="s">
        <v>4338</v>
      </c>
      <c r="I953" s="23" t="s">
        <v>4339</v>
      </c>
      <c r="J953" t="s">
        <v>4575</v>
      </c>
      <c r="K953">
        <v>1</v>
      </c>
      <c r="L953" s="23" t="s">
        <v>2525</v>
      </c>
    </row>
    <row r="954" spans="1:12" x14ac:dyDescent="0.35">
      <c r="A954" s="23" t="s">
        <v>1859</v>
      </c>
      <c r="B954" s="23" t="s">
        <v>1858</v>
      </c>
      <c r="C954" s="23" t="s">
        <v>3253</v>
      </c>
      <c r="D954" s="23">
        <v>0.95499999999999996</v>
      </c>
      <c r="E954" s="23" t="s">
        <v>144</v>
      </c>
      <c r="F954" s="23" t="s">
        <v>36</v>
      </c>
      <c r="G954" s="27" t="s">
        <v>1733</v>
      </c>
      <c r="H954" s="27" t="s">
        <v>4338</v>
      </c>
      <c r="I954" s="23" t="s">
        <v>4342</v>
      </c>
      <c r="J954" t="s">
        <v>4786</v>
      </c>
      <c r="K954">
        <v>6</v>
      </c>
      <c r="L954" s="23" t="s">
        <v>2522</v>
      </c>
    </row>
    <row r="955" spans="1:12" x14ac:dyDescent="0.35">
      <c r="A955" s="23" t="s">
        <v>430</v>
      </c>
      <c r="B955" s="23" t="s">
        <v>429</v>
      </c>
      <c r="C955" s="23" t="s">
        <v>3255</v>
      </c>
      <c r="D955" s="23">
        <v>0.81200000000000006</v>
      </c>
      <c r="E955" s="23" t="s">
        <v>96</v>
      </c>
      <c r="F955" s="23" t="s">
        <v>36</v>
      </c>
      <c r="G955" s="27" t="s">
        <v>493</v>
      </c>
      <c r="H955" s="27" t="s">
        <v>4338</v>
      </c>
      <c r="I955" s="23" t="s">
        <v>4339</v>
      </c>
      <c r="J955" t="s">
        <v>4669</v>
      </c>
      <c r="K955">
        <v>2</v>
      </c>
      <c r="L955" s="23" t="s">
        <v>2525</v>
      </c>
    </row>
    <row r="956" spans="1:12" x14ac:dyDescent="0.35">
      <c r="A956" s="23" t="s">
        <v>432</v>
      </c>
      <c r="B956" s="23" t="s">
        <v>431</v>
      </c>
      <c r="C956" s="23" t="s">
        <v>3262</v>
      </c>
      <c r="D956" s="23">
        <v>3.6309999999999998</v>
      </c>
      <c r="E956" s="23" t="s">
        <v>36</v>
      </c>
      <c r="F956" s="23" t="s">
        <v>36</v>
      </c>
      <c r="G956" s="27" t="s">
        <v>493</v>
      </c>
      <c r="H956" s="27" t="s">
        <v>4338</v>
      </c>
      <c r="I956" s="23" t="s">
        <v>4339</v>
      </c>
      <c r="J956" t="s">
        <v>4423</v>
      </c>
      <c r="K956">
        <v>3</v>
      </c>
      <c r="L956" s="23" t="s">
        <v>2517</v>
      </c>
    </row>
    <row r="957" spans="1:12" x14ac:dyDescent="0.35">
      <c r="A957" s="23" t="s">
        <v>5587</v>
      </c>
      <c r="B957" s="23" t="s">
        <v>5586</v>
      </c>
      <c r="C957" s="23" t="s">
        <v>3255</v>
      </c>
      <c r="D957" s="23">
        <v>0.75</v>
      </c>
      <c r="E957" s="23" t="s">
        <v>53</v>
      </c>
      <c r="F957" s="23" t="s">
        <v>36</v>
      </c>
      <c r="G957" s="27" t="s">
        <v>29</v>
      </c>
      <c r="H957" s="27" t="s">
        <v>4338</v>
      </c>
      <c r="I957" s="23" t="s">
        <v>4339</v>
      </c>
      <c r="J957" t="s">
        <v>4541</v>
      </c>
      <c r="K957">
        <v>1</v>
      </c>
      <c r="L957" s="23" t="s">
        <v>2525</v>
      </c>
    </row>
    <row r="958" spans="1:12" x14ac:dyDescent="0.35">
      <c r="A958" s="23" t="s">
        <v>6893</v>
      </c>
      <c r="B958" s="23" t="s">
        <v>6892</v>
      </c>
      <c r="C958" s="23" t="s">
        <v>3255</v>
      </c>
      <c r="D958" s="23">
        <v>0.75</v>
      </c>
      <c r="E958" s="23" t="s">
        <v>39</v>
      </c>
      <c r="F958" s="23" t="s">
        <v>36</v>
      </c>
      <c r="G958" s="27" t="s">
        <v>4910</v>
      </c>
      <c r="H958" s="27" t="s">
        <v>4338</v>
      </c>
      <c r="I958" s="23" t="s">
        <v>4339</v>
      </c>
      <c r="J958" t="s">
        <v>4526</v>
      </c>
      <c r="K958">
        <v>2</v>
      </c>
      <c r="L958" s="23" t="s">
        <v>2525</v>
      </c>
    </row>
    <row r="959" spans="1:12" x14ac:dyDescent="0.35">
      <c r="A959" s="23" t="s">
        <v>2655</v>
      </c>
      <c r="B959" s="23" t="s">
        <v>2654</v>
      </c>
      <c r="C959" s="23" t="s">
        <v>3255</v>
      </c>
      <c r="D959" s="23">
        <v>0.82099999999999995</v>
      </c>
      <c r="E959" s="23" t="s">
        <v>71</v>
      </c>
      <c r="F959" s="23" t="s">
        <v>36</v>
      </c>
      <c r="G959" s="27" t="s">
        <v>28</v>
      </c>
      <c r="H959" s="27" t="s">
        <v>4338</v>
      </c>
      <c r="I959" s="23" t="s">
        <v>4339</v>
      </c>
      <c r="J959" t="s">
        <v>4621</v>
      </c>
      <c r="K959">
        <v>4</v>
      </c>
      <c r="L959" s="23" t="s">
        <v>2525</v>
      </c>
    </row>
    <row r="960" spans="1:12" x14ac:dyDescent="0.35">
      <c r="A960" s="23" t="s">
        <v>4251</v>
      </c>
      <c r="B960" s="23" t="s">
        <v>4250</v>
      </c>
      <c r="C960" s="23" t="s">
        <v>3253</v>
      </c>
      <c r="D960" s="23">
        <v>1.2509999999999999</v>
      </c>
      <c r="E960" s="23" t="s">
        <v>81</v>
      </c>
      <c r="F960" s="23" t="s">
        <v>36</v>
      </c>
      <c r="G960" s="27" t="s">
        <v>29</v>
      </c>
      <c r="H960" s="27" t="s">
        <v>4338</v>
      </c>
      <c r="I960" s="23" t="s">
        <v>4339</v>
      </c>
      <c r="J960" t="s">
        <v>4570</v>
      </c>
      <c r="K960">
        <v>1</v>
      </c>
      <c r="L960" s="23" t="s">
        <v>2522</v>
      </c>
    </row>
    <row r="961" spans="1:12" x14ac:dyDescent="0.35">
      <c r="A961" s="23" t="s">
        <v>2123</v>
      </c>
      <c r="B961" s="23" t="s">
        <v>2122</v>
      </c>
      <c r="C961" s="23" t="s">
        <v>3253</v>
      </c>
      <c r="D961" s="23">
        <v>1.327</v>
      </c>
      <c r="E961" s="23" t="s">
        <v>76</v>
      </c>
      <c r="F961" s="23" t="s">
        <v>36</v>
      </c>
      <c r="G961" s="27" t="s">
        <v>493</v>
      </c>
      <c r="H961" s="27" t="s">
        <v>4338</v>
      </c>
      <c r="I961" s="23" t="s">
        <v>4339</v>
      </c>
      <c r="J961" t="s">
        <v>4592</v>
      </c>
      <c r="K961">
        <v>2</v>
      </c>
      <c r="L961" s="23" t="s">
        <v>2522</v>
      </c>
    </row>
    <row r="962" spans="1:12" x14ac:dyDescent="0.35">
      <c r="A962" s="23" t="s">
        <v>2879</v>
      </c>
      <c r="B962" s="23" t="s">
        <v>2878</v>
      </c>
      <c r="C962" s="23" t="s">
        <v>3255</v>
      </c>
      <c r="D962" s="23">
        <v>0.75</v>
      </c>
      <c r="E962" s="23" t="s">
        <v>50</v>
      </c>
      <c r="F962" s="23" t="s">
        <v>36</v>
      </c>
      <c r="G962" s="27" t="s">
        <v>493</v>
      </c>
      <c r="H962" s="27" t="s">
        <v>4338</v>
      </c>
      <c r="I962" s="23" t="s">
        <v>4339</v>
      </c>
      <c r="J962" t="s">
        <v>4477</v>
      </c>
      <c r="K962">
        <v>2</v>
      </c>
      <c r="L962" s="23" t="s">
        <v>2525</v>
      </c>
    </row>
    <row r="963" spans="1:12" x14ac:dyDescent="0.35">
      <c r="A963" s="23" t="s">
        <v>3177</v>
      </c>
      <c r="B963" s="23" t="s">
        <v>3176</v>
      </c>
      <c r="C963" s="23" t="s">
        <v>3255</v>
      </c>
      <c r="D963" s="23">
        <v>0.75</v>
      </c>
      <c r="E963" s="23" t="s">
        <v>53</v>
      </c>
      <c r="F963" s="23" t="s">
        <v>36</v>
      </c>
      <c r="G963" s="27" t="s">
        <v>1733</v>
      </c>
      <c r="H963" s="27" t="s">
        <v>4338</v>
      </c>
      <c r="I963" s="23" t="s">
        <v>4342</v>
      </c>
      <c r="J963" t="s">
        <v>4787</v>
      </c>
      <c r="K963">
        <v>6</v>
      </c>
      <c r="L963" s="23" t="s">
        <v>2525</v>
      </c>
    </row>
    <row r="964" spans="1:12" x14ac:dyDescent="0.35">
      <c r="A964" s="23" t="s">
        <v>3133</v>
      </c>
      <c r="B964" s="23" t="s">
        <v>3132</v>
      </c>
      <c r="C964" s="23" t="s">
        <v>3262</v>
      </c>
      <c r="D964" s="23">
        <v>3.23</v>
      </c>
      <c r="E964" s="23" t="s">
        <v>76</v>
      </c>
      <c r="F964" s="23" t="s">
        <v>36</v>
      </c>
      <c r="G964" s="27" t="s">
        <v>28</v>
      </c>
      <c r="H964" s="27" t="s">
        <v>4338</v>
      </c>
      <c r="I964" s="23" t="s">
        <v>4342</v>
      </c>
      <c r="J964" t="s">
        <v>4698</v>
      </c>
      <c r="K964">
        <v>6</v>
      </c>
      <c r="L964" s="23" t="s">
        <v>2517</v>
      </c>
    </row>
    <row r="965" spans="1:12" x14ac:dyDescent="0.35">
      <c r="A965" s="23" t="s">
        <v>6620</v>
      </c>
      <c r="B965" s="23" t="s">
        <v>6619</v>
      </c>
      <c r="C965" s="23" t="s">
        <v>3254</v>
      </c>
      <c r="D965" s="23">
        <v>2.5979999999999999</v>
      </c>
      <c r="E965" s="23" t="s">
        <v>36</v>
      </c>
      <c r="F965" s="23" t="s">
        <v>36</v>
      </c>
      <c r="G965" s="27" t="s">
        <v>4910</v>
      </c>
      <c r="H965" s="27" t="s">
        <v>4338</v>
      </c>
      <c r="I965" s="23" t="s">
        <v>4339</v>
      </c>
      <c r="J965" t="s">
        <v>4713</v>
      </c>
      <c r="K965">
        <v>1</v>
      </c>
      <c r="L965" s="23" t="s">
        <v>2518</v>
      </c>
    </row>
    <row r="966" spans="1:12" x14ac:dyDescent="0.35">
      <c r="A966" s="23" t="s">
        <v>2304</v>
      </c>
      <c r="B966" s="23" t="s">
        <v>2303</v>
      </c>
      <c r="C966" s="23" t="s">
        <v>3254</v>
      </c>
      <c r="D966" s="23">
        <v>2.31</v>
      </c>
      <c r="E966" s="23" t="s">
        <v>96</v>
      </c>
      <c r="F966" s="23" t="s">
        <v>36</v>
      </c>
      <c r="G966" s="27" t="s">
        <v>28</v>
      </c>
      <c r="H966" s="27" t="s">
        <v>4338</v>
      </c>
      <c r="I966" s="23" t="s">
        <v>4342</v>
      </c>
      <c r="J966" t="s">
        <v>4788</v>
      </c>
      <c r="K966">
        <v>5</v>
      </c>
      <c r="L966" s="23" t="s">
        <v>2518</v>
      </c>
    </row>
    <row r="967" spans="1:12" x14ac:dyDescent="0.35">
      <c r="A967" s="23" t="s">
        <v>3023</v>
      </c>
      <c r="B967" s="23" t="s">
        <v>3022</v>
      </c>
      <c r="C967" s="23" t="s">
        <v>3254</v>
      </c>
      <c r="D967" s="23">
        <v>2.63</v>
      </c>
      <c r="E967" s="23" t="s">
        <v>50</v>
      </c>
      <c r="F967" s="23" t="s">
        <v>36</v>
      </c>
      <c r="G967" s="27" t="s">
        <v>2786</v>
      </c>
      <c r="H967" s="27" t="s">
        <v>4338</v>
      </c>
      <c r="I967" s="23" t="s">
        <v>4339</v>
      </c>
      <c r="J967" t="s">
        <v>4620</v>
      </c>
      <c r="K967">
        <v>3</v>
      </c>
      <c r="L967" s="23" t="s">
        <v>2518</v>
      </c>
    </row>
    <row r="968" spans="1:12" x14ac:dyDescent="0.35">
      <c r="A968" s="23" t="s">
        <v>2676</v>
      </c>
      <c r="B968" s="23" t="s">
        <v>2675</v>
      </c>
      <c r="C968" s="23" t="s">
        <v>3254</v>
      </c>
      <c r="D968" s="23">
        <v>2.8540000000000001</v>
      </c>
      <c r="E968" s="23" t="s">
        <v>47</v>
      </c>
      <c r="F968" s="23" t="s">
        <v>36</v>
      </c>
      <c r="G968" s="27" t="s">
        <v>1733</v>
      </c>
      <c r="H968" s="27" t="s">
        <v>4338</v>
      </c>
      <c r="I968" s="23" t="s">
        <v>4342</v>
      </c>
      <c r="J968" t="s">
        <v>4551</v>
      </c>
      <c r="K968">
        <v>8</v>
      </c>
      <c r="L968" s="23" t="s">
        <v>2518</v>
      </c>
    </row>
    <row r="969" spans="1:12" x14ac:dyDescent="0.35">
      <c r="A969" s="23" t="s">
        <v>2057</v>
      </c>
      <c r="B969" s="23" t="s">
        <v>2757</v>
      </c>
      <c r="C969" s="23" t="s">
        <v>3261</v>
      </c>
      <c r="D969" s="23">
        <v>5.4189999999999996</v>
      </c>
      <c r="E969" s="23" t="s">
        <v>76</v>
      </c>
      <c r="F969" s="23" t="s">
        <v>36</v>
      </c>
      <c r="G969" s="27" t="s">
        <v>2783</v>
      </c>
      <c r="H969" s="27" t="s">
        <v>4338</v>
      </c>
      <c r="I969" s="23" t="s">
        <v>4339</v>
      </c>
      <c r="J969" t="s">
        <v>4386</v>
      </c>
      <c r="K969">
        <v>1</v>
      </c>
      <c r="L969" s="23" t="s">
        <v>2536</v>
      </c>
    </row>
    <row r="970" spans="1:12" x14ac:dyDescent="0.35">
      <c r="A970" s="23" t="s">
        <v>756</v>
      </c>
      <c r="B970" s="23" t="s">
        <v>755</v>
      </c>
      <c r="C970" s="23" t="s">
        <v>3255</v>
      </c>
      <c r="D970" s="23">
        <v>0.81799999999999995</v>
      </c>
      <c r="E970" s="23" t="s">
        <v>155</v>
      </c>
      <c r="F970" s="23" t="s">
        <v>36</v>
      </c>
      <c r="G970" s="27" t="s">
        <v>2783</v>
      </c>
      <c r="H970" s="27" t="s">
        <v>4338</v>
      </c>
      <c r="I970" s="23" t="s">
        <v>4339</v>
      </c>
      <c r="J970" t="s">
        <v>4565</v>
      </c>
      <c r="K970">
        <v>1</v>
      </c>
      <c r="L970" s="23" t="s">
        <v>2525</v>
      </c>
    </row>
    <row r="971" spans="1:12" x14ac:dyDescent="0.35">
      <c r="A971" s="23" t="s">
        <v>4192</v>
      </c>
      <c r="B971" s="23" t="s">
        <v>4191</v>
      </c>
      <c r="C971" s="23" t="s">
        <v>3262</v>
      </c>
      <c r="D971" s="23">
        <v>3.839</v>
      </c>
      <c r="E971" s="23" t="s">
        <v>36</v>
      </c>
      <c r="F971" s="23" t="s">
        <v>36</v>
      </c>
      <c r="G971" s="27" t="s">
        <v>29</v>
      </c>
      <c r="H971" s="27" t="s">
        <v>4338</v>
      </c>
      <c r="I971" s="23" t="s">
        <v>4339</v>
      </c>
      <c r="J971" t="s">
        <v>4654</v>
      </c>
      <c r="K971">
        <v>1</v>
      </c>
      <c r="L971" s="23" t="s">
        <v>2517</v>
      </c>
    </row>
    <row r="972" spans="1:12" x14ac:dyDescent="0.35">
      <c r="A972" s="23" t="s">
        <v>6498</v>
      </c>
      <c r="B972" s="23" t="s">
        <v>6497</v>
      </c>
      <c r="C972" s="23" t="s">
        <v>3255</v>
      </c>
      <c r="D972" s="23">
        <v>0.75</v>
      </c>
      <c r="E972" s="23" t="s">
        <v>50</v>
      </c>
      <c r="F972" s="23" t="s">
        <v>36</v>
      </c>
      <c r="G972" s="27" t="s">
        <v>4910</v>
      </c>
      <c r="H972" s="27" t="s">
        <v>4338</v>
      </c>
      <c r="I972" s="23" t="s">
        <v>4342</v>
      </c>
      <c r="J972" t="s">
        <v>7063</v>
      </c>
      <c r="K972">
        <v>7</v>
      </c>
      <c r="L972" s="23" t="s">
        <v>2525</v>
      </c>
    </row>
    <row r="973" spans="1:12" x14ac:dyDescent="0.35">
      <c r="A973" s="23" t="s">
        <v>5834</v>
      </c>
      <c r="B973" s="23" t="s">
        <v>5833</v>
      </c>
      <c r="C973" s="23" t="s">
        <v>3253</v>
      </c>
      <c r="D973" s="23">
        <v>0.89800000000000002</v>
      </c>
      <c r="E973" s="23" t="s">
        <v>42</v>
      </c>
      <c r="F973" s="23" t="s">
        <v>36</v>
      </c>
      <c r="G973" s="27" t="s">
        <v>4909</v>
      </c>
      <c r="H973" s="27" t="s">
        <v>4338</v>
      </c>
      <c r="I973" s="23" t="s">
        <v>4339</v>
      </c>
      <c r="J973" t="s">
        <v>4457</v>
      </c>
      <c r="K973">
        <v>1</v>
      </c>
      <c r="L973" s="23" t="s">
        <v>2522</v>
      </c>
    </row>
    <row r="974" spans="1:12" x14ac:dyDescent="0.35">
      <c r="A974" s="23" t="s">
        <v>5674</v>
      </c>
      <c r="B974" s="23" t="s">
        <v>5673</v>
      </c>
      <c r="C974" s="23" t="s">
        <v>3254</v>
      </c>
      <c r="D974" s="23">
        <v>2.7120000000000002</v>
      </c>
      <c r="E974" s="23" t="s">
        <v>68</v>
      </c>
      <c r="F974" s="23" t="s">
        <v>36</v>
      </c>
      <c r="G974" s="27" t="s">
        <v>4909</v>
      </c>
      <c r="H974" s="27" t="s">
        <v>4338</v>
      </c>
      <c r="I974" s="23" t="s">
        <v>4342</v>
      </c>
      <c r="J974" t="s">
        <v>4613</v>
      </c>
      <c r="K974">
        <v>8</v>
      </c>
      <c r="L974" s="23" t="s">
        <v>2518</v>
      </c>
    </row>
    <row r="975" spans="1:12" x14ac:dyDescent="0.35">
      <c r="A975" s="23" t="s">
        <v>6949</v>
      </c>
      <c r="B975" s="23" t="s">
        <v>6948</v>
      </c>
      <c r="C975" s="23" t="s">
        <v>3255</v>
      </c>
      <c r="D975" s="23">
        <v>0.745</v>
      </c>
      <c r="E975" s="23" t="s">
        <v>39</v>
      </c>
      <c r="F975" s="23" t="s">
        <v>36</v>
      </c>
      <c r="G975" s="27" t="s">
        <v>4910</v>
      </c>
      <c r="H975" s="27" t="s">
        <v>4338</v>
      </c>
      <c r="I975" s="23" t="s">
        <v>4339</v>
      </c>
      <c r="J975" t="s">
        <v>7052</v>
      </c>
      <c r="K975">
        <v>4</v>
      </c>
      <c r="L975" s="23" t="s">
        <v>2525</v>
      </c>
    </row>
    <row r="976" spans="1:12" x14ac:dyDescent="0.35">
      <c r="A976" s="23" t="s">
        <v>6717</v>
      </c>
      <c r="B976" s="23" t="s">
        <v>6716</v>
      </c>
      <c r="C976" s="23" t="s">
        <v>3253</v>
      </c>
      <c r="D976" s="23">
        <v>1.8149999999999999</v>
      </c>
      <c r="E976" s="23" t="s">
        <v>76</v>
      </c>
      <c r="F976" s="23" t="s">
        <v>36</v>
      </c>
      <c r="G976" s="27" t="s">
        <v>4910</v>
      </c>
      <c r="H976" s="27" t="s">
        <v>4338</v>
      </c>
      <c r="I976" s="23" t="s">
        <v>4339</v>
      </c>
      <c r="J976" t="s">
        <v>4715</v>
      </c>
      <c r="K976">
        <v>2</v>
      </c>
      <c r="L976" s="23" t="s">
        <v>2522</v>
      </c>
    </row>
    <row r="977" spans="1:12" x14ac:dyDescent="0.35">
      <c r="A977" s="23" t="s">
        <v>1865</v>
      </c>
      <c r="B977" s="23" t="s">
        <v>1864</v>
      </c>
      <c r="C977" s="23" t="s">
        <v>3254</v>
      </c>
      <c r="D977" s="23">
        <v>2.177</v>
      </c>
      <c r="E977" s="23" t="s">
        <v>76</v>
      </c>
      <c r="F977" s="23" t="s">
        <v>36</v>
      </c>
      <c r="G977" s="27" t="s">
        <v>1733</v>
      </c>
      <c r="H977" s="27" t="s">
        <v>4338</v>
      </c>
      <c r="I977" s="23" t="s">
        <v>4339</v>
      </c>
      <c r="J977" t="s">
        <v>4716</v>
      </c>
      <c r="K977">
        <v>3</v>
      </c>
      <c r="L977" s="23" t="s">
        <v>2518</v>
      </c>
    </row>
    <row r="978" spans="1:12" x14ac:dyDescent="0.35">
      <c r="A978" s="23" t="s">
        <v>3400</v>
      </c>
      <c r="B978" s="23" t="s">
        <v>3399</v>
      </c>
      <c r="C978" s="23" t="s">
        <v>3262</v>
      </c>
      <c r="D978" s="23">
        <v>4.0410000000000004</v>
      </c>
      <c r="E978" s="23" t="s">
        <v>36</v>
      </c>
      <c r="F978" s="23" t="s">
        <v>36</v>
      </c>
      <c r="G978" s="27" t="s">
        <v>7008</v>
      </c>
      <c r="H978" s="27" t="s">
        <v>4338</v>
      </c>
      <c r="I978" s="23" t="s">
        <v>4339</v>
      </c>
      <c r="J978" t="s">
        <v>4373</v>
      </c>
      <c r="K978">
        <v>4</v>
      </c>
      <c r="L978" s="23" t="s">
        <v>2517</v>
      </c>
    </row>
    <row r="979" spans="1:12" x14ac:dyDescent="0.35">
      <c r="A979" s="23" t="s">
        <v>2251</v>
      </c>
      <c r="B979" s="23" t="s">
        <v>2250</v>
      </c>
      <c r="C979" s="23" t="s">
        <v>3253</v>
      </c>
      <c r="D979" s="23">
        <v>1.853</v>
      </c>
      <c r="E979" s="23" t="s">
        <v>71</v>
      </c>
      <c r="F979" s="23" t="s">
        <v>36</v>
      </c>
      <c r="G979" s="27" t="s">
        <v>7007</v>
      </c>
      <c r="H979" s="27" t="s">
        <v>4338</v>
      </c>
      <c r="I979" s="23" t="s">
        <v>4339</v>
      </c>
      <c r="J979" t="s">
        <v>4595</v>
      </c>
      <c r="K979">
        <v>1</v>
      </c>
      <c r="L979" s="23" t="s">
        <v>2522</v>
      </c>
    </row>
    <row r="980" spans="1:12" x14ac:dyDescent="0.35">
      <c r="A980" s="23" t="s">
        <v>6797</v>
      </c>
      <c r="B980" s="23" t="s">
        <v>6796</v>
      </c>
      <c r="C980" s="23" t="s">
        <v>3253</v>
      </c>
      <c r="D980" s="23">
        <v>0.88900000000000001</v>
      </c>
      <c r="E980" s="23" t="s">
        <v>81</v>
      </c>
      <c r="F980" s="23" t="s">
        <v>36</v>
      </c>
      <c r="G980" s="27" t="s">
        <v>4910</v>
      </c>
      <c r="H980" s="27" t="s">
        <v>4338</v>
      </c>
      <c r="I980" s="23" t="s">
        <v>4339</v>
      </c>
      <c r="J980" t="s">
        <v>4522</v>
      </c>
      <c r="K980">
        <v>3</v>
      </c>
      <c r="L980" s="23" t="s">
        <v>2522</v>
      </c>
    </row>
    <row r="981" spans="1:12" x14ac:dyDescent="0.35">
      <c r="A981" s="23" t="s">
        <v>6160</v>
      </c>
      <c r="B981" s="23" t="s">
        <v>3958</v>
      </c>
      <c r="C981" s="23" t="s">
        <v>3261</v>
      </c>
      <c r="D981" s="23">
        <v>4.9720000000000004</v>
      </c>
      <c r="E981" s="23" t="s">
        <v>155</v>
      </c>
      <c r="F981" s="23" t="s">
        <v>36</v>
      </c>
      <c r="G981" s="27" t="s">
        <v>1733</v>
      </c>
      <c r="H981" s="27" t="s">
        <v>4338</v>
      </c>
      <c r="I981" s="23" t="s">
        <v>4339</v>
      </c>
      <c r="J981" t="s">
        <v>4790</v>
      </c>
      <c r="K981">
        <v>2</v>
      </c>
      <c r="L981" s="23" t="s">
        <v>2536</v>
      </c>
    </row>
    <row r="982" spans="1:12" x14ac:dyDescent="0.35">
      <c r="A982" s="23" t="s">
        <v>2810</v>
      </c>
      <c r="B982" s="23" t="s">
        <v>1695</v>
      </c>
      <c r="C982" s="23" t="s">
        <v>3262</v>
      </c>
      <c r="D982" s="23">
        <v>3.4969999999999999</v>
      </c>
      <c r="E982" s="23" t="s">
        <v>53</v>
      </c>
      <c r="F982" s="23" t="s">
        <v>36</v>
      </c>
      <c r="G982" s="27" t="s">
        <v>497</v>
      </c>
      <c r="H982" s="27" t="s">
        <v>4338</v>
      </c>
      <c r="I982" s="23" t="s">
        <v>4339</v>
      </c>
      <c r="J982" t="s">
        <v>4791</v>
      </c>
      <c r="K982">
        <v>1</v>
      </c>
      <c r="L982" s="23" t="s">
        <v>2517</v>
      </c>
    </row>
    <row r="983" spans="1:12" x14ac:dyDescent="0.35">
      <c r="A983" s="23" t="s">
        <v>5122</v>
      </c>
      <c r="B983" s="23" t="s">
        <v>5121</v>
      </c>
      <c r="C983" s="23" t="s">
        <v>3262</v>
      </c>
      <c r="D983" s="23">
        <v>4.03</v>
      </c>
      <c r="E983" s="23" t="s">
        <v>76</v>
      </c>
      <c r="F983" s="23" t="s">
        <v>36</v>
      </c>
      <c r="G983" s="27" t="s">
        <v>5553</v>
      </c>
      <c r="H983" s="27" t="s">
        <v>4338</v>
      </c>
      <c r="I983" s="23" t="s">
        <v>4339</v>
      </c>
      <c r="J983" t="s">
        <v>4648</v>
      </c>
      <c r="K983">
        <v>2</v>
      </c>
      <c r="L983" s="23" t="s">
        <v>2517</v>
      </c>
    </row>
    <row r="984" spans="1:12" x14ac:dyDescent="0.35">
      <c r="A984" s="23" t="s">
        <v>6991</v>
      </c>
      <c r="B984" s="23" t="s">
        <v>6990</v>
      </c>
      <c r="C984" s="23" t="s">
        <v>3255</v>
      </c>
      <c r="D984" s="23">
        <v>0.55000000000000004</v>
      </c>
      <c r="E984" s="23" t="s">
        <v>76</v>
      </c>
      <c r="F984" s="23" t="s">
        <v>36</v>
      </c>
      <c r="G984" s="27" t="s">
        <v>4910</v>
      </c>
      <c r="H984" s="27" t="s">
        <v>4338</v>
      </c>
      <c r="I984" s="23" t="s">
        <v>4339</v>
      </c>
      <c r="J984" t="s">
        <v>4488</v>
      </c>
      <c r="K984">
        <v>3</v>
      </c>
      <c r="L984" s="23" t="s">
        <v>2525</v>
      </c>
    </row>
    <row r="985" spans="1:12" x14ac:dyDescent="0.35">
      <c r="A985" s="23" t="s">
        <v>3021</v>
      </c>
      <c r="B985" s="23" t="s">
        <v>3020</v>
      </c>
      <c r="C985" s="23" t="s">
        <v>3255</v>
      </c>
      <c r="D985" s="23">
        <v>0.75</v>
      </c>
      <c r="E985" s="23" t="s">
        <v>39</v>
      </c>
      <c r="F985" s="23" t="s">
        <v>36</v>
      </c>
      <c r="G985" s="27" t="s">
        <v>2786</v>
      </c>
      <c r="H985" s="27" t="s">
        <v>4338</v>
      </c>
      <c r="I985" s="23" t="s">
        <v>4339</v>
      </c>
      <c r="J985" t="s">
        <v>4513</v>
      </c>
      <c r="K985">
        <v>2</v>
      </c>
      <c r="L985" s="23" t="s">
        <v>2525</v>
      </c>
    </row>
    <row r="986" spans="1:12" x14ac:dyDescent="0.35">
      <c r="A986" s="23" t="s">
        <v>3049</v>
      </c>
      <c r="B986" s="23" t="s">
        <v>3048</v>
      </c>
      <c r="C986" s="23" t="s">
        <v>3253</v>
      </c>
      <c r="D986" s="23">
        <v>1.488</v>
      </c>
      <c r="E986" s="23" t="s">
        <v>71</v>
      </c>
      <c r="F986" s="23" t="s">
        <v>36</v>
      </c>
      <c r="G986" s="27" t="s">
        <v>2786</v>
      </c>
      <c r="H986" s="27" t="s">
        <v>4338</v>
      </c>
      <c r="I986" s="23" t="s">
        <v>4339</v>
      </c>
      <c r="J986" t="s">
        <v>4793</v>
      </c>
      <c r="K986">
        <v>2</v>
      </c>
      <c r="L986" s="23" t="s">
        <v>2522</v>
      </c>
    </row>
    <row r="987" spans="1:12" x14ac:dyDescent="0.35">
      <c r="A987" s="23" t="s">
        <v>2247</v>
      </c>
      <c r="B987" s="23" t="s">
        <v>2246</v>
      </c>
      <c r="C987" s="23" t="s">
        <v>3262</v>
      </c>
      <c r="D987" s="23">
        <v>3.722</v>
      </c>
      <c r="E987" s="23" t="s">
        <v>53</v>
      </c>
      <c r="F987" s="23" t="s">
        <v>36</v>
      </c>
      <c r="G987" s="27" t="s">
        <v>27</v>
      </c>
      <c r="H987" s="27" t="s">
        <v>4338</v>
      </c>
      <c r="I987" s="23" t="s">
        <v>4339</v>
      </c>
      <c r="J987" t="s">
        <v>4794</v>
      </c>
      <c r="K987">
        <v>4</v>
      </c>
      <c r="L987" s="23" t="s">
        <v>2517</v>
      </c>
    </row>
    <row r="988" spans="1:12" x14ac:dyDescent="0.35">
      <c r="A988" s="23" t="s">
        <v>1441</v>
      </c>
      <c r="B988" s="23" t="s">
        <v>1440</v>
      </c>
      <c r="C988" s="23" t="s">
        <v>3254</v>
      </c>
      <c r="D988" s="23">
        <v>2.85</v>
      </c>
      <c r="E988" s="23" t="s">
        <v>53</v>
      </c>
      <c r="F988" s="23" t="s">
        <v>36</v>
      </c>
      <c r="G988" s="27" t="s">
        <v>28</v>
      </c>
      <c r="H988" s="27" t="s">
        <v>4338</v>
      </c>
      <c r="I988" s="23" t="s">
        <v>4342</v>
      </c>
      <c r="J988" t="s">
        <v>4795</v>
      </c>
      <c r="K988">
        <v>8</v>
      </c>
      <c r="L988" s="23" t="s">
        <v>2518</v>
      </c>
    </row>
    <row r="989" spans="1:12" x14ac:dyDescent="0.35">
      <c r="A989" s="23" t="s">
        <v>610</v>
      </c>
      <c r="B989" s="23" t="s">
        <v>609</v>
      </c>
      <c r="C989" s="23" t="s">
        <v>3255</v>
      </c>
      <c r="D989" s="23">
        <v>0.79900000000000004</v>
      </c>
      <c r="E989" s="23" t="s">
        <v>96</v>
      </c>
      <c r="F989" s="23" t="s">
        <v>36</v>
      </c>
      <c r="G989" s="27" t="s">
        <v>497</v>
      </c>
      <c r="H989" s="27" t="s">
        <v>4338</v>
      </c>
      <c r="I989" s="23" t="s">
        <v>4339</v>
      </c>
      <c r="J989" t="s">
        <v>4482</v>
      </c>
      <c r="K989">
        <v>2</v>
      </c>
      <c r="L989" s="23" t="s">
        <v>2525</v>
      </c>
    </row>
    <row r="990" spans="1:12" x14ac:dyDescent="0.35">
      <c r="A990" s="23" t="s">
        <v>5078</v>
      </c>
      <c r="B990" s="23" t="s">
        <v>2462</v>
      </c>
      <c r="C990" s="23" t="s">
        <v>3255</v>
      </c>
      <c r="D990" s="23">
        <v>0.72</v>
      </c>
      <c r="E990" s="23" t="s">
        <v>76</v>
      </c>
      <c r="F990" s="23" t="s">
        <v>36</v>
      </c>
      <c r="G990" s="27" t="s">
        <v>2783</v>
      </c>
      <c r="H990" s="27" t="s">
        <v>4338</v>
      </c>
      <c r="I990" s="23" t="s">
        <v>4339</v>
      </c>
      <c r="J990" t="s">
        <v>4700</v>
      </c>
      <c r="K990">
        <v>1</v>
      </c>
      <c r="L990" s="23" t="s">
        <v>2525</v>
      </c>
    </row>
    <row r="991" spans="1:12" x14ac:dyDescent="0.35">
      <c r="A991" s="23" t="s">
        <v>44</v>
      </c>
      <c r="B991" s="23" t="s">
        <v>43</v>
      </c>
      <c r="C991" s="23" t="s">
        <v>3261</v>
      </c>
      <c r="D991" s="23">
        <v>4.9009999999999998</v>
      </c>
      <c r="E991" s="23" t="s">
        <v>76</v>
      </c>
      <c r="F991" s="23" t="s">
        <v>36</v>
      </c>
      <c r="G991" s="27" t="s">
        <v>25</v>
      </c>
      <c r="H991" s="27" t="s">
        <v>4338</v>
      </c>
      <c r="I991" s="23" t="s">
        <v>4339</v>
      </c>
      <c r="J991" t="s">
        <v>4526</v>
      </c>
      <c r="K991">
        <v>2</v>
      </c>
      <c r="L991" s="23" t="s">
        <v>2536</v>
      </c>
    </row>
    <row r="992" spans="1:12" x14ac:dyDescent="0.35">
      <c r="A992" s="23" t="s">
        <v>2025</v>
      </c>
      <c r="B992" s="23" t="s">
        <v>2024</v>
      </c>
      <c r="C992" s="23" t="s">
        <v>3254</v>
      </c>
      <c r="D992" s="23">
        <v>2.6760000000000002</v>
      </c>
      <c r="E992" s="23" t="s">
        <v>47</v>
      </c>
      <c r="F992" s="23" t="s">
        <v>36</v>
      </c>
      <c r="G992" s="27" t="s">
        <v>1733</v>
      </c>
      <c r="H992" s="27" t="s">
        <v>4338</v>
      </c>
      <c r="I992" s="23" t="s">
        <v>4342</v>
      </c>
      <c r="J992" t="s">
        <v>4796</v>
      </c>
      <c r="K992">
        <v>7</v>
      </c>
      <c r="L992" s="23" t="s">
        <v>2518</v>
      </c>
    </row>
    <row r="993" spans="1:12" x14ac:dyDescent="0.35">
      <c r="A993" s="23" t="s">
        <v>2905</v>
      </c>
      <c r="B993" s="23" t="s">
        <v>2904</v>
      </c>
      <c r="C993" s="23" t="s">
        <v>3262</v>
      </c>
      <c r="D993" s="23">
        <v>3.585</v>
      </c>
      <c r="E993" s="23" t="s">
        <v>76</v>
      </c>
      <c r="F993" s="23" t="s">
        <v>36</v>
      </c>
      <c r="G993" s="27" t="s">
        <v>2786</v>
      </c>
      <c r="H993" s="27" t="s">
        <v>4338</v>
      </c>
      <c r="I993" s="23" t="s">
        <v>4342</v>
      </c>
      <c r="J993" t="s">
        <v>4797</v>
      </c>
      <c r="K993">
        <v>7</v>
      </c>
      <c r="L993" s="23" t="s">
        <v>2517</v>
      </c>
    </row>
    <row r="994" spans="1:12" x14ac:dyDescent="0.35">
      <c r="A994" s="23" t="s">
        <v>3007</v>
      </c>
      <c r="B994" s="23" t="s">
        <v>3006</v>
      </c>
      <c r="C994" s="23" t="s">
        <v>3254</v>
      </c>
      <c r="D994" s="23">
        <v>2.976</v>
      </c>
      <c r="E994" s="23" t="s">
        <v>39</v>
      </c>
      <c r="F994" s="23" t="s">
        <v>36</v>
      </c>
      <c r="G994" s="27" t="s">
        <v>2786</v>
      </c>
      <c r="H994" s="27" t="s">
        <v>4338</v>
      </c>
      <c r="I994" s="23" t="s">
        <v>4339</v>
      </c>
      <c r="J994" t="s">
        <v>4373</v>
      </c>
      <c r="K994">
        <v>4</v>
      </c>
      <c r="L994" s="23" t="s">
        <v>2518</v>
      </c>
    </row>
    <row r="995" spans="1:12" x14ac:dyDescent="0.35">
      <c r="A995" s="23" t="s">
        <v>2913</v>
      </c>
      <c r="B995" s="23" t="s">
        <v>2912</v>
      </c>
      <c r="C995" s="23" t="s">
        <v>3261</v>
      </c>
      <c r="D995" s="23">
        <v>5.0579999999999998</v>
      </c>
      <c r="E995" s="23" t="s">
        <v>81</v>
      </c>
      <c r="F995" s="23" t="s">
        <v>36</v>
      </c>
      <c r="G995" s="27" t="s">
        <v>2786</v>
      </c>
      <c r="H995" s="27" t="s">
        <v>4338</v>
      </c>
      <c r="I995" s="23" t="s">
        <v>4342</v>
      </c>
      <c r="J995" t="s">
        <v>4606</v>
      </c>
      <c r="K995">
        <v>5</v>
      </c>
      <c r="L995" s="23" t="s">
        <v>2536</v>
      </c>
    </row>
    <row r="996" spans="1:12" x14ac:dyDescent="0.35">
      <c r="A996" s="23" t="s">
        <v>248</v>
      </c>
      <c r="B996" s="23" t="s">
        <v>247</v>
      </c>
      <c r="C996" s="23" t="s">
        <v>3261</v>
      </c>
      <c r="D996" s="23">
        <v>4.5750000000000002</v>
      </c>
      <c r="E996" s="23" t="s">
        <v>96</v>
      </c>
      <c r="F996" s="23" t="s">
        <v>36</v>
      </c>
      <c r="G996" s="27" t="s">
        <v>28</v>
      </c>
      <c r="H996" s="27" t="s">
        <v>4338</v>
      </c>
      <c r="I996" s="23" t="s">
        <v>4342</v>
      </c>
      <c r="J996" t="s">
        <v>4798</v>
      </c>
      <c r="K996">
        <v>6</v>
      </c>
      <c r="L996" s="23" t="s">
        <v>2536</v>
      </c>
    </row>
    <row r="997" spans="1:12" x14ac:dyDescent="0.35">
      <c r="A997" s="23" t="s">
        <v>269</v>
      </c>
      <c r="B997" s="23" t="s">
        <v>268</v>
      </c>
      <c r="C997" s="23" t="s">
        <v>3255</v>
      </c>
      <c r="D997" s="23">
        <v>0.75</v>
      </c>
      <c r="E997" s="23" t="s">
        <v>42</v>
      </c>
      <c r="F997" s="23" t="s">
        <v>36</v>
      </c>
      <c r="G997" s="27" t="s">
        <v>28</v>
      </c>
      <c r="H997" s="27" t="s">
        <v>4338</v>
      </c>
      <c r="I997" s="23" t="s">
        <v>4342</v>
      </c>
      <c r="J997" t="s">
        <v>7064</v>
      </c>
      <c r="K997">
        <v>7</v>
      </c>
      <c r="L997" s="23" t="s">
        <v>2525</v>
      </c>
    </row>
    <row r="998" spans="1:12" x14ac:dyDescent="0.35">
      <c r="A998" s="23" t="s">
        <v>6117</v>
      </c>
      <c r="B998" s="23" t="s">
        <v>6116</v>
      </c>
      <c r="C998" s="23" t="s">
        <v>3255</v>
      </c>
      <c r="D998" s="23">
        <v>0.75</v>
      </c>
      <c r="E998" s="23" t="s">
        <v>68</v>
      </c>
      <c r="F998" s="23" t="s">
        <v>36</v>
      </c>
      <c r="G998" s="27" t="s">
        <v>28</v>
      </c>
      <c r="H998" s="27" t="s">
        <v>4338</v>
      </c>
      <c r="I998" s="23" t="s">
        <v>4339</v>
      </c>
      <c r="J998" t="s">
        <v>4535</v>
      </c>
      <c r="K998">
        <v>3</v>
      </c>
      <c r="L998" s="23" t="s">
        <v>2525</v>
      </c>
    </row>
    <row r="999" spans="1:12" x14ac:dyDescent="0.35">
      <c r="A999" s="23" t="s">
        <v>4283</v>
      </c>
      <c r="B999" s="23" t="s">
        <v>4282</v>
      </c>
      <c r="C999" s="23" t="s">
        <v>3255</v>
      </c>
      <c r="D999" s="23">
        <v>0.75</v>
      </c>
      <c r="E999" s="23" t="s">
        <v>156</v>
      </c>
      <c r="F999" s="23" t="s">
        <v>36</v>
      </c>
      <c r="G999" s="27" t="s">
        <v>29</v>
      </c>
      <c r="H999" s="27" t="s">
        <v>4338</v>
      </c>
      <c r="I999" s="23" t="s">
        <v>4339</v>
      </c>
      <c r="J999" t="s">
        <v>4481</v>
      </c>
      <c r="K999">
        <v>4</v>
      </c>
      <c r="L999" s="23" t="s">
        <v>2525</v>
      </c>
    </row>
    <row r="1000" spans="1:12" x14ac:dyDescent="0.35">
      <c r="A1000" s="23" t="s">
        <v>3592</v>
      </c>
      <c r="B1000" s="23" t="s">
        <v>3591</v>
      </c>
      <c r="C1000" s="23" t="s">
        <v>3253</v>
      </c>
      <c r="D1000" s="23">
        <v>1.3029999999999999</v>
      </c>
      <c r="E1000" s="23" t="s">
        <v>85</v>
      </c>
      <c r="F1000" s="23" t="s">
        <v>36</v>
      </c>
      <c r="G1000" s="27" t="s">
        <v>3273</v>
      </c>
      <c r="H1000" s="27" t="s">
        <v>4338</v>
      </c>
      <c r="I1000" s="23" t="s">
        <v>4339</v>
      </c>
      <c r="J1000" t="s">
        <v>4372</v>
      </c>
      <c r="K1000">
        <v>1</v>
      </c>
      <c r="L1000" s="23" t="s">
        <v>2522</v>
      </c>
    </row>
    <row r="1001" spans="1:12" x14ac:dyDescent="0.35">
      <c r="A1001" s="23" t="s">
        <v>257</v>
      </c>
      <c r="B1001" s="23" t="s">
        <v>256</v>
      </c>
      <c r="C1001" s="23" t="s">
        <v>3255</v>
      </c>
      <c r="D1001" s="23">
        <v>0.75</v>
      </c>
      <c r="E1001" s="23" t="s">
        <v>144</v>
      </c>
      <c r="F1001" s="23" t="s">
        <v>36</v>
      </c>
      <c r="G1001" s="27" t="s">
        <v>28</v>
      </c>
      <c r="H1001" s="27" t="s">
        <v>4338</v>
      </c>
      <c r="I1001" s="23" t="s">
        <v>4342</v>
      </c>
      <c r="J1001" t="s">
        <v>4664</v>
      </c>
      <c r="K1001">
        <v>6</v>
      </c>
      <c r="L1001" s="23" t="s">
        <v>2525</v>
      </c>
    </row>
    <row r="1002" spans="1:12" x14ac:dyDescent="0.35">
      <c r="A1002" s="23" t="s">
        <v>4301</v>
      </c>
      <c r="B1002" s="23" t="s">
        <v>4300</v>
      </c>
      <c r="C1002" s="23" t="s">
        <v>3253</v>
      </c>
      <c r="D1002" s="23">
        <v>1.323</v>
      </c>
      <c r="E1002" s="23" t="s">
        <v>96</v>
      </c>
      <c r="F1002" s="23" t="s">
        <v>36</v>
      </c>
      <c r="G1002" s="27" t="s">
        <v>29</v>
      </c>
      <c r="H1002" s="27" t="s">
        <v>4338</v>
      </c>
      <c r="I1002" s="23" t="s">
        <v>4339</v>
      </c>
      <c r="J1002" t="s">
        <v>4584</v>
      </c>
      <c r="K1002">
        <v>3</v>
      </c>
      <c r="L1002" s="23" t="s">
        <v>2522</v>
      </c>
    </row>
    <row r="1003" spans="1:12" x14ac:dyDescent="0.35">
      <c r="A1003" s="23" t="s">
        <v>6052</v>
      </c>
      <c r="B1003" s="23" t="s">
        <v>6051</v>
      </c>
      <c r="C1003" s="23" t="s">
        <v>3255</v>
      </c>
      <c r="D1003" s="23">
        <v>0.75</v>
      </c>
      <c r="E1003" s="23" t="s">
        <v>76</v>
      </c>
      <c r="F1003" s="23" t="s">
        <v>36</v>
      </c>
      <c r="G1003" s="27" t="s">
        <v>27</v>
      </c>
      <c r="H1003" s="27" t="s">
        <v>4338</v>
      </c>
      <c r="I1003" s="23" t="s">
        <v>4339</v>
      </c>
      <c r="J1003" t="s">
        <v>4697</v>
      </c>
      <c r="K1003">
        <v>2</v>
      </c>
      <c r="L1003" s="23" t="s">
        <v>2525</v>
      </c>
    </row>
    <row r="1004" spans="1:12" x14ac:dyDescent="0.35">
      <c r="A1004" s="23" t="s">
        <v>3095</v>
      </c>
      <c r="B1004" s="23" t="s">
        <v>3094</v>
      </c>
      <c r="C1004" s="23" t="s">
        <v>3253</v>
      </c>
      <c r="D1004" s="23">
        <v>1.2889999999999999</v>
      </c>
      <c r="E1004" s="23" t="s">
        <v>81</v>
      </c>
      <c r="F1004" s="23" t="s">
        <v>36</v>
      </c>
      <c r="G1004" s="27" t="s">
        <v>27</v>
      </c>
      <c r="H1004" s="27" t="s">
        <v>4338</v>
      </c>
      <c r="I1004" s="23" t="s">
        <v>4342</v>
      </c>
      <c r="J1004" t="s">
        <v>4799</v>
      </c>
      <c r="K1004">
        <v>7</v>
      </c>
      <c r="L1004" s="23" t="s">
        <v>2522</v>
      </c>
    </row>
    <row r="1005" spans="1:12" x14ac:dyDescent="0.35">
      <c r="A1005" s="23" t="s">
        <v>6981</v>
      </c>
      <c r="B1005" s="23" t="s">
        <v>6980</v>
      </c>
      <c r="C1005" s="23" t="s">
        <v>3255</v>
      </c>
      <c r="D1005" s="23">
        <v>0.626</v>
      </c>
      <c r="E1005" s="23" t="s">
        <v>68</v>
      </c>
      <c r="F1005" s="23" t="s">
        <v>36</v>
      </c>
      <c r="G1005" s="27" t="s">
        <v>4910</v>
      </c>
      <c r="H1005" s="27" t="s">
        <v>4338</v>
      </c>
      <c r="I1005" s="23" t="s">
        <v>4339</v>
      </c>
      <c r="J1005" t="s">
        <v>4369</v>
      </c>
      <c r="K1005">
        <v>4</v>
      </c>
      <c r="L1005" s="23" t="s">
        <v>2525</v>
      </c>
    </row>
    <row r="1006" spans="1:12" x14ac:dyDescent="0.35">
      <c r="A1006" s="23" t="s">
        <v>3418</v>
      </c>
      <c r="B1006" s="23" t="s">
        <v>3417</v>
      </c>
      <c r="C1006" s="23" t="s">
        <v>3262</v>
      </c>
      <c r="D1006" s="23">
        <v>3.8809999999999998</v>
      </c>
      <c r="E1006" s="23" t="s">
        <v>76</v>
      </c>
      <c r="F1006" s="23" t="s">
        <v>36</v>
      </c>
      <c r="G1006" s="27" t="s">
        <v>3273</v>
      </c>
      <c r="H1006" s="27" t="s">
        <v>4338</v>
      </c>
      <c r="I1006" s="23" t="s">
        <v>4339</v>
      </c>
      <c r="J1006" t="s">
        <v>4800</v>
      </c>
      <c r="K1006">
        <v>3</v>
      </c>
      <c r="L1006" s="23" t="s">
        <v>2517</v>
      </c>
    </row>
    <row r="1007" spans="1:12" x14ac:dyDescent="0.35">
      <c r="A1007" s="23" t="s">
        <v>6785</v>
      </c>
      <c r="B1007" s="23" t="s">
        <v>6784</v>
      </c>
      <c r="C1007" s="23" t="s">
        <v>3253</v>
      </c>
      <c r="D1007" s="23">
        <v>1.0549999999999999</v>
      </c>
      <c r="E1007" s="23" t="s">
        <v>47</v>
      </c>
      <c r="F1007" s="23" t="s">
        <v>36</v>
      </c>
      <c r="G1007" s="27" t="s">
        <v>4910</v>
      </c>
      <c r="H1007" s="27" t="s">
        <v>4338</v>
      </c>
      <c r="I1007" s="23" t="s">
        <v>4339</v>
      </c>
      <c r="J1007" t="s">
        <v>4773</v>
      </c>
      <c r="K1007">
        <v>3</v>
      </c>
      <c r="L1007" s="23" t="s">
        <v>2522</v>
      </c>
    </row>
    <row r="1008" spans="1:12" x14ac:dyDescent="0.35">
      <c r="A1008" s="23" t="s">
        <v>6254</v>
      </c>
      <c r="B1008" s="23" t="s">
        <v>6253</v>
      </c>
      <c r="C1008" s="23" t="s">
        <v>3256</v>
      </c>
      <c r="D1008" s="23">
        <v>6.024</v>
      </c>
      <c r="E1008" s="23" t="s">
        <v>36</v>
      </c>
      <c r="F1008" s="23" t="s">
        <v>36</v>
      </c>
      <c r="G1008" s="27" t="s">
        <v>4910</v>
      </c>
      <c r="H1008" s="27" t="s">
        <v>4338</v>
      </c>
      <c r="I1008" s="23" t="s">
        <v>4342</v>
      </c>
      <c r="J1008" t="s">
        <v>7065</v>
      </c>
      <c r="K1008">
        <v>5</v>
      </c>
      <c r="L1008" s="23" t="s">
        <v>2516</v>
      </c>
    </row>
    <row r="1009" spans="1:12" x14ac:dyDescent="0.35">
      <c r="A1009" s="23" t="s">
        <v>6298</v>
      </c>
      <c r="B1009" s="23" t="s">
        <v>6297</v>
      </c>
      <c r="C1009" s="23" t="s">
        <v>3261</v>
      </c>
      <c r="D1009" s="23">
        <v>4.6829999999999998</v>
      </c>
      <c r="E1009" s="23" t="s">
        <v>39</v>
      </c>
      <c r="F1009" s="23" t="s">
        <v>36</v>
      </c>
      <c r="G1009" s="27" t="s">
        <v>4910</v>
      </c>
      <c r="H1009" s="27" t="s">
        <v>4338</v>
      </c>
      <c r="I1009" s="23" t="s">
        <v>4342</v>
      </c>
      <c r="J1009" t="s">
        <v>7066</v>
      </c>
      <c r="K1009">
        <v>5</v>
      </c>
      <c r="L1009" s="23" t="s">
        <v>2536</v>
      </c>
    </row>
    <row r="1010" spans="1:12" x14ac:dyDescent="0.35">
      <c r="A1010" s="23" t="s">
        <v>3917</v>
      </c>
      <c r="B1010" s="23" t="s">
        <v>3916</v>
      </c>
      <c r="C1010" s="23" t="s">
        <v>3254</v>
      </c>
      <c r="D1010" s="23">
        <v>3.0089999999999999</v>
      </c>
      <c r="E1010" s="23" t="s">
        <v>76</v>
      </c>
      <c r="F1010" s="23" t="s">
        <v>36</v>
      </c>
      <c r="G1010" s="27" t="s">
        <v>28</v>
      </c>
      <c r="H1010" s="27" t="s">
        <v>4338</v>
      </c>
      <c r="I1010" s="23" t="s">
        <v>4339</v>
      </c>
      <c r="J1010" t="s">
        <v>4403</v>
      </c>
      <c r="K1010">
        <v>2</v>
      </c>
      <c r="L1010" s="23" t="s">
        <v>2518</v>
      </c>
    </row>
    <row r="1011" spans="1:12" x14ac:dyDescent="0.35">
      <c r="A1011" s="23" t="s">
        <v>3919</v>
      </c>
      <c r="B1011" s="23" t="s">
        <v>3918</v>
      </c>
      <c r="C1011" s="23" t="s">
        <v>3254</v>
      </c>
      <c r="D1011" s="23">
        <v>2.65</v>
      </c>
      <c r="E1011" s="23" t="s">
        <v>50</v>
      </c>
      <c r="F1011" s="23" t="s">
        <v>36</v>
      </c>
      <c r="G1011" s="27" t="s">
        <v>6998</v>
      </c>
      <c r="H1011" s="27" t="s">
        <v>4338</v>
      </c>
      <c r="I1011" s="23" t="s">
        <v>4339</v>
      </c>
      <c r="J1011" t="s">
        <v>4398</v>
      </c>
      <c r="K1011">
        <v>1</v>
      </c>
      <c r="L1011" s="23" t="s">
        <v>2518</v>
      </c>
    </row>
    <row r="1012" spans="1:12" x14ac:dyDescent="0.35">
      <c r="A1012" s="23" t="s">
        <v>479</v>
      </c>
      <c r="B1012" s="23" t="s">
        <v>478</v>
      </c>
      <c r="C1012" s="23" t="s">
        <v>3255</v>
      </c>
      <c r="D1012" s="23">
        <v>0.86499999999999999</v>
      </c>
      <c r="E1012" s="23" t="s">
        <v>96</v>
      </c>
      <c r="F1012" s="23" t="s">
        <v>36</v>
      </c>
      <c r="G1012" s="27" t="s">
        <v>28</v>
      </c>
      <c r="H1012" s="27" t="s">
        <v>4338</v>
      </c>
      <c r="I1012" s="23" t="s">
        <v>4339</v>
      </c>
      <c r="J1012" t="s">
        <v>4618</v>
      </c>
      <c r="K1012">
        <v>4</v>
      </c>
      <c r="L1012" s="23" t="s">
        <v>2525</v>
      </c>
    </row>
    <row r="1013" spans="1:12" x14ac:dyDescent="0.35">
      <c r="A1013" s="23" t="s">
        <v>3833</v>
      </c>
      <c r="B1013" s="23" t="s">
        <v>3832</v>
      </c>
      <c r="C1013" s="23" t="s">
        <v>3253</v>
      </c>
      <c r="D1013" s="23">
        <v>0.94099999999999995</v>
      </c>
      <c r="E1013" s="23" t="s">
        <v>36</v>
      </c>
      <c r="F1013" s="23" t="s">
        <v>36</v>
      </c>
      <c r="G1013" s="27" t="s">
        <v>2786</v>
      </c>
      <c r="H1013" s="27" t="s">
        <v>4338</v>
      </c>
      <c r="I1013" s="23" t="s">
        <v>4339</v>
      </c>
      <c r="J1013" t="s">
        <v>4801</v>
      </c>
      <c r="K1013">
        <v>3</v>
      </c>
      <c r="L1013" s="23" t="s">
        <v>2522</v>
      </c>
    </row>
    <row r="1014" spans="1:12" x14ac:dyDescent="0.35">
      <c r="A1014" s="23" t="s">
        <v>3179</v>
      </c>
      <c r="B1014" s="23" t="s">
        <v>3178</v>
      </c>
      <c r="C1014" s="23" t="s">
        <v>3262</v>
      </c>
      <c r="D1014" s="23">
        <v>4.157</v>
      </c>
      <c r="E1014" s="23" t="s">
        <v>50</v>
      </c>
      <c r="F1014" s="23" t="s">
        <v>36</v>
      </c>
      <c r="G1014" s="27" t="s">
        <v>1733</v>
      </c>
      <c r="H1014" s="27" t="s">
        <v>4338</v>
      </c>
      <c r="I1014" s="23" t="s">
        <v>4342</v>
      </c>
      <c r="J1014" t="s">
        <v>4802</v>
      </c>
      <c r="K1014">
        <v>8</v>
      </c>
      <c r="L1014" s="23" t="s">
        <v>2517</v>
      </c>
    </row>
    <row r="1015" spans="1:12" x14ac:dyDescent="0.35">
      <c r="A1015" s="23" t="s">
        <v>6402</v>
      </c>
      <c r="B1015" s="23" t="s">
        <v>6401</v>
      </c>
      <c r="C1015" s="23" t="s">
        <v>3254</v>
      </c>
      <c r="D1015" s="23">
        <v>2.1539999999999999</v>
      </c>
      <c r="E1015" s="23" t="s">
        <v>76</v>
      </c>
      <c r="F1015" s="23" t="s">
        <v>36</v>
      </c>
      <c r="G1015" s="27" t="s">
        <v>4910</v>
      </c>
      <c r="H1015" s="27" t="s">
        <v>4338</v>
      </c>
      <c r="I1015" s="23" t="s">
        <v>4342</v>
      </c>
      <c r="J1015" t="s">
        <v>4714</v>
      </c>
      <c r="K1015">
        <v>8</v>
      </c>
      <c r="L1015" s="23" t="s">
        <v>2518</v>
      </c>
    </row>
    <row r="1016" spans="1:12" x14ac:dyDescent="0.35">
      <c r="A1016" s="23" t="s">
        <v>6500</v>
      </c>
      <c r="B1016" s="23" t="s">
        <v>6499</v>
      </c>
      <c r="C1016" s="23" t="s">
        <v>3262</v>
      </c>
      <c r="D1016" s="23">
        <v>3.6739999999999999</v>
      </c>
      <c r="E1016" s="23" t="s">
        <v>81</v>
      </c>
      <c r="F1016" s="23" t="s">
        <v>36</v>
      </c>
      <c r="G1016" s="27" t="s">
        <v>4910</v>
      </c>
      <c r="H1016" s="27" t="s">
        <v>4338</v>
      </c>
      <c r="I1016" s="23" t="s">
        <v>4339</v>
      </c>
      <c r="J1016" t="s">
        <v>4546</v>
      </c>
      <c r="K1016">
        <v>1</v>
      </c>
      <c r="L1016" s="23" t="s">
        <v>2517</v>
      </c>
    </row>
    <row r="1017" spans="1:12" x14ac:dyDescent="0.35">
      <c r="A1017" s="23" t="s">
        <v>6851</v>
      </c>
      <c r="B1017" s="23" t="s">
        <v>6850</v>
      </c>
      <c r="C1017" s="23" t="s">
        <v>3255</v>
      </c>
      <c r="D1017" s="23">
        <v>0.75</v>
      </c>
      <c r="E1017" s="23" t="s">
        <v>50</v>
      </c>
      <c r="F1017" s="23" t="s">
        <v>36</v>
      </c>
      <c r="G1017" s="27" t="s">
        <v>4910</v>
      </c>
      <c r="H1017" s="27" t="s">
        <v>4338</v>
      </c>
      <c r="I1017" s="23" t="s">
        <v>4339</v>
      </c>
      <c r="J1017" t="s">
        <v>4889</v>
      </c>
      <c r="K1017">
        <v>1</v>
      </c>
      <c r="L1017" s="23" t="s">
        <v>2525</v>
      </c>
    </row>
    <row r="1018" spans="1:12" x14ac:dyDescent="0.35">
      <c r="A1018" s="23" t="s">
        <v>2076</v>
      </c>
      <c r="B1018" s="23" t="s">
        <v>2075</v>
      </c>
      <c r="C1018" s="23" t="s">
        <v>3253</v>
      </c>
      <c r="D1018" s="23">
        <v>1.0249999999999999</v>
      </c>
      <c r="E1018" s="23" t="s">
        <v>85</v>
      </c>
      <c r="F1018" s="23" t="s">
        <v>36</v>
      </c>
      <c r="G1018" s="27" t="s">
        <v>25</v>
      </c>
      <c r="H1018" s="27" t="s">
        <v>4338</v>
      </c>
      <c r="I1018" s="23" t="s">
        <v>4339</v>
      </c>
      <c r="J1018" t="s">
        <v>4362</v>
      </c>
      <c r="K1018">
        <v>2</v>
      </c>
      <c r="L1018" s="23" t="s">
        <v>2522</v>
      </c>
    </row>
    <row r="1019" spans="1:12" x14ac:dyDescent="0.35">
      <c r="A1019" s="23" t="s">
        <v>5591</v>
      </c>
      <c r="B1019" s="23" t="s">
        <v>5590</v>
      </c>
      <c r="C1019" s="23" t="s">
        <v>3255</v>
      </c>
      <c r="D1019" s="23">
        <v>0.75</v>
      </c>
      <c r="E1019" s="23" t="s">
        <v>50</v>
      </c>
      <c r="F1019" s="23" t="s">
        <v>36</v>
      </c>
      <c r="G1019" s="27" t="s">
        <v>29</v>
      </c>
      <c r="H1019" s="27" t="s">
        <v>4338</v>
      </c>
      <c r="I1019" s="23" t="s">
        <v>4339</v>
      </c>
      <c r="J1019" t="s">
        <v>4561</v>
      </c>
      <c r="K1019">
        <v>4</v>
      </c>
      <c r="L1019" s="23" t="s">
        <v>2525</v>
      </c>
    </row>
    <row r="1020" spans="1:12" x14ac:dyDescent="0.35">
      <c r="A1020" s="23" t="s">
        <v>3729</v>
      </c>
      <c r="B1020" s="23" t="s">
        <v>3728</v>
      </c>
      <c r="C1020" s="23" t="s">
        <v>3253</v>
      </c>
      <c r="D1020" s="23">
        <v>1.6439999999999999</v>
      </c>
      <c r="E1020" s="23" t="s">
        <v>47</v>
      </c>
      <c r="F1020" s="23" t="s">
        <v>36</v>
      </c>
      <c r="G1020" s="27" t="s">
        <v>3274</v>
      </c>
      <c r="H1020" s="27" t="s">
        <v>4338</v>
      </c>
      <c r="I1020" s="23" t="s">
        <v>4339</v>
      </c>
      <c r="J1020" t="s">
        <v>4589</v>
      </c>
      <c r="K1020">
        <v>2</v>
      </c>
      <c r="L1020" s="23" t="s">
        <v>2522</v>
      </c>
    </row>
    <row r="1021" spans="1:12" x14ac:dyDescent="0.35">
      <c r="A1021" s="23" t="s">
        <v>2933</v>
      </c>
      <c r="B1021" s="23" t="s">
        <v>2932</v>
      </c>
      <c r="C1021" s="23" t="s">
        <v>3255</v>
      </c>
      <c r="D1021" s="23">
        <v>0.74399999999999999</v>
      </c>
      <c r="E1021" s="23" t="s">
        <v>76</v>
      </c>
      <c r="F1021" s="23" t="s">
        <v>36</v>
      </c>
      <c r="G1021" s="27" t="s">
        <v>2786</v>
      </c>
      <c r="H1021" s="27" t="s">
        <v>4338</v>
      </c>
      <c r="I1021" s="23" t="s">
        <v>4342</v>
      </c>
      <c r="J1021" t="s">
        <v>4804</v>
      </c>
      <c r="K1021">
        <v>5</v>
      </c>
      <c r="L1021" s="23" t="s">
        <v>2525</v>
      </c>
    </row>
    <row r="1022" spans="1:12" x14ac:dyDescent="0.35">
      <c r="A1022" s="23" t="s">
        <v>537</v>
      </c>
      <c r="B1022" s="23" t="s">
        <v>536</v>
      </c>
      <c r="C1022" s="23" t="s">
        <v>3254</v>
      </c>
      <c r="D1022" s="23">
        <v>2.4889999999999999</v>
      </c>
      <c r="E1022" s="23" t="s">
        <v>42</v>
      </c>
      <c r="F1022" s="23" t="s">
        <v>36</v>
      </c>
      <c r="G1022" s="27" t="s">
        <v>28</v>
      </c>
      <c r="H1022" s="27" t="s">
        <v>4338</v>
      </c>
      <c r="I1022" s="23" t="s">
        <v>4339</v>
      </c>
      <c r="J1022" t="s">
        <v>4457</v>
      </c>
      <c r="K1022">
        <v>1</v>
      </c>
      <c r="L1022" s="23" t="s">
        <v>2518</v>
      </c>
    </row>
    <row r="1023" spans="1:12" x14ac:dyDescent="0.35">
      <c r="A1023" s="23" t="s">
        <v>6899</v>
      </c>
      <c r="B1023" s="23" t="s">
        <v>6898</v>
      </c>
      <c r="C1023" s="23" t="s">
        <v>3255</v>
      </c>
      <c r="D1023" s="23">
        <v>0.75</v>
      </c>
      <c r="E1023" s="23" t="s">
        <v>68</v>
      </c>
      <c r="F1023" s="23" t="s">
        <v>36</v>
      </c>
      <c r="G1023" s="27" t="s">
        <v>4910</v>
      </c>
      <c r="H1023" s="27" t="s">
        <v>4338</v>
      </c>
      <c r="I1023" s="23" t="s">
        <v>4339</v>
      </c>
      <c r="J1023" t="s">
        <v>4372</v>
      </c>
      <c r="K1023">
        <v>1</v>
      </c>
      <c r="L1023" s="23" t="s">
        <v>2525</v>
      </c>
    </row>
    <row r="1024" spans="1:12" x14ac:dyDescent="0.35">
      <c r="A1024" s="23" t="s">
        <v>5605</v>
      </c>
      <c r="B1024" s="23" t="s">
        <v>5604</v>
      </c>
      <c r="C1024" s="23" t="s">
        <v>3255</v>
      </c>
      <c r="D1024" s="23">
        <v>0.52300000000000002</v>
      </c>
      <c r="E1024" s="23" t="s">
        <v>85</v>
      </c>
      <c r="F1024" s="23" t="s">
        <v>36</v>
      </c>
      <c r="G1024" s="27" t="s">
        <v>29</v>
      </c>
      <c r="H1024" s="27" t="s">
        <v>4338</v>
      </c>
      <c r="I1024" s="23" t="s">
        <v>4339</v>
      </c>
      <c r="J1024" t="s">
        <v>7067</v>
      </c>
      <c r="K1024">
        <v>3</v>
      </c>
      <c r="L1024" s="23" t="s">
        <v>2525</v>
      </c>
    </row>
    <row r="1025" spans="1:12" x14ac:dyDescent="0.35">
      <c r="A1025" s="23" t="s">
        <v>5518</v>
      </c>
      <c r="B1025" s="23" t="s">
        <v>5517</v>
      </c>
      <c r="C1025" s="23" t="s">
        <v>3255</v>
      </c>
      <c r="D1025" s="23">
        <v>0.745</v>
      </c>
      <c r="E1025" s="23" t="s">
        <v>76</v>
      </c>
      <c r="F1025" s="23" t="s">
        <v>36</v>
      </c>
      <c r="G1025" s="27" t="s">
        <v>5553</v>
      </c>
      <c r="H1025" s="27" t="s">
        <v>4338</v>
      </c>
      <c r="I1025" s="23" t="s">
        <v>4339</v>
      </c>
      <c r="J1025" t="s">
        <v>4807</v>
      </c>
      <c r="K1025">
        <v>4</v>
      </c>
      <c r="L1025" s="23" t="s">
        <v>2525</v>
      </c>
    </row>
    <row r="1026" spans="1:12" x14ac:dyDescent="0.35">
      <c r="A1026" s="23" t="s">
        <v>481</v>
      </c>
      <c r="B1026" s="23" t="s">
        <v>480</v>
      </c>
      <c r="C1026" s="23" t="s">
        <v>3254</v>
      </c>
      <c r="D1026" s="23">
        <v>2.1419999999999999</v>
      </c>
      <c r="E1026" s="23" t="s">
        <v>76</v>
      </c>
      <c r="F1026" s="23" t="s">
        <v>36</v>
      </c>
      <c r="G1026" s="27" t="s">
        <v>28</v>
      </c>
      <c r="H1026" s="27" t="s">
        <v>4338</v>
      </c>
      <c r="I1026" s="23" t="s">
        <v>4339</v>
      </c>
      <c r="J1026" t="s">
        <v>4401</v>
      </c>
      <c r="K1026">
        <v>1</v>
      </c>
      <c r="L1026" s="23" t="s">
        <v>2518</v>
      </c>
    </row>
    <row r="1027" spans="1:12" x14ac:dyDescent="0.35">
      <c r="A1027" s="23" t="s">
        <v>5964</v>
      </c>
      <c r="B1027" s="23" t="s">
        <v>5963</v>
      </c>
      <c r="C1027" s="23" t="s">
        <v>3255</v>
      </c>
      <c r="D1027" s="23">
        <v>0.745</v>
      </c>
      <c r="E1027" s="23" t="s">
        <v>106</v>
      </c>
      <c r="F1027" s="23" t="s">
        <v>36</v>
      </c>
      <c r="G1027" s="27" t="s">
        <v>4909</v>
      </c>
      <c r="H1027" s="27" t="s">
        <v>4338</v>
      </c>
      <c r="I1027" s="23" t="s">
        <v>4339</v>
      </c>
      <c r="J1027" t="s">
        <v>4356</v>
      </c>
      <c r="K1027">
        <v>1</v>
      </c>
      <c r="L1027" s="23" t="s">
        <v>2525</v>
      </c>
    </row>
    <row r="1028" spans="1:12" x14ac:dyDescent="0.35">
      <c r="A1028" s="23" t="s">
        <v>319</v>
      </c>
      <c r="B1028" s="23" t="s">
        <v>318</v>
      </c>
      <c r="C1028" s="23" t="s">
        <v>3255</v>
      </c>
      <c r="D1028" s="23">
        <v>0.76900000000000002</v>
      </c>
      <c r="E1028" s="23" t="s">
        <v>144</v>
      </c>
      <c r="F1028" s="23" t="s">
        <v>36</v>
      </c>
      <c r="G1028" s="27" t="s">
        <v>28</v>
      </c>
      <c r="H1028" s="27" t="s">
        <v>4338</v>
      </c>
      <c r="I1028" s="23" t="s">
        <v>4339</v>
      </c>
      <c r="J1028" t="s">
        <v>4630</v>
      </c>
      <c r="K1028">
        <v>2</v>
      </c>
      <c r="L1028" s="23" t="s">
        <v>2525</v>
      </c>
    </row>
    <row r="1029" spans="1:12" x14ac:dyDescent="0.35">
      <c r="A1029" s="23" t="s">
        <v>337</v>
      </c>
      <c r="B1029" s="23" t="s">
        <v>336</v>
      </c>
      <c r="C1029" s="23" t="s">
        <v>3255</v>
      </c>
      <c r="D1029" s="23">
        <v>0.75</v>
      </c>
      <c r="E1029" s="23" t="s">
        <v>36</v>
      </c>
      <c r="F1029" s="23" t="s">
        <v>36</v>
      </c>
      <c r="G1029" s="27" t="s">
        <v>28</v>
      </c>
      <c r="H1029" s="27" t="s">
        <v>4338</v>
      </c>
      <c r="I1029" s="23" t="s">
        <v>4339</v>
      </c>
      <c r="J1029" t="s">
        <v>4379</v>
      </c>
      <c r="K1029">
        <v>4</v>
      </c>
      <c r="L1029" s="23" t="s">
        <v>2525</v>
      </c>
    </row>
    <row r="1030" spans="1:12" x14ac:dyDescent="0.35">
      <c r="A1030" s="23" t="s">
        <v>285</v>
      </c>
      <c r="B1030" s="23" t="s">
        <v>284</v>
      </c>
      <c r="C1030" s="23" t="s">
        <v>3254</v>
      </c>
      <c r="D1030" s="23">
        <v>2.2090000000000001</v>
      </c>
      <c r="E1030" s="23" t="s">
        <v>144</v>
      </c>
      <c r="F1030" s="23" t="s">
        <v>36</v>
      </c>
      <c r="G1030" s="27" t="s">
        <v>28</v>
      </c>
      <c r="H1030" s="27" t="s">
        <v>4338</v>
      </c>
      <c r="I1030" s="23" t="s">
        <v>4339</v>
      </c>
      <c r="J1030" t="s">
        <v>4374</v>
      </c>
      <c r="K1030">
        <v>3</v>
      </c>
      <c r="L1030" s="23" t="s">
        <v>2518</v>
      </c>
    </row>
    <row r="1031" spans="1:12" x14ac:dyDescent="0.35">
      <c r="A1031" s="23" t="s">
        <v>5828</v>
      </c>
      <c r="B1031" s="23" t="s">
        <v>5827</v>
      </c>
      <c r="C1031" s="23" t="s">
        <v>3253</v>
      </c>
      <c r="D1031" s="23">
        <v>0.99</v>
      </c>
      <c r="E1031" s="23" t="s">
        <v>53</v>
      </c>
      <c r="F1031" s="23" t="s">
        <v>36</v>
      </c>
      <c r="G1031" s="27" t="s">
        <v>4909</v>
      </c>
      <c r="H1031" s="27" t="s">
        <v>4338</v>
      </c>
      <c r="I1031" s="23" t="s">
        <v>4339</v>
      </c>
      <c r="J1031" t="s">
        <v>4838</v>
      </c>
      <c r="K1031">
        <v>1</v>
      </c>
      <c r="L1031" s="23" t="s">
        <v>2522</v>
      </c>
    </row>
    <row r="1032" spans="1:12" x14ac:dyDescent="0.35">
      <c r="A1032" s="23" t="s">
        <v>3727</v>
      </c>
      <c r="B1032" s="23" t="s">
        <v>3726</v>
      </c>
      <c r="C1032" s="23" t="s">
        <v>3255</v>
      </c>
      <c r="D1032" s="23">
        <v>0.754</v>
      </c>
      <c r="E1032" s="23" t="s">
        <v>71</v>
      </c>
      <c r="F1032" s="23" t="s">
        <v>36</v>
      </c>
      <c r="G1032" s="27" t="s">
        <v>3274</v>
      </c>
      <c r="H1032" s="27" t="s">
        <v>4338</v>
      </c>
      <c r="I1032" s="23" t="s">
        <v>4339</v>
      </c>
      <c r="J1032" t="s">
        <v>4367</v>
      </c>
      <c r="K1032">
        <v>3</v>
      </c>
      <c r="L1032" s="23" t="s">
        <v>2525</v>
      </c>
    </row>
    <row r="1033" spans="1:12" x14ac:dyDescent="0.35">
      <c r="A1033" s="23" t="s">
        <v>3711</v>
      </c>
      <c r="B1033" s="23" t="s">
        <v>3710</v>
      </c>
      <c r="C1033" s="23" t="s">
        <v>3254</v>
      </c>
      <c r="D1033" s="23">
        <v>3.3849999999999998</v>
      </c>
      <c r="E1033" s="23" t="s">
        <v>76</v>
      </c>
      <c r="F1033" s="23" t="s">
        <v>36</v>
      </c>
      <c r="G1033" s="27" t="s">
        <v>3274</v>
      </c>
      <c r="H1033" s="27" t="s">
        <v>4338</v>
      </c>
      <c r="I1033" s="23" t="s">
        <v>4339</v>
      </c>
      <c r="J1033" t="s">
        <v>4805</v>
      </c>
      <c r="K1033">
        <v>4</v>
      </c>
      <c r="L1033" s="23" t="s">
        <v>2518</v>
      </c>
    </row>
    <row r="1034" spans="1:12" x14ac:dyDescent="0.35">
      <c r="A1034" s="23" t="s">
        <v>4321</v>
      </c>
      <c r="B1034" s="23" t="s">
        <v>4320</v>
      </c>
      <c r="C1034" s="23" t="s">
        <v>3255</v>
      </c>
      <c r="D1034" s="23">
        <v>0.67500000000000004</v>
      </c>
      <c r="E1034" s="23" t="s">
        <v>50</v>
      </c>
      <c r="F1034" s="23" t="s">
        <v>36</v>
      </c>
      <c r="G1034" s="27" t="s">
        <v>29</v>
      </c>
      <c r="H1034" s="27" t="s">
        <v>4338</v>
      </c>
      <c r="I1034" s="23" t="s">
        <v>4339</v>
      </c>
      <c r="J1034" t="s">
        <v>4806</v>
      </c>
      <c r="K1034">
        <v>1</v>
      </c>
      <c r="L1034" s="23" t="s">
        <v>2525</v>
      </c>
    </row>
    <row r="1035" spans="1:12" x14ac:dyDescent="0.35">
      <c r="A1035" s="23" t="s">
        <v>3845</v>
      </c>
      <c r="B1035" s="23" t="s">
        <v>3844</v>
      </c>
      <c r="C1035" s="23" t="s">
        <v>3254</v>
      </c>
      <c r="D1035" s="23">
        <v>2.3439999999999999</v>
      </c>
      <c r="E1035" s="23" t="s">
        <v>50</v>
      </c>
      <c r="F1035" s="23" t="s">
        <v>36</v>
      </c>
      <c r="G1035" s="27" t="s">
        <v>2786</v>
      </c>
      <c r="H1035" s="27" t="s">
        <v>4338</v>
      </c>
      <c r="I1035" s="23" t="s">
        <v>4339</v>
      </c>
      <c r="J1035" t="s">
        <v>4807</v>
      </c>
      <c r="K1035">
        <v>4</v>
      </c>
      <c r="L1035" s="23" t="s">
        <v>2518</v>
      </c>
    </row>
    <row r="1036" spans="1:12" x14ac:dyDescent="0.35">
      <c r="A1036" s="23" t="s">
        <v>2483</v>
      </c>
      <c r="B1036" s="23" t="s">
        <v>2482</v>
      </c>
      <c r="C1036" s="23" t="s">
        <v>3254</v>
      </c>
      <c r="D1036" s="23">
        <v>2.16</v>
      </c>
      <c r="E1036" s="23" t="s">
        <v>85</v>
      </c>
      <c r="F1036" s="23" t="s">
        <v>36</v>
      </c>
      <c r="G1036" s="27" t="s">
        <v>2783</v>
      </c>
      <c r="H1036" s="27" t="s">
        <v>4338</v>
      </c>
      <c r="I1036" s="23" t="s">
        <v>4342</v>
      </c>
      <c r="J1036" t="s">
        <v>4809</v>
      </c>
      <c r="K1036">
        <v>7</v>
      </c>
      <c r="L1036" s="23" t="s">
        <v>2518</v>
      </c>
    </row>
    <row r="1037" spans="1:12" x14ac:dyDescent="0.35">
      <c r="A1037" s="23" t="s">
        <v>3440</v>
      </c>
      <c r="B1037" s="23" t="s">
        <v>3439</v>
      </c>
      <c r="C1037" s="23" t="s">
        <v>3253</v>
      </c>
      <c r="D1037" s="23">
        <v>1.1859999999999999</v>
      </c>
      <c r="E1037" s="23" t="s">
        <v>36</v>
      </c>
      <c r="F1037" s="23" t="s">
        <v>36</v>
      </c>
      <c r="G1037" s="27" t="s">
        <v>3273</v>
      </c>
      <c r="H1037" s="27" t="s">
        <v>4338</v>
      </c>
      <c r="I1037" s="23" t="s">
        <v>4339</v>
      </c>
      <c r="J1037" t="s">
        <v>4493</v>
      </c>
      <c r="K1037">
        <v>2</v>
      </c>
      <c r="L1037" s="23" t="s">
        <v>2522</v>
      </c>
    </row>
    <row r="1038" spans="1:12" x14ac:dyDescent="0.35">
      <c r="A1038" s="23" t="s">
        <v>682</v>
      </c>
      <c r="B1038" s="23" t="s">
        <v>681</v>
      </c>
      <c r="C1038" s="23" t="s">
        <v>3262</v>
      </c>
      <c r="D1038" s="23">
        <v>3.6419999999999999</v>
      </c>
      <c r="E1038" s="23" t="s">
        <v>53</v>
      </c>
      <c r="F1038" s="23" t="s">
        <v>36</v>
      </c>
      <c r="G1038" s="27" t="s">
        <v>2783</v>
      </c>
      <c r="H1038" s="27" t="s">
        <v>4338</v>
      </c>
      <c r="I1038" s="23" t="s">
        <v>4339</v>
      </c>
      <c r="J1038" t="s">
        <v>4810</v>
      </c>
      <c r="K1038">
        <v>2</v>
      </c>
      <c r="L1038" s="23" t="s">
        <v>2517</v>
      </c>
    </row>
    <row r="1039" spans="1:12" x14ac:dyDescent="0.35">
      <c r="A1039" s="23" t="s">
        <v>5792</v>
      </c>
      <c r="B1039" s="23" t="s">
        <v>5791</v>
      </c>
      <c r="C1039" s="23" t="s">
        <v>3255</v>
      </c>
      <c r="D1039" s="23">
        <v>0.74299999999999999</v>
      </c>
      <c r="E1039" s="23" t="s">
        <v>81</v>
      </c>
      <c r="F1039" s="23" t="s">
        <v>36</v>
      </c>
      <c r="G1039" s="27" t="s">
        <v>4909</v>
      </c>
      <c r="H1039" s="27" t="s">
        <v>4338</v>
      </c>
      <c r="I1039" s="23" t="s">
        <v>4342</v>
      </c>
      <c r="J1039" t="s">
        <v>4611</v>
      </c>
      <c r="K1039">
        <v>6</v>
      </c>
      <c r="L1039" s="23" t="s">
        <v>2525</v>
      </c>
    </row>
    <row r="1040" spans="1:12" x14ac:dyDescent="0.35">
      <c r="A1040" s="23" t="s">
        <v>3943</v>
      </c>
      <c r="B1040" s="23" t="s">
        <v>3942</v>
      </c>
      <c r="C1040" s="23" t="s">
        <v>3254</v>
      </c>
      <c r="D1040" s="23">
        <v>1.9970000000000001</v>
      </c>
      <c r="E1040" s="23" t="s">
        <v>50</v>
      </c>
      <c r="F1040" s="23" t="s">
        <v>36</v>
      </c>
      <c r="G1040" s="27" t="s">
        <v>1733</v>
      </c>
      <c r="H1040" s="27" t="s">
        <v>4338</v>
      </c>
      <c r="I1040" s="23" t="s">
        <v>4342</v>
      </c>
      <c r="J1040" t="s">
        <v>4691</v>
      </c>
      <c r="K1040">
        <v>7</v>
      </c>
      <c r="L1040" s="23" t="s">
        <v>2518</v>
      </c>
    </row>
    <row r="1041" spans="1:12" x14ac:dyDescent="0.35">
      <c r="A1041" s="23" t="s">
        <v>2398</v>
      </c>
      <c r="B1041" s="23" t="s">
        <v>2397</v>
      </c>
      <c r="C1041" s="23" t="s">
        <v>3254</v>
      </c>
      <c r="D1041" s="23">
        <v>2.827</v>
      </c>
      <c r="E1041" s="23" t="s">
        <v>71</v>
      </c>
      <c r="F1041" s="23" t="s">
        <v>36</v>
      </c>
      <c r="G1041" s="27" t="s">
        <v>1733</v>
      </c>
      <c r="H1041" s="27" t="s">
        <v>4338</v>
      </c>
      <c r="I1041" s="23" t="s">
        <v>4342</v>
      </c>
      <c r="J1041" t="s">
        <v>4674</v>
      </c>
      <c r="K1041">
        <v>7</v>
      </c>
      <c r="L1041" s="23" t="s">
        <v>2518</v>
      </c>
    </row>
    <row r="1042" spans="1:12" x14ac:dyDescent="0.35">
      <c r="A1042" s="23" t="s">
        <v>5579</v>
      </c>
      <c r="B1042" s="23" t="s">
        <v>5578</v>
      </c>
      <c r="C1042" s="23" t="s">
        <v>3253</v>
      </c>
      <c r="D1042" s="23">
        <v>1.8420000000000001</v>
      </c>
      <c r="E1042" s="23" t="s">
        <v>106</v>
      </c>
      <c r="F1042" s="23" t="s">
        <v>36</v>
      </c>
      <c r="G1042" s="27" t="s">
        <v>29</v>
      </c>
      <c r="H1042" s="27" t="s">
        <v>4338</v>
      </c>
      <c r="I1042" s="23" t="s">
        <v>4339</v>
      </c>
      <c r="J1042" t="s">
        <v>7052</v>
      </c>
      <c r="K1042">
        <v>4</v>
      </c>
      <c r="L1042" s="23" t="s">
        <v>2522</v>
      </c>
    </row>
    <row r="1043" spans="1:12" x14ac:dyDescent="0.35">
      <c r="A1043" s="23" t="s">
        <v>6685</v>
      </c>
      <c r="B1043" s="23" t="s">
        <v>6684</v>
      </c>
      <c r="C1043" s="23" t="s">
        <v>3254</v>
      </c>
      <c r="D1043" s="23">
        <v>2.04</v>
      </c>
      <c r="E1043" s="23" t="s">
        <v>53</v>
      </c>
      <c r="F1043" s="23" t="s">
        <v>36</v>
      </c>
      <c r="G1043" s="27" t="s">
        <v>4910</v>
      </c>
      <c r="H1043" s="27" t="s">
        <v>4338</v>
      </c>
      <c r="I1043" s="23" t="s">
        <v>4339</v>
      </c>
      <c r="J1043" t="s">
        <v>4539</v>
      </c>
      <c r="K1043">
        <v>1</v>
      </c>
      <c r="L1043" s="23" t="s">
        <v>2518</v>
      </c>
    </row>
    <row r="1044" spans="1:12" x14ac:dyDescent="0.35">
      <c r="A1044" s="23" t="s">
        <v>4987</v>
      </c>
      <c r="B1044" s="23" t="s">
        <v>4986</v>
      </c>
      <c r="C1044" s="23" t="s">
        <v>3255</v>
      </c>
      <c r="D1044" s="23">
        <v>0.745</v>
      </c>
      <c r="E1044" s="23" t="s">
        <v>50</v>
      </c>
      <c r="F1044" s="23" t="s">
        <v>36</v>
      </c>
      <c r="G1044" s="27" t="s">
        <v>3273</v>
      </c>
      <c r="H1044" s="27" t="s">
        <v>4338</v>
      </c>
      <c r="I1044" s="23" t="s">
        <v>4339</v>
      </c>
      <c r="J1044" t="s">
        <v>4492</v>
      </c>
      <c r="K1044">
        <v>1</v>
      </c>
      <c r="L1044" s="23" t="s">
        <v>2525</v>
      </c>
    </row>
    <row r="1045" spans="1:12" x14ac:dyDescent="0.35">
      <c r="A1045" s="23" t="s">
        <v>3807</v>
      </c>
      <c r="B1045" s="23" t="s">
        <v>3806</v>
      </c>
      <c r="C1045" s="23" t="s">
        <v>3253</v>
      </c>
      <c r="D1045" s="23">
        <v>1.1930000000000001</v>
      </c>
      <c r="E1045" s="23" t="s">
        <v>71</v>
      </c>
      <c r="F1045" s="23" t="s">
        <v>36</v>
      </c>
      <c r="G1045" s="27" t="s">
        <v>2786</v>
      </c>
      <c r="H1045" s="27" t="s">
        <v>4338</v>
      </c>
      <c r="I1045" s="23" t="s">
        <v>4342</v>
      </c>
      <c r="J1045" t="s">
        <v>4811</v>
      </c>
      <c r="K1045">
        <v>6</v>
      </c>
      <c r="L1045" s="23" t="s">
        <v>2522</v>
      </c>
    </row>
    <row r="1046" spans="1:12" x14ac:dyDescent="0.35">
      <c r="A1046" s="23" t="s">
        <v>6196</v>
      </c>
      <c r="B1046" s="23" t="s">
        <v>6195</v>
      </c>
      <c r="C1046" s="23" t="s">
        <v>3254</v>
      </c>
      <c r="D1046" s="23">
        <v>2.218</v>
      </c>
      <c r="E1046" s="23" t="s">
        <v>53</v>
      </c>
      <c r="F1046" s="23" t="s">
        <v>36</v>
      </c>
      <c r="G1046" s="27" t="s">
        <v>1733</v>
      </c>
      <c r="H1046" s="27" t="s">
        <v>4338</v>
      </c>
      <c r="I1046" s="23" t="s">
        <v>4339</v>
      </c>
      <c r="J1046" t="s">
        <v>4362</v>
      </c>
      <c r="K1046">
        <v>2</v>
      </c>
      <c r="L1046" s="23" t="s">
        <v>2518</v>
      </c>
    </row>
    <row r="1047" spans="1:12" x14ac:dyDescent="0.35">
      <c r="A1047" s="23" t="s">
        <v>2243</v>
      </c>
      <c r="B1047" s="23" t="s">
        <v>2242</v>
      </c>
      <c r="C1047" s="23" t="s">
        <v>3262</v>
      </c>
      <c r="D1047" s="23">
        <v>4.181</v>
      </c>
      <c r="E1047" s="23" t="s">
        <v>144</v>
      </c>
      <c r="F1047" s="23" t="s">
        <v>36</v>
      </c>
      <c r="G1047" s="27" t="s">
        <v>27</v>
      </c>
      <c r="H1047" s="27" t="s">
        <v>4338</v>
      </c>
      <c r="I1047" s="23" t="s">
        <v>4342</v>
      </c>
      <c r="J1047" t="s">
        <v>4514</v>
      </c>
      <c r="K1047">
        <v>8</v>
      </c>
      <c r="L1047" s="23" t="s">
        <v>2517</v>
      </c>
    </row>
    <row r="1048" spans="1:12" x14ac:dyDescent="0.35">
      <c r="A1048" s="23" t="s">
        <v>2587</v>
      </c>
      <c r="B1048" s="23" t="s">
        <v>2586</v>
      </c>
      <c r="C1048" s="23" t="s">
        <v>3253</v>
      </c>
      <c r="D1048" s="23">
        <v>1.3859999999999999</v>
      </c>
      <c r="E1048" s="23" t="s">
        <v>81</v>
      </c>
      <c r="F1048" s="23" t="s">
        <v>36</v>
      </c>
      <c r="G1048" s="27" t="s">
        <v>497</v>
      </c>
      <c r="H1048" s="27" t="s">
        <v>4338</v>
      </c>
      <c r="I1048" s="23" t="s">
        <v>4339</v>
      </c>
      <c r="J1048" t="s">
        <v>4443</v>
      </c>
      <c r="K1048">
        <v>2</v>
      </c>
      <c r="L1048" s="23" t="s">
        <v>2522</v>
      </c>
    </row>
    <row r="1049" spans="1:12" x14ac:dyDescent="0.35">
      <c r="A1049" s="23" t="s">
        <v>690</v>
      </c>
      <c r="B1049" s="23" t="s">
        <v>689</v>
      </c>
      <c r="C1049" s="23" t="s">
        <v>3254</v>
      </c>
      <c r="D1049" s="23">
        <v>2.0670000000000002</v>
      </c>
      <c r="E1049" s="23" t="s">
        <v>36</v>
      </c>
      <c r="F1049" s="23" t="s">
        <v>36</v>
      </c>
      <c r="G1049" s="27" t="s">
        <v>3258</v>
      </c>
      <c r="H1049" s="27" t="s">
        <v>4338</v>
      </c>
      <c r="I1049" s="23" t="s">
        <v>4342</v>
      </c>
      <c r="J1049" t="s">
        <v>4704</v>
      </c>
      <c r="K1049">
        <v>7</v>
      </c>
      <c r="L1049" s="23" t="s">
        <v>2518</v>
      </c>
    </row>
    <row r="1050" spans="1:12" x14ac:dyDescent="0.35">
      <c r="A1050" s="23" t="s">
        <v>2129</v>
      </c>
      <c r="B1050" s="23" t="s">
        <v>2128</v>
      </c>
      <c r="C1050" s="23" t="s">
        <v>3253</v>
      </c>
      <c r="D1050" s="23">
        <v>0.91700000000000004</v>
      </c>
      <c r="E1050" s="23" t="s">
        <v>96</v>
      </c>
      <c r="F1050" s="23" t="s">
        <v>36</v>
      </c>
      <c r="G1050" s="27" t="s">
        <v>493</v>
      </c>
      <c r="H1050" s="27" t="s">
        <v>4338</v>
      </c>
      <c r="I1050" s="23" t="s">
        <v>4342</v>
      </c>
      <c r="J1050" t="s">
        <v>4812</v>
      </c>
      <c r="K1050">
        <v>7</v>
      </c>
      <c r="L1050" s="23" t="s">
        <v>2522</v>
      </c>
    </row>
    <row r="1051" spans="1:12" x14ac:dyDescent="0.35">
      <c r="A1051" s="23" t="s">
        <v>2086</v>
      </c>
      <c r="B1051" s="23" t="s">
        <v>2085</v>
      </c>
      <c r="C1051" s="23" t="s">
        <v>3253</v>
      </c>
      <c r="D1051" s="23">
        <v>1.3939999999999999</v>
      </c>
      <c r="E1051" s="23" t="s">
        <v>36</v>
      </c>
      <c r="F1051" s="23" t="s">
        <v>36</v>
      </c>
      <c r="G1051" s="27" t="s">
        <v>26</v>
      </c>
      <c r="H1051" s="27" t="s">
        <v>4338</v>
      </c>
      <c r="I1051" s="23" t="s">
        <v>4339</v>
      </c>
      <c r="J1051" t="s">
        <v>4577</v>
      </c>
      <c r="K1051">
        <v>4</v>
      </c>
      <c r="L1051" s="23" t="s">
        <v>2522</v>
      </c>
    </row>
    <row r="1052" spans="1:12" x14ac:dyDescent="0.35">
      <c r="A1052" s="23" t="s">
        <v>3817</v>
      </c>
      <c r="B1052" s="23" t="s">
        <v>3816</v>
      </c>
      <c r="C1052" s="23" t="s">
        <v>3262</v>
      </c>
      <c r="D1052" s="23">
        <v>4.38</v>
      </c>
      <c r="E1052" s="23" t="s">
        <v>36</v>
      </c>
      <c r="F1052" s="23" t="s">
        <v>36</v>
      </c>
      <c r="G1052" s="27" t="s">
        <v>2786</v>
      </c>
      <c r="H1052" s="27" t="s">
        <v>4338</v>
      </c>
      <c r="I1052" s="23" t="s">
        <v>4339</v>
      </c>
      <c r="J1052" t="s">
        <v>4365</v>
      </c>
      <c r="K1052">
        <v>2</v>
      </c>
      <c r="L1052" s="23" t="s">
        <v>2517</v>
      </c>
    </row>
    <row r="1053" spans="1:12" x14ac:dyDescent="0.35">
      <c r="A1053" s="23" t="s">
        <v>6258</v>
      </c>
      <c r="B1053" s="23" t="s">
        <v>6257</v>
      </c>
      <c r="C1053" s="23" t="s">
        <v>3256</v>
      </c>
      <c r="D1053" s="23">
        <v>5.827</v>
      </c>
      <c r="E1053" s="23" t="s">
        <v>85</v>
      </c>
      <c r="F1053" s="23" t="s">
        <v>36</v>
      </c>
      <c r="G1053" s="27" t="s">
        <v>4910</v>
      </c>
      <c r="H1053" s="27" t="s">
        <v>4338</v>
      </c>
      <c r="I1053" s="23" t="s">
        <v>4342</v>
      </c>
      <c r="J1053" t="s">
        <v>7068</v>
      </c>
      <c r="K1053">
        <v>6</v>
      </c>
      <c r="L1053" s="23" t="s">
        <v>2516</v>
      </c>
    </row>
    <row r="1054" spans="1:12" x14ac:dyDescent="0.35">
      <c r="A1054" s="23" t="s">
        <v>5038</v>
      </c>
      <c r="B1054" s="23" t="s">
        <v>5037</v>
      </c>
      <c r="C1054" s="23" t="s">
        <v>3255</v>
      </c>
      <c r="D1054" s="23">
        <v>0.745</v>
      </c>
      <c r="E1054" s="23" t="s">
        <v>106</v>
      </c>
      <c r="F1054" s="23" t="s">
        <v>36</v>
      </c>
      <c r="G1054" s="27" t="s">
        <v>493</v>
      </c>
      <c r="H1054" s="27" t="s">
        <v>4338</v>
      </c>
      <c r="I1054" s="23" t="s">
        <v>4339</v>
      </c>
      <c r="J1054" t="s">
        <v>4743</v>
      </c>
      <c r="K1054">
        <v>2</v>
      </c>
      <c r="L1054" s="23" t="s">
        <v>2525</v>
      </c>
    </row>
    <row r="1055" spans="1:12" x14ac:dyDescent="0.35">
      <c r="A1055" s="23" t="s">
        <v>3825</v>
      </c>
      <c r="B1055" s="23" t="s">
        <v>3824</v>
      </c>
      <c r="C1055" s="23" t="s">
        <v>3254</v>
      </c>
      <c r="D1055" s="23">
        <v>3.0030000000000001</v>
      </c>
      <c r="E1055" s="23" t="s">
        <v>106</v>
      </c>
      <c r="F1055" s="23" t="s">
        <v>36</v>
      </c>
      <c r="G1055" s="27" t="s">
        <v>2786</v>
      </c>
      <c r="H1055" s="27" t="s">
        <v>4338</v>
      </c>
      <c r="I1055" s="23" t="s">
        <v>4339</v>
      </c>
      <c r="J1055" t="s">
        <v>4620</v>
      </c>
      <c r="K1055">
        <v>3</v>
      </c>
      <c r="L1055" s="23" t="s">
        <v>2518</v>
      </c>
    </row>
    <row r="1056" spans="1:12" x14ac:dyDescent="0.35">
      <c r="A1056" s="23" t="s">
        <v>6346</v>
      </c>
      <c r="B1056" s="23" t="s">
        <v>6345</v>
      </c>
      <c r="C1056" s="23" t="s">
        <v>3261</v>
      </c>
      <c r="D1056" s="23">
        <v>4.9160000000000004</v>
      </c>
      <c r="E1056" s="23" t="s">
        <v>81</v>
      </c>
      <c r="F1056" s="23" t="s">
        <v>36</v>
      </c>
      <c r="G1056" s="27" t="s">
        <v>4910</v>
      </c>
      <c r="H1056" s="27" t="s">
        <v>4338</v>
      </c>
      <c r="I1056" s="23" t="s">
        <v>4339</v>
      </c>
      <c r="J1056" t="s">
        <v>7069</v>
      </c>
      <c r="K1056">
        <v>3</v>
      </c>
      <c r="L1056" s="23" t="s">
        <v>2536</v>
      </c>
    </row>
    <row r="1057" spans="1:12" x14ac:dyDescent="0.35">
      <c r="A1057" s="23" t="s">
        <v>3881</v>
      </c>
      <c r="B1057" s="23" t="s">
        <v>3880</v>
      </c>
      <c r="C1057" s="23" t="s">
        <v>3254</v>
      </c>
      <c r="D1057" s="23">
        <v>2.383</v>
      </c>
      <c r="E1057" s="23" t="s">
        <v>39</v>
      </c>
      <c r="F1057" s="23" t="s">
        <v>36</v>
      </c>
      <c r="G1057" s="27" t="s">
        <v>28</v>
      </c>
      <c r="H1057" s="27" t="s">
        <v>4338</v>
      </c>
      <c r="I1057" s="23" t="s">
        <v>4342</v>
      </c>
      <c r="J1057" t="s">
        <v>4662</v>
      </c>
      <c r="K1057">
        <v>6</v>
      </c>
      <c r="L1057" s="23" t="s">
        <v>2518</v>
      </c>
    </row>
    <row r="1058" spans="1:12" x14ac:dyDescent="0.35">
      <c r="A1058" s="23" t="s">
        <v>6817</v>
      </c>
      <c r="B1058" s="23" t="s">
        <v>6816</v>
      </c>
      <c r="C1058" s="23" t="s">
        <v>3255</v>
      </c>
      <c r="D1058" s="23">
        <v>0.75</v>
      </c>
      <c r="E1058" s="23" t="s">
        <v>47</v>
      </c>
      <c r="F1058" s="23" t="s">
        <v>36</v>
      </c>
      <c r="G1058" s="27" t="s">
        <v>4910</v>
      </c>
      <c r="H1058" s="27" t="s">
        <v>4338</v>
      </c>
      <c r="I1058" s="23" t="s">
        <v>4339</v>
      </c>
      <c r="J1058" t="s">
        <v>4694</v>
      </c>
      <c r="K1058">
        <v>1</v>
      </c>
      <c r="L1058" s="23" t="s">
        <v>2525</v>
      </c>
    </row>
    <row r="1059" spans="1:12" x14ac:dyDescent="0.35">
      <c r="A1059" s="23" t="s">
        <v>3173</v>
      </c>
      <c r="B1059" s="23" t="s">
        <v>3172</v>
      </c>
      <c r="C1059" s="23" t="s">
        <v>3255</v>
      </c>
      <c r="D1059" s="23">
        <v>0.75</v>
      </c>
      <c r="E1059" s="23" t="s">
        <v>68</v>
      </c>
      <c r="F1059" s="23" t="s">
        <v>36</v>
      </c>
      <c r="G1059" s="27" t="s">
        <v>1733</v>
      </c>
      <c r="H1059" s="27" t="s">
        <v>4338</v>
      </c>
      <c r="I1059" s="23" t="s">
        <v>4342</v>
      </c>
      <c r="J1059" t="s">
        <v>4799</v>
      </c>
      <c r="K1059">
        <v>7</v>
      </c>
      <c r="L1059" s="23" t="s">
        <v>2525</v>
      </c>
    </row>
    <row r="1060" spans="1:12" x14ac:dyDescent="0.35">
      <c r="A1060" s="23" t="s">
        <v>6452</v>
      </c>
      <c r="B1060" s="23" t="s">
        <v>6451</v>
      </c>
      <c r="C1060" s="23" t="s">
        <v>3253</v>
      </c>
      <c r="D1060" s="23">
        <v>1.4590000000000001</v>
      </c>
      <c r="E1060" s="23" t="s">
        <v>81</v>
      </c>
      <c r="F1060" s="23" t="s">
        <v>36</v>
      </c>
      <c r="G1060" s="27" t="s">
        <v>4910</v>
      </c>
      <c r="H1060" s="27" t="s">
        <v>4338</v>
      </c>
      <c r="I1060" s="23" t="s">
        <v>4342</v>
      </c>
      <c r="J1060" t="s">
        <v>4748</v>
      </c>
      <c r="K1060">
        <v>8</v>
      </c>
      <c r="L1060" s="23" t="s">
        <v>2522</v>
      </c>
    </row>
    <row r="1061" spans="1:12" x14ac:dyDescent="0.35">
      <c r="A1061" s="23" t="s">
        <v>2919</v>
      </c>
      <c r="B1061" s="23" t="s">
        <v>2918</v>
      </c>
      <c r="C1061" s="23" t="s">
        <v>3262</v>
      </c>
      <c r="D1061" s="23">
        <v>4.1900000000000004</v>
      </c>
      <c r="E1061" s="23" t="s">
        <v>50</v>
      </c>
      <c r="F1061" s="23" t="s">
        <v>36</v>
      </c>
      <c r="G1061" s="27" t="s">
        <v>2786</v>
      </c>
      <c r="H1061" s="27" t="s">
        <v>4338</v>
      </c>
      <c r="I1061" s="23" t="s">
        <v>4342</v>
      </c>
      <c r="J1061" t="s">
        <v>4772</v>
      </c>
      <c r="K1061">
        <v>6</v>
      </c>
      <c r="L1061" s="23" t="s">
        <v>2517</v>
      </c>
    </row>
    <row r="1062" spans="1:12" x14ac:dyDescent="0.35">
      <c r="A1062" s="23" t="s">
        <v>5666</v>
      </c>
      <c r="B1062" s="23" t="s">
        <v>5665</v>
      </c>
      <c r="C1062" s="23" t="s">
        <v>3262</v>
      </c>
      <c r="D1062" s="23">
        <v>3.9990000000000001</v>
      </c>
      <c r="E1062" s="23" t="s">
        <v>76</v>
      </c>
      <c r="F1062" s="23" t="s">
        <v>36</v>
      </c>
      <c r="G1062" s="27" t="s">
        <v>4909</v>
      </c>
      <c r="H1062" s="27" t="s">
        <v>4338</v>
      </c>
      <c r="I1062" s="23" t="s">
        <v>4342</v>
      </c>
      <c r="J1062" t="s">
        <v>7070</v>
      </c>
      <c r="K1062">
        <v>5</v>
      </c>
      <c r="L1062" s="23" t="s">
        <v>2517</v>
      </c>
    </row>
    <row r="1063" spans="1:12" x14ac:dyDescent="0.35">
      <c r="A1063" s="23" t="s">
        <v>2756</v>
      </c>
      <c r="B1063" s="23" t="s">
        <v>2755</v>
      </c>
      <c r="C1063" s="23" t="s">
        <v>3262</v>
      </c>
      <c r="D1063" s="23">
        <v>4.0140000000000002</v>
      </c>
      <c r="E1063" s="23" t="s">
        <v>76</v>
      </c>
      <c r="F1063" s="23" t="s">
        <v>36</v>
      </c>
      <c r="G1063" s="27" t="s">
        <v>2783</v>
      </c>
      <c r="H1063" s="27" t="s">
        <v>4338</v>
      </c>
      <c r="I1063" s="23" t="s">
        <v>4339</v>
      </c>
      <c r="J1063" t="s">
        <v>4417</v>
      </c>
      <c r="K1063">
        <v>4</v>
      </c>
      <c r="L1063" s="23" t="s">
        <v>2517</v>
      </c>
    </row>
    <row r="1064" spans="1:12" x14ac:dyDescent="0.35">
      <c r="A1064" s="23" t="s">
        <v>1853</v>
      </c>
      <c r="B1064" s="23" t="s">
        <v>1852</v>
      </c>
      <c r="C1064" s="23" t="s">
        <v>3253</v>
      </c>
      <c r="D1064" s="23">
        <v>0.98899999999999999</v>
      </c>
      <c r="E1064" s="23" t="s">
        <v>53</v>
      </c>
      <c r="F1064" s="23" t="s">
        <v>36</v>
      </c>
      <c r="G1064" s="27" t="s">
        <v>1733</v>
      </c>
      <c r="H1064" s="27" t="s">
        <v>4338</v>
      </c>
      <c r="I1064" s="23" t="s">
        <v>4339</v>
      </c>
      <c r="J1064" t="s">
        <v>4354</v>
      </c>
      <c r="K1064">
        <v>2</v>
      </c>
      <c r="L1064" s="23" t="s">
        <v>2522</v>
      </c>
    </row>
    <row r="1065" spans="1:12" x14ac:dyDescent="0.35">
      <c r="A1065" s="23" t="s">
        <v>6560</v>
      </c>
      <c r="B1065" s="23" t="s">
        <v>6559</v>
      </c>
      <c r="C1065" s="23" t="s">
        <v>3255</v>
      </c>
      <c r="D1065" s="23">
        <v>0.74299999999999999</v>
      </c>
      <c r="E1065" s="23" t="s">
        <v>50</v>
      </c>
      <c r="F1065" s="23" t="s">
        <v>36</v>
      </c>
      <c r="G1065" s="27" t="s">
        <v>4910</v>
      </c>
      <c r="H1065" s="27" t="s">
        <v>4338</v>
      </c>
      <c r="I1065" s="23" t="s">
        <v>4342</v>
      </c>
      <c r="J1065" t="s">
        <v>4876</v>
      </c>
      <c r="K1065">
        <v>5</v>
      </c>
      <c r="L1065" s="23" t="s">
        <v>2525</v>
      </c>
    </row>
    <row r="1066" spans="1:12" x14ac:dyDescent="0.35">
      <c r="A1066" s="23" t="s">
        <v>112</v>
      </c>
      <c r="B1066" s="23" t="s">
        <v>111</v>
      </c>
      <c r="C1066" s="23" t="s">
        <v>3255</v>
      </c>
      <c r="D1066" s="23">
        <v>0.75</v>
      </c>
      <c r="E1066" s="23" t="s">
        <v>42</v>
      </c>
      <c r="F1066" s="23" t="s">
        <v>36</v>
      </c>
      <c r="G1066" s="27" t="s">
        <v>25</v>
      </c>
      <c r="H1066" s="27" t="s">
        <v>4338</v>
      </c>
      <c r="I1066" s="23" t="s">
        <v>4339</v>
      </c>
      <c r="J1066" t="s">
        <v>4730</v>
      </c>
      <c r="K1066">
        <v>3</v>
      </c>
      <c r="L1066" s="23" t="s">
        <v>2525</v>
      </c>
    </row>
    <row r="1067" spans="1:12" x14ac:dyDescent="0.35">
      <c r="A1067" s="23" t="s">
        <v>5599</v>
      </c>
      <c r="B1067" s="23" t="s">
        <v>5598</v>
      </c>
      <c r="C1067" s="23" t="s">
        <v>3255</v>
      </c>
      <c r="D1067" s="23">
        <v>0.745</v>
      </c>
      <c r="E1067" s="23" t="s">
        <v>36</v>
      </c>
      <c r="F1067" s="23" t="s">
        <v>36</v>
      </c>
      <c r="G1067" s="27" t="s">
        <v>29</v>
      </c>
      <c r="H1067" s="27" t="s">
        <v>4338</v>
      </c>
      <c r="I1067" s="23" t="s">
        <v>4339</v>
      </c>
      <c r="J1067" t="s">
        <v>4806</v>
      </c>
      <c r="K1067">
        <v>1</v>
      </c>
      <c r="L1067" s="23" t="s">
        <v>2525</v>
      </c>
    </row>
    <row r="1068" spans="1:12" x14ac:dyDescent="0.35">
      <c r="A1068" s="23" t="s">
        <v>2061</v>
      </c>
      <c r="B1068" s="23" t="s">
        <v>2060</v>
      </c>
      <c r="C1068" s="23" t="s">
        <v>3261</v>
      </c>
      <c r="D1068" s="23">
        <v>5.0650000000000004</v>
      </c>
      <c r="E1068" s="23" t="s">
        <v>68</v>
      </c>
      <c r="F1068" s="23" t="s">
        <v>36</v>
      </c>
      <c r="G1068" s="27" t="s">
        <v>25</v>
      </c>
      <c r="H1068" s="27" t="s">
        <v>4338</v>
      </c>
      <c r="I1068" s="23" t="s">
        <v>4342</v>
      </c>
      <c r="J1068" t="s">
        <v>4357</v>
      </c>
      <c r="K1068">
        <v>7</v>
      </c>
      <c r="L1068" s="23" t="s">
        <v>2536</v>
      </c>
    </row>
    <row r="1069" spans="1:12" x14ac:dyDescent="0.35">
      <c r="A1069" s="23" t="s">
        <v>3085</v>
      </c>
      <c r="B1069" s="23" t="s">
        <v>3084</v>
      </c>
      <c r="C1069" s="23" t="s">
        <v>3255</v>
      </c>
      <c r="D1069" s="23">
        <v>0.75</v>
      </c>
      <c r="E1069" s="23" t="s">
        <v>47</v>
      </c>
      <c r="F1069" s="23" t="s">
        <v>36</v>
      </c>
      <c r="G1069" s="27" t="s">
        <v>2786</v>
      </c>
      <c r="H1069" s="27" t="s">
        <v>4338</v>
      </c>
      <c r="I1069" s="23" t="s">
        <v>4339</v>
      </c>
      <c r="J1069" t="s">
        <v>4738</v>
      </c>
      <c r="K1069">
        <v>2</v>
      </c>
      <c r="L1069" s="23" t="s">
        <v>2525</v>
      </c>
    </row>
    <row r="1070" spans="1:12" x14ac:dyDescent="0.35">
      <c r="A1070" s="23" t="s">
        <v>2941</v>
      </c>
      <c r="B1070" s="23" t="s">
        <v>2940</v>
      </c>
      <c r="C1070" s="23" t="s">
        <v>3254</v>
      </c>
      <c r="D1070" s="23">
        <v>3.15</v>
      </c>
      <c r="E1070" s="23" t="s">
        <v>36</v>
      </c>
      <c r="F1070" s="23" t="s">
        <v>36</v>
      </c>
      <c r="G1070" s="27" t="s">
        <v>2786</v>
      </c>
      <c r="H1070" s="27" t="s">
        <v>4338</v>
      </c>
      <c r="I1070" s="23" t="s">
        <v>4339</v>
      </c>
      <c r="J1070" t="s">
        <v>4678</v>
      </c>
      <c r="K1070">
        <v>1</v>
      </c>
      <c r="L1070" s="23" t="s">
        <v>2518</v>
      </c>
    </row>
    <row r="1071" spans="1:12" x14ac:dyDescent="0.35">
      <c r="A1071" s="23" t="s">
        <v>5848</v>
      </c>
      <c r="B1071" s="23" t="s">
        <v>5847</v>
      </c>
      <c r="C1071" s="23" t="s">
        <v>3255</v>
      </c>
      <c r="D1071" s="23">
        <v>0.75</v>
      </c>
      <c r="E1071" s="23" t="s">
        <v>76</v>
      </c>
      <c r="F1071" s="23" t="s">
        <v>36</v>
      </c>
      <c r="G1071" s="27" t="s">
        <v>4909</v>
      </c>
      <c r="H1071" s="27" t="s">
        <v>4338</v>
      </c>
      <c r="I1071" s="23" t="s">
        <v>4339</v>
      </c>
      <c r="J1071" t="s">
        <v>7071</v>
      </c>
      <c r="K1071">
        <v>4</v>
      </c>
      <c r="L1071" s="23" t="s">
        <v>2525</v>
      </c>
    </row>
    <row r="1072" spans="1:12" x14ac:dyDescent="0.35">
      <c r="A1072" s="23" t="s">
        <v>2975</v>
      </c>
      <c r="B1072" s="23" t="s">
        <v>2974</v>
      </c>
      <c r="C1072" s="23" t="s">
        <v>3261</v>
      </c>
      <c r="D1072" s="23">
        <v>5.0469999999999997</v>
      </c>
      <c r="E1072" s="23" t="s">
        <v>36</v>
      </c>
      <c r="F1072" s="23" t="s">
        <v>36</v>
      </c>
      <c r="G1072" s="27" t="s">
        <v>2786</v>
      </c>
      <c r="H1072" s="27" t="s">
        <v>4338</v>
      </c>
      <c r="I1072" s="23" t="s">
        <v>4339</v>
      </c>
      <c r="J1072" t="s">
        <v>4464</v>
      </c>
      <c r="K1072">
        <v>1</v>
      </c>
      <c r="L1072" s="23" t="s">
        <v>2536</v>
      </c>
    </row>
    <row r="1073" spans="1:12" x14ac:dyDescent="0.35">
      <c r="A1073" s="23" t="s">
        <v>1238</v>
      </c>
      <c r="B1073" s="23" t="s">
        <v>1237</v>
      </c>
      <c r="C1073" s="23" t="s">
        <v>3262</v>
      </c>
      <c r="D1073" s="23">
        <v>4.2169999999999996</v>
      </c>
      <c r="E1073" s="23" t="s">
        <v>68</v>
      </c>
      <c r="F1073" s="23" t="s">
        <v>36</v>
      </c>
      <c r="G1073" s="27" t="s">
        <v>497</v>
      </c>
      <c r="H1073" s="27" t="s">
        <v>4338</v>
      </c>
      <c r="I1073" s="23" t="s">
        <v>4339</v>
      </c>
      <c r="J1073" t="s">
        <v>4731</v>
      </c>
      <c r="K1073">
        <v>3</v>
      </c>
      <c r="L1073" s="23" t="s">
        <v>2517</v>
      </c>
    </row>
    <row r="1074" spans="1:12" x14ac:dyDescent="0.35">
      <c r="A1074" s="23" t="s">
        <v>6725</v>
      </c>
      <c r="B1074" s="23" t="s">
        <v>6724</v>
      </c>
      <c r="C1074" s="23" t="s">
        <v>3253</v>
      </c>
      <c r="D1074" s="23">
        <v>1.7450000000000001</v>
      </c>
      <c r="E1074" s="23" t="s">
        <v>42</v>
      </c>
      <c r="F1074" s="23" t="s">
        <v>36</v>
      </c>
      <c r="G1074" s="27" t="s">
        <v>4910</v>
      </c>
      <c r="H1074" s="27" t="s">
        <v>4338</v>
      </c>
      <c r="I1074" s="23" t="s">
        <v>4339</v>
      </c>
      <c r="J1074" t="s">
        <v>4534</v>
      </c>
      <c r="K1074">
        <v>3</v>
      </c>
      <c r="L1074" s="23" t="s">
        <v>2522</v>
      </c>
    </row>
    <row r="1075" spans="1:12" x14ac:dyDescent="0.35">
      <c r="A1075" s="23" t="s">
        <v>703</v>
      </c>
      <c r="B1075" s="23" t="s">
        <v>702</v>
      </c>
      <c r="C1075" s="23" t="s">
        <v>3255</v>
      </c>
      <c r="D1075" s="23">
        <v>0.75</v>
      </c>
      <c r="E1075" s="23" t="s">
        <v>53</v>
      </c>
      <c r="F1075" s="23" t="s">
        <v>36</v>
      </c>
      <c r="G1075" s="27" t="s">
        <v>2783</v>
      </c>
      <c r="H1075" s="27" t="s">
        <v>4338</v>
      </c>
      <c r="I1075" s="23" t="s">
        <v>4339</v>
      </c>
      <c r="J1075" t="s">
        <v>4469</v>
      </c>
      <c r="K1075">
        <v>4</v>
      </c>
      <c r="L1075" s="23" t="s">
        <v>2525</v>
      </c>
    </row>
    <row r="1076" spans="1:12" x14ac:dyDescent="0.35">
      <c r="A1076" s="23" t="s">
        <v>5826</v>
      </c>
      <c r="B1076" s="23" t="s">
        <v>5825</v>
      </c>
      <c r="C1076" s="23" t="s">
        <v>3253</v>
      </c>
      <c r="D1076" s="23">
        <v>1.016</v>
      </c>
      <c r="E1076" s="23" t="s">
        <v>42</v>
      </c>
      <c r="F1076" s="23" t="s">
        <v>36</v>
      </c>
      <c r="G1076" s="27" t="s">
        <v>4909</v>
      </c>
      <c r="H1076" s="27" t="s">
        <v>4338</v>
      </c>
      <c r="I1076" s="23" t="s">
        <v>4339</v>
      </c>
      <c r="J1076" t="s">
        <v>7045</v>
      </c>
      <c r="K1076">
        <v>3</v>
      </c>
      <c r="L1076" s="23" t="s">
        <v>2522</v>
      </c>
    </row>
    <row r="1077" spans="1:12" x14ac:dyDescent="0.35">
      <c r="A1077" s="23" t="s">
        <v>1935</v>
      </c>
      <c r="B1077" s="23" t="s">
        <v>1934</v>
      </c>
      <c r="C1077" s="23" t="s">
        <v>3253</v>
      </c>
      <c r="D1077" s="23">
        <v>0.81</v>
      </c>
      <c r="E1077" s="23" t="s">
        <v>155</v>
      </c>
      <c r="F1077" s="23" t="s">
        <v>36</v>
      </c>
      <c r="G1077" s="27" t="s">
        <v>1733</v>
      </c>
      <c r="H1077" s="27" t="s">
        <v>4338</v>
      </c>
      <c r="I1077" s="23" t="s">
        <v>4342</v>
      </c>
      <c r="J1077" t="s">
        <v>4578</v>
      </c>
      <c r="K1077">
        <v>7</v>
      </c>
      <c r="L1077" s="23" t="s">
        <v>2522</v>
      </c>
    </row>
    <row r="1078" spans="1:12" x14ac:dyDescent="0.35">
      <c r="A1078" s="23" t="s">
        <v>5046</v>
      </c>
      <c r="B1078" s="23" t="s">
        <v>5045</v>
      </c>
      <c r="C1078" s="23" t="s">
        <v>3262</v>
      </c>
      <c r="D1078" s="23">
        <v>4.181</v>
      </c>
      <c r="E1078" s="23" t="s">
        <v>76</v>
      </c>
      <c r="F1078" s="23" t="s">
        <v>36</v>
      </c>
      <c r="G1078" s="27" t="s">
        <v>2783</v>
      </c>
      <c r="H1078" s="27" t="s">
        <v>4338</v>
      </c>
      <c r="I1078" s="23" t="s">
        <v>4339</v>
      </c>
      <c r="J1078" t="s">
        <v>7072</v>
      </c>
      <c r="K1078">
        <v>1</v>
      </c>
      <c r="L1078" s="23" t="s">
        <v>2517</v>
      </c>
    </row>
    <row r="1079" spans="1:12" x14ac:dyDescent="0.35">
      <c r="A1079" s="23" t="s">
        <v>6614</v>
      </c>
      <c r="B1079" s="23" t="s">
        <v>6613</v>
      </c>
      <c r="C1079" s="23" t="s">
        <v>3254</v>
      </c>
      <c r="D1079" s="23">
        <v>2.637</v>
      </c>
      <c r="E1079" s="23" t="s">
        <v>36</v>
      </c>
      <c r="F1079" s="23" t="s">
        <v>36</v>
      </c>
      <c r="G1079" s="27" t="s">
        <v>4910</v>
      </c>
      <c r="H1079" s="27" t="s">
        <v>4338</v>
      </c>
      <c r="I1079" s="23" t="s">
        <v>4339</v>
      </c>
      <c r="J1079" t="s">
        <v>4364</v>
      </c>
      <c r="K1079">
        <v>1</v>
      </c>
      <c r="L1079" s="23" t="s">
        <v>2518</v>
      </c>
    </row>
    <row r="1080" spans="1:12" x14ac:dyDescent="0.35">
      <c r="A1080" s="23" t="s">
        <v>6530</v>
      </c>
      <c r="B1080" s="23" t="s">
        <v>6529</v>
      </c>
      <c r="C1080" s="23" t="s">
        <v>3255</v>
      </c>
      <c r="D1080" s="23">
        <v>0.75</v>
      </c>
      <c r="E1080" s="23" t="s">
        <v>144</v>
      </c>
      <c r="F1080" s="23" t="s">
        <v>36</v>
      </c>
      <c r="G1080" s="27" t="s">
        <v>4910</v>
      </c>
      <c r="H1080" s="27" t="s">
        <v>4338</v>
      </c>
      <c r="I1080" s="23" t="s">
        <v>4342</v>
      </c>
      <c r="J1080" t="s">
        <v>7073</v>
      </c>
      <c r="K1080">
        <v>5</v>
      </c>
      <c r="L1080" s="23" t="s">
        <v>2525</v>
      </c>
    </row>
    <row r="1081" spans="1:12" x14ac:dyDescent="0.35">
      <c r="A1081" s="23" t="s">
        <v>2862</v>
      </c>
      <c r="B1081" s="23" t="s">
        <v>2861</v>
      </c>
      <c r="C1081" s="23" t="s">
        <v>3254</v>
      </c>
      <c r="D1081" s="23">
        <v>2.7959999999999998</v>
      </c>
      <c r="E1081" s="23" t="s">
        <v>42</v>
      </c>
      <c r="F1081" s="23" t="s">
        <v>36</v>
      </c>
      <c r="G1081" s="27" t="s">
        <v>493</v>
      </c>
      <c r="H1081" s="27" t="s">
        <v>4338</v>
      </c>
      <c r="I1081" s="23" t="s">
        <v>4339</v>
      </c>
      <c r="J1081" t="s">
        <v>4813</v>
      </c>
      <c r="K1081">
        <v>3</v>
      </c>
      <c r="L1081" s="23" t="s">
        <v>2518</v>
      </c>
    </row>
    <row r="1082" spans="1:12" x14ac:dyDescent="0.35">
      <c r="A1082" s="23" t="s">
        <v>6480</v>
      </c>
      <c r="B1082" s="23" t="s">
        <v>6479</v>
      </c>
      <c r="C1082" s="23" t="s">
        <v>3262</v>
      </c>
      <c r="D1082" s="23">
        <v>3.7970000000000002</v>
      </c>
      <c r="E1082" s="23" t="s">
        <v>81</v>
      </c>
      <c r="F1082" s="23" t="s">
        <v>36</v>
      </c>
      <c r="G1082" s="27" t="s">
        <v>4910</v>
      </c>
      <c r="H1082" s="27" t="s">
        <v>4338</v>
      </c>
      <c r="I1082" s="23" t="s">
        <v>4339</v>
      </c>
      <c r="J1082" t="s">
        <v>4793</v>
      </c>
      <c r="K1082">
        <v>2</v>
      </c>
      <c r="L1082" s="23" t="s">
        <v>2517</v>
      </c>
    </row>
    <row r="1083" spans="1:12" x14ac:dyDescent="0.35">
      <c r="A1083" s="23" t="s">
        <v>3895</v>
      </c>
      <c r="B1083" s="23" t="s">
        <v>3894</v>
      </c>
      <c r="C1083" s="23" t="s">
        <v>3261</v>
      </c>
      <c r="D1083" s="23">
        <v>5.0030000000000001</v>
      </c>
      <c r="E1083" s="23" t="s">
        <v>42</v>
      </c>
      <c r="F1083" s="23" t="s">
        <v>36</v>
      </c>
      <c r="G1083" s="27" t="s">
        <v>28</v>
      </c>
      <c r="H1083" s="27" t="s">
        <v>4338</v>
      </c>
      <c r="I1083" s="23" t="s">
        <v>4339</v>
      </c>
      <c r="J1083" t="s">
        <v>4814</v>
      </c>
      <c r="K1083">
        <v>3</v>
      </c>
      <c r="L1083" s="23" t="s">
        <v>2536</v>
      </c>
    </row>
    <row r="1084" spans="1:12" x14ac:dyDescent="0.35">
      <c r="A1084" s="23" t="s">
        <v>6638</v>
      </c>
      <c r="B1084" s="23" t="s">
        <v>6637</v>
      </c>
      <c r="C1084" s="23" t="s">
        <v>3254</v>
      </c>
      <c r="D1084" s="23">
        <v>2.4540000000000002</v>
      </c>
      <c r="E1084" s="23" t="s">
        <v>68</v>
      </c>
      <c r="F1084" s="23" t="s">
        <v>36</v>
      </c>
      <c r="G1084" s="27" t="s">
        <v>4910</v>
      </c>
      <c r="H1084" s="27" t="s">
        <v>4338</v>
      </c>
      <c r="I1084" s="23" t="s">
        <v>4339</v>
      </c>
      <c r="J1084" t="s">
        <v>4418</v>
      </c>
      <c r="K1084">
        <v>2</v>
      </c>
      <c r="L1084" s="23" t="s">
        <v>2518</v>
      </c>
    </row>
    <row r="1085" spans="1:12" x14ac:dyDescent="0.35">
      <c r="A1085" s="23" t="s">
        <v>4925</v>
      </c>
      <c r="B1085" s="23" t="s">
        <v>4924</v>
      </c>
      <c r="C1085" s="23" t="s">
        <v>3262</v>
      </c>
      <c r="D1085" s="23">
        <v>4.2839999999999998</v>
      </c>
      <c r="E1085" s="23" t="s">
        <v>50</v>
      </c>
      <c r="F1085" s="23" t="s">
        <v>36</v>
      </c>
      <c r="G1085" s="27" t="s">
        <v>2786</v>
      </c>
      <c r="H1085" s="27" t="s">
        <v>4338</v>
      </c>
      <c r="I1085" s="23" t="s">
        <v>4339</v>
      </c>
      <c r="J1085" t="s">
        <v>4835</v>
      </c>
      <c r="K1085">
        <v>3</v>
      </c>
      <c r="L1085" s="23" t="s">
        <v>2517</v>
      </c>
    </row>
    <row r="1086" spans="1:12" x14ac:dyDescent="0.35">
      <c r="A1086" s="23" t="s">
        <v>6649</v>
      </c>
      <c r="B1086" s="23" t="s">
        <v>6648</v>
      </c>
      <c r="C1086" s="23" t="s">
        <v>3254</v>
      </c>
      <c r="D1086" s="23">
        <v>2.3690000000000002</v>
      </c>
      <c r="E1086" s="23" t="s">
        <v>47</v>
      </c>
      <c r="F1086" s="23" t="s">
        <v>36</v>
      </c>
      <c r="G1086" s="27" t="s">
        <v>4910</v>
      </c>
      <c r="H1086" s="27" t="s">
        <v>4338</v>
      </c>
      <c r="I1086" s="23" t="s">
        <v>4339</v>
      </c>
      <c r="J1086" t="s">
        <v>4675</v>
      </c>
      <c r="K1086">
        <v>3</v>
      </c>
      <c r="L1086" s="23" t="s">
        <v>2518</v>
      </c>
    </row>
    <row r="1087" spans="1:12" x14ac:dyDescent="0.35">
      <c r="A1087" s="23" t="s">
        <v>2891</v>
      </c>
      <c r="B1087" s="23" t="s">
        <v>2890</v>
      </c>
      <c r="C1087" s="23" t="s">
        <v>3253</v>
      </c>
      <c r="D1087" s="23">
        <v>0.99</v>
      </c>
      <c r="E1087" s="23" t="s">
        <v>39</v>
      </c>
      <c r="F1087" s="23" t="s">
        <v>36</v>
      </c>
      <c r="G1087" s="27" t="s">
        <v>493</v>
      </c>
      <c r="H1087" s="27" t="s">
        <v>4338</v>
      </c>
      <c r="I1087" s="23" t="s">
        <v>4339</v>
      </c>
      <c r="J1087" t="s">
        <v>4756</v>
      </c>
      <c r="K1087">
        <v>4</v>
      </c>
      <c r="L1087" s="23" t="s">
        <v>2522</v>
      </c>
    </row>
    <row r="1088" spans="1:12" x14ac:dyDescent="0.35">
      <c r="A1088" s="23" t="s">
        <v>2836</v>
      </c>
      <c r="B1088" s="23" t="s">
        <v>2835</v>
      </c>
      <c r="C1088" s="23" t="s">
        <v>3254</v>
      </c>
      <c r="D1088" s="23">
        <v>2.66</v>
      </c>
      <c r="E1088" s="23" t="s">
        <v>42</v>
      </c>
      <c r="F1088" s="23" t="s">
        <v>36</v>
      </c>
      <c r="G1088" s="27" t="s">
        <v>26</v>
      </c>
      <c r="H1088" s="27" t="s">
        <v>4338</v>
      </c>
      <c r="I1088" s="23" t="s">
        <v>4339</v>
      </c>
      <c r="J1088" t="s">
        <v>4515</v>
      </c>
      <c r="K1088">
        <v>3</v>
      </c>
      <c r="L1088" s="23" t="s">
        <v>2518</v>
      </c>
    </row>
    <row r="1089" spans="1:12" x14ac:dyDescent="0.35">
      <c r="A1089" s="23" t="s">
        <v>3735</v>
      </c>
      <c r="B1089" s="23" t="s">
        <v>3734</v>
      </c>
      <c r="C1089" s="23" t="s">
        <v>3253</v>
      </c>
      <c r="D1089" s="23">
        <v>1.2969999999999999</v>
      </c>
      <c r="E1089" s="23" t="s">
        <v>144</v>
      </c>
      <c r="F1089" s="23" t="s">
        <v>36</v>
      </c>
      <c r="G1089" s="27" t="s">
        <v>3274</v>
      </c>
      <c r="H1089" s="27" t="s">
        <v>4338</v>
      </c>
      <c r="I1089" s="23" t="s">
        <v>4339</v>
      </c>
      <c r="J1089" t="s">
        <v>4609</v>
      </c>
      <c r="K1089">
        <v>3</v>
      </c>
      <c r="L1089" s="23" t="s">
        <v>2522</v>
      </c>
    </row>
    <row r="1090" spans="1:12" x14ac:dyDescent="0.35">
      <c r="A1090" s="23" t="s">
        <v>2889</v>
      </c>
      <c r="B1090" s="23" t="s">
        <v>2888</v>
      </c>
      <c r="C1090" s="23" t="s">
        <v>3253</v>
      </c>
      <c r="D1090" s="23">
        <v>1.3</v>
      </c>
      <c r="E1090" s="23" t="s">
        <v>68</v>
      </c>
      <c r="F1090" s="23" t="s">
        <v>36</v>
      </c>
      <c r="G1090" s="27" t="s">
        <v>493</v>
      </c>
      <c r="H1090" s="27" t="s">
        <v>4338</v>
      </c>
      <c r="I1090" s="23" t="s">
        <v>4339</v>
      </c>
      <c r="J1090" t="s">
        <v>4719</v>
      </c>
      <c r="K1090">
        <v>1</v>
      </c>
      <c r="L1090" s="23" t="s">
        <v>2522</v>
      </c>
    </row>
    <row r="1091" spans="1:12" x14ac:dyDescent="0.35">
      <c r="A1091" s="23" t="s">
        <v>6600</v>
      </c>
      <c r="B1091" s="23" t="s">
        <v>6599</v>
      </c>
      <c r="C1091" s="23" t="s">
        <v>3254</v>
      </c>
      <c r="D1091" s="23">
        <v>2.7650000000000001</v>
      </c>
      <c r="E1091" s="23" t="s">
        <v>39</v>
      </c>
      <c r="F1091" s="23" t="s">
        <v>36</v>
      </c>
      <c r="G1091" s="27" t="s">
        <v>4910</v>
      </c>
      <c r="H1091" s="27" t="s">
        <v>4338</v>
      </c>
      <c r="I1091" s="23" t="s">
        <v>4339</v>
      </c>
      <c r="J1091" t="s">
        <v>4392</v>
      </c>
      <c r="K1091">
        <v>2</v>
      </c>
      <c r="L1091" s="23" t="s">
        <v>2518</v>
      </c>
    </row>
    <row r="1092" spans="1:12" x14ac:dyDescent="0.35">
      <c r="A1092" s="23" t="s">
        <v>4279</v>
      </c>
      <c r="B1092" s="23" t="s">
        <v>4278</v>
      </c>
      <c r="C1092" s="23" t="s">
        <v>3253</v>
      </c>
      <c r="D1092" s="23">
        <v>1.248</v>
      </c>
      <c r="E1092" s="23" t="s">
        <v>42</v>
      </c>
      <c r="F1092" s="23" t="s">
        <v>36</v>
      </c>
      <c r="G1092" s="27" t="s">
        <v>29</v>
      </c>
      <c r="H1092" s="27" t="s">
        <v>4338</v>
      </c>
      <c r="I1092" s="23" t="s">
        <v>4339</v>
      </c>
      <c r="J1092" t="s">
        <v>4703</v>
      </c>
      <c r="K1092">
        <v>3</v>
      </c>
      <c r="L1092" s="23" t="s">
        <v>2522</v>
      </c>
    </row>
    <row r="1093" spans="1:12" x14ac:dyDescent="0.35">
      <c r="A1093" s="23" t="s">
        <v>5546</v>
      </c>
      <c r="B1093" s="23" t="s">
        <v>5545</v>
      </c>
      <c r="C1093" s="23" t="s">
        <v>3255</v>
      </c>
      <c r="D1093" s="23">
        <v>0.71799999999999997</v>
      </c>
      <c r="E1093" s="23" t="s">
        <v>50</v>
      </c>
      <c r="F1093" s="23" t="s">
        <v>36</v>
      </c>
      <c r="G1093" s="27" t="s">
        <v>5553</v>
      </c>
      <c r="H1093" s="27" t="s">
        <v>4338</v>
      </c>
      <c r="I1093" s="23" t="s">
        <v>4339</v>
      </c>
      <c r="J1093" t="s">
        <v>4386</v>
      </c>
      <c r="K1093">
        <v>1</v>
      </c>
      <c r="L1093" s="23" t="s">
        <v>2525</v>
      </c>
    </row>
    <row r="1094" spans="1:12" x14ac:dyDescent="0.35">
      <c r="A1094" s="23" t="s">
        <v>3899</v>
      </c>
      <c r="B1094" s="23" t="s">
        <v>3898</v>
      </c>
      <c r="C1094" s="23" t="s">
        <v>3262</v>
      </c>
      <c r="D1094" s="23">
        <v>4.2039999999999997</v>
      </c>
      <c r="E1094" s="23" t="s">
        <v>36</v>
      </c>
      <c r="F1094" s="23" t="s">
        <v>36</v>
      </c>
      <c r="G1094" s="27" t="s">
        <v>28</v>
      </c>
      <c r="H1094" s="27" t="s">
        <v>4338</v>
      </c>
      <c r="I1094" s="23" t="s">
        <v>4339</v>
      </c>
      <c r="J1094" t="s">
        <v>4600</v>
      </c>
      <c r="K1094">
        <v>3</v>
      </c>
      <c r="L1094" s="23" t="s">
        <v>2517</v>
      </c>
    </row>
    <row r="1095" spans="1:12" x14ac:dyDescent="0.35">
      <c r="A1095" s="23" t="s">
        <v>3797</v>
      </c>
      <c r="B1095" s="23" t="s">
        <v>3796</v>
      </c>
      <c r="C1095" s="23" t="s">
        <v>3262</v>
      </c>
      <c r="D1095" s="23">
        <v>4.3040000000000003</v>
      </c>
      <c r="E1095" s="23" t="s">
        <v>81</v>
      </c>
      <c r="F1095" s="23" t="s">
        <v>36</v>
      </c>
      <c r="G1095" s="27" t="s">
        <v>2786</v>
      </c>
      <c r="H1095" s="27" t="s">
        <v>4338</v>
      </c>
      <c r="I1095" s="23" t="s">
        <v>4342</v>
      </c>
      <c r="J1095" t="s">
        <v>4816</v>
      </c>
      <c r="K1095">
        <v>5</v>
      </c>
      <c r="L1095" s="23" t="s">
        <v>2517</v>
      </c>
    </row>
    <row r="1096" spans="1:12" x14ac:dyDescent="0.35">
      <c r="A1096" s="23" t="s">
        <v>5804</v>
      </c>
      <c r="B1096" s="23" t="s">
        <v>5803</v>
      </c>
      <c r="C1096" s="23" t="s">
        <v>3253</v>
      </c>
      <c r="D1096" s="23">
        <v>1.218</v>
      </c>
      <c r="E1096" s="23" t="s">
        <v>53</v>
      </c>
      <c r="F1096" s="23" t="s">
        <v>36</v>
      </c>
      <c r="G1096" s="27" t="s">
        <v>4909</v>
      </c>
      <c r="H1096" s="27" t="s">
        <v>4338</v>
      </c>
      <c r="I1096" s="23" t="s">
        <v>4339</v>
      </c>
      <c r="J1096" t="s">
        <v>4889</v>
      </c>
      <c r="K1096">
        <v>1</v>
      </c>
      <c r="L1096" s="23" t="s">
        <v>2522</v>
      </c>
    </row>
    <row r="1097" spans="1:12" x14ac:dyDescent="0.35">
      <c r="A1097" s="23" t="s">
        <v>3709</v>
      </c>
      <c r="B1097" s="23" t="s">
        <v>3708</v>
      </c>
      <c r="C1097" s="23" t="s">
        <v>3254</v>
      </c>
      <c r="D1097" s="23">
        <v>3.1869999999999998</v>
      </c>
      <c r="E1097" s="23" t="s">
        <v>36</v>
      </c>
      <c r="F1097" s="23" t="s">
        <v>36</v>
      </c>
      <c r="G1097" s="27" t="s">
        <v>3274</v>
      </c>
      <c r="H1097" s="27" t="s">
        <v>4338</v>
      </c>
      <c r="I1097" s="23" t="s">
        <v>4339</v>
      </c>
      <c r="J1097" t="s">
        <v>4577</v>
      </c>
      <c r="K1097">
        <v>4</v>
      </c>
      <c r="L1097" s="23" t="s">
        <v>2518</v>
      </c>
    </row>
    <row r="1098" spans="1:12" x14ac:dyDescent="0.35">
      <c r="A1098" s="23" t="s">
        <v>3436</v>
      </c>
      <c r="B1098" s="23" t="s">
        <v>3435</v>
      </c>
      <c r="C1098" s="23" t="s">
        <v>3253</v>
      </c>
      <c r="D1098" s="23">
        <v>1.4450000000000001</v>
      </c>
      <c r="E1098" s="23" t="s">
        <v>36</v>
      </c>
      <c r="F1098" s="23" t="s">
        <v>36</v>
      </c>
      <c r="G1098" s="27" t="s">
        <v>3273</v>
      </c>
      <c r="H1098" s="27" t="s">
        <v>4338</v>
      </c>
      <c r="I1098" s="23" t="s">
        <v>4339</v>
      </c>
      <c r="J1098" t="s">
        <v>4621</v>
      </c>
      <c r="K1098">
        <v>4</v>
      </c>
      <c r="L1098" s="23" t="s">
        <v>2522</v>
      </c>
    </row>
    <row r="1099" spans="1:12" x14ac:dyDescent="0.35">
      <c r="A1099" s="23" t="s">
        <v>3514</v>
      </c>
      <c r="B1099" s="23" t="s">
        <v>3513</v>
      </c>
      <c r="C1099" s="23" t="s">
        <v>3255</v>
      </c>
      <c r="D1099" s="23">
        <v>0.75</v>
      </c>
      <c r="E1099" s="23" t="s">
        <v>96</v>
      </c>
      <c r="F1099" s="23" t="s">
        <v>36</v>
      </c>
      <c r="G1099" s="27" t="s">
        <v>3273</v>
      </c>
      <c r="H1099" s="27" t="s">
        <v>4338</v>
      </c>
      <c r="I1099" s="23" t="s">
        <v>4339</v>
      </c>
      <c r="J1099" t="s">
        <v>4384</v>
      </c>
      <c r="K1099">
        <v>4</v>
      </c>
      <c r="L1099" s="23" t="s">
        <v>2525</v>
      </c>
    </row>
    <row r="1100" spans="1:12" x14ac:dyDescent="0.35">
      <c r="A1100" s="23" t="s">
        <v>6344</v>
      </c>
      <c r="B1100" s="23" t="s">
        <v>6343</v>
      </c>
      <c r="C1100" s="23" t="s">
        <v>3262</v>
      </c>
      <c r="D1100" s="23">
        <v>4.0709999999999997</v>
      </c>
      <c r="E1100" s="23" t="s">
        <v>68</v>
      </c>
      <c r="F1100" s="23" t="s">
        <v>36</v>
      </c>
      <c r="G1100" s="27" t="s">
        <v>4910</v>
      </c>
      <c r="H1100" s="27" t="s">
        <v>4338</v>
      </c>
      <c r="I1100" s="23" t="s">
        <v>4342</v>
      </c>
      <c r="J1100" t="s">
        <v>4853</v>
      </c>
      <c r="K1100">
        <v>6</v>
      </c>
      <c r="L1100" s="23" t="s">
        <v>2517</v>
      </c>
    </row>
    <row r="1101" spans="1:12" x14ac:dyDescent="0.35">
      <c r="A1101" s="23" t="s">
        <v>2001</v>
      </c>
      <c r="B1101" s="23" t="s">
        <v>2000</v>
      </c>
      <c r="C1101" s="23" t="s">
        <v>3255</v>
      </c>
      <c r="D1101" s="23">
        <v>0.75</v>
      </c>
      <c r="E1101" s="23" t="s">
        <v>155</v>
      </c>
      <c r="F1101" s="23" t="s">
        <v>36</v>
      </c>
      <c r="G1101" s="27" t="s">
        <v>1733</v>
      </c>
      <c r="H1101" s="27" t="s">
        <v>4338</v>
      </c>
      <c r="I1101" s="23" t="s">
        <v>4339</v>
      </c>
      <c r="J1101" t="s">
        <v>4408</v>
      </c>
      <c r="K1101">
        <v>3</v>
      </c>
      <c r="L1101" s="23" t="s">
        <v>2525</v>
      </c>
    </row>
    <row r="1102" spans="1:12" x14ac:dyDescent="0.35">
      <c r="A1102" s="23" t="s">
        <v>3906</v>
      </c>
      <c r="B1102" s="23" t="s">
        <v>3905</v>
      </c>
      <c r="C1102" s="23" t="s">
        <v>3253</v>
      </c>
      <c r="D1102" s="23">
        <v>1.7170000000000001</v>
      </c>
      <c r="E1102" s="23" t="s">
        <v>144</v>
      </c>
      <c r="F1102" s="23" t="s">
        <v>36</v>
      </c>
      <c r="G1102" s="27" t="s">
        <v>28</v>
      </c>
      <c r="H1102" s="27" t="s">
        <v>4338</v>
      </c>
      <c r="I1102" s="23" t="s">
        <v>4339</v>
      </c>
      <c r="J1102" t="s">
        <v>4446</v>
      </c>
      <c r="K1102">
        <v>3</v>
      </c>
      <c r="L1102" s="23" t="s">
        <v>2522</v>
      </c>
    </row>
    <row r="1103" spans="1:12" x14ac:dyDescent="0.35">
      <c r="A1103" s="23" t="s">
        <v>4981</v>
      </c>
      <c r="B1103" s="23" t="s">
        <v>4980</v>
      </c>
      <c r="C1103" s="23" t="s">
        <v>3255</v>
      </c>
      <c r="D1103" s="23">
        <v>0.75</v>
      </c>
      <c r="E1103" s="23" t="s">
        <v>36</v>
      </c>
      <c r="F1103" s="23" t="s">
        <v>36</v>
      </c>
      <c r="G1103" s="27" t="s">
        <v>3273</v>
      </c>
      <c r="H1103" s="27" t="s">
        <v>4338</v>
      </c>
      <c r="I1103" s="23" t="s">
        <v>4339</v>
      </c>
      <c r="J1103" t="s">
        <v>4459</v>
      </c>
      <c r="K1103">
        <v>3</v>
      </c>
      <c r="L1103" s="23" t="s">
        <v>2525</v>
      </c>
    </row>
    <row r="1104" spans="1:12" x14ac:dyDescent="0.35">
      <c r="A1104" s="23" t="s">
        <v>2078</v>
      </c>
      <c r="B1104" s="23" t="s">
        <v>2077</v>
      </c>
      <c r="C1104" s="23" t="s">
        <v>3253</v>
      </c>
      <c r="D1104" s="23">
        <v>1.365</v>
      </c>
      <c r="E1104" s="23" t="s">
        <v>85</v>
      </c>
      <c r="F1104" s="23" t="s">
        <v>36</v>
      </c>
      <c r="G1104" s="27" t="s">
        <v>25</v>
      </c>
      <c r="H1104" s="27" t="s">
        <v>4338</v>
      </c>
      <c r="I1104" s="23" t="s">
        <v>4339</v>
      </c>
      <c r="J1104" t="s">
        <v>4607</v>
      </c>
      <c r="K1104">
        <v>3</v>
      </c>
      <c r="L1104" s="23" t="s">
        <v>2522</v>
      </c>
    </row>
    <row r="1105" spans="1:12" x14ac:dyDescent="0.35">
      <c r="A1105" s="23" t="s">
        <v>5802</v>
      </c>
      <c r="B1105" s="23" t="s">
        <v>5801</v>
      </c>
      <c r="C1105" s="23" t="s">
        <v>3255</v>
      </c>
      <c r="D1105" s="23">
        <v>0.74299999999999999</v>
      </c>
      <c r="E1105" s="23" t="s">
        <v>76</v>
      </c>
      <c r="F1105" s="23" t="s">
        <v>36</v>
      </c>
      <c r="G1105" s="27" t="s">
        <v>4909</v>
      </c>
      <c r="H1105" s="27" t="s">
        <v>4338</v>
      </c>
      <c r="I1105" s="23" t="s">
        <v>4342</v>
      </c>
      <c r="J1105" t="s">
        <v>7074</v>
      </c>
      <c r="K1105">
        <v>6</v>
      </c>
      <c r="L1105" s="23" t="s">
        <v>2525</v>
      </c>
    </row>
    <row r="1106" spans="1:12" x14ac:dyDescent="0.35">
      <c r="A1106" s="23" t="s">
        <v>5968</v>
      </c>
      <c r="B1106" s="23" t="s">
        <v>5967</v>
      </c>
      <c r="C1106" s="23" t="s">
        <v>3255</v>
      </c>
      <c r="D1106" s="23">
        <v>0.745</v>
      </c>
      <c r="E1106" s="23" t="s">
        <v>50</v>
      </c>
      <c r="F1106" s="23" t="s">
        <v>36</v>
      </c>
      <c r="G1106" s="27" t="s">
        <v>4909</v>
      </c>
      <c r="H1106" s="27" t="s">
        <v>4338</v>
      </c>
      <c r="I1106" s="23" t="s">
        <v>4339</v>
      </c>
      <c r="J1106" t="s">
        <v>4665</v>
      </c>
      <c r="K1106">
        <v>1</v>
      </c>
      <c r="L1106" s="23" t="s">
        <v>2525</v>
      </c>
    </row>
    <row r="1107" spans="1:12" x14ac:dyDescent="0.35">
      <c r="A1107" s="23" t="s">
        <v>6653</v>
      </c>
      <c r="B1107" s="23" t="s">
        <v>6652</v>
      </c>
      <c r="C1107" s="23" t="s">
        <v>3254</v>
      </c>
      <c r="D1107" s="23">
        <v>2.335</v>
      </c>
      <c r="E1107" s="23" t="s">
        <v>53</v>
      </c>
      <c r="F1107" s="23" t="s">
        <v>36</v>
      </c>
      <c r="G1107" s="27" t="s">
        <v>4910</v>
      </c>
      <c r="H1107" s="27" t="s">
        <v>4338</v>
      </c>
      <c r="I1107" s="23" t="s">
        <v>4339</v>
      </c>
      <c r="J1107" t="s">
        <v>4416</v>
      </c>
      <c r="K1107">
        <v>2</v>
      </c>
      <c r="L1107" s="23" t="s">
        <v>2518</v>
      </c>
    </row>
    <row r="1108" spans="1:12" x14ac:dyDescent="0.35">
      <c r="A1108" s="23" t="s">
        <v>5994</v>
      </c>
      <c r="B1108" s="23" t="s">
        <v>5993</v>
      </c>
      <c r="C1108" s="23" t="s">
        <v>3255</v>
      </c>
      <c r="D1108" s="23">
        <v>0.74299999999999999</v>
      </c>
      <c r="E1108" s="23" t="s">
        <v>42</v>
      </c>
      <c r="F1108" s="23" t="s">
        <v>36</v>
      </c>
      <c r="G1108" s="27" t="s">
        <v>3274</v>
      </c>
      <c r="H1108" s="27" t="s">
        <v>4338</v>
      </c>
      <c r="I1108" s="23" t="s">
        <v>4342</v>
      </c>
      <c r="J1108" t="s">
        <v>4812</v>
      </c>
      <c r="K1108">
        <v>7</v>
      </c>
      <c r="L1108" s="23" t="s">
        <v>2525</v>
      </c>
    </row>
    <row r="1109" spans="1:12" x14ac:dyDescent="0.35">
      <c r="A1109" s="23" t="s">
        <v>3721</v>
      </c>
      <c r="B1109" s="23" t="s">
        <v>3720</v>
      </c>
      <c r="C1109" s="23" t="s">
        <v>3254</v>
      </c>
      <c r="D1109" s="23">
        <v>2.161</v>
      </c>
      <c r="E1109" s="23" t="s">
        <v>53</v>
      </c>
      <c r="F1109" s="23" t="s">
        <v>36</v>
      </c>
      <c r="G1109" s="27" t="s">
        <v>3274</v>
      </c>
      <c r="H1109" s="27" t="s">
        <v>4338</v>
      </c>
      <c r="I1109" s="23" t="s">
        <v>4339</v>
      </c>
      <c r="J1109" t="s">
        <v>4575</v>
      </c>
      <c r="K1109">
        <v>1</v>
      </c>
      <c r="L1109" s="23" t="s">
        <v>2518</v>
      </c>
    </row>
    <row r="1110" spans="1:12" x14ac:dyDescent="0.35">
      <c r="A1110" s="23" t="s">
        <v>6044</v>
      </c>
      <c r="B1110" s="23" t="s">
        <v>6043</v>
      </c>
      <c r="C1110" s="23" t="s">
        <v>3255</v>
      </c>
      <c r="D1110" s="23">
        <v>0.75</v>
      </c>
      <c r="E1110" s="23" t="s">
        <v>36</v>
      </c>
      <c r="F1110" s="23" t="s">
        <v>36</v>
      </c>
      <c r="G1110" s="27" t="s">
        <v>27</v>
      </c>
      <c r="H1110" s="27" t="s">
        <v>4338</v>
      </c>
      <c r="I1110" s="23" t="s">
        <v>4339</v>
      </c>
      <c r="J1110" t="s">
        <v>4658</v>
      </c>
      <c r="K1110">
        <v>2</v>
      </c>
      <c r="L1110" s="23" t="s">
        <v>2525</v>
      </c>
    </row>
    <row r="1111" spans="1:12" x14ac:dyDescent="0.35">
      <c r="A1111" s="23" t="s">
        <v>3862</v>
      </c>
      <c r="B1111" s="23" t="s">
        <v>3861</v>
      </c>
      <c r="C1111" s="23" t="s">
        <v>3254</v>
      </c>
      <c r="D1111" s="23">
        <v>3.3940000000000001</v>
      </c>
      <c r="E1111" s="23" t="s">
        <v>81</v>
      </c>
      <c r="F1111" s="23" t="s">
        <v>36</v>
      </c>
      <c r="G1111" s="27" t="s">
        <v>27</v>
      </c>
      <c r="H1111" s="27" t="s">
        <v>4338</v>
      </c>
      <c r="I1111" s="23" t="s">
        <v>4339</v>
      </c>
      <c r="J1111" t="s">
        <v>4683</v>
      </c>
      <c r="K1111">
        <v>4</v>
      </c>
      <c r="L1111" s="23" t="s">
        <v>2518</v>
      </c>
    </row>
    <row r="1112" spans="1:12" x14ac:dyDescent="0.35">
      <c r="A1112" s="23" t="s">
        <v>3854</v>
      </c>
      <c r="B1112" s="23" t="s">
        <v>3853</v>
      </c>
      <c r="C1112" s="23" t="s">
        <v>3254</v>
      </c>
      <c r="D1112" s="23">
        <v>1.819</v>
      </c>
      <c r="E1112" s="23" t="s">
        <v>50</v>
      </c>
      <c r="F1112" s="23" t="s">
        <v>36</v>
      </c>
      <c r="G1112" s="27" t="s">
        <v>27</v>
      </c>
      <c r="H1112" s="27" t="s">
        <v>4338</v>
      </c>
      <c r="I1112" s="23" t="s">
        <v>4342</v>
      </c>
      <c r="J1112" t="s">
        <v>4532</v>
      </c>
      <c r="K1112">
        <v>6</v>
      </c>
      <c r="L1112" s="23" t="s">
        <v>2518</v>
      </c>
    </row>
    <row r="1113" spans="1:12" x14ac:dyDescent="0.35">
      <c r="A1113" s="23" t="s">
        <v>2051</v>
      </c>
      <c r="B1113" s="23" t="s">
        <v>2050</v>
      </c>
      <c r="C1113" s="23" t="s">
        <v>3255</v>
      </c>
      <c r="D1113" s="23">
        <v>0.75</v>
      </c>
      <c r="E1113" s="23" t="s">
        <v>76</v>
      </c>
      <c r="F1113" s="23" t="s">
        <v>36</v>
      </c>
      <c r="G1113" s="27" t="s">
        <v>1733</v>
      </c>
      <c r="H1113" s="27" t="s">
        <v>4338</v>
      </c>
      <c r="I1113" s="23" t="s">
        <v>4339</v>
      </c>
      <c r="J1113" t="s">
        <v>4644</v>
      </c>
      <c r="K1113">
        <v>1</v>
      </c>
      <c r="L1113" s="23" t="s">
        <v>2525</v>
      </c>
    </row>
    <row r="1114" spans="1:12" x14ac:dyDescent="0.35">
      <c r="A1114" s="23" t="s">
        <v>1855</v>
      </c>
      <c r="B1114" s="23" t="s">
        <v>1854</v>
      </c>
      <c r="C1114" s="23" t="s">
        <v>3261</v>
      </c>
      <c r="D1114" s="23">
        <v>5.3049999999999997</v>
      </c>
      <c r="E1114" s="23" t="s">
        <v>144</v>
      </c>
      <c r="F1114" s="23" t="s">
        <v>36</v>
      </c>
      <c r="G1114" s="27" t="s">
        <v>1733</v>
      </c>
      <c r="H1114" s="27" t="s">
        <v>4338</v>
      </c>
      <c r="I1114" s="23" t="s">
        <v>4339</v>
      </c>
      <c r="J1114" t="s">
        <v>4410</v>
      </c>
      <c r="K1114">
        <v>2</v>
      </c>
      <c r="L1114" s="23" t="s">
        <v>2536</v>
      </c>
    </row>
    <row r="1115" spans="1:12" x14ac:dyDescent="0.35">
      <c r="A1115" s="23" t="s">
        <v>6636</v>
      </c>
      <c r="B1115" s="23" t="s">
        <v>6635</v>
      </c>
      <c r="C1115" s="23" t="s">
        <v>3254</v>
      </c>
      <c r="D1115" s="23">
        <v>2.468</v>
      </c>
      <c r="E1115" s="23" t="s">
        <v>47</v>
      </c>
      <c r="F1115" s="23" t="s">
        <v>36</v>
      </c>
      <c r="G1115" s="27" t="s">
        <v>4910</v>
      </c>
      <c r="H1115" s="27" t="s">
        <v>4338</v>
      </c>
      <c r="I1115" s="23" t="s">
        <v>4339</v>
      </c>
      <c r="J1115" t="s">
        <v>4855</v>
      </c>
      <c r="K1115">
        <v>2</v>
      </c>
      <c r="L1115" s="23" t="s">
        <v>2518</v>
      </c>
    </row>
    <row r="1116" spans="1:12" x14ac:dyDescent="0.35">
      <c r="A1116" s="23" t="s">
        <v>1905</v>
      </c>
      <c r="B1116" s="23" t="s">
        <v>1904</v>
      </c>
      <c r="C1116" s="23" t="s">
        <v>3253</v>
      </c>
      <c r="D1116" s="23">
        <v>0.95899999999999996</v>
      </c>
      <c r="E1116" s="23" t="s">
        <v>53</v>
      </c>
      <c r="F1116" s="23" t="s">
        <v>36</v>
      </c>
      <c r="G1116" s="27" t="s">
        <v>1733</v>
      </c>
      <c r="H1116" s="27" t="s">
        <v>4338</v>
      </c>
      <c r="I1116" s="23" t="s">
        <v>4339</v>
      </c>
      <c r="J1116" t="s">
        <v>4424</v>
      </c>
      <c r="K1116">
        <v>1</v>
      </c>
      <c r="L1116" s="23" t="s">
        <v>2522</v>
      </c>
    </row>
    <row r="1117" spans="1:12" x14ac:dyDescent="0.35">
      <c r="A1117" s="23" t="s">
        <v>2740</v>
      </c>
      <c r="B1117" s="23" t="s">
        <v>2739</v>
      </c>
      <c r="C1117" s="23" t="s">
        <v>3254</v>
      </c>
      <c r="D1117" s="23">
        <v>2.1560000000000001</v>
      </c>
      <c r="E1117" s="23" t="s">
        <v>85</v>
      </c>
      <c r="F1117" s="23" t="s">
        <v>36</v>
      </c>
      <c r="G1117" s="27" t="s">
        <v>1733</v>
      </c>
      <c r="H1117" s="27" t="s">
        <v>4338</v>
      </c>
      <c r="I1117" s="23" t="s">
        <v>4339</v>
      </c>
      <c r="J1117" t="s">
        <v>4400</v>
      </c>
      <c r="K1117">
        <v>2</v>
      </c>
      <c r="L1117" s="23" t="s">
        <v>2518</v>
      </c>
    </row>
    <row r="1118" spans="1:12" x14ac:dyDescent="0.35">
      <c r="A1118" s="23" t="s">
        <v>2680</v>
      </c>
      <c r="B1118" s="23" t="s">
        <v>2679</v>
      </c>
      <c r="C1118" s="23" t="s">
        <v>3253</v>
      </c>
      <c r="D1118" s="23">
        <v>0.86799999999999999</v>
      </c>
      <c r="E1118" s="23" t="s">
        <v>53</v>
      </c>
      <c r="F1118" s="23" t="s">
        <v>36</v>
      </c>
      <c r="G1118" s="27" t="s">
        <v>1733</v>
      </c>
      <c r="H1118" s="27" t="s">
        <v>4338</v>
      </c>
      <c r="I1118" s="23" t="s">
        <v>4342</v>
      </c>
      <c r="J1118" t="s">
        <v>4543</v>
      </c>
      <c r="K1118">
        <v>7</v>
      </c>
      <c r="L1118" s="23" t="s">
        <v>2522</v>
      </c>
    </row>
    <row r="1119" spans="1:12" x14ac:dyDescent="0.35">
      <c r="A1119" s="23" t="s">
        <v>6957</v>
      </c>
      <c r="B1119" s="23" t="s">
        <v>6956</v>
      </c>
      <c r="C1119" s="23" t="s">
        <v>3255</v>
      </c>
      <c r="D1119" s="23">
        <v>0.745</v>
      </c>
      <c r="E1119" s="23" t="s">
        <v>81</v>
      </c>
      <c r="F1119" s="23" t="s">
        <v>36</v>
      </c>
      <c r="G1119" s="27" t="s">
        <v>4910</v>
      </c>
      <c r="H1119" s="27" t="s">
        <v>4338</v>
      </c>
      <c r="I1119" s="23" t="s">
        <v>4339</v>
      </c>
      <c r="J1119" t="s">
        <v>4545</v>
      </c>
      <c r="K1119">
        <v>4</v>
      </c>
      <c r="L1119" s="23" t="s">
        <v>2525</v>
      </c>
    </row>
    <row r="1120" spans="1:12" x14ac:dyDescent="0.35">
      <c r="A1120" s="23" t="s">
        <v>6159</v>
      </c>
      <c r="B1120" s="23" t="s">
        <v>6158</v>
      </c>
      <c r="C1120" s="23" t="s">
        <v>3261</v>
      </c>
      <c r="D1120" s="23">
        <v>4.5819999999999999</v>
      </c>
      <c r="E1120" s="23" t="s">
        <v>68</v>
      </c>
      <c r="F1120" s="23" t="s">
        <v>36</v>
      </c>
      <c r="G1120" s="27" t="s">
        <v>1733</v>
      </c>
      <c r="H1120" s="27" t="s">
        <v>4338</v>
      </c>
      <c r="I1120" s="23" t="s">
        <v>4342</v>
      </c>
      <c r="J1120" t="s">
        <v>7075</v>
      </c>
      <c r="K1120">
        <v>8</v>
      </c>
      <c r="L1120" s="23" t="s">
        <v>2536</v>
      </c>
    </row>
    <row r="1121" spans="1:12" x14ac:dyDescent="0.35">
      <c r="A1121" s="23" t="s">
        <v>2445</v>
      </c>
      <c r="B1121" s="23" t="s">
        <v>2444</v>
      </c>
      <c r="C1121" s="23" t="s">
        <v>3253</v>
      </c>
      <c r="D1121" s="23">
        <v>1.5669999999999999</v>
      </c>
      <c r="E1121" s="23" t="s">
        <v>81</v>
      </c>
      <c r="F1121" s="23" t="s">
        <v>36</v>
      </c>
      <c r="G1121" s="27" t="s">
        <v>1733</v>
      </c>
      <c r="H1121" s="27" t="s">
        <v>4338</v>
      </c>
      <c r="I1121" s="23" t="s">
        <v>4342</v>
      </c>
      <c r="J1121" t="s">
        <v>4638</v>
      </c>
      <c r="K1121">
        <v>6</v>
      </c>
      <c r="L1121" s="23" t="s">
        <v>2522</v>
      </c>
    </row>
    <row r="1122" spans="1:12" x14ac:dyDescent="0.35">
      <c r="A1122" s="23" t="s">
        <v>3653</v>
      </c>
      <c r="B1122" s="23" t="s">
        <v>3652</v>
      </c>
      <c r="C1122" s="23" t="s">
        <v>3254</v>
      </c>
      <c r="D1122" s="23">
        <v>1.756</v>
      </c>
      <c r="E1122" s="23" t="s">
        <v>39</v>
      </c>
      <c r="F1122" s="23" t="s">
        <v>36</v>
      </c>
      <c r="G1122" s="27" t="s">
        <v>497</v>
      </c>
      <c r="H1122" s="27" t="s">
        <v>4338</v>
      </c>
      <c r="I1122" s="23" t="s">
        <v>4342</v>
      </c>
      <c r="J1122" t="s">
        <v>4821</v>
      </c>
      <c r="K1122">
        <v>8</v>
      </c>
      <c r="L1122" s="23" t="s">
        <v>2518</v>
      </c>
    </row>
    <row r="1123" spans="1:12" x14ac:dyDescent="0.35">
      <c r="A1123" s="23" t="s">
        <v>6105</v>
      </c>
      <c r="B1123" s="23" t="s">
        <v>6104</v>
      </c>
      <c r="C1123" s="23" t="s">
        <v>3255</v>
      </c>
      <c r="D1123" s="23">
        <v>0.78900000000000003</v>
      </c>
      <c r="E1123" s="23" t="s">
        <v>106</v>
      </c>
      <c r="F1123" s="23" t="s">
        <v>36</v>
      </c>
      <c r="G1123" s="27" t="s">
        <v>28</v>
      </c>
      <c r="H1123" s="27" t="s">
        <v>4338</v>
      </c>
      <c r="I1123" s="23" t="s">
        <v>4339</v>
      </c>
      <c r="J1123" t="s">
        <v>4730</v>
      </c>
      <c r="K1123">
        <v>3</v>
      </c>
      <c r="L1123" s="23" t="s">
        <v>2525</v>
      </c>
    </row>
    <row r="1124" spans="1:12" x14ac:dyDescent="0.35">
      <c r="A1124" s="23" t="s">
        <v>3005</v>
      </c>
      <c r="B1124" s="23" t="s">
        <v>3004</v>
      </c>
      <c r="C1124" s="23" t="s">
        <v>3262</v>
      </c>
      <c r="D1124" s="23">
        <v>3.53</v>
      </c>
      <c r="E1124" s="23" t="s">
        <v>36</v>
      </c>
      <c r="F1124" s="23" t="s">
        <v>36</v>
      </c>
      <c r="G1124" s="27" t="s">
        <v>2786</v>
      </c>
      <c r="H1124" s="27" t="s">
        <v>4338</v>
      </c>
      <c r="I1124" s="23" t="s">
        <v>4339</v>
      </c>
      <c r="J1124" t="s">
        <v>4437</v>
      </c>
      <c r="K1124">
        <v>4</v>
      </c>
      <c r="L1124" s="23" t="s">
        <v>2517</v>
      </c>
    </row>
    <row r="1125" spans="1:12" x14ac:dyDescent="0.35">
      <c r="A1125" s="23" t="s">
        <v>5794</v>
      </c>
      <c r="B1125" s="23" t="s">
        <v>5793</v>
      </c>
      <c r="C1125" s="23" t="s">
        <v>3253</v>
      </c>
      <c r="D1125" s="23">
        <v>1.2629999999999999</v>
      </c>
      <c r="E1125" s="23" t="s">
        <v>42</v>
      </c>
      <c r="F1125" s="23" t="s">
        <v>36</v>
      </c>
      <c r="G1125" s="27" t="s">
        <v>4909</v>
      </c>
      <c r="H1125" s="27" t="s">
        <v>4338</v>
      </c>
      <c r="I1125" s="23" t="s">
        <v>4339</v>
      </c>
      <c r="J1125" t="s">
        <v>4341</v>
      </c>
      <c r="K1125">
        <v>4</v>
      </c>
      <c r="L1125" s="23" t="s">
        <v>2522</v>
      </c>
    </row>
    <row r="1126" spans="1:12" x14ac:dyDescent="0.35">
      <c r="A1126" s="23" t="s">
        <v>275</v>
      </c>
      <c r="B1126" s="23" t="s">
        <v>274</v>
      </c>
      <c r="C1126" s="23" t="s">
        <v>3253</v>
      </c>
      <c r="D1126" s="23">
        <v>1.625</v>
      </c>
      <c r="E1126" s="23" t="s">
        <v>96</v>
      </c>
      <c r="F1126" s="23" t="s">
        <v>36</v>
      </c>
      <c r="G1126" s="27" t="s">
        <v>28</v>
      </c>
      <c r="H1126" s="27" t="s">
        <v>4338</v>
      </c>
      <c r="I1126" s="23" t="s">
        <v>4339</v>
      </c>
      <c r="J1126" t="s">
        <v>4822</v>
      </c>
      <c r="K1126">
        <v>1</v>
      </c>
      <c r="L1126" s="23" t="s">
        <v>2522</v>
      </c>
    </row>
    <row r="1127" spans="1:12" x14ac:dyDescent="0.35">
      <c r="A1127" s="23" t="s">
        <v>832</v>
      </c>
      <c r="B1127" s="23" t="s">
        <v>831</v>
      </c>
      <c r="C1127" s="23" t="s">
        <v>3254</v>
      </c>
      <c r="D1127" s="23">
        <v>1.8959999999999999</v>
      </c>
      <c r="E1127" s="23" t="s">
        <v>36</v>
      </c>
      <c r="F1127" s="23" t="s">
        <v>36</v>
      </c>
      <c r="G1127" s="27" t="s">
        <v>25</v>
      </c>
      <c r="H1127" s="27" t="s">
        <v>4338</v>
      </c>
      <c r="I1127" s="23" t="s">
        <v>4339</v>
      </c>
      <c r="J1127" t="s">
        <v>4823</v>
      </c>
      <c r="K1127">
        <v>3</v>
      </c>
      <c r="L1127" s="23" t="s">
        <v>2518</v>
      </c>
    </row>
    <row r="1128" spans="1:12" x14ac:dyDescent="0.35">
      <c r="A1128" s="23" t="s">
        <v>2840</v>
      </c>
      <c r="B1128" s="23" t="s">
        <v>2839</v>
      </c>
      <c r="C1128" s="23" t="s">
        <v>3254</v>
      </c>
      <c r="D1128" s="23">
        <v>3.1920000000000002</v>
      </c>
      <c r="E1128" s="23" t="s">
        <v>68</v>
      </c>
      <c r="F1128" s="23" t="s">
        <v>36</v>
      </c>
      <c r="G1128" s="27" t="s">
        <v>3258</v>
      </c>
      <c r="H1128" s="27" t="s">
        <v>4338</v>
      </c>
      <c r="I1128" s="23" t="s">
        <v>4342</v>
      </c>
      <c r="J1128" t="s">
        <v>4422</v>
      </c>
      <c r="K1128">
        <v>5</v>
      </c>
      <c r="L1128" s="23" t="s">
        <v>2518</v>
      </c>
    </row>
    <row r="1129" spans="1:12" x14ac:dyDescent="0.35">
      <c r="A1129" s="23" t="s">
        <v>6681</v>
      </c>
      <c r="B1129" s="23" t="s">
        <v>6680</v>
      </c>
      <c r="C1129" s="23" t="s">
        <v>3254</v>
      </c>
      <c r="D1129" s="23">
        <v>2.0950000000000002</v>
      </c>
      <c r="E1129" s="23" t="s">
        <v>144</v>
      </c>
      <c r="F1129" s="23" t="s">
        <v>36</v>
      </c>
      <c r="G1129" s="27" t="s">
        <v>4910</v>
      </c>
      <c r="H1129" s="27" t="s">
        <v>4338</v>
      </c>
      <c r="I1129" s="23" t="s">
        <v>4339</v>
      </c>
      <c r="J1129" t="s">
        <v>7076</v>
      </c>
      <c r="K1129">
        <v>2</v>
      </c>
      <c r="L1129" s="23" t="s">
        <v>2518</v>
      </c>
    </row>
    <row r="1130" spans="1:12" x14ac:dyDescent="0.35">
      <c r="A1130" s="23" t="s">
        <v>5800</v>
      </c>
      <c r="B1130" s="23" t="s">
        <v>5799</v>
      </c>
      <c r="C1130" s="23" t="s">
        <v>3253</v>
      </c>
      <c r="D1130" s="23">
        <v>1.228</v>
      </c>
      <c r="E1130" s="23" t="s">
        <v>36</v>
      </c>
      <c r="F1130" s="23" t="s">
        <v>36</v>
      </c>
      <c r="G1130" s="27" t="s">
        <v>4909</v>
      </c>
      <c r="H1130" s="27" t="s">
        <v>4338</v>
      </c>
      <c r="I1130" s="23" t="s">
        <v>4339</v>
      </c>
      <c r="J1130" t="s">
        <v>4722</v>
      </c>
      <c r="K1130">
        <v>2</v>
      </c>
      <c r="L1130" s="23" t="s">
        <v>2522</v>
      </c>
    </row>
    <row r="1131" spans="1:12" x14ac:dyDescent="0.35">
      <c r="A1131" s="23" t="s">
        <v>6657</v>
      </c>
      <c r="B1131" s="23" t="s">
        <v>6656</v>
      </c>
      <c r="C1131" s="23" t="s">
        <v>3254</v>
      </c>
      <c r="D1131" s="23">
        <v>2.31</v>
      </c>
      <c r="E1131" s="23" t="s">
        <v>39</v>
      </c>
      <c r="F1131" s="23" t="s">
        <v>36</v>
      </c>
      <c r="G1131" s="27" t="s">
        <v>4910</v>
      </c>
      <c r="H1131" s="27" t="s">
        <v>4338</v>
      </c>
      <c r="I1131" s="23" t="s">
        <v>4339</v>
      </c>
      <c r="J1131" t="s">
        <v>4484</v>
      </c>
      <c r="K1131">
        <v>3</v>
      </c>
      <c r="L1131" s="23" t="s">
        <v>2518</v>
      </c>
    </row>
    <row r="1132" spans="1:12" x14ac:dyDescent="0.35">
      <c r="A1132" s="23" t="s">
        <v>6705</v>
      </c>
      <c r="B1132" s="23" t="s">
        <v>6704</v>
      </c>
      <c r="C1132" s="23" t="s">
        <v>3254</v>
      </c>
      <c r="D1132" s="23">
        <v>1.8959999999999999</v>
      </c>
      <c r="E1132" s="23" t="s">
        <v>155</v>
      </c>
      <c r="F1132" s="23" t="s">
        <v>36</v>
      </c>
      <c r="G1132" s="27" t="s">
        <v>4910</v>
      </c>
      <c r="H1132" s="27" t="s">
        <v>4338</v>
      </c>
      <c r="I1132" s="23" t="s">
        <v>4339</v>
      </c>
      <c r="J1132" t="s">
        <v>7077</v>
      </c>
      <c r="K1132">
        <v>4</v>
      </c>
      <c r="L1132" s="23" t="s">
        <v>2518</v>
      </c>
    </row>
    <row r="1133" spans="1:12" x14ac:dyDescent="0.35">
      <c r="A1133" s="23" t="s">
        <v>240</v>
      </c>
      <c r="B1133" s="23" t="s">
        <v>239</v>
      </c>
      <c r="C1133" s="23" t="s">
        <v>3254</v>
      </c>
      <c r="D1133" s="23">
        <v>1.885</v>
      </c>
      <c r="E1133" s="23" t="s">
        <v>39</v>
      </c>
      <c r="F1133" s="23" t="s">
        <v>36</v>
      </c>
      <c r="G1133" s="27" t="s">
        <v>27</v>
      </c>
      <c r="H1133" s="27" t="s">
        <v>4338</v>
      </c>
      <c r="I1133" s="23" t="s">
        <v>4339</v>
      </c>
      <c r="J1133" t="s">
        <v>4614</v>
      </c>
      <c r="K1133">
        <v>1</v>
      </c>
      <c r="L1133" s="23" t="s">
        <v>2518</v>
      </c>
    </row>
    <row r="1134" spans="1:12" x14ac:dyDescent="0.35">
      <c r="A1134" s="23" t="s">
        <v>3221</v>
      </c>
      <c r="B1134" s="23" t="s">
        <v>3220</v>
      </c>
      <c r="C1134" s="23" t="s">
        <v>3253</v>
      </c>
      <c r="D1134" s="23">
        <v>1.33</v>
      </c>
      <c r="E1134" s="23" t="s">
        <v>42</v>
      </c>
      <c r="F1134" s="23" t="s">
        <v>36</v>
      </c>
      <c r="G1134" s="27" t="s">
        <v>1733</v>
      </c>
      <c r="H1134" s="27" t="s">
        <v>4338</v>
      </c>
      <c r="I1134" s="23" t="s">
        <v>4339</v>
      </c>
      <c r="J1134" t="s">
        <v>4508</v>
      </c>
      <c r="K1134">
        <v>4</v>
      </c>
      <c r="L1134" s="23" t="s">
        <v>2522</v>
      </c>
    </row>
    <row r="1135" spans="1:12" x14ac:dyDescent="0.35">
      <c r="A1135" s="23" t="s">
        <v>2155</v>
      </c>
      <c r="B1135" s="23" t="s">
        <v>2154</v>
      </c>
      <c r="C1135" s="23" t="s">
        <v>3254</v>
      </c>
      <c r="D1135" s="23">
        <v>2</v>
      </c>
      <c r="E1135" s="23" t="s">
        <v>81</v>
      </c>
      <c r="F1135" s="23" t="s">
        <v>36</v>
      </c>
      <c r="G1135" s="27" t="s">
        <v>493</v>
      </c>
      <c r="H1135" s="27" t="s">
        <v>4338</v>
      </c>
      <c r="I1135" s="23" t="s">
        <v>4339</v>
      </c>
      <c r="J1135" t="s">
        <v>4364</v>
      </c>
      <c r="K1135">
        <v>1</v>
      </c>
      <c r="L1135" s="23" t="s">
        <v>2518</v>
      </c>
    </row>
    <row r="1136" spans="1:12" x14ac:dyDescent="0.35">
      <c r="A1136" s="23" t="s">
        <v>2279</v>
      </c>
      <c r="B1136" s="23" t="s">
        <v>2278</v>
      </c>
      <c r="C1136" s="23" t="s">
        <v>3254</v>
      </c>
      <c r="D1136" s="23">
        <v>1.7549999999999999</v>
      </c>
      <c r="E1136" s="23" t="s">
        <v>39</v>
      </c>
      <c r="F1136" s="23" t="s">
        <v>36</v>
      </c>
      <c r="G1136" s="27" t="s">
        <v>27</v>
      </c>
      <c r="H1136" s="27" t="s">
        <v>4338</v>
      </c>
      <c r="I1136" s="23" t="s">
        <v>4342</v>
      </c>
      <c r="J1136" t="s">
        <v>4824</v>
      </c>
      <c r="K1136">
        <v>6</v>
      </c>
      <c r="L1136" s="23" t="s">
        <v>2518</v>
      </c>
    </row>
    <row r="1137" spans="1:12" x14ac:dyDescent="0.35">
      <c r="A1137" s="23" t="s">
        <v>1252</v>
      </c>
      <c r="B1137" s="23" t="s">
        <v>1251</v>
      </c>
      <c r="C1137" s="23" t="s">
        <v>3253</v>
      </c>
      <c r="D1137" s="23">
        <v>1.802</v>
      </c>
      <c r="E1137" s="23" t="s">
        <v>53</v>
      </c>
      <c r="F1137" s="23" t="s">
        <v>36</v>
      </c>
      <c r="G1137" s="27" t="s">
        <v>3257</v>
      </c>
      <c r="H1137" s="27" t="s">
        <v>4338</v>
      </c>
      <c r="I1137" s="23" t="s">
        <v>4339</v>
      </c>
      <c r="J1137" t="s">
        <v>4768</v>
      </c>
      <c r="K1137">
        <v>2</v>
      </c>
      <c r="L1137" s="23" t="s">
        <v>2522</v>
      </c>
    </row>
    <row r="1138" spans="1:12" x14ac:dyDescent="0.35">
      <c r="A1138" s="23" t="s">
        <v>5009</v>
      </c>
      <c r="B1138" s="23" t="s">
        <v>5008</v>
      </c>
      <c r="C1138" s="23" t="s">
        <v>3255</v>
      </c>
      <c r="D1138" s="23">
        <v>0.745</v>
      </c>
      <c r="E1138" s="23" t="s">
        <v>71</v>
      </c>
      <c r="F1138" s="23" t="s">
        <v>36</v>
      </c>
      <c r="G1138" s="27" t="s">
        <v>3273</v>
      </c>
      <c r="H1138" s="27" t="s">
        <v>4338</v>
      </c>
      <c r="I1138" s="23" t="s">
        <v>4339</v>
      </c>
      <c r="J1138" t="s">
        <v>4694</v>
      </c>
      <c r="K1138">
        <v>1</v>
      </c>
      <c r="L1138" s="23" t="s">
        <v>2525</v>
      </c>
    </row>
    <row r="1139" spans="1:12" x14ac:dyDescent="0.35">
      <c r="A1139" s="23" t="s">
        <v>3472</v>
      </c>
      <c r="B1139" s="23" t="s">
        <v>3471</v>
      </c>
      <c r="C1139" s="23" t="s">
        <v>3253</v>
      </c>
      <c r="D1139" s="23">
        <v>1.3380000000000001</v>
      </c>
      <c r="E1139" s="23" t="s">
        <v>144</v>
      </c>
      <c r="F1139" s="23" t="s">
        <v>36</v>
      </c>
      <c r="G1139" s="27" t="s">
        <v>3273</v>
      </c>
      <c r="H1139" s="27" t="s">
        <v>4338</v>
      </c>
      <c r="I1139" s="23" t="s">
        <v>4339</v>
      </c>
      <c r="J1139" t="s">
        <v>4677</v>
      </c>
      <c r="K1139">
        <v>1</v>
      </c>
      <c r="L1139" s="23" t="s">
        <v>2522</v>
      </c>
    </row>
    <row r="1140" spans="1:12" x14ac:dyDescent="0.35">
      <c r="A1140" s="23" t="s">
        <v>2133</v>
      </c>
      <c r="B1140" s="23" t="s">
        <v>2132</v>
      </c>
      <c r="C1140" s="23" t="s">
        <v>3253</v>
      </c>
      <c r="D1140" s="23">
        <v>0.93100000000000005</v>
      </c>
      <c r="E1140" s="23" t="s">
        <v>68</v>
      </c>
      <c r="F1140" s="23" t="s">
        <v>36</v>
      </c>
      <c r="G1140" s="27" t="s">
        <v>493</v>
      </c>
      <c r="H1140" s="27" t="s">
        <v>4338</v>
      </c>
      <c r="I1140" s="23" t="s">
        <v>4342</v>
      </c>
      <c r="J1140" t="s">
        <v>4701</v>
      </c>
      <c r="K1140">
        <v>5</v>
      </c>
      <c r="L1140" s="23" t="s">
        <v>2522</v>
      </c>
    </row>
    <row r="1141" spans="1:12" x14ac:dyDescent="0.35">
      <c r="A1141" s="23" t="s">
        <v>5050</v>
      </c>
      <c r="B1141" s="23" t="s">
        <v>5049</v>
      </c>
      <c r="C1141" s="23" t="s">
        <v>3254</v>
      </c>
      <c r="D1141" s="23">
        <v>3.1030000000000002</v>
      </c>
      <c r="E1141" s="23" t="s">
        <v>36</v>
      </c>
      <c r="F1141" s="23" t="s">
        <v>36</v>
      </c>
      <c r="G1141" s="27" t="s">
        <v>2783</v>
      </c>
      <c r="H1141" s="27" t="s">
        <v>4338</v>
      </c>
      <c r="I1141" s="23" t="s">
        <v>4339</v>
      </c>
      <c r="J1141" t="s">
        <v>4529</v>
      </c>
      <c r="K1141">
        <v>4</v>
      </c>
      <c r="L1141" s="23" t="s">
        <v>2518</v>
      </c>
    </row>
    <row r="1142" spans="1:12" x14ac:dyDescent="0.35">
      <c r="A1142" s="23" t="s">
        <v>5136</v>
      </c>
      <c r="B1142" s="23" t="s">
        <v>5135</v>
      </c>
      <c r="C1142" s="23" t="s">
        <v>3253</v>
      </c>
      <c r="D1142" s="23">
        <v>1.399</v>
      </c>
      <c r="E1142" s="23" t="s">
        <v>76</v>
      </c>
      <c r="F1142" s="23" t="s">
        <v>36</v>
      </c>
      <c r="G1142" s="27" t="s">
        <v>5553</v>
      </c>
      <c r="H1142" s="27" t="s">
        <v>4338</v>
      </c>
      <c r="I1142" s="23" t="s">
        <v>4342</v>
      </c>
      <c r="J1142" t="s">
        <v>4798</v>
      </c>
      <c r="K1142">
        <v>6</v>
      </c>
      <c r="L1142" s="23" t="s">
        <v>2522</v>
      </c>
    </row>
    <row r="1143" spans="1:12" x14ac:dyDescent="0.35">
      <c r="A1143" s="23" t="s">
        <v>3860</v>
      </c>
      <c r="B1143" s="23" t="s">
        <v>3859</v>
      </c>
      <c r="C1143" s="23" t="s">
        <v>3262</v>
      </c>
      <c r="D1143" s="23">
        <v>3.8109999999999999</v>
      </c>
      <c r="E1143" s="23" t="s">
        <v>81</v>
      </c>
      <c r="F1143" s="23" t="s">
        <v>36</v>
      </c>
      <c r="G1143" s="27" t="s">
        <v>27</v>
      </c>
      <c r="H1143" s="27" t="s">
        <v>4338</v>
      </c>
      <c r="I1143" s="23" t="s">
        <v>4339</v>
      </c>
      <c r="J1143" t="s">
        <v>4683</v>
      </c>
      <c r="K1143">
        <v>4</v>
      </c>
      <c r="L1143" s="23" t="s">
        <v>2517</v>
      </c>
    </row>
    <row r="1144" spans="1:12" x14ac:dyDescent="0.35">
      <c r="A1144" s="23" t="s">
        <v>5642</v>
      </c>
      <c r="B1144" s="23" t="s">
        <v>5641</v>
      </c>
      <c r="C1144" s="23" t="s">
        <v>3255</v>
      </c>
      <c r="D1144" s="23">
        <v>0.75</v>
      </c>
      <c r="E1144" s="23" t="s">
        <v>106</v>
      </c>
      <c r="F1144" s="23" t="s">
        <v>36</v>
      </c>
      <c r="G1144" s="27" t="s">
        <v>497</v>
      </c>
      <c r="H1144" s="27" t="s">
        <v>4338</v>
      </c>
      <c r="I1144" s="23" t="s">
        <v>4339</v>
      </c>
      <c r="J1144" t="s">
        <v>4594</v>
      </c>
      <c r="K1144">
        <v>4</v>
      </c>
      <c r="L1144" s="23" t="s">
        <v>2525</v>
      </c>
    </row>
    <row r="1145" spans="1:12" x14ac:dyDescent="0.35">
      <c r="A1145" s="23" t="s">
        <v>5856</v>
      </c>
      <c r="B1145" s="23" t="s">
        <v>5855</v>
      </c>
      <c r="C1145" s="23" t="s">
        <v>3255</v>
      </c>
      <c r="D1145" s="23">
        <v>0.75</v>
      </c>
      <c r="E1145" s="23" t="s">
        <v>81</v>
      </c>
      <c r="F1145" s="23" t="s">
        <v>36</v>
      </c>
      <c r="G1145" s="27" t="s">
        <v>4909</v>
      </c>
      <c r="H1145" s="27" t="s">
        <v>4338</v>
      </c>
      <c r="I1145" s="23" t="s">
        <v>4339</v>
      </c>
      <c r="J1145" t="s">
        <v>4458</v>
      </c>
      <c r="K1145">
        <v>4</v>
      </c>
      <c r="L1145" s="23" t="s">
        <v>2525</v>
      </c>
    </row>
    <row r="1146" spans="1:12" x14ac:dyDescent="0.35">
      <c r="A1146" s="23" t="s">
        <v>266</v>
      </c>
      <c r="B1146" s="23" t="s">
        <v>265</v>
      </c>
      <c r="C1146" s="23" t="s">
        <v>3255</v>
      </c>
      <c r="D1146" s="23">
        <v>0.75</v>
      </c>
      <c r="E1146" s="23" t="s">
        <v>96</v>
      </c>
      <c r="F1146" s="23" t="s">
        <v>36</v>
      </c>
      <c r="G1146" s="27" t="s">
        <v>28</v>
      </c>
      <c r="H1146" s="27" t="s">
        <v>4338</v>
      </c>
      <c r="I1146" s="23" t="s">
        <v>4342</v>
      </c>
      <c r="J1146" t="s">
        <v>4653</v>
      </c>
      <c r="K1146">
        <v>5</v>
      </c>
      <c r="L1146" s="23" t="s">
        <v>2525</v>
      </c>
    </row>
    <row r="1147" spans="1:12" x14ac:dyDescent="0.35">
      <c r="A1147" s="23" t="s">
        <v>6260</v>
      </c>
      <c r="B1147" s="23" t="s">
        <v>6259</v>
      </c>
      <c r="C1147" s="23" t="s">
        <v>3261</v>
      </c>
      <c r="D1147" s="23">
        <v>5.6779999999999999</v>
      </c>
      <c r="E1147" s="23" t="s">
        <v>71</v>
      </c>
      <c r="F1147" s="23" t="s">
        <v>36</v>
      </c>
      <c r="G1147" s="27" t="s">
        <v>4910</v>
      </c>
      <c r="H1147" s="27" t="s">
        <v>4338</v>
      </c>
      <c r="I1147" s="23" t="s">
        <v>4339</v>
      </c>
      <c r="J1147" t="s">
        <v>7078</v>
      </c>
      <c r="K1147">
        <v>3</v>
      </c>
      <c r="L1147" s="23" t="s">
        <v>2536</v>
      </c>
    </row>
    <row r="1148" spans="1:12" x14ac:dyDescent="0.35">
      <c r="A1148" s="23" t="s">
        <v>5597</v>
      </c>
      <c r="B1148" s="23" t="s">
        <v>5596</v>
      </c>
      <c r="C1148" s="23" t="s">
        <v>3255</v>
      </c>
      <c r="D1148" s="23">
        <v>0.75</v>
      </c>
      <c r="E1148" s="23" t="s">
        <v>39</v>
      </c>
      <c r="F1148" s="23" t="s">
        <v>36</v>
      </c>
      <c r="G1148" s="27" t="s">
        <v>29</v>
      </c>
      <c r="H1148" s="27" t="s">
        <v>4338</v>
      </c>
      <c r="I1148" s="23" t="s">
        <v>4339</v>
      </c>
      <c r="J1148" t="s">
        <v>4730</v>
      </c>
      <c r="K1148">
        <v>3</v>
      </c>
      <c r="L1148" s="23" t="s">
        <v>2525</v>
      </c>
    </row>
    <row r="1149" spans="1:12" x14ac:dyDescent="0.35">
      <c r="A1149" s="23" t="s">
        <v>6318</v>
      </c>
      <c r="B1149" s="23" t="s">
        <v>6317</v>
      </c>
      <c r="C1149" s="23" t="s">
        <v>3261</v>
      </c>
      <c r="D1149" s="23">
        <v>5.0270000000000001</v>
      </c>
      <c r="E1149" s="23" t="s">
        <v>36</v>
      </c>
      <c r="F1149" s="23" t="s">
        <v>36</v>
      </c>
      <c r="G1149" s="27" t="s">
        <v>4910</v>
      </c>
      <c r="H1149" s="27" t="s">
        <v>4338</v>
      </c>
      <c r="I1149" s="23" t="s">
        <v>4339</v>
      </c>
      <c r="J1149" t="s">
        <v>4348</v>
      </c>
      <c r="K1149">
        <v>2</v>
      </c>
      <c r="L1149" s="23" t="s">
        <v>2536</v>
      </c>
    </row>
    <row r="1150" spans="1:12" x14ac:dyDescent="0.35">
      <c r="A1150" s="23" t="s">
        <v>3809</v>
      </c>
      <c r="B1150" s="23" t="s">
        <v>3808</v>
      </c>
      <c r="C1150" s="23" t="s">
        <v>3254</v>
      </c>
      <c r="D1150" s="23">
        <v>2.262</v>
      </c>
      <c r="E1150" s="23" t="s">
        <v>76</v>
      </c>
      <c r="F1150" s="23" t="s">
        <v>36</v>
      </c>
      <c r="G1150" s="27" t="s">
        <v>2786</v>
      </c>
      <c r="H1150" s="27" t="s">
        <v>4338</v>
      </c>
      <c r="I1150" s="23" t="s">
        <v>4342</v>
      </c>
      <c r="J1150" t="s">
        <v>4826</v>
      </c>
      <c r="K1150">
        <v>6</v>
      </c>
      <c r="L1150" s="23" t="s">
        <v>2518</v>
      </c>
    </row>
    <row r="1151" spans="1:12" x14ac:dyDescent="0.35">
      <c r="A1151" s="23" t="s">
        <v>6354</v>
      </c>
      <c r="B1151" s="23" t="s">
        <v>6353</v>
      </c>
      <c r="C1151" s="23" t="s">
        <v>3261</v>
      </c>
      <c r="D1151" s="23">
        <v>4.8780000000000001</v>
      </c>
      <c r="E1151" s="23" t="s">
        <v>50</v>
      </c>
      <c r="F1151" s="23" t="s">
        <v>36</v>
      </c>
      <c r="G1151" s="27" t="s">
        <v>4910</v>
      </c>
      <c r="H1151" s="27" t="s">
        <v>4338</v>
      </c>
      <c r="I1151" s="23" t="s">
        <v>4339</v>
      </c>
      <c r="J1151" t="s">
        <v>4519</v>
      </c>
      <c r="K1151">
        <v>1</v>
      </c>
      <c r="L1151" s="23" t="s">
        <v>2536</v>
      </c>
    </row>
    <row r="1152" spans="1:12" x14ac:dyDescent="0.35">
      <c r="A1152" s="23" t="s">
        <v>6476</v>
      </c>
      <c r="B1152" s="23" t="s">
        <v>6475</v>
      </c>
      <c r="C1152" s="23" t="s">
        <v>3262</v>
      </c>
      <c r="D1152" s="23">
        <v>3.81</v>
      </c>
      <c r="E1152" s="23" t="s">
        <v>81</v>
      </c>
      <c r="F1152" s="23" t="s">
        <v>36</v>
      </c>
      <c r="G1152" s="27" t="s">
        <v>4910</v>
      </c>
      <c r="H1152" s="27" t="s">
        <v>4338</v>
      </c>
      <c r="I1152" s="23" t="s">
        <v>4339</v>
      </c>
      <c r="J1152" t="s">
        <v>4655</v>
      </c>
      <c r="K1152">
        <v>4</v>
      </c>
      <c r="L1152" s="23" t="s">
        <v>2517</v>
      </c>
    </row>
    <row r="1153" spans="1:12" x14ac:dyDescent="0.35">
      <c r="A1153" s="23" t="s">
        <v>6596</v>
      </c>
      <c r="B1153" s="23" t="s">
        <v>6595</v>
      </c>
      <c r="C1153" s="23" t="s">
        <v>3254</v>
      </c>
      <c r="D1153" s="23">
        <v>2.8</v>
      </c>
      <c r="E1153" s="23" t="s">
        <v>96</v>
      </c>
      <c r="F1153" s="23" t="s">
        <v>36</v>
      </c>
      <c r="G1153" s="27" t="s">
        <v>4910</v>
      </c>
      <c r="H1153" s="27" t="s">
        <v>4338</v>
      </c>
      <c r="I1153" s="23" t="s">
        <v>4339</v>
      </c>
      <c r="J1153" t="s">
        <v>4482</v>
      </c>
      <c r="K1153">
        <v>2</v>
      </c>
      <c r="L1153" s="23" t="s">
        <v>2518</v>
      </c>
    </row>
    <row r="1154" spans="1:12" x14ac:dyDescent="0.35">
      <c r="A1154" s="23" t="s">
        <v>4247</v>
      </c>
      <c r="B1154" s="23" t="s">
        <v>4246</v>
      </c>
      <c r="C1154" s="23" t="s">
        <v>3253</v>
      </c>
      <c r="D1154" s="23">
        <v>1.367</v>
      </c>
      <c r="E1154" s="23" t="s">
        <v>96</v>
      </c>
      <c r="F1154" s="23" t="s">
        <v>36</v>
      </c>
      <c r="G1154" s="27" t="s">
        <v>29</v>
      </c>
      <c r="H1154" s="27" t="s">
        <v>4338</v>
      </c>
      <c r="I1154" s="23" t="s">
        <v>4339</v>
      </c>
      <c r="J1154" t="s">
        <v>4807</v>
      </c>
      <c r="K1154">
        <v>4</v>
      </c>
      <c r="L1154" s="23" t="s">
        <v>2522</v>
      </c>
    </row>
    <row r="1155" spans="1:12" x14ac:dyDescent="0.35">
      <c r="A1155" s="23" t="s">
        <v>3057</v>
      </c>
      <c r="B1155" s="23" t="s">
        <v>3056</v>
      </c>
      <c r="C1155" s="23" t="s">
        <v>3254</v>
      </c>
      <c r="D1155" s="23">
        <v>2.3239999999999998</v>
      </c>
      <c r="E1155" s="23" t="s">
        <v>96</v>
      </c>
      <c r="F1155" s="23" t="s">
        <v>36</v>
      </c>
      <c r="G1155" s="27" t="s">
        <v>2786</v>
      </c>
      <c r="H1155" s="27" t="s">
        <v>4338</v>
      </c>
      <c r="I1155" s="23" t="s">
        <v>4339</v>
      </c>
      <c r="J1155" t="s">
        <v>4827</v>
      </c>
      <c r="K1155">
        <v>2</v>
      </c>
      <c r="L1155" s="23" t="s">
        <v>2518</v>
      </c>
    </row>
    <row r="1156" spans="1:12" x14ac:dyDescent="0.35">
      <c r="A1156" s="23" t="s">
        <v>684</v>
      </c>
      <c r="B1156" s="23" t="s">
        <v>683</v>
      </c>
      <c r="C1156" s="23" t="s">
        <v>3254</v>
      </c>
      <c r="D1156" s="23">
        <v>2.65</v>
      </c>
      <c r="E1156" s="23" t="s">
        <v>68</v>
      </c>
      <c r="F1156" s="23" t="s">
        <v>36</v>
      </c>
      <c r="G1156" s="27" t="s">
        <v>2783</v>
      </c>
      <c r="H1156" s="27" t="s">
        <v>4338</v>
      </c>
      <c r="I1156" s="23" t="s">
        <v>4339</v>
      </c>
      <c r="J1156" t="s">
        <v>4587</v>
      </c>
      <c r="K1156">
        <v>4</v>
      </c>
      <c r="L1156" s="23" t="s">
        <v>2518</v>
      </c>
    </row>
    <row r="1157" spans="1:12" x14ac:dyDescent="0.35">
      <c r="A1157" s="23" t="s">
        <v>4163</v>
      </c>
      <c r="B1157" s="23" t="s">
        <v>4162</v>
      </c>
      <c r="C1157" s="23" t="s">
        <v>3254</v>
      </c>
      <c r="D1157" s="23">
        <v>3.3119999999999998</v>
      </c>
      <c r="E1157" s="23" t="s">
        <v>85</v>
      </c>
      <c r="F1157" s="23" t="s">
        <v>36</v>
      </c>
      <c r="G1157" s="27" t="s">
        <v>29</v>
      </c>
      <c r="H1157" s="27" t="s">
        <v>4338</v>
      </c>
      <c r="I1157" s="23" t="s">
        <v>4339</v>
      </c>
      <c r="J1157" t="s">
        <v>4828</v>
      </c>
      <c r="K1157">
        <v>1</v>
      </c>
      <c r="L1157" s="23" t="s">
        <v>2518</v>
      </c>
    </row>
    <row r="1158" spans="1:12" x14ac:dyDescent="0.35">
      <c r="A1158" s="23" t="s">
        <v>4115</v>
      </c>
      <c r="B1158" s="23" t="s">
        <v>4114</v>
      </c>
      <c r="C1158" s="23" t="s">
        <v>3256</v>
      </c>
      <c r="D1158" s="23">
        <v>6.7169999999999996</v>
      </c>
      <c r="E1158" s="23" t="s">
        <v>50</v>
      </c>
      <c r="F1158" s="23" t="s">
        <v>36</v>
      </c>
      <c r="G1158" s="27" t="s">
        <v>29</v>
      </c>
      <c r="H1158" s="27" t="s">
        <v>4338</v>
      </c>
      <c r="I1158" s="23" t="s">
        <v>4342</v>
      </c>
      <c r="J1158" t="s">
        <v>4830</v>
      </c>
      <c r="K1158">
        <v>8</v>
      </c>
      <c r="L1158" s="23" t="s">
        <v>2516</v>
      </c>
    </row>
    <row r="1159" spans="1:12" x14ac:dyDescent="0.35">
      <c r="A1159" s="23" t="s">
        <v>6360</v>
      </c>
      <c r="B1159" s="23" t="s">
        <v>6359</v>
      </c>
      <c r="C1159" s="23" t="s">
        <v>3262</v>
      </c>
      <c r="D1159" s="23">
        <v>3.4510000000000001</v>
      </c>
      <c r="E1159" s="23" t="s">
        <v>81</v>
      </c>
      <c r="F1159" s="23" t="s">
        <v>36</v>
      </c>
      <c r="G1159" s="27" t="s">
        <v>4910</v>
      </c>
      <c r="H1159" s="27" t="s">
        <v>4338</v>
      </c>
      <c r="I1159" s="23" t="s">
        <v>4342</v>
      </c>
      <c r="J1159" t="s">
        <v>7065</v>
      </c>
      <c r="K1159">
        <v>5</v>
      </c>
      <c r="L1159" s="23" t="s">
        <v>2517</v>
      </c>
    </row>
    <row r="1160" spans="1:12" x14ac:dyDescent="0.35">
      <c r="A1160" s="23" t="s">
        <v>2581</v>
      </c>
      <c r="B1160" s="23" t="s">
        <v>2580</v>
      </c>
      <c r="C1160" s="23" t="s">
        <v>3261</v>
      </c>
      <c r="D1160" s="23">
        <v>5.633</v>
      </c>
      <c r="E1160" s="23" t="s">
        <v>71</v>
      </c>
      <c r="F1160" s="23" t="s">
        <v>36</v>
      </c>
      <c r="G1160" s="27" t="s">
        <v>497</v>
      </c>
      <c r="H1160" s="27" t="s">
        <v>4338</v>
      </c>
      <c r="I1160" s="23" t="s">
        <v>4339</v>
      </c>
      <c r="J1160" t="s">
        <v>4413</v>
      </c>
      <c r="K1160">
        <v>2</v>
      </c>
      <c r="L1160" s="23" t="s">
        <v>2536</v>
      </c>
    </row>
    <row r="1161" spans="1:12" x14ac:dyDescent="0.35">
      <c r="A1161" s="23" t="s">
        <v>3015</v>
      </c>
      <c r="B1161" s="23" t="s">
        <v>3014</v>
      </c>
      <c r="C1161" s="23" t="s">
        <v>3253</v>
      </c>
      <c r="D1161" s="23">
        <v>1.45</v>
      </c>
      <c r="E1161" s="23" t="s">
        <v>36</v>
      </c>
      <c r="F1161" s="23" t="s">
        <v>36</v>
      </c>
      <c r="G1161" s="27" t="s">
        <v>2786</v>
      </c>
      <c r="H1161" s="27" t="s">
        <v>4338</v>
      </c>
      <c r="I1161" s="23" t="s">
        <v>4339</v>
      </c>
      <c r="J1161" t="s">
        <v>4397</v>
      </c>
      <c r="K1161">
        <v>1</v>
      </c>
      <c r="L1161" s="23" t="s">
        <v>2522</v>
      </c>
    </row>
    <row r="1162" spans="1:12" x14ac:dyDescent="0.35">
      <c r="A1162" s="23" t="s">
        <v>6246</v>
      </c>
      <c r="B1162" s="23" t="s">
        <v>6245</v>
      </c>
      <c r="C1162" s="23" t="s">
        <v>3256</v>
      </c>
      <c r="D1162" s="23">
        <v>6.19</v>
      </c>
      <c r="E1162" s="23" t="s">
        <v>36</v>
      </c>
      <c r="F1162" s="23" t="s">
        <v>36</v>
      </c>
      <c r="G1162" s="27" t="s">
        <v>4910</v>
      </c>
      <c r="H1162" s="27" t="s">
        <v>4338</v>
      </c>
      <c r="I1162" s="23" t="s">
        <v>4342</v>
      </c>
      <c r="J1162" t="s">
        <v>7079</v>
      </c>
      <c r="K1162">
        <v>7</v>
      </c>
      <c r="L1162" s="23" t="s">
        <v>2516</v>
      </c>
    </row>
    <row r="1163" spans="1:12" x14ac:dyDescent="0.35">
      <c r="A1163" s="23" t="s">
        <v>3470</v>
      </c>
      <c r="B1163" s="23" t="s">
        <v>3469</v>
      </c>
      <c r="C1163" s="23" t="s">
        <v>3254</v>
      </c>
      <c r="D1163" s="23">
        <v>2.165</v>
      </c>
      <c r="E1163" s="23" t="s">
        <v>36</v>
      </c>
      <c r="F1163" s="23" t="s">
        <v>36</v>
      </c>
      <c r="G1163" s="27" t="s">
        <v>3273</v>
      </c>
      <c r="H1163" s="27" t="s">
        <v>4338</v>
      </c>
      <c r="I1163" s="23" t="s">
        <v>4339</v>
      </c>
      <c r="J1163" t="s">
        <v>4747</v>
      </c>
      <c r="K1163">
        <v>4</v>
      </c>
      <c r="L1163" s="23" t="s">
        <v>2518</v>
      </c>
    </row>
    <row r="1164" spans="1:12" x14ac:dyDescent="0.35">
      <c r="A1164" s="23" t="s">
        <v>242</v>
      </c>
      <c r="B1164" s="23" t="s">
        <v>241</v>
      </c>
      <c r="C1164" s="23" t="s">
        <v>3255</v>
      </c>
      <c r="D1164" s="23">
        <v>0.75</v>
      </c>
      <c r="E1164" s="23" t="s">
        <v>156</v>
      </c>
      <c r="F1164" s="23" t="s">
        <v>36</v>
      </c>
      <c r="G1164" s="27" t="s">
        <v>27</v>
      </c>
      <c r="H1164" s="27" t="s">
        <v>4338</v>
      </c>
      <c r="I1164" s="23" t="s">
        <v>4339</v>
      </c>
      <c r="J1164" t="s">
        <v>4683</v>
      </c>
      <c r="K1164">
        <v>4</v>
      </c>
      <c r="L1164" s="23" t="s">
        <v>2525</v>
      </c>
    </row>
    <row r="1165" spans="1:12" x14ac:dyDescent="0.35">
      <c r="A1165" s="23" t="s">
        <v>5714</v>
      </c>
      <c r="B1165" s="23" t="s">
        <v>5713</v>
      </c>
      <c r="C1165" s="23" t="s">
        <v>3255</v>
      </c>
      <c r="D1165" s="23">
        <v>0.75</v>
      </c>
      <c r="E1165" s="23" t="s">
        <v>35</v>
      </c>
      <c r="F1165" s="23" t="s">
        <v>36</v>
      </c>
      <c r="G1165" s="27" t="s">
        <v>4909</v>
      </c>
      <c r="H1165" s="27" t="s">
        <v>4338</v>
      </c>
      <c r="I1165" s="23" t="s">
        <v>4342</v>
      </c>
      <c r="J1165" t="s">
        <v>4843</v>
      </c>
      <c r="K1165">
        <v>7</v>
      </c>
      <c r="L1165" s="23" t="s">
        <v>2525</v>
      </c>
    </row>
    <row r="1166" spans="1:12" x14ac:dyDescent="0.35">
      <c r="A1166" s="23" t="s">
        <v>5728</v>
      </c>
      <c r="B1166" s="23" t="s">
        <v>5727</v>
      </c>
      <c r="C1166" s="23" t="s">
        <v>3254</v>
      </c>
      <c r="D1166" s="23">
        <v>2.0550000000000002</v>
      </c>
      <c r="E1166" s="23" t="s">
        <v>36</v>
      </c>
      <c r="F1166" s="23" t="s">
        <v>36</v>
      </c>
      <c r="G1166" s="27" t="s">
        <v>4909</v>
      </c>
      <c r="H1166" s="27" t="s">
        <v>4338</v>
      </c>
      <c r="I1166" s="23" t="s">
        <v>4339</v>
      </c>
      <c r="J1166" t="s">
        <v>4582</v>
      </c>
      <c r="K1166">
        <v>2</v>
      </c>
      <c r="L1166" s="23" t="s">
        <v>2518</v>
      </c>
    </row>
    <row r="1167" spans="1:12" x14ac:dyDescent="0.35">
      <c r="A1167" s="23" t="s">
        <v>5998</v>
      </c>
      <c r="B1167" s="23" t="s">
        <v>5997</v>
      </c>
      <c r="C1167" s="23" t="s">
        <v>3255</v>
      </c>
      <c r="D1167" s="23">
        <v>0.74299999999999999</v>
      </c>
      <c r="E1167" s="23" t="s">
        <v>85</v>
      </c>
      <c r="F1167" s="23" t="s">
        <v>36</v>
      </c>
      <c r="G1167" s="27" t="s">
        <v>3274</v>
      </c>
      <c r="H1167" s="27" t="s">
        <v>4338</v>
      </c>
      <c r="I1167" s="23" t="s">
        <v>4342</v>
      </c>
      <c r="J1167" t="s">
        <v>4689</v>
      </c>
      <c r="K1167">
        <v>5</v>
      </c>
      <c r="L1167" s="23" t="s">
        <v>2525</v>
      </c>
    </row>
    <row r="1168" spans="1:12" x14ac:dyDescent="0.35">
      <c r="A1168" s="23" t="s">
        <v>436</v>
      </c>
      <c r="B1168" s="23" t="s">
        <v>435</v>
      </c>
      <c r="C1168" s="23" t="s">
        <v>3253</v>
      </c>
      <c r="D1168" s="23">
        <v>1.3149999999999999</v>
      </c>
      <c r="E1168" s="23" t="s">
        <v>144</v>
      </c>
      <c r="F1168" s="23" t="s">
        <v>36</v>
      </c>
      <c r="G1168" s="27" t="s">
        <v>493</v>
      </c>
      <c r="H1168" s="27" t="s">
        <v>4338</v>
      </c>
      <c r="I1168" s="23" t="s">
        <v>4339</v>
      </c>
      <c r="J1168" t="s">
        <v>4728</v>
      </c>
      <c r="K1168">
        <v>2</v>
      </c>
      <c r="L1168" s="23" t="s">
        <v>2522</v>
      </c>
    </row>
    <row r="1169" spans="1:12" x14ac:dyDescent="0.35">
      <c r="A1169" s="23" t="s">
        <v>2788</v>
      </c>
      <c r="B1169" s="23" t="s">
        <v>2787</v>
      </c>
      <c r="C1169" s="23" t="s">
        <v>3256</v>
      </c>
      <c r="D1169" s="23">
        <v>6.1639999999999997</v>
      </c>
      <c r="E1169" s="23" t="s">
        <v>50</v>
      </c>
      <c r="F1169" s="23" t="s">
        <v>36</v>
      </c>
      <c r="G1169" s="27" t="s">
        <v>497</v>
      </c>
      <c r="H1169" s="27" t="s">
        <v>4338</v>
      </c>
      <c r="I1169" s="23" t="s">
        <v>4342</v>
      </c>
      <c r="J1169" t="s">
        <v>4737</v>
      </c>
      <c r="K1169">
        <v>7</v>
      </c>
      <c r="L1169" s="23" t="s">
        <v>2516</v>
      </c>
    </row>
    <row r="1170" spans="1:12" x14ac:dyDescent="0.35">
      <c r="A1170" s="23" t="s">
        <v>3162</v>
      </c>
      <c r="B1170" s="23" t="s">
        <v>3161</v>
      </c>
      <c r="C1170" s="23" t="s">
        <v>3262</v>
      </c>
      <c r="D1170" s="23">
        <v>4.0199999999999996</v>
      </c>
      <c r="E1170" s="23" t="s">
        <v>81</v>
      </c>
      <c r="F1170" s="23" t="s">
        <v>36</v>
      </c>
      <c r="G1170" s="27" t="s">
        <v>1733</v>
      </c>
      <c r="H1170" s="27" t="s">
        <v>4338</v>
      </c>
      <c r="I1170" s="23" t="s">
        <v>4342</v>
      </c>
      <c r="J1170" t="s">
        <v>4569</v>
      </c>
      <c r="K1170">
        <v>8</v>
      </c>
      <c r="L1170" s="23" t="s">
        <v>2517</v>
      </c>
    </row>
    <row r="1171" spans="1:12" x14ac:dyDescent="0.35">
      <c r="A1171" s="23" t="s">
        <v>3791</v>
      </c>
      <c r="B1171" s="23" t="s">
        <v>3790</v>
      </c>
      <c r="C1171" s="23" t="s">
        <v>3254</v>
      </c>
      <c r="D1171" s="23">
        <v>3.4249999999999998</v>
      </c>
      <c r="E1171" s="23" t="s">
        <v>81</v>
      </c>
      <c r="F1171" s="23" t="s">
        <v>36</v>
      </c>
      <c r="G1171" s="27" t="s">
        <v>5553</v>
      </c>
      <c r="H1171" s="27" t="s">
        <v>4338</v>
      </c>
      <c r="I1171" s="23" t="s">
        <v>4339</v>
      </c>
      <c r="J1171" t="s">
        <v>4413</v>
      </c>
      <c r="K1171">
        <v>2</v>
      </c>
      <c r="L1171" s="23" t="s">
        <v>2518</v>
      </c>
    </row>
    <row r="1172" spans="1:12" x14ac:dyDescent="0.35">
      <c r="A1172" s="23" t="s">
        <v>5593</v>
      </c>
      <c r="B1172" s="23" t="s">
        <v>5592</v>
      </c>
      <c r="C1172" s="23" t="s">
        <v>3255</v>
      </c>
      <c r="D1172" s="23">
        <v>0.75</v>
      </c>
      <c r="E1172" s="23" t="s">
        <v>155</v>
      </c>
      <c r="F1172" s="23" t="s">
        <v>36</v>
      </c>
      <c r="G1172" s="27" t="s">
        <v>29</v>
      </c>
      <c r="H1172" s="27" t="s">
        <v>4338</v>
      </c>
      <c r="I1172" s="23" t="s">
        <v>4339</v>
      </c>
      <c r="J1172" t="s">
        <v>7080</v>
      </c>
      <c r="K1172">
        <v>4</v>
      </c>
      <c r="L1172" s="23" t="s">
        <v>2525</v>
      </c>
    </row>
    <row r="1173" spans="1:12" x14ac:dyDescent="0.35">
      <c r="A1173" s="23" t="s">
        <v>6640</v>
      </c>
      <c r="B1173" s="23" t="s">
        <v>6639</v>
      </c>
      <c r="C1173" s="23" t="s">
        <v>3254</v>
      </c>
      <c r="D1173" s="23">
        <v>2.4489999999999998</v>
      </c>
      <c r="E1173" s="23" t="s">
        <v>50</v>
      </c>
      <c r="F1173" s="23" t="s">
        <v>36</v>
      </c>
      <c r="G1173" s="27" t="s">
        <v>4910</v>
      </c>
      <c r="H1173" s="27" t="s">
        <v>4338</v>
      </c>
      <c r="I1173" s="23" t="s">
        <v>4339</v>
      </c>
      <c r="J1173" t="s">
        <v>4738</v>
      </c>
      <c r="K1173">
        <v>2</v>
      </c>
      <c r="L1173" s="23" t="s">
        <v>2518</v>
      </c>
    </row>
    <row r="1174" spans="1:12" x14ac:dyDescent="0.35">
      <c r="A1174" s="23" t="s">
        <v>6396</v>
      </c>
      <c r="B1174" s="23" t="s">
        <v>6395</v>
      </c>
      <c r="C1174" s="23" t="s">
        <v>3262</v>
      </c>
      <c r="D1174" s="23">
        <v>4.2690000000000001</v>
      </c>
      <c r="E1174" s="23" t="s">
        <v>76</v>
      </c>
      <c r="F1174" s="23" t="s">
        <v>36</v>
      </c>
      <c r="G1174" s="27" t="s">
        <v>4910</v>
      </c>
      <c r="H1174" s="27" t="s">
        <v>4338</v>
      </c>
      <c r="I1174" s="23" t="s">
        <v>4339</v>
      </c>
      <c r="J1174" t="s">
        <v>4803</v>
      </c>
      <c r="K1174">
        <v>2</v>
      </c>
      <c r="L1174" s="23" t="s">
        <v>2517</v>
      </c>
    </row>
    <row r="1175" spans="1:12" x14ac:dyDescent="0.35">
      <c r="A1175" s="23" t="s">
        <v>3876</v>
      </c>
      <c r="B1175" s="23" t="s">
        <v>3875</v>
      </c>
      <c r="C1175" s="23" t="s">
        <v>3255</v>
      </c>
      <c r="D1175" s="23">
        <v>0.69499999999999995</v>
      </c>
      <c r="E1175" s="23" t="s">
        <v>50</v>
      </c>
      <c r="F1175" s="23" t="s">
        <v>36</v>
      </c>
      <c r="G1175" s="27" t="s">
        <v>27</v>
      </c>
      <c r="H1175" s="27" t="s">
        <v>4338</v>
      </c>
      <c r="I1175" s="23" t="s">
        <v>4339</v>
      </c>
      <c r="J1175" t="s">
        <v>4785</v>
      </c>
      <c r="K1175">
        <v>3</v>
      </c>
      <c r="L1175" s="23" t="s">
        <v>2525</v>
      </c>
    </row>
    <row r="1176" spans="1:12" x14ac:dyDescent="0.35">
      <c r="A1176" s="23" t="s">
        <v>4331</v>
      </c>
      <c r="B1176" s="23" t="s">
        <v>4330</v>
      </c>
      <c r="C1176" s="23" t="s">
        <v>3253</v>
      </c>
      <c r="D1176" s="23">
        <v>1.1859999999999999</v>
      </c>
      <c r="E1176" s="23" t="s">
        <v>50</v>
      </c>
      <c r="F1176" s="23" t="s">
        <v>36</v>
      </c>
      <c r="G1176" s="27" t="s">
        <v>29</v>
      </c>
      <c r="H1176" s="27" t="s">
        <v>4338</v>
      </c>
      <c r="I1176" s="23" t="s">
        <v>4339</v>
      </c>
      <c r="J1176" t="s">
        <v>4773</v>
      </c>
      <c r="K1176">
        <v>3</v>
      </c>
      <c r="L1176" s="23" t="s">
        <v>2522</v>
      </c>
    </row>
    <row r="1177" spans="1:12" x14ac:dyDescent="0.35">
      <c r="A1177" s="23" t="s">
        <v>4253</v>
      </c>
      <c r="B1177" s="23" t="s">
        <v>4252</v>
      </c>
      <c r="C1177" s="23" t="s">
        <v>3253</v>
      </c>
      <c r="D1177" s="23">
        <v>0.94899999999999995</v>
      </c>
      <c r="E1177" s="23" t="s">
        <v>85</v>
      </c>
      <c r="F1177" s="23" t="s">
        <v>36</v>
      </c>
      <c r="G1177" s="27" t="s">
        <v>29</v>
      </c>
      <c r="H1177" s="27" t="s">
        <v>4338</v>
      </c>
      <c r="I1177" s="23" t="s">
        <v>4339</v>
      </c>
      <c r="J1177" t="s">
        <v>4697</v>
      </c>
      <c r="K1177">
        <v>2</v>
      </c>
      <c r="L1177" s="23" t="s">
        <v>2522</v>
      </c>
    </row>
    <row r="1178" spans="1:12" x14ac:dyDescent="0.35">
      <c r="A1178" s="23" t="s">
        <v>3156</v>
      </c>
      <c r="B1178" s="23" t="s">
        <v>3155</v>
      </c>
      <c r="C1178" s="23" t="s">
        <v>3262</v>
      </c>
      <c r="D1178" s="23">
        <v>3.9889999999999999</v>
      </c>
      <c r="E1178" s="23" t="s">
        <v>42</v>
      </c>
      <c r="F1178" s="23" t="s">
        <v>36</v>
      </c>
      <c r="G1178" s="27" t="s">
        <v>1733</v>
      </c>
      <c r="H1178" s="27" t="s">
        <v>4338</v>
      </c>
      <c r="I1178" s="23" t="s">
        <v>4342</v>
      </c>
      <c r="J1178" t="s">
        <v>4831</v>
      </c>
      <c r="K1178">
        <v>8</v>
      </c>
      <c r="L1178" s="23" t="s">
        <v>2517</v>
      </c>
    </row>
    <row r="1179" spans="1:12" x14ac:dyDescent="0.35">
      <c r="A1179" s="23" t="s">
        <v>6244</v>
      </c>
      <c r="B1179" s="23" t="s">
        <v>6243</v>
      </c>
      <c r="C1179" s="23" t="s">
        <v>3261</v>
      </c>
      <c r="D1179" s="23">
        <v>5.75</v>
      </c>
      <c r="E1179" s="23" t="s">
        <v>39</v>
      </c>
      <c r="F1179" s="23" t="s">
        <v>36</v>
      </c>
      <c r="G1179" s="27" t="s">
        <v>4910</v>
      </c>
      <c r="H1179" s="27" t="s">
        <v>4338</v>
      </c>
      <c r="I1179" s="23" t="s">
        <v>4339</v>
      </c>
      <c r="J1179" t="s">
        <v>4396</v>
      </c>
      <c r="K1179">
        <v>1</v>
      </c>
      <c r="L1179" s="23" t="s">
        <v>2536</v>
      </c>
    </row>
    <row r="1180" spans="1:12" x14ac:dyDescent="0.35">
      <c r="A1180" s="23" t="s">
        <v>1811</v>
      </c>
      <c r="B1180" s="23" t="s">
        <v>1810</v>
      </c>
      <c r="C1180" s="23" t="s">
        <v>3262</v>
      </c>
      <c r="D1180" s="23">
        <v>3.6669999999999998</v>
      </c>
      <c r="E1180" s="23" t="s">
        <v>96</v>
      </c>
      <c r="F1180" s="23" t="s">
        <v>36</v>
      </c>
      <c r="G1180" s="27" t="s">
        <v>1733</v>
      </c>
      <c r="H1180" s="27" t="s">
        <v>4338</v>
      </c>
      <c r="I1180" s="23" t="s">
        <v>4339</v>
      </c>
      <c r="J1180" t="s">
        <v>4730</v>
      </c>
      <c r="K1180">
        <v>3</v>
      </c>
      <c r="L1180" s="23" t="s">
        <v>2517</v>
      </c>
    </row>
    <row r="1181" spans="1:12" x14ac:dyDescent="0.35">
      <c r="A1181" s="23" t="s">
        <v>4913</v>
      </c>
      <c r="B1181" s="23" t="s">
        <v>4912</v>
      </c>
      <c r="C1181" s="23" t="s">
        <v>3261</v>
      </c>
      <c r="D1181" s="23">
        <v>5.7919999999999998</v>
      </c>
      <c r="E1181" s="23" t="s">
        <v>81</v>
      </c>
      <c r="F1181" s="23" t="s">
        <v>36</v>
      </c>
      <c r="G1181" s="27" t="s">
        <v>2786</v>
      </c>
      <c r="H1181" s="27" t="s">
        <v>4338</v>
      </c>
      <c r="I1181" s="23" t="s">
        <v>4339</v>
      </c>
      <c r="J1181" t="s">
        <v>4817</v>
      </c>
      <c r="K1181">
        <v>3</v>
      </c>
      <c r="L1181" s="23" t="s">
        <v>2536</v>
      </c>
    </row>
    <row r="1182" spans="1:12" x14ac:dyDescent="0.35">
      <c r="A1182" s="23" t="s">
        <v>273</v>
      </c>
      <c r="B1182" s="23" t="s">
        <v>272</v>
      </c>
      <c r="C1182" s="23" t="s">
        <v>3254</v>
      </c>
      <c r="D1182" s="23">
        <v>2.879</v>
      </c>
      <c r="E1182" s="23" t="s">
        <v>39</v>
      </c>
      <c r="F1182" s="23" t="s">
        <v>36</v>
      </c>
      <c r="G1182" s="27" t="s">
        <v>28</v>
      </c>
      <c r="H1182" s="27" t="s">
        <v>4338</v>
      </c>
      <c r="I1182" s="23" t="s">
        <v>4339</v>
      </c>
      <c r="J1182" t="s">
        <v>4541</v>
      </c>
      <c r="K1182">
        <v>1</v>
      </c>
      <c r="L1182" s="23" t="s">
        <v>2518</v>
      </c>
    </row>
    <row r="1183" spans="1:12" x14ac:dyDescent="0.35">
      <c r="A1183" s="23" t="s">
        <v>4207</v>
      </c>
      <c r="B1183" s="23" t="s">
        <v>4206</v>
      </c>
      <c r="C1183" s="23" t="s">
        <v>3253</v>
      </c>
      <c r="D1183" s="23">
        <v>1.702</v>
      </c>
      <c r="E1183" s="23" t="s">
        <v>71</v>
      </c>
      <c r="F1183" s="23" t="s">
        <v>36</v>
      </c>
      <c r="G1183" s="27" t="s">
        <v>29</v>
      </c>
      <c r="H1183" s="27" t="s">
        <v>4338</v>
      </c>
      <c r="I1183" s="23" t="s">
        <v>4339</v>
      </c>
      <c r="J1183" t="s">
        <v>4832</v>
      </c>
      <c r="K1183">
        <v>4</v>
      </c>
      <c r="L1183" s="23" t="s">
        <v>2522</v>
      </c>
    </row>
    <row r="1184" spans="1:12" x14ac:dyDescent="0.35">
      <c r="A1184" s="23" t="s">
        <v>6109</v>
      </c>
      <c r="B1184" s="23" t="s">
        <v>6108</v>
      </c>
      <c r="C1184" s="23" t="s">
        <v>3255</v>
      </c>
      <c r="D1184" s="23">
        <v>0.75</v>
      </c>
      <c r="E1184" s="23" t="s">
        <v>106</v>
      </c>
      <c r="F1184" s="23" t="s">
        <v>36</v>
      </c>
      <c r="G1184" s="27" t="s">
        <v>28</v>
      </c>
      <c r="H1184" s="27" t="s">
        <v>4338</v>
      </c>
      <c r="I1184" s="23" t="s">
        <v>4339</v>
      </c>
      <c r="J1184" t="s">
        <v>4584</v>
      </c>
      <c r="K1184">
        <v>3</v>
      </c>
      <c r="L1184" s="23" t="s">
        <v>2525</v>
      </c>
    </row>
    <row r="1185" spans="1:12" x14ac:dyDescent="0.35">
      <c r="A1185" s="23" t="s">
        <v>4269</v>
      </c>
      <c r="B1185" s="23" t="s">
        <v>4268</v>
      </c>
      <c r="C1185" s="23" t="s">
        <v>3253</v>
      </c>
      <c r="D1185" s="23">
        <v>1.155</v>
      </c>
      <c r="E1185" s="23" t="s">
        <v>144</v>
      </c>
      <c r="F1185" s="23" t="s">
        <v>36</v>
      </c>
      <c r="G1185" s="27" t="s">
        <v>29</v>
      </c>
      <c r="H1185" s="27" t="s">
        <v>4338</v>
      </c>
      <c r="I1185" s="23" t="s">
        <v>4339</v>
      </c>
      <c r="J1185" t="s">
        <v>4462</v>
      </c>
      <c r="K1185">
        <v>1</v>
      </c>
      <c r="L1185" s="23" t="s">
        <v>2522</v>
      </c>
    </row>
    <row r="1186" spans="1:12" x14ac:dyDescent="0.35">
      <c r="A1186" s="23" t="s">
        <v>6264</v>
      </c>
      <c r="B1186" s="23" t="s">
        <v>6263</v>
      </c>
      <c r="C1186" s="23" t="s">
        <v>3261</v>
      </c>
      <c r="D1186" s="23">
        <v>5.56</v>
      </c>
      <c r="E1186" s="23" t="s">
        <v>42</v>
      </c>
      <c r="F1186" s="23" t="s">
        <v>36</v>
      </c>
      <c r="G1186" s="27" t="s">
        <v>4910</v>
      </c>
      <c r="H1186" s="27" t="s">
        <v>4338</v>
      </c>
      <c r="I1186" s="23" t="s">
        <v>4342</v>
      </c>
      <c r="J1186" t="s">
        <v>7081</v>
      </c>
      <c r="K1186">
        <v>6</v>
      </c>
      <c r="L1186" s="23" t="s">
        <v>2536</v>
      </c>
    </row>
    <row r="1187" spans="1:12" x14ac:dyDescent="0.35">
      <c r="A1187" s="23" t="s">
        <v>438</v>
      </c>
      <c r="B1187" s="23" t="s">
        <v>437</v>
      </c>
      <c r="C1187" s="23" t="s">
        <v>3254</v>
      </c>
      <c r="D1187" s="23">
        <v>2.1890000000000001</v>
      </c>
      <c r="E1187" s="23" t="s">
        <v>36</v>
      </c>
      <c r="F1187" s="23" t="s">
        <v>36</v>
      </c>
      <c r="G1187" s="27" t="s">
        <v>493</v>
      </c>
      <c r="H1187" s="27" t="s">
        <v>4338</v>
      </c>
      <c r="I1187" s="23" t="s">
        <v>4339</v>
      </c>
      <c r="J1187" t="s">
        <v>4619</v>
      </c>
      <c r="K1187">
        <v>4</v>
      </c>
      <c r="L1187" s="23" t="s">
        <v>2518</v>
      </c>
    </row>
    <row r="1188" spans="1:12" x14ac:dyDescent="0.35">
      <c r="A1188" s="23" t="s">
        <v>2873</v>
      </c>
      <c r="B1188" s="23" t="s">
        <v>2872</v>
      </c>
      <c r="C1188" s="23" t="s">
        <v>3253</v>
      </c>
      <c r="D1188" s="23">
        <v>1.752</v>
      </c>
      <c r="E1188" s="23" t="s">
        <v>39</v>
      </c>
      <c r="F1188" s="23" t="s">
        <v>36</v>
      </c>
      <c r="G1188" s="27" t="s">
        <v>493</v>
      </c>
      <c r="H1188" s="27" t="s">
        <v>4338</v>
      </c>
      <c r="I1188" s="23" t="s">
        <v>4339</v>
      </c>
      <c r="J1188" t="s">
        <v>4833</v>
      </c>
      <c r="K1188">
        <v>3</v>
      </c>
      <c r="L1188" s="23" t="s">
        <v>2522</v>
      </c>
    </row>
    <row r="1189" spans="1:12" x14ac:dyDescent="0.35">
      <c r="A1189" s="23" t="s">
        <v>6274</v>
      </c>
      <c r="B1189" s="23" t="s">
        <v>6273</v>
      </c>
      <c r="C1189" s="23" t="s">
        <v>3261</v>
      </c>
      <c r="D1189" s="23">
        <v>5.4429999999999996</v>
      </c>
      <c r="E1189" s="23" t="s">
        <v>85</v>
      </c>
      <c r="F1189" s="23" t="s">
        <v>36</v>
      </c>
      <c r="G1189" s="27" t="s">
        <v>4910</v>
      </c>
      <c r="H1189" s="27" t="s">
        <v>4338</v>
      </c>
      <c r="I1189" s="23" t="s">
        <v>4342</v>
      </c>
      <c r="J1189" t="s">
        <v>7082</v>
      </c>
      <c r="K1189">
        <v>6</v>
      </c>
      <c r="L1189" s="23" t="s">
        <v>2536</v>
      </c>
    </row>
    <row r="1190" spans="1:12" x14ac:dyDescent="0.35">
      <c r="A1190" s="23" t="s">
        <v>6092</v>
      </c>
      <c r="B1190" s="23" t="s">
        <v>6091</v>
      </c>
      <c r="C1190" s="23" t="s">
        <v>3253</v>
      </c>
      <c r="D1190" s="23">
        <v>1.6930000000000001</v>
      </c>
      <c r="E1190" s="23" t="s">
        <v>36</v>
      </c>
      <c r="F1190" s="23" t="s">
        <v>36</v>
      </c>
      <c r="G1190" s="27" t="s">
        <v>28</v>
      </c>
      <c r="H1190" s="27" t="s">
        <v>4338</v>
      </c>
      <c r="I1190" s="23" t="s">
        <v>4339</v>
      </c>
      <c r="J1190" t="s">
        <v>4386</v>
      </c>
      <c r="K1190">
        <v>1</v>
      </c>
      <c r="L1190" s="23" t="s">
        <v>2522</v>
      </c>
    </row>
    <row r="1191" spans="1:12" x14ac:dyDescent="0.35">
      <c r="A1191" s="23" t="s">
        <v>4190</v>
      </c>
      <c r="B1191" s="23" t="s">
        <v>4189</v>
      </c>
      <c r="C1191" s="23" t="s">
        <v>3254</v>
      </c>
      <c r="D1191" s="23">
        <v>2.7690000000000001</v>
      </c>
      <c r="E1191" s="23" t="s">
        <v>76</v>
      </c>
      <c r="F1191" s="23" t="s">
        <v>36</v>
      </c>
      <c r="G1191" s="27" t="s">
        <v>29</v>
      </c>
      <c r="H1191" s="27" t="s">
        <v>4338</v>
      </c>
      <c r="I1191" s="23" t="s">
        <v>4339</v>
      </c>
      <c r="J1191" t="s">
        <v>4675</v>
      </c>
      <c r="K1191">
        <v>3</v>
      </c>
      <c r="L1191" s="23" t="s">
        <v>2518</v>
      </c>
    </row>
    <row r="1192" spans="1:12" x14ac:dyDescent="0.35">
      <c r="A1192" s="23" t="s">
        <v>5576</v>
      </c>
      <c r="B1192" s="23" t="s">
        <v>5575</v>
      </c>
      <c r="C1192" s="23" t="s">
        <v>3254</v>
      </c>
      <c r="D1192" s="23">
        <v>2.5990000000000002</v>
      </c>
      <c r="E1192" s="23" t="s">
        <v>50</v>
      </c>
      <c r="F1192" s="23" t="s">
        <v>36</v>
      </c>
      <c r="G1192" s="27" t="s">
        <v>29</v>
      </c>
      <c r="H1192" s="27" t="s">
        <v>4338</v>
      </c>
      <c r="I1192" s="23" t="s">
        <v>4339</v>
      </c>
      <c r="J1192" t="s">
        <v>4524</v>
      </c>
      <c r="K1192">
        <v>3</v>
      </c>
      <c r="L1192" s="23" t="s">
        <v>2518</v>
      </c>
    </row>
    <row r="1193" spans="1:12" x14ac:dyDescent="0.35">
      <c r="A1193" s="23" t="s">
        <v>5840</v>
      </c>
      <c r="B1193" s="23" t="s">
        <v>5839</v>
      </c>
      <c r="C1193" s="23" t="s">
        <v>3255</v>
      </c>
      <c r="D1193" s="23">
        <v>0.77700000000000002</v>
      </c>
      <c r="E1193" s="23" t="s">
        <v>156</v>
      </c>
      <c r="F1193" s="23" t="s">
        <v>36</v>
      </c>
      <c r="G1193" s="27" t="s">
        <v>4909</v>
      </c>
      <c r="H1193" s="27" t="s">
        <v>4338</v>
      </c>
      <c r="I1193" s="23" t="s">
        <v>4339</v>
      </c>
      <c r="J1193" t="s">
        <v>7083</v>
      </c>
      <c r="K1193">
        <v>4</v>
      </c>
      <c r="L1193" s="23" t="s">
        <v>2525</v>
      </c>
    </row>
    <row r="1194" spans="1:12" x14ac:dyDescent="0.35">
      <c r="A1194" s="23" t="s">
        <v>2487</v>
      </c>
      <c r="B1194" s="23" t="s">
        <v>2486</v>
      </c>
      <c r="C1194" s="23" t="s">
        <v>3255</v>
      </c>
      <c r="D1194" s="23">
        <v>0.58899999999999997</v>
      </c>
      <c r="E1194" s="23" t="s">
        <v>39</v>
      </c>
      <c r="F1194" s="23" t="s">
        <v>36</v>
      </c>
      <c r="G1194" s="27" t="s">
        <v>2783</v>
      </c>
      <c r="H1194" s="27" t="s">
        <v>4338</v>
      </c>
      <c r="I1194" s="23" t="s">
        <v>4339</v>
      </c>
      <c r="J1194" t="s">
        <v>4454</v>
      </c>
      <c r="K1194">
        <v>4</v>
      </c>
      <c r="L1194" s="23" t="s">
        <v>2525</v>
      </c>
    </row>
    <row r="1195" spans="1:12" x14ac:dyDescent="0.35">
      <c r="A1195" s="23" t="s">
        <v>3590</v>
      </c>
      <c r="B1195" s="23" t="s">
        <v>3589</v>
      </c>
      <c r="C1195" s="23" t="s">
        <v>3253</v>
      </c>
      <c r="D1195" s="23">
        <v>1.399</v>
      </c>
      <c r="E1195" s="23" t="s">
        <v>81</v>
      </c>
      <c r="F1195" s="23" t="s">
        <v>36</v>
      </c>
      <c r="G1195" s="27" t="s">
        <v>3273</v>
      </c>
      <c r="H1195" s="27" t="s">
        <v>4338</v>
      </c>
      <c r="I1195" s="23" t="s">
        <v>4339</v>
      </c>
      <c r="J1195" t="s">
        <v>4516</v>
      </c>
      <c r="K1195">
        <v>2</v>
      </c>
      <c r="L1195" s="23" t="s">
        <v>2522</v>
      </c>
    </row>
    <row r="1196" spans="1:12" x14ac:dyDescent="0.35">
      <c r="A1196" s="23" t="s">
        <v>6546</v>
      </c>
      <c r="B1196" s="23" t="s">
        <v>6545</v>
      </c>
      <c r="C1196" s="23" t="s">
        <v>3254</v>
      </c>
      <c r="D1196" s="23">
        <v>3.4039999999999999</v>
      </c>
      <c r="E1196" s="23" t="s">
        <v>50</v>
      </c>
      <c r="F1196" s="23" t="s">
        <v>36</v>
      </c>
      <c r="G1196" s="27" t="s">
        <v>4910</v>
      </c>
      <c r="H1196" s="27" t="s">
        <v>4338</v>
      </c>
      <c r="I1196" s="23" t="s">
        <v>4339</v>
      </c>
      <c r="J1196" t="s">
        <v>4711</v>
      </c>
      <c r="K1196">
        <v>4</v>
      </c>
      <c r="L1196" s="23" t="s">
        <v>2518</v>
      </c>
    </row>
    <row r="1197" spans="1:12" x14ac:dyDescent="0.35">
      <c r="A1197" s="23" t="s">
        <v>3154</v>
      </c>
      <c r="B1197" s="23" t="s">
        <v>3153</v>
      </c>
      <c r="C1197" s="23" t="s">
        <v>3256</v>
      </c>
      <c r="D1197" s="23">
        <v>6.0510000000000002</v>
      </c>
      <c r="E1197" s="23" t="s">
        <v>81</v>
      </c>
      <c r="F1197" s="23" t="s">
        <v>36</v>
      </c>
      <c r="G1197" s="27" t="s">
        <v>1733</v>
      </c>
      <c r="H1197" s="27" t="s">
        <v>4338</v>
      </c>
      <c r="I1197" s="23" t="s">
        <v>4342</v>
      </c>
      <c r="J1197" t="s">
        <v>4812</v>
      </c>
      <c r="K1197">
        <v>7</v>
      </c>
      <c r="L1197" s="23" t="s">
        <v>2516</v>
      </c>
    </row>
    <row r="1198" spans="1:12" x14ac:dyDescent="0.35">
      <c r="A1198" s="23" t="s">
        <v>3164</v>
      </c>
      <c r="B1198" s="23" t="s">
        <v>3163</v>
      </c>
      <c r="C1198" s="23" t="s">
        <v>3262</v>
      </c>
      <c r="D1198" s="23">
        <v>4.101</v>
      </c>
      <c r="E1198" s="23" t="s">
        <v>50</v>
      </c>
      <c r="F1198" s="23" t="s">
        <v>36</v>
      </c>
      <c r="G1198" s="27" t="s">
        <v>1733</v>
      </c>
      <c r="H1198" s="27" t="s">
        <v>4338</v>
      </c>
      <c r="I1198" s="23" t="s">
        <v>4342</v>
      </c>
      <c r="J1198" t="s">
        <v>4834</v>
      </c>
      <c r="K1198">
        <v>6</v>
      </c>
      <c r="L1198" s="23" t="s">
        <v>2517</v>
      </c>
    </row>
    <row r="1199" spans="1:12" x14ac:dyDescent="0.35">
      <c r="A1199" s="23" t="s">
        <v>6568</v>
      </c>
      <c r="B1199" s="23" t="s">
        <v>6567</v>
      </c>
      <c r="C1199" s="23" t="s">
        <v>3255</v>
      </c>
      <c r="D1199" s="23">
        <v>0.69099999999999995</v>
      </c>
      <c r="E1199" s="23" t="s">
        <v>85</v>
      </c>
      <c r="F1199" s="23" t="s">
        <v>36</v>
      </c>
      <c r="G1199" s="27" t="s">
        <v>4910</v>
      </c>
      <c r="H1199" s="27" t="s">
        <v>4338</v>
      </c>
      <c r="I1199" s="23" t="s">
        <v>4342</v>
      </c>
      <c r="J1199" t="s">
        <v>4881</v>
      </c>
      <c r="K1199">
        <v>6</v>
      </c>
      <c r="L1199" s="23" t="s">
        <v>2525</v>
      </c>
    </row>
    <row r="1200" spans="1:12" x14ac:dyDescent="0.35">
      <c r="A1200" s="23" t="s">
        <v>6042</v>
      </c>
      <c r="B1200" s="23" t="s">
        <v>6041</v>
      </c>
      <c r="C1200" s="23" t="s">
        <v>3255</v>
      </c>
      <c r="D1200" s="23">
        <v>0.75</v>
      </c>
      <c r="E1200" s="23" t="s">
        <v>68</v>
      </c>
      <c r="F1200" s="23" t="s">
        <v>36</v>
      </c>
      <c r="G1200" s="27" t="s">
        <v>27</v>
      </c>
      <c r="H1200" s="27" t="s">
        <v>4338</v>
      </c>
      <c r="I1200" s="23" t="s">
        <v>4339</v>
      </c>
      <c r="J1200" t="s">
        <v>4401</v>
      </c>
      <c r="K1200">
        <v>1</v>
      </c>
      <c r="L1200" s="23" t="s">
        <v>2525</v>
      </c>
    </row>
    <row r="1201" spans="1:12" x14ac:dyDescent="0.35">
      <c r="A1201" s="23" t="s">
        <v>5182</v>
      </c>
      <c r="B1201" s="23" t="s">
        <v>5181</v>
      </c>
      <c r="C1201" s="23" t="s">
        <v>3254</v>
      </c>
      <c r="D1201" s="23">
        <v>2.415</v>
      </c>
      <c r="E1201" s="23" t="s">
        <v>47</v>
      </c>
      <c r="F1201" s="23" t="s">
        <v>36</v>
      </c>
      <c r="G1201" s="27" t="s">
        <v>5553</v>
      </c>
      <c r="H1201" s="27" t="s">
        <v>4338</v>
      </c>
      <c r="I1201" s="23" t="s">
        <v>4339</v>
      </c>
      <c r="J1201" t="s">
        <v>4559</v>
      </c>
      <c r="K1201">
        <v>2</v>
      </c>
      <c r="L1201" s="23" t="s">
        <v>2518</v>
      </c>
    </row>
    <row r="1202" spans="1:12" x14ac:dyDescent="0.35">
      <c r="A1202" s="23" t="s">
        <v>3245</v>
      </c>
      <c r="B1202" s="23" t="s">
        <v>3244</v>
      </c>
      <c r="C1202" s="23" t="s">
        <v>3254</v>
      </c>
      <c r="D1202" s="23">
        <v>2.87</v>
      </c>
      <c r="E1202" s="23" t="s">
        <v>85</v>
      </c>
      <c r="F1202" s="23" t="s">
        <v>36</v>
      </c>
      <c r="G1202" s="27" t="s">
        <v>2783</v>
      </c>
      <c r="H1202" s="27" t="s">
        <v>4338</v>
      </c>
      <c r="I1202" s="23" t="s">
        <v>4339</v>
      </c>
      <c r="J1202" t="s">
        <v>4835</v>
      </c>
      <c r="K1202">
        <v>3</v>
      </c>
      <c r="L1202" s="23" t="s">
        <v>2518</v>
      </c>
    </row>
    <row r="1203" spans="1:12" x14ac:dyDescent="0.35">
      <c r="A1203" s="23" t="s">
        <v>6711</v>
      </c>
      <c r="B1203" s="23" t="s">
        <v>6710</v>
      </c>
      <c r="C1203" s="23" t="s">
        <v>3253</v>
      </c>
      <c r="D1203" s="23">
        <v>1.86</v>
      </c>
      <c r="E1203" s="23" t="s">
        <v>96</v>
      </c>
      <c r="F1203" s="23" t="s">
        <v>36</v>
      </c>
      <c r="G1203" s="27" t="s">
        <v>4910</v>
      </c>
      <c r="H1203" s="27" t="s">
        <v>4338</v>
      </c>
      <c r="I1203" s="23" t="s">
        <v>4339</v>
      </c>
      <c r="J1203" t="s">
        <v>4356</v>
      </c>
      <c r="K1203">
        <v>1</v>
      </c>
      <c r="L1203" s="23" t="s">
        <v>2522</v>
      </c>
    </row>
    <row r="1204" spans="1:12" x14ac:dyDescent="0.35">
      <c r="A1204" s="23" t="s">
        <v>3282</v>
      </c>
      <c r="B1204" s="23" t="s">
        <v>3281</v>
      </c>
      <c r="C1204" s="23" t="s">
        <v>3256</v>
      </c>
      <c r="D1204" s="23">
        <v>6.0019999999999998</v>
      </c>
      <c r="E1204" s="23" t="s">
        <v>50</v>
      </c>
      <c r="F1204" s="23" t="s">
        <v>36</v>
      </c>
      <c r="G1204" s="27" t="s">
        <v>497</v>
      </c>
      <c r="H1204" s="27" t="s">
        <v>4338</v>
      </c>
      <c r="I1204" s="23" t="s">
        <v>4342</v>
      </c>
      <c r="J1204" t="s">
        <v>4573</v>
      </c>
      <c r="K1204">
        <v>6</v>
      </c>
      <c r="L1204" s="23" t="s">
        <v>2516</v>
      </c>
    </row>
    <row r="1205" spans="1:12" x14ac:dyDescent="0.35">
      <c r="A1205" s="23" t="s">
        <v>3286</v>
      </c>
      <c r="B1205" s="23" t="s">
        <v>3285</v>
      </c>
      <c r="C1205" s="23" t="s">
        <v>3262</v>
      </c>
      <c r="D1205" s="23">
        <v>3.9860000000000002</v>
      </c>
      <c r="E1205" s="23" t="s">
        <v>106</v>
      </c>
      <c r="F1205" s="23" t="s">
        <v>36</v>
      </c>
      <c r="G1205" s="27" t="s">
        <v>497</v>
      </c>
      <c r="H1205" s="27" t="s">
        <v>4338</v>
      </c>
      <c r="I1205" s="23" t="s">
        <v>4342</v>
      </c>
      <c r="J1205" t="s">
        <v>4531</v>
      </c>
      <c r="K1205">
        <v>5</v>
      </c>
      <c r="L1205" s="23" t="s">
        <v>2517</v>
      </c>
    </row>
    <row r="1206" spans="1:12" x14ac:dyDescent="0.35">
      <c r="A1206" s="23" t="s">
        <v>2364</v>
      </c>
      <c r="B1206" s="23" t="s">
        <v>2363</v>
      </c>
      <c r="C1206" s="23" t="s">
        <v>3262</v>
      </c>
      <c r="D1206" s="23">
        <v>4.4660000000000002</v>
      </c>
      <c r="E1206" s="23" t="s">
        <v>68</v>
      </c>
      <c r="F1206" s="23" t="s">
        <v>36</v>
      </c>
      <c r="G1206" s="27" t="s">
        <v>1733</v>
      </c>
      <c r="H1206" s="27" t="s">
        <v>4338</v>
      </c>
      <c r="I1206" s="23" t="s">
        <v>4339</v>
      </c>
      <c r="J1206" t="s">
        <v>4443</v>
      </c>
      <c r="K1206">
        <v>2</v>
      </c>
      <c r="L1206" s="23" t="s">
        <v>2517</v>
      </c>
    </row>
    <row r="1207" spans="1:12" x14ac:dyDescent="0.35">
      <c r="A1207" s="23" t="s">
        <v>6113</v>
      </c>
      <c r="B1207" s="23" t="s">
        <v>6112</v>
      </c>
      <c r="C1207" s="23" t="s">
        <v>3255</v>
      </c>
      <c r="D1207" s="23">
        <v>0.75</v>
      </c>
      <c r="E1207" s="23" t="s">
        <v>39</v>
      </c>
      <c r="F1207" s="23" t="s">
        <v>36</v>
      </c>
      <c r="G1207" s="27" t="s">
        <v>28</v>
      </c>
      <c r="H1207" s="27" t="s">
        <v>4338</v>
      </c>
      <c r="I1207" s="23" t="s">
        <v>4339</v>
      </c>
      <c r="J1207" t="s">
        <v>7040</v>
      </c>
      <c r="K1207">
        <v>4</v>
      </c>
      <c r="L1207" s="23" t="s">
        <v>2525</v>
      </c>
    </row>
    <row r="1208" spans="1:12" x14ac:dyDescent="0.35">
      <c r="A1208" s="23" t="s">
        <v>6610</v>
      </c>
      <c r="B1208" s="23" t="s">
        <v>6609</v>
      </c>
      <c r="C1208" s="23" t="s">
        <v>3254</v>
      </c>
      <c r="D1208" s="23">
        <v>2.6709999999999998</v>
      </c>
      <c r="E1208" s="23" t="s">
        <v>50</v>
      </c>
      <c r="F1208" s="23" t="s">
        <v>36</v>
      </c>
      <c r="G1208" s="27" t="s">
        <v>4910</v>
      </c>
      <c r="H1208" s="27" t="s">
        <v>4338</v>
      </c>
      <c r="I1208" s="23" t="s">
        <v>4339</v>
      </c>
      <c r="J1208" t="s">
        <v>4575</v>
      </c>
      <c r="K1208">
        <v>1</v>
      </c>
      <c r="L1208" s="23" t="s">
        <v>2518</v>
      </c>
    </row>
    <row r="1209" spans="1:12" x14ac:dyDescent="0.35">
      <c r="A1209" s="23" t="s">
        <v>2384</v>
      </c>
      <c r="B1209" s="23" t="s">
        <v>2383</v>
      </c>
      <c r="C1209" s="23" t="s">
        <v>3254</v>
      </c>
      <c r="D1209" s="23">
        <v>2.5859999999999999</v>
      </c>
      <c r="E1209" s="23" t="s">
        <v>76</v>
      </c>
      <c r="F1209" s="23" t="s">
        <v>36</v>
      </c>
      <c r="G1209" s="27" t="s">
        <v>1733</v>
      </c>
      <c r="H1209" s="27" t="s">
        <v>4338</v>
      </c>
      <c r="I1209" s="23" t="s">
        <v>4342</v>
      </c>
      <c r="J1209" t="s">
        <v>4657</v>
      </c>
      <c r="K1209">
        <v>5</v>
      </c>
      <c r="L1209" s="23" t="s">
        <v>2518</v>
      </c>
    </row>
    <row r="1210" spans="1:12" x14ac:dyDescent="0.35">
      <c r="A1210" s="23" t="s">
        <v>2716</v>
      </c>
      <c r="B1210" s="23" t="s">
        <v>2715</v>
      </c>
      <c r="C1210" s="23" t="s">
        <v>3254</v>
      </c>
      <c r="D1210" s="23">
        <v>2.1139999999999999</v>
      </c>
      <c r="E1210" s="23" t="s">
        <v>85</v>
      </c>
      <c r="F1210" s="23" t="s">
        <v>36</v>
      </c>
      <c r="G1210" s="27" t="s">
        <v>1733</v>
      </c>
      <c r="H1210" s="27" t="s">
        <v>4338</v>
      </c>
      <c r="I1210" s="23" t="s">
        <v>4339</v>
      </c>
      <c r="J1210" t="s">
        <v>4344</v>
      </c>
      <c r="K1210">
        <v>3</v>
      </c>
      <c r="L1210" s="23" t="s">
        <v>2518</v>
      </c>
    </row>
    <row r="1211" spans="1:12" x14ac:dyDescent="0.35">
      <c r="A1211" s="23" t="s">
        <v>6184</v>
      </c>
      <c r="B1211" s="23" t="s">
        <v>6183</v>
      </c>
      <c r="C1211" s="23" t="s">
        <v>3262</v>
      </c>
      <c r="D1211" s="23">
        <v>3.7170000000000001</v>
      </c>
      <c r="E1211" s="23" t="s">
        <v>39</v>
      </c>
      <c r="F1211" s="23" t="s">
        <v>36</v>
      </c>
      <c r="G1211" s="27" t="s">
        <v>1733</v>
      </c>
      <c r="H1211" s="27" t="s">
        <v>4338</v>
      </c>
      <c r="I1211" s="23" t="s">
        <v>4339</v>
      </c>
      <c r="J1211" t="s">
        <v>4600</v>
      </c>
      <c r="K1211">
        <v>3</v>
      </c>
      <c r="L1211" s="23" t="s">
        <v>2517</v>
      </c>
    </row>
    <row r="1212" spans="1:12" x14ac:dyDescent="0.35">
      <c r="A1212" s="23" t="s">
        <v>3231</v>
      </c>
      <c r="B1212" s="23" t="s">
        <v>3230</v>
      </c>
      <c r="C1212" s="23" t="s">
        <v>3254</v>
      </c>
      <c r="D1212" s="23">
        <v>3.097</v>
      </c>
      <c r="E1212" s="23" t="s">
        <v>39</v>
      </c>
      <c r="F1212" s="23" t="s">
        <v>36</v>
      </c>
      <c r="G1212" s="27" t="s">
        <v>1733</v>
      </c>
      <c r="H1212" s="27" t="s">
        <v>4338</v>
      </c>
      <c r="I1212" s="23" t="s">
        <v>4339</v>
      </c>
      <c r="J1212" t="s">
        <v>4668</v>
      </c>
      <c r="K1212">
        <v>3</v>
      </c>
      <c r="L1212" s="23" t="s">
        <v>2518</v>
      </c>
    </row>
    <row r="1213" spans="1:12" x14ac:dyDescent="0.35">
      <c r="A1213" s="23" t="s">
        <v>4273</v>
      </c>
      <c r="B1213" s="23" t="s">
        <v>4272</v>
      </c>
      <c r="C1213" s="23" t="s">
        <v>3255</v>
      </c>
      <c r="D1213" s="23">
        <v>0.75</v>
      </c>
      <c r="E1213" s="23" t="s">
        <v>36</v>
      </c>
      <c r="F1213" s="23" t="s">
        <v>36</v>
      </c>
      <c r="G1213" s="27" t="s">
        <v>29</v>
      </c>
      <c r="H1213" s="27" t="s">
        <v>4338</v>
      </c>
      <c r="I1213" s="23" t="s">
        <v>4339</v>
      </c>
      <c r="J1213" t="s">
        <v>4362</v>
      </c>
      <c r="K1213">
        <v>2</v>
      </c>
      <c r="L1213" s="23" t="s">
        <v>2525</v>
      </c>
    </row>
    <row r="1214" spans="1:12" x14ac:dyDescent="0.35">
      <c r="A1214" s="23" t="s">
        <v>4200</v>
      </c>
      <c r="B1214" s="23" t="s">
        <v>4199</v>
      </c>
      <c r="C1214" s="23" t="s">
        <v>3254</v>
      </c>
      <c r="D1214" s="23">
        <v>2.29</v>
      </c>
      <c r="E1214" s="23" t="s">
        <v>47</v>
      </c>
      <c r="F1214" s="23" t="s">
        <v>36</v>
      </c>
      <c r="G1214" s="27" t="s">
        <v>29</v>
      </c>
      <c r="H1214" s="27" t="s">
        <v>4338</v>
      </c>
      <c r="I1214" s="23" t="s">
        <v>4339</v>
      </c>
      <c r="J1214" t="s">
        <v>4825</v>
      </c>
      <c r="K1214">
        <v>3</v>
      </c>
      <c r="L1214" s="23" t="s">
        <v>2518</v>
      </c>
    </row>
    <row r="1215" spans="1:12" x14ac:dyDescent="0.35">
      <c r="A1215" s="23" t="s">
        <v>192</v>
      </c>
      <c r="B1215" s="23" t="s">
        <v>191</v>
      </c>
      <c r="C1215" s="23" t="s">
        <v>3254</v>
      </c>
      <c r="D1215" s="23">
        <v>3.101</v>
      </c>
      <c r="E1215" s="23" t="s">
        <v>39</v>
      </c>
      <c r="F1215" s="23" t="s">
        <v>36</v>
      </c>
      <c r="G1215" s="27" t="s">
        <v>27</v>
      </c>
      <c r="H1215" s="27" t="s">
        <v>4338</v>
      </c>
      <c r="I1215" s="23" t="s">
        <v>4339</v>
      </c>
      <c r="J1215" t="s">
        <v>4634</v>
      </c>
      <c r="K1215">
        <v>4</v>
      </c>
      <c r="L1215" s="23" t="s">
        <v>2518</v>
      </c>
    </row>
    <row r="1216" spans="1:12" x14ac:dyDescent="0.35">
      <c r="A1216" s="23" t="s">
        <v>5603</v>
      </c>
      <c r="B1216" s="23" t="s">
        <v>5602</v>
      </c>
      <c r="C1216" s="23" t="s">
        <v>3255</v>
      </c>
      <c r="D1216" s="23">
        <v>0.53500000000000003</v>
      </c>
      <c r="E1216" s="23" t="s">
        <v>81</v>
      </c>
      <c r="F1216" s="23" t="s">
        <v>36</v>
      </c>
      <c r="G1216" s="27" t="s">
        <v>29</v>
      </c>
      <c r="H1216" s="27" t="s">
        <v>4338</v>
      </c>
      <c r="I1216" s="23" t="s">
        <v>4339</v>
      </c>
      <c r="J1216" t="s">
        <v>4810</v>
      </c>
      <c r="K1216">
        <v>2</v>
      </c>
      <c r="L1216" s="23" t="s">
        <v>2525</v>
      </c>
    </row>
    <row r="1217" spans="1:12" x14ac:dyDescent="0.35">
      <c r="A1217" s="23" t="s">
        <v>4125</v>
      </c>
      <c r="B1217" s="23" t="s">
        <v>4124</v>
      </c>
      <c r="C1217" s="23" t="s">
        <v>3254</v>
      </c>
      <c r="D1217" s="23">
        <v>1.9730000000000001</v>
      </c>
      <c r="E1217" s="23" t="s">
        <v>47</v>
      </c>
      <c r="F1217" s="23" t="s">
        <v>36</v>
      </c>
      <c r="G1217" s="27" t="s">
        <v>29</v>
      </c>
      <c r="H1217" s="27" t="s">
        <v>4338</v>
      </c>
      <c r="I1217" s="23" t="s">
        <v>4342</v>
      </c>
      <c r="J1217" t="s">
        <v>4830</v>
      </c>
      <c r="K1217">
        <v>8</v>
      </c>
      <c r="L1217" s="23" t="s">
        <v>2518</v>
      </c>
    </row>
    <row r="1218" spans="1:12" x14ac:dyDescent="0.35">
      <c r="A1218" s="23" t="s">
        <v>4265</v>
      </c>
      <c r="B1218" s="23" t="s">
        <v>4264</v>
      </c>
      <c r="C1218" s="23" t="s">
        <v>3253</v>
      </c>
      <c r="D1218" s="23">
        <v>1.73</v>
      </c>
      <c r="E1218" s="23" t="s">
        <v>47</v>
      </c>
      <c r="F1218" s="23" t="s">
        <v>36</v>
      </c>
      <c r="G1218" s="27" t="s">
        <v>29</v>
      </c>
      <c r="H1218" s="27" t="s">
        <v>4338</v>
      </c>
      <c r="I1218" s="23" t="s">
        <v>4339</v>
      </c>
      <c r="J1218" t="s">
        <v>4524</v>
      </c>
      <c r="K1218">
        <v>3</v>
      </c>
      <c r="L1218" s="23" t="s">
        <v>2522</v>
      </c>
    </row>
    <row r="1219" spans="1:12" x14ac:dyDescent="0.35">
      <c r="A1219" s="23" t="s">
        <v>6168</v>
      </c>
      <c r="B1219" s="23" t="s">
        <v>6167</v>
      </c>
      <c r="C1219" s="23" t="s">
        <v>3262</v>
      </c>
      <c r="D1219" s="23">
        <v>4.0730000000000004</v>
      </c>
      <c r="E1219" s="23" t="s">
        <v>42</v>
      </c>
      <c r="F1219" s="23" t="s">
        <v>36</v>
      </c>
      <c r="G1219" s="27" t="s">
        <v>1733</v>
      </c>
      <c r="H1219" s="27" t="s">
        <v>4338</v>
      </c>
      <c r="I1219" s="23" t="s">
        <v>4342</v>
      </c>
      <c r="J1219" t="s">
        <v>4603</v>
      </c>
      <c r="K1219">
        <v>5</v>
      </c>
      <c r="L1219" s="23" t="s">
        <v>2517</v>
      </c>
    </row>
    <row r="1220" spans="1:12" x14ac:dyDescent="0.35">
      <c r="A1220" s="23" t="s">
        <v>6164</v>
      </c>
      <c r="B1220" s="23" t="s">
        <v>6163</v>
      </c>
      <c r="C1220" s="23" t="s">
        <v>3261</v>
      </c>
      <c r="D1220" s="23">
        <v>4.7729999999999997</v>
      </c>
      <c r="E1220" s="23" t="s">
        <v>36</v>
      </c>
      <c r="F1220" s="23" t="s">
        <v>36</v>
      </c>
      <c r="G1220" s="27" t="s">
        <v>1733</v>
      </c>
      <c r="H1220" s="27" t="s">
        <v>4338</v>
      </c>
      <c r="I1220" s="23" t="s">
        <v>4339</v>
      </c>
      <c r="J1220" t="s">
        <v>4635</v>
      </c>
      <c r="K1220">
        <v>4</v>
      </c>
      <c r="L1220" s="23" t="s">
        <v>2536</v>
      </c>
    </row>
    <row r="1221" spans="1:12" x14ac:dyDescent="0.35">
      <c r="A1221" s="23" t="s">
        <v>5330</v>
      </c>
      <c r="B1221" s="23" t="s">
        <v>5329</v>
      </c>
      <c r="C1221" s="23" t="s">
        <v>3255</v>
      </c>
      <c r="D1221" s="23">
        <v>0.80800000000000005</v>
      </c>
      <c r="E1221" s="23" t="s">
        <v>36</v>
      </c>
      <c r="F1221" s="23" t="s">
        <v>36</v>
      </c>
      <c r="G1221" s="27" t="s">
        <v>5553</v>
      </c>
      <c r="H1221" s="27" t="s">
        <v>4338</v>
      </c>
      <c r="I1221" s="23" t="s">
        <v>4339</v>
      </c>
      <c r="J1221" t="s">
        <v>4629</v>
      </c>
      <c r="K1221">
        <v>1</v>
      </c>
      <c r="L1221" s="23" t="s">
        <v>2525</v>
      </c>
    </row>
    <row r="1222" spans="1:12" x14ac:dyDescent="0.35">
      <c r="A1222" s="23" t="s">
        <v>5162</v>
      </c>
      <c r="B1222" s="23" t="s">
        <v>5161</v>
      </c>
      <c r="C1222" s="23" t="s">
        <v>3254</v>
      </c>
      <c r="D1222" s="23">
        <v>2.9940000000000002</v>
      </c>
      <c r="E1222" s="23" t="s">
        <v>36</v>
      </c>
      <c r="F1222" s="23" t="s">
        <v>36</v>
      </c>
      <c r="G1222" s="27" t="s">
        <v>5553</v>
      </c>
      <c r="H1222" s="27" t="s">
        <v>4338</v>
      </c>
      <c r="I1222" s="23" t="s">
        <v>4339</v>
      </c>
      <c r="J1222" t="s">
        <v>4352</v>
      </c>
      <c r="K1222">
        <v>2</v>
      </c>
      <c r="L1222" s="23" t="s">
        <v>2518</v>
      </c>
    </row>
    <row r="1223" spans="1:12" x14ac:dyDescent="0.35">
      <c r="A1223" s="23" t="s">
        <v>1917</v>
      </c>
      <c r="B1223" s="23" t="s">
        <v>1916</v>
      </c>
      <c r="C1223" s="23" t="s">
        <v>3254</v>
      </c>
      <c r="D1223" s="23">
        <v>2.3839999999999999</v>
      </c>
      <c r="E1223" s="23" t="s">
        <v>39</v>
      </c>
      <c r="F1223" s="23" t="s">
        <v>36</v>
      </c>
      <c r="G1223" s="27" t="s">
        <v>1733</v>
      </c>
      <c r="H1223" s="27" t="s">
        <v>4338</v>
      </c>
      <c r="I1223" s="23" t="s">
        <v>4339</v>
      </c>
      <c r="J1223" t="s">
        <v>4758</v>
      </c>
      <c r="K1223">
        <v>4</v>
      </c>
      <c r="L1223" s="23" t="s">
        <v>2518</v>
      </c>
    </row>
    <row r="1224" spans="1:12" x14ac:dyDescent="0.35">
      <c r="A1224" s="23" t="s">
        <v>2350</v>
      </c>
      <c r="B1224" s="23" t="s">
        <v>2349</v>
      </c>
      <c r="C1224" s="23" t="s">
        <v>3254</v>
      </c>
      <c r="D1224" s="23">
        <v>2.8340000000000001</v>
      </c>
      <c r="E1224" s="23" t="s">
        <v>85</v>
      </c>
      <c r="F1224" s="23" t="s">
        <v>36</v>
      </c>
      <c r="G1224" s="27" t="s">
        <v>1733</v>
      </c>
      <c r="H1224" s="27" t="s">
        <v>4338</v>
      </c>
      <c r="I1224" s="23" t="s">
        <v>4339</v>
      </c>
      <c r="J1224" t="s">
        <v>4650</v>
      </c>
      <c r="K1224">
        <v>4</v>
      </c>
      <c r="L1224" s="23" t="s">
        <v>2518</v>
      </c>
    </row>
    <row r="1225" spans="1:12" x14ac:dyDescent="0.35">
      <c r="A1225" s="23" t="s">
        <v>496</v>
      </c>
      <c r="B1225" s="23" t="s">
        <v>495</v>
      </c>
      <c r="C1225" s="23" t="s">
        <v>3253</v>
      </c>
      <c r="D1225" s="23">
        <v>1.4890000000000001</v>
      </c>
      <c r="E1225" s="23" t="s">
        <v>96</v>
      </c>
      <c r="F1225" s="23" t="s">
        <v>36</v>
      </c>
      <c r="G1225" s="27" t="s">
        <v>497</v>
      </c>
      <c r="H1225" s="27" t="s">
        <v>4338</v>
      </c>
      <c r="I1225" s="23" t="s">
        <v>4342</v>
      </c>
      <c r="J1225" t="s">
        <v>4836</v>
      </c>
      <c r="K1225">
        <v>5</v>
      </c>
      <c r="L1225" s="23" t="s">
        <v>2522</v>
      </c>
    </row>
    <row r="1226" spans="1:12" x14ac:dyDescent="0.35">
      <c r="A1226" s="23" t="s">
        <v>349</v>
      </c>
      <c r="B1226" s="23" t="s">
        <v>348</v>
      </c>
      <c r="C1226" s="23" t="s">
        <v>3255</v>
      </c>
      <c r="D1226" s="23">
        <v>0.75</v>
      </c>
      <c r="E1226" s="23" t="s">
        <v>36</v>
      </c>
      <c r="F1226" s="23" t="s">
        <v>36</v>
      </c>
      <c r="G1226" s="27" t="s">
        <v>7003</v>
      </c>
      <c r="H1226" s="27" t="s">
        <v>4338</v>
      </c>
      <c r="I1226" s="23" t="s">
        <v>4339</v>
      </c>
      <c r="J1226" t="s">
        <v>4499</v>
      </c>
      <c r="K1226">
        <v>4</v>
      </c>
      <c r="L1226" s="23" t="s">
        <v>2525</v>
      </c>
    </row>
    <row r="1227" spans="1:12" x14ac:dyDescent="0.35">
      <c r="A1227" s="23" t="s">
        <v>6608</v>
      </c>
      <c r="B1227" s="23" t="s">
        <v>6607</v>
      </c>
      <c r="C1227" s="23" t="s">
        <v>3254</v>
      </c>
      <c r="D1227" s="23">
        <v>2.677</v>
      </c>
      <c r="E1227" s="23" t="s">
        <v>39</v>
      </c>
      <c r="F1227" s="23" t="s">
        <v>36</v>
      </c>
      <c r="G1227" s="27" t="s">
        <v>4910</v>
      </c>
      <c r="H1227" s="27" t="s">
        <v>4338</v>
      </c>
      <c r="I1227" s="23" t="s">
        <v>4339</v>
      </c>
      <c r="J1227" t="s">
        <v>7084</v>
      </c>
      <c r="K1227">
        <v>2</v>
      </c>
      <c r="L1227" s="23" t="s">
        <v>2518</v>
      </c>
    </row>
    <row r="1228" spans="1:12" x14ac:dyDescent="0.35">
      <c r="A1228" s="23" t="s">
        <v>6238</v>
      </c>
      <c r="B1228" s="23" t="s">
        <v>6237</v>
      </c>
      <c r="C1228" s="23" t="s">
        <v>3256</v>
      </c>
      <c r="D1228" s="23">
        <v>6.7119999999999997</v>
      </c>
      <c r="E1228" s="23" t="s">
        <v>71</v>
      </c>
      <c r="F1228" s="23" t="s">
        <v>36</v>
      </c>
      <c r="G1228" s="27" t="s">
        <v>4910</v>
      </c>
      <c r="H1228" s="27" t="s">
        <v>4338</v>
      </c>
      <c r="I1228" s="23" t="s">
        <v>4342</v>
      </c>
      <c r="J1228" t="s">
        <v>4563</v>
      </c>
      <c r="K1228">
        <v>7</v>
      </c>
      <c r="L1228" s="23" t="s">
        <v>2516</v>
      </c>
    </row>
    <row r="1229" spans="1:12" x14ac:dyDescent="0.35">
      <c r="A1229" s="23" t="s">
        <v>3635</v>
      </c>
      <c r="B1229" s="23" t="s">
        <v>3634</v>
      </c>
      <c r="C1229" s="23" t="s">
        <v>3255</v>
      </c>
      <c r="D1229" s="23">
        <v>0.75</v>
      </c>
      <c r="E1229" s="23" t="s">
        <v>106</v>
      </c>
      <c r="F1229" s="23" t="s">
        <v>36</v>
      </c>
      <c r="G1229" s="27" t="s">
        <v>493</v>
      </c>
      <c r="H1229" s="27" t="s">
        <v>4338</v>
      </c>
      <c r="I1229" s="23" t="s">
        <v>4339</v>
      </c>
      <c r="J1229" t="s">
        <v>4817</v>
      </c>
      <c r="K1229">
        <v>3</v>
      </c>
      <c r="L1229" s="23" t="s">
        <v>2525</v>
      </c>
    </row>
    <row r="1230" spans="1:12" x14ac:dyDescent="0.35">
      <c r="A1230" s="23" t="s">
        <v>2869</v>
      </c>
      <c r="B1230" s="23" t="s">
        <v>2868</v>
      </c>
      <c r="C1230" s="23" t="s">
        <v>3255</v>
      </c>
      <c r="D1230" s="23">
        <v>0.76</v>
      </c>
      <c r="E1230" s="23" t="s">
        <v>50</v>
      </c>
      <c r="F1230" s="23" t="s">
        <v>36</v>
      </c>
      <c r="G1230" s="27" t="s">
        <v>493</v>
      </c>
      <c r="H1230" s="27" t="s">
        <v>4338</v>
      </c>
      <c r="I1230" s="23" t="s">
        <v>4339</v>
      </c>
      <c r="J1230" t="s">
        <v>4420</v>
      </c>
      <c r="K1230">
        <v>2</v>
      </c>
      <c r="L1230" s="23" t="s">
        <v>2525</v>
      </c>
    </row>
    <row r="1231" spans="1:12" x14ac:dyDescent="0.35">
      <c r="A1231" s="23" t="s">
        <v>500</v>
      </c>
      <c r="B1231" s="23" t="s">
        <v>499</v>
      </c>
      <c r="C1231" s="23" t="s">
        <v>3254</v>
      </c>
      <c r="D1231" s="23">
        <v>2.5430000000000001</v>
      </c>
      <c r="E1231" s="23" t="s">
        <v>76</v>
      </c>
      <c r="F1231" s="23" t="s">
        <v>36</v>
      </c>
      <c r="G1231" s="27" t="s">
        <v>25</v>
      </c>
      <c r="H1231" s="27" t="s">
        <v>4338</v>
      </c>
      <c r="I1231" s="23" t="s">
        <v>4342</v>
      </c>
      <c r="J1231" t="s">
        <v>4837</v>
      </c>
      <c r="K1231">
        <v>8</v>
      </c>
      <c r="L1231" s="23" t="s">
        <v>2518</v>
      </c>
    </row>
    <row r="1232" spans="1:12" x14ac:dyDescent="0.35">
      <c r="A1232" s="23" t="s">
        <v>6212</v>
      </c>
      <c r="B1232" s="23" t="s">
        <v>6211</v>
      </c>
      <c r="C1232" s="23" t="s">
        <v>3255</v>
      </c>
      <c r="D1232" s="23">
        <v>0.74299999999999999</v>
      </c>
      <c r="E1232" s="23" t="s">
        <v>39</v>
      </c>
      <c r="F1232" s="23" t="s">
        <v>36</v>
      </c>
      <c r="G1232" s="27" t="s">
        <v>1733</v>
      </c>
      <c r="H1232" s="27" t="s">
        <v>4338</v>
      </c>
      <c r="I1232" s="23" t="s">
        <v>4342</v>
      </c>
      <c r="J1232" t="s">
        <v>4605</v>
      </c>
      <c r="K1232">
        <v>7</v>
      </c>
      <c r="L1232" s="23" t="s">
        <v>2525</v>
      </c>
    </row>
    <row r="1233" spans="1:12" x14ac:dyDescent="0.35">
      <c r="A1233" s="23" t="s">
        <v>2082</v>
      </c>
      <c r="B1233" s="23" t="s">
        <v>2081</v>
      </c>
      <c r="C1233" s="23" t="s">
        <v>3254</v>
      </c>
      <c r="D1233" s="23">
        <v>2.29</v>
      </c>
      <c r="E1233" s="23" t="s">
        <v>39</v>
      </c>
      <c r="F1233" s="23" t="s">
        <v>36</v>
      </c>
      <c r="G1233" s="27" t="s">
        <v>26</v>
      </c>
      <c r="H1233" s="27" t="s">
        <v>4338</v>
      </c>
      <c r="I1233" s="23" t="s">
        <v>4339</v>
      </c>
      <c r="J1233" t="s">
        <v>4838</v>
      </c>
      <c r="K1233">
        <v>1</v>
      </c>
      <c r="L1233" s="23" t="s">
        <v>2518</v>
      </c>
    </row>
    <row r="1234" spans="1:12" x14ac:dyDescent="0.35">
      <c r="A1234" s="23" t="s">
        <v>2967</v>
      </c>
      <c r="B1234" s="23" t="s">
        <v>2966</v>
      </c>
      <c r="C1234" s="23" t="s">
        <v>3254</v>
      </c>
      <c r="D1234" s="23">
        <v>2.1059999999999999</v>
      </c>
      <c r="E1234" s="23" t="s">
        <v>39</v>
      </c>
      <c r="F1234" s="23" t="s">
        <v>36</v>
      </c>
      <c r="G1234" s="27" t="s">
        <v>2786</v>
      </c>
      <c r="H1234" s="27" t="s">
        <v>4338</v>
      </c>
      <c r="I1234" s="23" t="s">
        <v>4339</v>
      </c>
      <c r="J1234" t="s">
        <v>4394</v>
      </c>
      <c r="K1234">
        <v>2</v>
      </c>
      <c r="L1234" s="23" t="s">
        <v>2518</v>
      </c>
    </row>
    <row r="1235" spans="1:12" x14ac:dyDescent="0.35">
      <c r="A1235" s="23" t="s">
        <v>6020</v>
      </c>
      <c r="B1235" s="23" t="s">
        <v>6019</v>
      </c>
      <c r="C1235" s="23" t="s">
        <v>3255</v>
      </c>
      <c r="D1235" s="23">
        <v>0.745</v>
      </c>
      <c r="E1235" s="23" t="s">
        <v>50</v>
      </c>
      <c r="F1235" s="23" t="s">
        <v>36</v>
      </c>
      <c r="G1235" s="27" t="s">
        <v>3274</v>
      </c>
      <c r="H1235" s="27" t="s">
        <v>4338</v>
      </c>
      <c r="I1235" s="23" t="s">
        <v>4339</v>
      </c>
      <c r="J1235" t="s">
        <v>4668</v>
      </c>
      <c r="K1235">
        <v>3</v>
      </c>
      <c r="L1235" s="23" t="s">
        <v>2525</v>
      </c>
    </row>
    <row r="1236" spans="1:12" x14ac:dyDescent="0.35">
      <c r="A1236" s="23" t="s">
        <v>3494</v>
      </c>
      <c r="B1236" s="23" t="s">
        <v>3493</v>
      </c>
      <c r="C1236" s="23" t="s">
        <v>3253</v>
      </c>
      <c r="D1236" s="23">
        <v>1.3979999999999999</v>
      </c>
      <c r="E1236" s="23" t="s">
        <v>96</v>
      </c>
      <c r="F1236" s="23" t="s">
        <v>36</v>
      </c>
      <c r="G1236" s="27" t="s">
        <v>3273</v>
      </c>
      <c r="H1236" s="27" t="s">
        <v>4338</v>
      </c>
      <c r="I1236" s="23" t="s">
        <v>4339</v>
      </c>
      <c r="J1236" t="s">
        <v>4399</v>
      </c>
      <c r="K1236">
        <v>1</v>
      </c>
      <c r="L1236" s="23" t="s">
        <v>2522</v>
      </c>
    </row>
    <row r="1237" spans="1:12" x14ac:dyDescent="0.35">
      <c r="A1237" s="23" t="s">
        <v>2820</v>
      </c>
      <c r="B1237" s="23" t="s">
        <v>2819</v>
      </c>
      <c r="C1237" s="23" t="s">
        <v>3254</v>
      </c>
      <c r="D1237" s="23">
        <v>3.2130000000000001</v>
      </c>
      <c r="E1237" s="23" t="s">
        <v>50</v>
      </c>
      <c r="F1237" s="23" t="s">
        <v>36</v>
      </c>
      <c r="G1237" s="27" t="s">
        <v>497</v>
      </c>
      <c r="H1237" s="27" t="s">
        <v>4338</v>
      </c>
      <c r="I1237" s="23" t="s">
        <v>4339</v>
      </c>
      <c r="J1237" t="s">
        <v>4677</v>
      </c>
      <c r="K1237">
        <v>1</v>
      </c>
      <c r="L1237" s="23" t="s">
        <v>2518</v>
      </c>
    </row>
    <row r="1238" spans="1:12" x14ac:dyDescent="0.35">
      <c r="A1238" s="23" t="s">
        <v>6046</v>
      </c>
      <c r="B1238" s="23" t="s">
        <v>6045</v>
      </c>
      <c r="C1238" s="23" t="s">
        <v>3255</v>
      </c>
      <c r="D1238" s="23">
        <v>0.75</v>
      </c>
      <c r="E1238" s="23" t="s">
        <v>68</v>
      </c>
      <c r="F1238" s="23" t="s">
        <v>36</v>
      </c>
      <c r="G1238" s="27" t="s">
        <v>27</v>
      </c>
      <c r="H1238" s="27" t="s">
        <v>4338</v>
      </c>
      <c r="I1238" s="23" t="s">
        <v>4339</v>
      </c>
      <c r="J1238" t="s">
        <v>4590</v>
      </c>
      <c r="K1238">
        <v>3</v>
      </c>
      <c r="L1238" s="23" t="s">
        <v>2525</v>
      </c>
    </row>
    <row r="1239" spans="1:12" x14ac:dyDescent="0.35">
      <c r="A1239" s="23" t="s">
        <v>5044</v>
      </c>
      <c r="B1239" s="23" t="s">
        <v>5043</v>
      </c>
      <c r="C1239" s="23" t="s">
        <v>3261</v>
      </c>
      <c r="D1239" s="23">
        <v>5.0270000000000001</v>
      </c>
      <c r="E1239" s="23" t="s">
        <v>39</v>
      </c>
      <c r="F1239" s="23" t="s">
        <v>36</v>
      </c>
      <c r="G1239" s="27" t="s">
        <v>2783</v>
      </c>
      <c r="H1239" s="27" t="s">
        <v>4338</v>
      </c>
      <c r="I1239" s="23" t="s">
        <v>4339</v>
      </c>
      <c r="J1239" t="s">
        <v>4498</v>
      </c>
      <c r="K1239">
        <v>2</v>
      </c>
      <c r="L1239" s="23" t="s">
        <v>2536</v>
      </c>
    </row>
    <row r="1240" spans="1:12" x14ac:dyDescent="0.35">
      <c r="A1240" s="23" t="s">
        <v>3960</v>
      </c>
      <c r="B1240" s="23" t="s">
        <v>3959</v>
      </c>
      <c r="C1240" s="23" t="s">
        <v>3254</v>
      </c>
      <c r="D1240" s="23">
        <v>3.4079999999999999</v>
      </c>
      <c r="E1240" s="23" t="s">
        <v>36</v>
      </c>
      <c r="F1240" s="23" t="s">
        <v>36</v>
      </c>
      <c r="G1240" s="27" t="s">
        <v>1733</v>
      </c>
      <c r="H1240" s="27" t="s">
        <v>4338</v>
      </c>
      <c r="I1240" s="23" t="s">
        <v>4339</v>
      </c>
      <c r="J1240" t="s">
        <v>4805</v>
      </c>
      <c r="K1240">
        <v>4</v>
      </c>
      <c r="L1240" s="23" t="s">
        <v>2518</v>
      </c>
    </row>
    <row r="1241" spans="1:12" x14ac:dyDescent="0.35">
      <c r="A1241" s="23" t="s">
        <v>3972</v>
      </c>
      <c r="B1241" s="23" t="s">
        <v>3971</v>
      </c>
      <c r="C1241" s="23" t="s">
        <v>3254</v>
      </c>
      <c r="D1241" s="23">
        <v>2.9220000000000002</v>
      </c>
      <c r="E1241" s="23" t="s">
        <v>36</v>
      </c>
      <c r="F1241" s="23" t="s">
        <v>36</v>
      </c>
      <c r="G1241" s="27" t="s">
        <v>1733</v>
      </c>
      <c r="H1241" s="27" t="s">
        <v>4338</v>
      </c>
      <c r="I1241" s="23" t="s">
        <v>4339</v>
      </c>
      <c r="J1241" t="s">
        <v>4572</v>
      </c>
      <c r="K1241">
        <v>1</v>
      </c>
      <c r="L1241" s="23" t="s">
        <v>2518</v>
      </c>
    </row>
    <row r="1242" spans="1:12" x14ac:dyDescent="0.35">
      <c r="A1242" s="23" t="s">
        <v>3885</v>
      </c>
      <c r="B1242" s="23" t="s">
        <v>3884</v>
      </c>
      <c r="C1242" s="23" t="s">
        <v>3255</v>
      </c>
      <c r="D1242" s="23">
        <v>0.75</v>
      </c>
      <c r="E1242" s="23" t="s">
        <v>35</v>
      </c>
      <c r="F1242" s="23" t="s">
        <v>36</v>
      </c>
      <c r="G1242" s="27" t="s">
        <v>28</v>
      </c>
      <c r="H1242" s="27" t="s">
        <v>4338</v>
      </c>
      <c r="I1242" s="23" t="s">
        <v>4342</v>
      </c>
      <c r="J1242" t="s">
        <v>4839</v>
      </c>
      <c r="K1242">
        <v>6</v>
      </c>
      <c r="L1242" s="23" t="s">
        <v>2525</v>
      </c>
    </row>
    <row r="1243" spans="1:12" x14ac:dyDescent="0.35">
      <c r="A1243" s="23" t="s">
        <v>2856</v>
      </c>
      <c r="B1243" s="23" t="s">
        <v>2855</v>
      </c>
      <c r="C1243" s="23" t="s">
        <v>3261</v>
      </c>
      <c r="D1243" s="23">
        <v>5.0439999999999996</v>
      </c>
      <c r="E1243" s="23" t="s">
        <v>42</v>
      </c>
      <c r="F1243" s="23" t="s">
        <v>36</v>
      </c>
      <c r="G1243" s="27" t="s">
        <v>493</v>
      </c>
      <c r="H1243" s="27" t="s">
        <v>4338</v>
      </c>
      <c r="I1243" s="23" t="s">
        <v>4339</v>
      </c>
      <c r="J1243" t="s">
        <v>4711</v>
      </c>
      <c r="K1243">
        <v>4</v>
      </c>
      <c r="L1243" s="23" t="s">
        <v>2536</v>
      </c>
    </row>
    <row r="1244" spans="1:12" x14ac:dyDescent="0.35">
      <c r="A1244" s="23" t="s">
        <v>1821</v>
      </c>
      <c r="B1244" s="23" t="s">
        <v>1820</v>
      </c>
      <c r="C1244" s="23" t="s">
        <v>3261</v>
      </c>
      <c r="D1244" s="23">
        <v>5.2009999999999996</v>
      </c>
      <c r="E1244" s="23" t="s">
        <v>68</v>
      </c>
      <c r="F1244" s="23" t="s">
        <v>36</v>
      </c>
      <c r="G1244" s="27" t="s">
        <v>1733</v>
      </c>
      <c r="H1244" s="27" t="s">
        <v>4338</v>
      </c>
      <c r="I1244" s="23" t="s">
        <v>4339</v>
      </c>
      <c r="J1244" t="s">
        <v>4590</v>
      </c>
      <c r="K1244">
        <v>3</v>
      </c>
      <c r="L1244" s="23" t="s">
        <v>2536</v>
      </c>
    </row>
    <row r="1245" spans="1:12" x14ac:dyDescent="0.35">
      <c r="A1245" s="23" t="s">
        <v>5210</v>
      </c>
      <c r="B1245" s="23" t="s">
        <v>5209</v>
      </c>
      <c r="C1245" s="23" t="s">
        <v>3254</v>
      </c>
      <c r="D1245" s="23">
        <v>1.8879999999999999</v>
      </c>
      <c r="E1245" s="23" t="s">
        <v>96</v>
      </c>
      <c r="F1245" s="23" t="s">
        <v>36</v>
      </c>
      <c r="G1245" s="27" t="s">
        <v>5553</v>
      </c>
      <c r="H1245" s="27" t="s">
        <v>4338</v>
      </c>
      <c r="I1245" s="23" t="s">
        <v>4339</v>
      </c>
      <c r="J1245" t="s">
        <v>4487</v>
      </c>
      <c r="K1245">
        <v>2</v>
      </c>
      <c r="L1245" s="23" t="s">
        <v>2518</v>
      </c>
    </row>
    <row r="1246" spans="1:12" x14ac:dyDescent="0.35">
      <c r="A1246" s="23" t="s">
        <v>3847</v>
      </c>
      <c r="B1246" s="23" t="s">
        <v>3846</v>
      </c>
      <c r="C1246" s="23" t="s">
        <v>3262</v>
      </c>
      <c r="D1246" s="23">
        <v>3.7730000000000001</v>
      </c>
      <c r="E1246" s="23" t="s">
        <v>81</v>
      </c>
      <c r="F1246" s="23" t="s">
        <v>36</v>
      </c>
      <c r="G1246" s="27" t="s">
        <v>27</v>
      </c>
      <c r="H1246" s="27" t="s">
        <v>4338</v>
      </c>
      <c r="I1246" s="23" t="s">
        <v>4342</v>
      </c>
      <c r="J1246" t="s">
        <v>4510</v>
      </c>
      <c r="K1246">
        <v>7</v>
      </c>
      <c r="L1246" s="23" t="s">
        <v>2517</v>
      </c>
    </row>
    <row r="1247" spans="1:12" x14ac:dyDescent="0.35">
      <c r="A1247" s="23" t="s">
        <v>3779</v>
      </c>
      <c r="B1247" s="23" t="s">
        <v>3778</v>
      </c>
      <c r="C1247" s="23" t="s">
        <v>3255</v>
      </c>
      <c r="D1247" s="23">
        <v>0.75</v>
      </c>
      <c r="E1247" s="23" t="s">
        <v>53</v>
      </c>
      <c r="F1247" s="23" t="s">
        <v>36</v>
      </c>
      <c r="G1247" s="27" t="s">
        <v>29</v>
      </c>
      <c r="H1247" s="27" t="s">
        <v>4338</v>
      </c>
      <c r="I1247" s="23" t="s">
        <v>4342</v>
      </c>
      <c r="J1247" t="s">
        <v>4525</v>
      </c>
      <c r="K1247">
        <v>5</v>
      </c>
      <c r="L1247" s="23" t="s">
        <v>2525</v>
      </c>
    </row>
    <row r="1248" spans="1:12" x14ac:dyDescent="0.35">
      <c r="A1248" s="23" t="s">
        <v>575</v>
      </c>
      <c r="B1248" s="23" t="s">
        <v>574</v>
      </c>
      <c r="C1248" s="23" t="s">
        <v>3254</v>
      </c>
      <c r="D1248" s="23">
        <v>2.8969999999999998</v>
      </c>
      <c r="E1248" s="23" t="s">
        <v>47</v>
      </c>
      <c r="F1248" s="23" t="s">
        <v>36</v>
      </c>
      <c r="G1248" s="27" t="s">
        <v>497</v>
      </c>
      <c r="H1248" s="27" t="s">
        <v>4338</v>
      </c>
      <c r="I1248" s="23" t="s">
        <v>4342</v>
      </c>
      <c r="J1248" t="s">
        <v>4840</v>
      </c>
      <c r="K1248">
        <v>5</v>
      </c>
      <c r="L1248" s="23" t="s">
        <v>2518</v>
      </c>
    </row>
    <row r="1249" spans="1:12" x14ac:dyDescent="0.35">
      <c r="A1249" s="23" t="s">
        <v>2864</v>
      </c>
      <c r="B1249" s="23" t="s">
        <v>2863</v>
      </c>
      <c r="C1249" s="23" t="s">
        <v>3262</v>
      </c>
      <c r="D1249" s="23">
        <v>3.6579999999999999</v>
      </c>
      <c r="E1249" s="23" t="s">
        <v>36</v>
      </c>
      <c r="F1249" s="23" t="s">
        <v>36</v>
      </c>
      <c r="G1249" s="27" t="s">
        <v>493</v>
      </c>
      <c r="H1249" s="27" t="s">
        <v>4338</v>
      </c>
      <c r="I1249" s="23" t="s">
        <v>4339</v>
      </c>
      <c r="J1249" t="s">
        <v>4841</v>
      </c>
      <c r="K1249">
        <v>2</v>
      </c>
      <c r="L1249" s="23" t="s">
        <v>2517</v>
      </c>
    </row>
    <row r="1250" spans="1:12" x14ac:dyDescent="0.35">
      <c r="A1250" s="23" t="s">
        <v>3091</v>
      </c>
      <c r="B1250" s="23" t="s">
        <v>3090</v>
      </c>
      <c r="C1250" s="23" t="s">
        <v>3262</v>
      </c>
      <c r="D1250" s="23">
        <v>3.5630000000000002</v>
      </c>
      <c r="E1250" s="23" t="s">
        <v>50</v>
      </c>
      <c r="F1250" s="23" t="s">
        <v>36</v>
      </c>
      <c r="G1250" s="27" t="s">
        <v>27</v>
      </c>
      <c r="H1250" s="27" t="s">
        <v>4338</v>
      </c>
      <c r="I1250" s="23" t="s">
        <v>4342</v>
      </c>
      <c r="J1250" t="s">
        <v>4421</v>
      </c>
      <c r="K1250">
        <v>7</v>
      </c>
      <c r="L1250" s="23" t="s">
        <v>2517</v>
      </c>
    </row>
    <row r="1251" spans="1:12" x14ac:dyDescent="0.35">
      <c r="A1251" s="23" t="s">
        <v>4183</v>
      </c>
      <c r="B1251" s="23" t="s">
        <v>4182</v>
      </c>
      <c r="C1251" s="23" t="s">
        <v>3254</v>
      </c>
      <c r="D1251" s="23">
        <v>2.9460000000000002</v>
      </c>
      <c r="E1251" s="23" t="s">
        <v>47</v>
      </c>
      <c r="F1251" s="23" t="s">
        <v>36</v>
      </c>
      <c r="G1251" s="27" t="s">
        <v>29</v>
      </c>
      <c r="H1251" s="27" t="s">
        <v>4338</v>
      </c>
      <c r="I1251" s="23" t="s">
        <v>4339</v>
      </c>
      <c r="J1251" t="s">
        <v>4443</v>
      </c>
      <c r="K1251">
        <v>2</v>
      </c>
      <c r="L1251" s="23" t="s">
        <v>2518</v>
      </c>
    </row>
    <row r="1252" spans="1:12" x14ac:dyDescent="0.35">
      <c r="A1252" s="23" t="s">
        <v>3059</v>
      </c>
      <c r="B1252" s="23" t="s">
        <v>3058</v>
      </c>
      <c r="C1252" s="23" t="s">
        <v>3254</v>
      </c>
      <c r="D1252" s="23">
        <v>2.173</v>
      </c>
      <c r="E1252" s="23" t="s">
        <v>47</v>
      </c>
      <c r="F1252" s="23" t="s">
        <v>36</v>
      </c>
      <c r="G1252" s="27" t="s">
        <v>2786</v>
      </c>
      <c r="H1252" s="27" t="s">
        <v>4338</v>
      </c>
      <c r="I1252" s="23" t="s">
        <v>4339</v>
      </c>
      <c r="J1252" t="s">
        <v>4408</v>
      </c>
      <c r="K1252">
        <v>3</v>
      </c>
      <c r="L1252" s="23" t="s">
        <v>2518</v>
      </c>
    </row>
    <row r="1253" spans="1:12" x14ac:dyDescent="0.35">
      <c r="A1253" s="23" t="s">
        <v>5077</v>
      </c>
      <c r="B1253" s="23" t="s">
        <v>5076</v>
      </c>
      <c r="C1253" s="23" t="s">
        <v>3255</v>
      </c>
      <c r="D1253" s="23">
        <v>0.745</v>
      </c>
      <c r="E1253" s="23" t="s">
        <v>50</v>
      </c>
      <c r="F1253" s="23" t="s">
        <v>36</v>
      </c>
      <c r="G1253" s="27" t="s">
        <v>2783</v>
      </c>
      <c r="H1253" s="27" t="s">
        <v>4338</v>
      </c>
      <c r="I1253" s="23" t="s">
        <v>4339</v>
      </c>
      <c r="J1253" t="s">
        <v>4679</v>
      </c>
      <c r="K1253">
        <v>4</v>
      </c>
      <c r="L1253" s="23" t="s">
        <v>2525</v>
      </c>
    </row>
    <row r="1254" spans="1:12" x14ac:dyDescent="0.35">
      <c r="A1254" s="23" t="s">
        <v>5005</v>
      </c>
      <c r="B1254" s="23" t="s">
        <v>5004</v>
      </c>
      <c r="C1254" s="23" t="s">
        <v>3255</v>
      </c>
      <c r="D1254" s="23">
        <v>0.745</v>
      </c>
      <c r="E1254" s="23" t="s">
        <v>71</v>
      </c>
      <c r="F1254" s="23" t="s">
        <v>36</v>
      </c>
      <c r="G1254" s="27" t="s">
        <v>3273</v>
      </c>
      <c r="H1254" s="27" t="s">
        <v>4338</v>
      </c>
      <c r="I1254" s="23" t="s">
        <v>4339</v>
      </c>
      <c r="J1254" t="s">
        <v>4414</v>
      </c>
      <c r="K1254">
        <v>1</v>
      </c>
      <c r="L1254" s="23" t="s">
        <v>2525</v>
      </c>
    </row>
    <row r="1255" spans="1:12" x14ac:dyDescent="0.35">
      <c r="A1255" s="23" t="s">
        <v>3113</v>
      </c>
      <c r="B1255" s="23" t="s">
        <v>3112</v>
      </c>
      <c r="C1255" s="23" t="s">
        <v>3255</v>
      </c>
      <c r="D1255" s="23">
        <v>0.75</v>
      </c>
      <c r="E1255" s="23" t="s">
        <v>50</v>
      </c>
      <c r="F1255" s="23" t="s">
        <v>36</v>
      </c>
      <c r="G1255" s="27" t="s">
        <v>27</v>
      </c>
      <c r="H1255" s="27" t="s">
        <v>4338</v>
      </c>
      <c r="I1255" s="23" t="s">
        <v>4339</v>
      </c>
      <c r="J1255" t="s">
        <v>4597</v>
      </c>
      <c r="K1255">
        <v>1</v>
      </c>
      <c r="L1255" s="23" t="s">
        <v>2525</v>
      </c>
    </row>
    <row r="1256" spans="1:12" x14ac:dyDescent="0.35">
      <c r="A1256" s="23" t="s">
        <v>3856</v>
      </c>
      <c r="B1256" s="23" t="s">
        <v>3855</v>
      </c>
      <c r="C1256" s="23" t="s">
        <v>3262</v>
      </c>
      <c r="D1256" s="23">
        <v>3.7360000000000002</v>
      </c>
      <c r="E1256" s="23" t="s">
        <v>71</v>
      </c>
      <c r="F1256" s="23" t="s">
        <v>36</v>
      </c>
      <c r="G1256" s="27" t="s">
        <v>27</v>
      </c>
      <c r="H1256" s="27" t="s">
        <v>4338</v>
      </c>
      <c r="I1256" s="23" t="s">
        <v>4339</v>
      </c>
      <c r="J1256" t="s">
        <v>4426</v>
      </c>
      <c r="K1256">
        <v>2</v>
      </c>
      <c r="L1256" s="23" t="s">
        <v>2517</v>
      </c>
    </row>
    <row r="1257" spans="1:12" x14ac:dyDescent="0.35">
      <c r="A1257" s="23" t="s">
        <v>5732</v>
      </c>
      <c r="B1257" s="23" t="s">
        <v>5731</v>
      </c>
      <c r="C1257" s="23" t="s">
        <v>3254</v>
      </c>
      <c r="D1257" s="23">
        <v>2.0030000000000001</v>
      </c>
      <c r="E1257" s="23" t="s">
        <v>36</v>
      </c>
      <c r="F1257" s="23" t="s">
        <v>36</v>
      </c>
      <c r="G1257" s="27" t="s">
        <v>4909</v>
      </c>
      <c r="H1257" s="27" t="s">
        <v>4338</v>
      </c>
      <c r="I1257" s="23" t="s">
        <v>4339</v>
      </c>
      <c r="J1257" t="s">
        <v>7054</v>
      </c>
      <c r="K1257">
        <v>3</v>
      </c>
      <c r="L1257" s="23" t="s">
        <v>2518</v>
      </c>
    </row>
    <row r="1258" spans="1:12" x14ac:dyDescent="0.35">
      <c r="A1258" s="23" t="s">
        <v>1404</v>
      </c>
      <c r="B1258" s="23" t="s">
        <v>1403</v>
      </c>
      <c r="C1258" s="23" t="s">
        <v>3254</v>
      </c>
      <c r="D1258" s="23">
        <v>2.7890000000000001</v>
      </c>
      <c r="E1258" s="23" t="s">
        <v>76</v>
      </c>
      <c r="F1258" s="23" t="s">
        <v>36</v>
      </c>
      <c r="G1258" s="27" t="s">
        <v>27</v>
      </c>
      <c r="H1258" s="27" t="s">
        <v>4338</v>
      </c>
      <c r="I1258" s="23" t="s">
        <v>4339</v>
      </c>
      <c r="J1258" t="s">
        <v>4565</v>
      </c>
      <c r="K1258">
        <v>1</v>
      </c>
      <c r="L1258" s="23" t="s">
        <v>2518</v>
      </c>
    </row>
    <row r="1259" spans="1:12" x14ac:dyDescent="0.35">
      <c r="A1259" s="23" t="s">
        <v>2620</v>
      </c>
      <c r="B1259" s="23" t="s">
        <v>2619</v>
      </c>
      <c r="C1259" s="23" t="s">
        <v>3261</v>
      </c>
      <c r="D1259" s="23">
        <v>5.55</v>
      </c>
      <c r="E1259" s="23" t="s">
        <v>81</v>
      </c>
      <c r="F1259" s="23" t="s">
        <v>36</v>
      </c>
      <c r="G1259" s="27" t="s">
        <v>27</v>
      </c>
      <c r="H1259" s="27" t="s">
        <v>4338</v>
      </c>
      <c r="I1259" s="23" t="s">
        <v>4339</v>
      </c>
      <c r="J1259" t="s">
        <v>4395</v>
      </c>
      <c r="K1259">
        <v>3</v>
      </c>
      <c r="L1259" s="23" t="s">
        <v>2536</v>
      </c>
    </row>
    <row r="1260" spans="1:12" x14ac:dyDescent="0.35">
      <c r="A1260" s="23" t="s">
        <v>3125</v>
      </c>
      <c r="B1260" s="23" t="s">
        <v>3124</v>
      </c>
      <c r="C1260" s="23" t="s">
        <v>3262</v>
      </c>
      <c r="D1260" s="23">
        <v>3.9889999999999999</v>
      </c>
      <c r="E1260" s="23" t="s">
        <v>50</v>
      </c>
      <c r="F1260" s="23" t="s">
        <v>36</v>
      </c>
      <c r="G1260" s="27" t="s">
        <v>27</v>
      </c>
      <c r="H1260" s="27" t="s">
        <v>4338</v>
      </c>
      <c r="I1260" s="23" t="s">
        <v>4339</v>
      </c>
      <c r="J1260" t="s">
        <v>4814</v>
      </c>
      <c r="K1260">
        <v>3</v>
      </c>
      <c r="L1260" s="23" t="s">
        <v>2517</v>
      </c>
    </row>
    <row r="1261" spans="1:12" x14ac:dyDescent="0.35">
      <c r="A1261" s="23" t="s">
        <v>2271</v>
      </c>
      <c r="B1261" s="23" t="s">
        <v>2270</v>
      </c>
      <c r="C1261" s="23" t="s">
        <v>3253</v>
      </c>
      <c r="D1261" s="23">
        <v>1.82</v>
      </c>
      <c r="E1261" s="23" t="s">
        <v>39</v>
      </c>
      <c r="F1261" s="23" t="s">
        <v>36</v>
      </c>
      <c r="G1261" s="27" t="s">
        <v>27</v>
      </c>
      <c r="H1261" s="27" t="s">
        <v>4338</v>
      </c>
      <c r="I1261" s="23" t="s">
        <v>4339</v>
      </c>
      <c r="J1261" t="s">
        <v>4711</v>
      </c>
      <c r="K1261">
        <v>4</v>
      </c>
      <c r="L1261" s="23" t="s">
        <v>2522</v>
      </c>
    </row>
    <row r="1262" spans="1:12" x14ac:dyDescent="0.35">
      <c r="A1262" s="23" t="s">
        <v>5075</v>
      </c>
      <c r="B1262" s="23" t="s">
        <v>5074</v>
      </c>
      <c r="C1262" s="23" t="s">
        <v>3255</v>
      </c>
      <c r="D1262" s="23">
        <v>0.745</v>
      </c>
      <c r="E1262" s="23" t="s">
        <v>36</v>
      </c>
      <c r="F1262" s="23" t="s">
        <v>36</v>
      </c>
      <c r="G1262" s="27" t="s">
        <v>2783</v>
      </c>
      <c r="H1262" s="27" t="s">
        <v>4338</v>
      </c>
      <c r="I1262" s="23" t="s">
        <v>4339</v>
      </c>
      <c r="J1262" t="s">
        <v>7085</v>
      </c>
      <c r="K1262">
        <v>1</v>
      </c>
      <c r="L1262" s="23" t="s">
        <v>2525</v>
      </c>
    </row>
    <row r="1263" spans="1:12" x14ac:dyDescent="0.35">
      <c r="A1263" s="23" t="s">
        <v>3887</v>
      </c>
      <c r="B1263" s="23" t="s">
        <v>3886</v>
      </c>
      <c r="C1263" s="23" t="s">
        <v>3261</v>
      </c>
      <c r="D1263" s="23">
        <v>5.2789999999999999</v>
      </c>
      <c r="E1263" s="23" t="s">
        <v>53</v>
      </c>
      <c r="F1263" s="23" t="s">
        <v>36</v>
      </c>
      <c r="G1263" s="27" t="s">
        <v>28</v>
      </c>
      <c r="H1263" s="27" t="s">
        <v>4338</v>
      </c>
      <c r="I1263" s="23" t="s">
        <v>4339</v>
      </c>
      <c r="J1263" t="s">
        <v>4411</v>
      </c>
      <c r="K1263">
        <v>1</v>
      </c>
      <c r="L1263" s="23" t="s">
        <v>2536</v>
      </c>
    </row>
    <row r="1264" spans="1:12" x14ac:dyDescent="0.35">
      <c r="A1264" s="23" t="s">
        <v>4059</v>
      </c>
      <c r="B1264" s="23" t="s">
        <v>4058</v>
      </c>
      <c r="C1264" s="23" t="s">
        <v>3262</v>
      </c>
      <c r="D1264" s="23">
        <v>4.5179999999999998</v>
      </c>
      <c r="E1264" s="23" t="s">
        <v>81</v>
      </c>
      <c r="F1264" s="23" t="s">
        <v>36</v>
      </c>
      <c r="G1264" s="27" t="s">
        <v>2783</v>
      </c>
      <c r="H1264" s="27" t="s">
        <v>4338</v>
      </c>
      <c r="I1264" s="23" t="s">
        <v>4339</v>
      </c>
      <c r="J1264" t="s">
        <v>4801</v>
      </c>
      <c r="K1264">
        <v>3</v>
      </c>
      <c r="L1264" s="23" t="s">
        <v>2517</v>
      </c>
    </row>
    <row r="1265" spans="1:12" x14ac:dyDescent="0.35">
      <c r="A1265" s="23" t="s">
        <v>2907</v>
      </c>
      <c r="B1265" s="23" t="s">
        <v>2906</v>
      </c>
      <c r="C1265" s="23" t="s">
        <v>3262</v>
      </c>
      <c r="D1265" s="23">
        <v>4.181</v>
      </c>
      <c r="E1265" s="23" t="s">
        <v>39</v>
      </c>
      <c r="F1265" s="23" t="s">
        <v>36</v>
      </c>
      <c r="G1265" s="27" t="s">
        <v>2786</v>
      </c>
      <c r="H1265" s="27" t="s">
        <v>4338</v>
      </c>
      <c r="I1265" s="23" t="s">
        <v>4342</v>
      </c>
      <c r="J1265" t="s">
        <v>4721</v>
      </c>
      <c r="K1265">
        <v>5</v>
      </c>
      <c r="L1265" s="23" t="s">
        <v>2517</v>
      </c>
    </row>
    <row r="1266" spans="1:12" x14ac:dyDescent="0.35">
      <c r="A1266" s="23" t="s">
        <v>5820</v>
      </c>
      <c r="B1266" s="23" t="s">
        <v>5819</v>
      </c>
      <c r="C1266" s="23" t="s">
        <v>3253</v>
      </c>
      <c r="D1266" s="23">
        <v>1.0960000000000001</v>
      </c>
      <c r="E1266" s="23" t="s">
        <v>36</v>
      </c>
      <c r="F1266" s="23" t="s">
        <v>36</v>
      </c>
      <c r="G1266" s="27" t="s">
        <v>4909</v>
      </c>
      <c r="H1266" s="27" t="s">
        <v>4338</v>
      </c>
      <c r="I1266" s="23" t="s">
        <v>4339</v>
      </c>
      <c r="J1266" t="s">
        <v>4577</v>
      </c>
      <c r="K1266">
        <v>4</v>
      </c>
      <c r="L1266" s="23" t="s">
        <v>2522</v>
      </c>
    </row>
    <row r="1267" spans="1:12" x14ac:dyDescent="0.35">
      <c r="A1267" s="23" t="s">
        <v>297</v>
      </c>
      <c r="B1267" s="23" t="s">
        <v>296</v>
      </c>
      <c r="C1267" s="23" t="s">
        <v>3255</v>
      </c>
      <c r="D1267" s="23">
        <v>0.75</v>
      </c>
      <c r="E1267" s="23" t="s">
        <v>39</v>
      </c>
      <c r="F1267" s="23" t="s">
        <v>36</v>
      </c>
      <c r="G1267" s="27" t="s">
        <v>28</v>
      </c>
      <c r="H1267" s="27" t="s">
        <v>4338</v>
      </c>
      <c r="I1267" s="23" t="s">
        <v>4342</v>
      </c>
      <c r="J1267" t="s">
        <v>4842</v>
      </c>
      <c r="K1267">
        <v>8</v>
      </c>
      <c r="L1267" s="23" t="s">
        <v>2525</v>
      </c>
    </row>
    <row r="1268" spans="1:12" x14ac:dyDescent="0.35">
      <c r="A1268" s="23" t="s">
        <v>2630</v>
      </c>
      <c r="B1268" s="23" t="s">
        <v>2629</v>
      </c>
      <c r="C1268" s="23" t="s">
        <v>3253</v>
      </c>
      <c r="D1268" s="23">
        <v>1.53</v>
      </c>
      <c r="E1268" s="23" t="s">
        <v>81</v>
      </c>
      <c r="F1268" s="23" t="s">
        <v>36</v>
      </c>
      <c r="G1268" s="27" t="s">
        <v>27</v>
      </c>
      <c r="H1268" s="27" t="s">
        <v>4338</v>
      </c>
      <c r="I1268" s="23" t="s">
        <v>4339</v>
      </c>
      <c r="J1268" t="s">
        <v>4484</v>
      </c>
      <c r="K1268">
        <v>3</v>
      </c>
      <c r="L1268" s="23" t="s">
        <v>2522</v>
      </c>
    </row>
    <row r="1269" spans="1:12" x14ac:dyDescent="0.35">
      <c r="A1269" s="23" t="s">
        <v>6454</v>
      </c>
      <c r="B1269" s="23" t="s">
        <v>6453</v>
      </c>
      <c r="C1269" s="23" t="s">
        <v>3262</v>
      </c>
      <c r="D1269" s="23">
        <v>3.9359999999999999</v>
      </c>
      <c r="E1269" s="23" t="s">
        <v>42</v>
      </c>
      <c r="F1269" s="23" t="s">
        <v>36</v>
      </c>
      <c r="G1269" s="27" t="s">
        <v>4910</v>
      </c>
      <c r="H1269" s="27" t="s">
        <v>4338</v>
      </c>
      <c r="I1269" s="23" t="s">
        <v>4339</v>
      </c>
      <c r="J1269" t="s">
        <v>4495</v>
      </c>
      <c r="K1269">
        <v>3</v>
      </c>
      <c r="L1269" s="23" t="s">
        <v>2517</v>
      </c>
    </row>
    <row r="1270" spans="1:12" x14ac:dyDescent="0.35">
      <c r="A1270" s="23" t="s">
        <v>6921</v>
      </c>
      <c r="B1270" s="23" t="s">
        <v>6920</v>
      </c>
      <c r="C1270" s="23" t="s">
        <v>3255</v>
      </c>
      <c r="D1270" s="23">
        <v>0.75</v>
      </c>
      <c r="E1270" s="23" t="s">
        <v>47</v>
      </c>
      <c r="F1270" s="23" t="s">
        <v>36</v>
      </c>
      <c r="G1270" s="27" t="s">
        <v>4910</v>
      </c>
      <c r="H1270" s="27" t="s">
        <v>4338</v>
      </c>
      <c r="I1270" s="23" t="s">
        <v>4339</v>
      </c>
      <c r="J1270" t="s">
        <v>4529</v>
      </c>
      <c r="K1270">
        <v>4</v>
      </c>
      <c r="L1270" s="23" t="s">
        <v>2525</v>
      </c>
    </row>
    <row r="1271" spans="1:12" x14ac:dyDescent="0.35">
      <c r="A1271" s="23" t="s">
        <v>492</v>
      </c>
      <c r="B1271" s="23" t="s">
        <v>491</v>
      </c>
      <c r="C1271" s="23" t="s">
        <v>3262</v>
      </c>
      <c r="D1271" s="23">
        <v>4.1879999999999997</v>
      </c>
      <c r="E1271" s="23" t="s">
        <v>39</v>
      </c>
      <c r="F1271" s="23" t="s">
        <v>36</v>
      </c>
      <c r="G1271" s="27" t="s">
        <v>3273</v>
      </c>
      <c r="H1271" s="27" t="s">
        <v>4338</v>
      </c>
      <c r="I1271" s="23" t="s">
        <v>4342</v>
      </c>
      <c r="J1271" t="s">
        <v>4844</v>
      </c>
      <c r="K1271">
        <v>8</v>
      </c>
      <c r="L1271" s="23" t="s">
        <v>2517</v>
      </c>
    </row>
    <row r="1272" spans="1:12" x14ac:dyDescent="0.35">
      <c r="A1272" s="23" t="s">
        <v>6242</v>
      </c>
      <c r="B1272" s="23" t="s">
        <v>6241</v>
      </c>
      <c r="C1272" s="23" t="s">
        <v>3256</v>
      </c>
      <c r="D1272" s="23">
        <v>6.3630000000000004</v>
      </c>
      <c r="E1272" s="23" t="s">
        <v>81</v>
      </c>
      <c r="F1272" s="23" t="s">
        <v>36</v>
      </c>
      <c r="G1272" s="27" t="s">
        <v>4910</v>
      </c>
      <c r="H1272" s="27" t="s">
        <v>4338</v>
      </c>
      <c r="I1272" s="23" t="s">
        <v>4342</v>
      </c>
      <c r="J1272" t="s">
        <v>4520</v>
      </c>
      <c r="K1272">
        <v>6</v>
      </c>
      <c r="L1272" s="23" t="s">
        <v>2516</v>
      </c>
    </row>
    <row r="1273" spans="1:12" x14ac:dyDescent="0.35">
      <c r="A1273" s="23" t="s">
        <v>836</v>
      </c>
      <c r="B1273" s="23" t="s">
        <v>835</v>
      </c>
      <c r="C1273" s="23" t="s">
        <v>3253</v>
      </c>
      <c r="D1273" s="23">
        <v>1.7150000000000001</v>
      </c>
      <c r="E1273" s="23" t="s">
        <v>68</v>
      </c>
      <c r="F1273" s="23" t="s">
        <v>36</v>
      </c>
      <c r="G1273" s="27" t="s">
        <v>25</v>
      </c>
      <c r="H1273" s="27" t="s">
        <v>4338</v>
      </c>
      <c r="I1273" s="23" t="s">
        <v>4339</v>
      </c>
      <c r="J1273" t="s">
        <v>4457</v>
      </c>
      <c r="K1273">
        <v>1</v>
      </c>
      <c r="L1273" s="23" t="s">
        <v>2522</v>
      </c>
    </row>
    <row r="1274" spans="1:12" x14ac:dyDescent="0.35">
      <c r="A1274" s="23" t="s">
        <v>3829</v>
      </c>
      <c r="B1274" s="23" t="s">
        <v>3828</v>
      </c>
      <c r="C1274" s="23" t="s">
        <v>3254</v>
      </c>
      <c r="D1274" s="23">
        <v>2.2629999999999999</v>
      </c>
      <c r="E1274" s="23" t="s">
        <v>76</v>
      </c>
      <c r="F1274" s="23" t="s">
        <v>36</v>
      </c>
      <c r="G1274" s="27" t="s">
        <v>2786</v>
      </c>
      <c r="H1274" s="27" t="s">
        <v>4338</v>
      </c>
      <c r="I1274" s="23" t="s">
        <v>4339</v>
      </c>
      <c r="J1274" t="s">
        <v>4591</v>
      </c>
      <c r="K1274">
        <v>2</v>
      </c>
      <c r="L1274" s="23" t="s">
        <v>2518</v>
      </c>
    </row>
    <row r="1275" spans="1:12" x14ac:dyDescent="0.35">
      <c r="A1275" s="23" t="s">
        <v>5736</v>
      </c>
      <c r="B1275" s="23" t="s">
        <v>5735</v>
      </c>
      <c r="C1275" s="23" t="s">
        <v>3254</v>
      </c>
      <c r="D1275" s="23">
        <v>1.9810000000000001</v>
      </c>
      <c r="E1275" s="23" t="s">
        <v>50</v>
      </c>
      <c r="F1275" s="23" t="s">
        <v>36</v>
      </c>
      <c r="G1275" s="27" t="s">
        <v>4909</v>
      </c>
      <c r="H1275" s="27" t="s">
        <v>4338</v>
      </c>
      <c r="I1275" s="23" t="s">
        <v>4339</v>
      </c>
      <c r="J1275" t="s">
        <v>7022</v>
      </c>
      <c r="K1275">
        <v>1</v>
      </c>
      <c r="L1275" s="23" t="s">
        <v>2518</v>
      </c>
    </row>
    <row r="1276" spans="1:12" x14ac:dyDescent="0.35">
      <c r="A1276" s="23" t="s">
        <v>5710</v>
      </c>
      <c r="B1276" s="23" t="s">
        <v>5709</v>
      </c>
      <c r="C1276" s="23" t="s">
        <v>3254</v>
      </c>
      <c r="D1276" s="23">
        <v>2.4649999999999999</v>
      </c>
      <c r="E1276" s="23" t="s">
        <v>81</v>
      </c>
      <c r="F1276" s="23" t="s">
        <v>36</v>
      </c>
      <c r="G1276" s="27" t="s">
        <v>7010</v>
      </c>
      <c r="H1276" s="27" t="s">
        <v>4338</v>
      </c>
      <c r="I1276" s="23" t="s">
        <v>4339</v>
      </c>
      <c r="J1276" t="s">
        <v>4577</v>
      </c>
      <c r="K1276">
        <v>4</v>
      </c>
      <c r="L1276" s="23" t="s">
        <v>2518</v>
      </c>
    </row>
    <row r="1277" spans="1:12" x14ac:dyDescent="0.35">
      <c r="A1277" s="23" t="s">
        <v>3897</v>
      </c>
      <c r="B1277" s="23" t="s">
        <v>3896</v>
      </c>
      <c r="C1277" s="23" t="s">
        <v>3262</v>
      </c>
      <c r="D1277" s="23">
        <v>4.5170000000000003</v>
      </c>
      <c r="E1277" s="23" t="s">
        <v>39</v>
      </c>
      <c r="F1277" s="23" t="s">
        <v>36</v>
      </c>
      <c r="G1277" s="27" t="s">
        <v>28</v>
      </c>
      <c r="H1277" s="27" t="s">
        <v>4338</v>
      </c>
      <c r="I1277" s="23" t="s">
        <v>4339</v>
      </c>
      <c r="J1277" t="s">
        <v>4846</v>
      </c>
      <c r="K1277">
        <v>1</v>
      </c>
      <c r="L1277" s="23" t="s">
        <v>2517</v>
      </c>
    </row>
    <row r="1278" spans="1:12" x14ac:dyDescent="0.35">
      <c r="A1278" s="23" t="s">
        <v>250</v>
      </c>
      <c r="B1278" s="23" t="s">
        <v>249</v>
      </c>
      <c r="C1278" s="23" t="s">
        <v>3262</v>
      </c>
      <c r="D1278" s="23">
        <v>3.89</v>
      </c>
      <c r="E1278" s="23" t="s">
        <v>47</v>
      </c>
      <c r="F1278" s="23" t="s">
        <v>36</v>
      </c>
      <c r="G1278" s="27" t="s">
        <v>28</v>
      </c>
      <c r="H1278" s="27" t="s">
        <v>4338</v>
      </c>
      <c r="I1278" s="23" t="s">
        <v>4342</v>
      </c>
      <c r="J1278" t="s">
        <v>4847</v>
      </c>
      <c r="K1278">
        <v>7</v>
      </c>
      <c r="L1278" s="23" t="s">
        <v>2517</v>
      </c>
    </row>
    <row r="1279" spans="1:12" x14ac:dyDescent="0.35">
      <c r="A1279" s="23" t="s">
        <v>3957</v>
      </c>
      <c r="B1279" s="23" t="s">
        <v>3956</v>
      </c>
      <c r="C1279" s="23" t="s">
        <v>3261</v>
      </c>
      <c r="D1279" s="23">
        <v>5.4240000000000004</v>
      </c>
      <c r="E1279" s="23" t="s">
        <v>68</v>
      </c>
      <c r="F1279" s="23" t="s">
        <v>36</v>
      </c>
      <c r="G1279" s="27" t="s">
        <v>1733</v>
      </c>
      <c r="H1279" s="27" t="s">
        <v>4338</v>
      </c>
      <c r="I1279" s="23" t="s">
        <v>4339</v>
      </c>
      <c r="J1279" t="s">
        <v>4386</v>
      </c>
      <c r="K1279">
        <v>1</v>
      </c>
      <c r="L1279" s="23" t="s">
        <v>2536</v>
      </c>
    </row>
    <row r="1280" spans="1:12" x14ac:dyDescent="0.35">
      <c r="A1280" s="23" t="s">
        <v>6111</v>
      </c>
      <c r="B1280" s="23" t="s">
        <v>6110</v>
      </c>
      <c r="C1280" s="23" t="s">
        <v>3255</v>
      </c>
      <c r="D1280" s="23">
        <v>0.75</v>
      </c>
      <c r="E1280" s="23" t="s">
        <v>76</v>
      </c>
      <c r="F1280" s="23" t="s">
        <v>36</v>
      </c>
      <c r="G1280" s="27" t="s">
        <v>28</v>
      </c>
      <c r="H1280" s="27" t="s">
        <v>4338</v>
      </c>
      <c r="I1280" s="23" t="s">
        <v>4339</v>
      </c>
      <c r="J1280" t="s">
        <v>7020</v>
      </c>
      <c r="K1280">
        <v>1</v>
      </c>
      <c r="L1280" s="23" t="s">
        <v>2525</v>
      </c>
    </row>
    <row r="1281" spans="1:12" x14ac:dyDescent="0.35">
      <c r="A1281" s="23" t="s">
        <v>5298</v>
      </c>
      <c r="B1281" s="23" t="s">
        <v>5297</v>
      </c>
      <c r="C1281" s="23" t="s">
        <v>3253</v>
      </c>
      <c r="D1281" s="23">
        <v>1.014</v>
      </c>
      <c r="E1281" s="23" t="s">
        <v>144</v>
      </c>
      <c r="F1281" s="23" t="s">
        <v>36</v>
      </c>
      <c r="G1281" s="27" t="s">
        <v>5553</v>
      </c>
      <c r="H1281" s="27" t="s">
        <v>4338</v>
      </c>
      <c r="I1281" s="23" t="s">
        <v>4339</v>
      </c>
      <c r="J1281" t="s">
        <v>4461</v>
      </c>
      <c r="K1281">
        <v>1</v>
      </c>
      <c r="L1281" s="23" t="s">
        <v>2522</v>
      </c>
    </row>
    <row r="1282" spans="1:12" x14ac:dyDescent="0.35">
      <c r="A1282" s="23" t="s">
        <v>6510</v>
      </c>
      <c r="B1282" s="23" t="s">
        <v>6509</v>
      </c>
      <c r="C1282" s="23" t="s">
        <v>3255</v>
      </c>
      <c r="D1282" s="23">
        <v>0.75</v>
      </c>
      <c r="E1282" s="23" t="s">
        <v>42</v>
      </c>
      <c r="F1282" s="23" t="s">
        <v>36</v>
      </c>
      <c r="G1282" s="27" t="s">
        <v>4910</v>
      </c>
      <c r="H1282" s="27" t="s">
        <v>4338</v>
      </c>
      <c r="I1282" s="23" t="s">
        <v>4342</v>
      </c>
      <c r="J1282" t="s">
        <v>7086</v>
      </c>
      <c r="K1282">
        <v>6</v>
      </c>
      <c r="L1282" s="23" t="s">
        <v>2525</v>
      </c>
    </row>
    <row r="1283" spans="1:12" x14ac:dyDescent="0.35">
      <c r="A1283" s="23" t="s">
        <v>2180</v>
      </c>
      <c r="B1283" s="23" t="s">
        <v>3146</v>
      </c>
      <c r="C1283" s="23" t="s">
        <v>3253</v>
      </c>
      <c r="D1283" s="23">
        <v>1.1259999999999999</v>
      </c>
      <c r="E1283" s="23" t="s">
        <v>85</v>
      </c>
      <c r="F1283" s="23" t="s">
        <v>36</v>
      </c>
      <c r="G1283" s="27" t="s">
        <v>28</v>
      </c>
      <c r="H1283" s="27" t="s">
        <v>4338</v>
      </c>
      <c r="I1283" s="23" t="s">
        <v>4339</v>
      </c>
      <c r="J1283" t="s">
        <v>4411</v>
      </c>
      <c r="K1283">
        <v>1</v>
      </c>
      <c r="L1283" s="23" t="s">
        <v>2522</v>
      </c>
    </row>
    <row r="1284" spans="1:12" x14ac:dyDescent="0.35">
      <c r="A1284" s="23" t="s">
        <v>4139</v>
      </c>
      <c r="B1284" s="23" t="s">
        <v>4138</v>
      </c>
      <c r="C1284" s="23" t="s">
        <v>3253</v>
      </c>
      <c r="D1284" s="23">
        <v>0.84699999999999998</v>
      </c>
      <c r="E1284" s="23" t="s">
        <v>47</v>
      </c>
      <c r="F1284" s="23" t="s">
        <v>36</v>
      </c>
      <c r="G1284" s="27" t="s">
        <v>29</v>
      </c>
      <c r="H1284" s="27" t="s">
        <v>4338</v>
      </c>
      <c r="I1284" s="23" t="s">
        <v>4342</v>
      </c>
      <c r="J1284" t="s">
        <v>4812</v>
      </c>
      <c r="K1284">
        <v>7</v>
      </c>
      <c r="L1284" s="23" t="s">
        <v>2522</v>
      </c>
    </row>
    <row r="1285" spans="1:12" x14ac:dyDescent="0.35">
      <c r="A1285" s="23" t="s">
        <v>5798</v>
      </c>
      <c r="B1285" s="23" t="s">
        <v>5797</v>
      </c>
      <c r="C1285" s="23" t="s">
        <v>3255</v>
      </c>
      <c r="D1285" s="23">
        <v>0.74299999999999999</v>
      </c>
      <c r="E1285" s="23" t="s">
        <v>106</v>
      </c>
      <c r="F1285" s="23" t="s">
        <v>36</v>
      </c>
      <c r="G1285" s="27" t="s">
        <v>4909</v>
      </c>
      <c r="H1285" s="27" t="s">
        <v>4338</v>
      </c>
      <c r="I1285" s="23" t="s">
        <v>4342</v>
      </c>
      <c r="J1285" t="s">
        <v>4878</v>
      </c>
      <c r="K1285">
        <v>8</v>
      </c>
      <c r="L1285" s="23" t="s">
        <v>2525</v>
      </c>
    </row>
    <row r="1286" spans="1:12" x14ac:dyDescent="0.35">
      <c r="A1286" s="23" t="s">
        <v>5712</v>
      </c>
      <c r="B1286" s="23" t="s">
        <v>5711</v>
      </c>
      <c r="C1286" s="23" t="s">
        <v>3254</v>
      </c>
      <c r="D1286" s="23">
        <v>2.3439999999999999</v>
      </c>
      <c r="E1286" s="23" t="s">
        <v>39</v>
      </c>
      <c r="F1286" s="23" t="s">
        <v>36</v>
      </c>
      <c r="G1286" s="27" t="s">
        <v>4909</v>
      </c>
      <c r="H1286" s="27" t="s">
        <v>4338</v>
      </c>
      <c r="I1286" s="23" t="s">
        <v>4339</v>
      </c>
      <c r="J1286" t="s">
        <v>7069</v>
      </c>
      <c r="K1286">
        <v>3</v>
      </c>
      <c r="L1286" s="23" t="s">
        <v>2518</v>
      </c>
    </row>
    <row r="1287" spans="1:12" x14ac:dyDescent="0.35">
      <c r="A1287" s="23" t="s">
        <v>6248</v>
      </c>
      <c r="B1287" s="23" t="s">
        <v>6247</v>
      </c>
      <c r="C1287" s="23" t="s">
        <v>3261</v>
      </c>
      <c r="D1287" s="23">
        <v>5.7320000000000002</v>
      </c>
      <c r="E1287" s="23" t="s">
        <v>39</v>
      </c>
      <c r="F1287" s="23" t="s">
        <v>36</v>
      </c>
      <c r="G1287" s="27" t="s">
        <v>4910</v>
      </c>
      <c r="H1287" s="27" t="s">
        <v>4338</v>
      </c>
      <c r="I1287" s="23" t="s">
        <v>4339</v>
      </c>
      <c r="J1287" t="s">
        <v>4545</v>
      </c>
      <c r="K1287">
        <v>4</v>
      </c>
      <c r="L1287" s="23" t="s">
        <v>2536</v>
      </c>
    </row>
    <row r="1288" spans="1:12" x14ac:dyDescent="0.35">
      <c r="A1288" s="23" t="s">
        <v>4937</v>
      </c>
      <c r="B1288" s="23" t="s">
        <v>4936</v>
      </c>
      <c r="C1288" s="23" t="s">
        <v>3254</v>
      </c>
      <c r="D1288" s="23">
        <v>1.881</v>
      </c>
      <c r="E1288" s="23" t="s">
        <v>53</v>
      </c>
      <c r="F1288" s="23" t="s">
        <v>36</v>
      </c>
      <c r="G1288" s="27" t="s">
        <v>2786</v>
      </c>
      <c r="H1288" s="27" t="s">
        <v>4338</v>
      </c>
      <c r="I1288" s="23" t="s">
        <v>4339</v>
      </c>
      <c r="J1288" t="s">
        <v>4511</v>
      </c>
      <c r="K1288">
        <v>2</v>
      </c>
      <c r="L1288" s="23" t="s">
        <v>2518</v>
      </c>
    </row>
    <row r="1289" spans="1:12" x14ac:dyDescent="0.35">
      <c r="A1289" s="23" t="s">
        <v>3753</v>
      </c>
      <c r="B1289" s="23" t="s">
        <v>3752</v>
      </c>
      <c r="C1289" s="23" t="s">
        <v>3255</v>
      </c>
      <c r="D1289" s="23">
        <v>0.75</v>
      </c>
      <c r="E1289" s="23" t="s">
        <v>36</v>
      </c>
      <c r="F1289" s="23" t="s">
        <v>36</v>
      </c>
      <c r="G1289" s="27" t="s">
        <v>3274</v>
      </c>
      <c r="H1289" s="27" t="s">
        <v>4338</v>
      </c>
      <c r="I1289" s="23" t="s">
        <v>4339</v>
      </c>
      <c r="J1289" t="s">
        <v>4466</v>
      </c>
      <c r="K1289">
        <v>3</v>
      </c>
      <c r="L1289" s="23" t="s">
        <v>2525</v>
      </c>
    </row>
    <row r="1290" spans="1:12" x14ac:dyDescent="0.35">
      <c r="A1290" s="23" t="s">
        <v>5716</v>
      </c>
      <c r="B1290" s="23" t="s">
        <v>5715</v>
      </c>
      <c r="C1290" s="23" t="s">
        <v>3254</v>
      </c>
      <c r="D1290" s="23">
        <v>2.1619999999999999</v>
      </c>
      <c r="E1290" s="23" t="s">
        <v>36</v>
      </c>
      <c r="F1290" s="23" t="s">
        <v>36</v>
      </c>
      <c r="G1290" s="27" t="s">
        <v>4909</v>
      </c>
      <c r="H1290" s="27" t="s">
        <v>4338</v>
      </c>
      <c r="I1290" s="23" t="s">
        <v>4339</v>
      </c>
      <c r="J1290" t="s">
        <v>4545</v>
      </c>
      <c r="K1290">
        <v>4</v>
      </c>
      <c r="L1290" s="23" t="s">
        <v>2518</v>
      </c>
    </row>
    <row r="1291" spans="1:12" x14ac:dyDescent="0.35">
      <c r="A1291" s="23" t="s">
        <v>2115</v>
      </c>
      <c r="B1291" s="23" t="s">
        <v>2114</v>
      </c>
      <c r="C1291" s="23" t="s">
        <v>3253</v>
      </c>
      <c r="D1291" s="23">
        <v>1.2070000000000001</v>
      </c>
      <c r="E1291" s="23" t="s">
        <v>68</v>
      </c>
      <c r="F1291" s="23" t="s">
        <v>36</v>
      </c>
      <c r="G1291" s="27" t="s">
        <v>493</v>
      </c>
      <c r="H1291" s="27" t="s">
        <v>4338</v>
      </c>
      <c r="I1291" s="23" t="s">
        <v>4342</v>
      </c>
      <c r="J1291" t="s">
        <v>4479</v>
      </c>
      <c r="K1291">
        <v>5</v>
      </c>
      <c r="L1291" s="23" t="s">
        <v>2522</v>
      </c>
    </row>
    <row r="1292" spans="1:12" x14ac:dyDescent="0.35">
      <c r="A1292" s="23" t="s">
        <v>2551</v>
      </c>
      <c r="B1292" s="23" t="s">
        <v>2550</v>
      </c>
      <c r="C1292" s="23" t="s">
        <v>3255</v>
      </c>
      <c r="D1292" s="23">
        <v>0.54300000000000004</v>
      </c>
      <c r="E1292" s="23" t="s">
        <v>85</v>
      </c>
      <c r="F1292" s="23" t="s">
        <v>36</v>
      </c>
      <c r="G1292" s="27" t="s">
        <v>493</v>
      </c>
      <c r="H1292" s="27" t="s">
        <v>4338</v>
      </c>
      <c r="I1292" s="23" t="s">
        <v>4339</v>
      </c>
      <c r="J1292" t="s">
        <v>4803</v>
      </c>
      <c r="K1292">
        <v>2</v>
      </c>
      <c r="L1292" s="23" t="s">
        <v>2525</v>
      </c>
    </row>
    <row r="1293" spans="1:12" x14ac:dyDescent="0.35">
      <c r="A1293" s="23" t="s">
        <v>2824</v>
      </c>
      <c r="B1293" s="23" t="s">
        <v>2823</v>
      </c>
      <c r="C1293" s="23" t="s">
        <v>3254</v>
      </c>
      <c r="D1293" s="23">
        <v>2.298</v>
      </c>
      <c r="E1293" s="23" t="s">
        <v>53</v>
      </c>
      <c r="F1293" s="23" t="s">
        <v>36</v>
      </c>
      <c r="G1293" s="27" t="s">
        <v>25</v>
      </c>
      <c r="H1293" s="27" t="s">
        <v>4338</v>
      </c>
      <c r="I1293" s="23" t="s">
        <v>4342</v>
      </c>
      <c r="J1293" t="s">
        <v>4824</v>
      </c>
      <c r="K1293">
        <v>6</v>
      </c>
      <c r="L1293" s="23" t="s">
        <v>2518</v>
      </c>
    </row>
    <row r="1294" spans="1:12" x14ac:dyDescent="0.35">
      <c r="A1294" s="23" t="s">
        <v>2871</v>
      </c>
      <c r="B1294" s="23" t="s">
        <v>2870</v>
      </c>
      <c r="C1294" s="23" t="s">
        <v>3255</v>
      </c>
      <c r="D1294" s="23">
        <v>0.75</v>
      </c>
      <c r="E1294" s="23" t="s">
        <v>50</v>
      </c>
      <c r="F1294" s="23" t="s">
        <v>36</v>
      </c>
      <c r="G1294" s="27" t="s">
        <v>493</v>
      </c>
      <c r="H1294" s="27" t="s">
        <v>4338</v>
      </c>
      <c r="I1294" s="23" t="s">
        <v>4339</v>
      </c>
      <c r="J1294" t="s">
        <v>4380</v>
      </c>
      <c r="K1294">
        <v>3</v>
      </c>
      <c r="L1294" s="23" t="s">
        <v>2525</v>
      </c>
    </row>
    <row r="1295" spans="1:12" x14ac:dyDescent="0.35">
      <c r="A1295" s="23" t="s">
        <v>3747</v>
      </c>
      <c r="B1295" s="23" t="s">
        <v>3746</v>
      </c>
      <c r="C1295" s="23" t="s">
        <v>3255</v>
      </c>
      <c r="D1295" s="23">
        <v>0.505</v>
      </c>
      <c r="E1295" s="23" t="s">
        <v>81</v>
      </c>
      <c r="F1295" s="23" t="s">
        <v>36</v>
      </c>
      <c r="G1295" s="27" t="s">
        <v>3274</v>
      </c>
      <c r="H1295" s="27" t="s">
        <v>4338</v>
      </c>
      <c r="I1295" s="23" t="s">
        <v>4339</v>
      </c>
      <c r="J1295" t="s">
        <v>4720</v>
      </c>
      <c r="K1295">
        <v>4</v>
      </c>
      <c r="L1295" s="23" t="s">
        <v>2525</v>
      </c>
    </row>
    <row r="1296" spans="1:12" x14ac:dyDescent="0.35">
      <c r="A1296" s="23" t="s">
        <v>5150</v>
      </c>
      <c r="B1296" s="23" t="s">
        <v>5149</v>
      </c>
      <c r="C1296" s="23" t="s">
        <v>3254</v>
      </c>
      <c r="D1296" s="23">
        <v>3.1720000000000002</v>
      </c>
      <c r="E1296" s="23" t="s">
        <v>68</v>
      </c>
      <c r="F1296" s="23" t="s">
        <v>36</v>
      </c>
      <c r="G1296" s="27" t="s">
        <v>5553</v>
      </c>
      <c r="H1296" s="27" t="s">
        <v>4338</v>
      </c>
      <c r="I1296" s="23" t="s">
        <v>4339</v>
      </c>
      <c r="J1296" t="s">
        <v>4502</v>
      </c>
      <c r="K1296">
        <v>3</v>
      </c>
      <c r="L1296" s="23" t="s">
        <v>2518</v>
      </c>
    </row>
    <row r="1297" spans="1:12" x14ac:dyDescent="0.35">
      <c r="A1297" s="23" t="s">
        <v>6983</v>
      </c>
      <c r="B1297" s="23" t="s">
        <v>6982</v>
      </c>
      <c r="C1297" s="23" t="s">
        <v>3255</v>
      </c>
      <c r="D1297" s="23">
        <v>0.625</v>
      </c>
      <c r="E1297" s="23" t="s">
        <v>144</v>
      </c>
      <c r="F1297" s="23" t="s">
        <v>36</v>
      </c>
      <c r="G1297" s="27" t="s">
        <v>4910</v>
      </c>
      <c r="H1297" s="27" t="s">
        <v>4338</v>
      </c>
      <c r="I1297" s="23" t="s">
        <v>4339</v>
      </c>
      <c r="J1297" t="s">
        <v>4381</v>
      </c>
      <c r="K1297">
        <v>1</v>
      </c>
      <c r="L1297" s="23" t="s">
        <v>2525</v>
      </c>
    </row>
    <row r="1298" spans="1:12" x14ac:dyDescent="0.35">
      <c r="A1298" s="23" t="s">
        <v>5522</v>
      </c>
      <c r="B1298" s="23" t="s">
        <v>5521</v>
      </c>
      <c r="C1298" s="23" t="s">
        <v>3255</v>
      </c>
      <c r="D1298" s="23">
        <v>0.745</v>
      </c>
      <c r="E1298" s="23" t="s">
        <v>68</v>
      </c>
      <c r="F1298" s="23" t="s">
        <v>36</v>
      </c>
      <c r="G1298" s="27" t="s">
        <v>5553</v>
      </c>
      <c r="H1298" s="27" t="s">
        <v>4338</v>
      </c>
      <c r="I1298" s="23" t="s">
        <v>4339</v>
      </c>
      <c r="J1298" t="s">
        <v>4732</v>
      </c>
      <c r="K1298">
        <v>4</v>
      </c>
      <c r="L1298" s="23" t="s">
        <v>2525</v>
      </c>
    </row>
    <row r="1299" spans="1:12" x14ac:dyDescent="0.35">
      <c r="A1299" s="23" t="s">
        <v>5542</v>
      </c>
      <c r="B1299" s="23" t="s">
        <v>5541</v>
      </c>
      <c r="C1299" s="23" t="s">
        <v>3255</v>
      </c>
      <c r="D1299" s="23">
        <v>0.745</v>
      </c>
      <c r="E1299" s="23" t="s">
        <v>53</v>
      </c>
      <c r="F1299" s="23" t="s">
        <v>36</v>
      </c>
      <c r="G1299" s="27" t="s">
        <v>5553</v>
      </c>
      <c r="H1299" s="27" t="s">
        <v>4338</v>
      </c>
      <c r="I1299" s="23" t="s">
        <v>4339</v>
      </c>
      <c r="J1299" t="s">
        <v>4431</v>
      </c>
      <c r="K1299">
        <v>3</v>
      </c>
      <c r="L1299" s="23" t="s">
        <v>2525</v>
      </c>
    </row>
    <row r="1300" spans="1:12" x14ac:dyDescent="0.35">
      <c r="A1300" s="23" t="s">
        <v>6602</v>
      </c>
      <c r="B1300" s="23" t="s">
        <v>6601</v>
      </c>
      <c r="C1300" s="23" t="s">
        <v>3254</v>
      </c>
      <c r="D1300" s="23">
        <v>2.746</v>
      </c>
      <c r="E1300" s="23" t="s">
        <v>50</v>
      </c>
      <c r="F1300" s="23" t="s">
        <v>36</v>
      </c>
      <c r="G1300" s="27" t="s">
        <v>4910</v>
      </c>
      <c r="H1300" s="27" t="s">
        <v>4338</v>
      </c>
      <c r="I1300" s="23" t="s">
        <v>4339</v>
      </c>
      <c r="J1300" t="s">
        <v>4637</v>
      </c>
      <c r="K1300">
        <v>3</v>
      </c>
      <c r="L1300" s="23" t="s">
        <v>2518</v>
      </c>
    </row>
    <row r="1301" spans="1:12" x14ac:dyDescent="0.35">
      <c r="A1301" s="23" t="s">
        <v>6564</v>
      </c>
      <c r="B1301" s="23" t="s">
        <v>6563</v>
      </c>
      <c r="C1301" s="23" t="s">
        <v>3255</v>
      </c>
      <c r="D1301" s="23">
        <v>0.74299999999999999</v>
      </c>
      <c r="E1301" s="23" t="s">
        <v>50</v>
      </c>
      <c r="F1301" s="23" t="s">
        <v>36</v>
      </c>
      <c r="G1301" s="27" t="s">
        <v>4910</v>
      </c>
      <c r="H1301" s="27" t="s">
        <v>4338</v>
      </c>
      <c r="I1301" s="23" t="s">
        <v>4342</v>
      </c>
      <c r="J1301" t="s">
        <v>4840</v>
      </c>
      <c r="K1301">
        <v>5</v>
      </c>
      <c r="L1301" s="23" t="s">
        <v>2525</v>
      </c>
    </row>
    <row r="1302" spans="1:12" x14ac:dyDescent="0.35">
      <c r="A1302" s="23" t="s">
        <v>6659</v>
      </c>
      <c r="B1302" s="23" t="s">
        <v>6658</v>
      </c>
      <c r="C1302" s="23" t="s">
        <v>3254</v>
      </c>
      <c r="D1302" s="23">
        <v>2.278</v>
      </c>
      <c r="E1302" s="23" t="s">
        <v>81</v>
      </c>
      <c r="F1302" s="23" t="s">
        <v>36</v>
      </c>
      <c r="G1302" s="27" t="s">
        <v>4910</v>
      </c>
      <c r="H1302" s="27" t="s">
        <v>4338</v>
      </c>
      <c r="I1302" s="23" t="s">
        <v>4339</v>
      </c>
      <c r="J1302" t="s">
        <v>4561</v>
      </c>
      <c r="K1302">
        <v>4</v>
      </c>
      <c r="L1302" s="23" t="s">
        <v>2518</v>
      </c>
    </row>
    <row r="1303" spans="1:12" x14ac:dyDescent="0.35">
      <c r="A1303" s="23" t="s">
        <v>2881</v>
      </c>
      <c r="B1303" s="23" t="s">
        <v>2880</v>
      </c>
      <c r="C1303" s="23" t="s">
        <v>3255</v>
      </c>
      <c r="D1303" s="23">
        <v>0.63600000000000001</v>
      </c>
      <c r="E1303" s="23" t="s">
        <v>39</v>
      </c>
      <c r="F1303" s="23" t="s">
        <v>36</v>
      </c>
      <c r="G1303" s="27" t="s">
        <v>493</v>
      </c>
      <c r="H1303" s="27" t="s">
        <v>4338</v>
      </c>
      <c r="I1303" s="23" t="s">
        <v>4339</v>
      </c>
      <c r="J1303" t="s">
        <v>4374</v>
      </c>
      <c r="K1303">
        <v>3</v>
      </c>
      <c r="L1303" s="23" t="s">
        <v>2525</v>
      </c>
    </row>
    <row r="1304" spans="1:12" x14ac:dyDescent="0.35">
      <c r="A1304" s="23" t="s">
        <v>2608</v>
      </c>
      <c r="B1304" s="23" t="s">
        <v>2607</v>
      </c>
      <c r="C1304" s="23" t="s">
        <v>3262</v>
      </c>
      <c r="D1304" s="23">
        <v>4.4109999999999996</v>
      </c>
      <c r="E1304" s="23" t="s">
        <v>96</v>
      </c>
      <c r="F1304" s="23" t="s">
        <v>36</v>
      </c>
      <c r="G1304" s="27" t="s">
        <v>27</v>
      </c>
      <c r="H1304" s="27" t="s">
        <v>4338</v>
      </c>
      <c r="I1304" s="23" t="s">
        <v>4339</v>
      </c>
      <c r="J1304" t="s">
        <v>4411</v>
      </c>
      <c r="K1304">
        <v>1</v>
      </c>
      <c r="L1304" s="23" t="s">
        <v>2517</v>
      </c>
    </row>
    <row r="1305" spans="1:12" x14ac:dyDescent="0.35">
      <c r="A1305" s="23" t="s">
        <v>2641</v>
      </c>
      <c r="B1305" s="23" t="s">
        <v>2640</v>
      </c>
      <c r="C1305" s="23" t="s">
        <v>3255</v>
      </c>
      <c r="D1305" s="23">
        <v>0.73199999999999998</v>
      </c>
      <c r="E1305" s="23" t="s">
        <v>85</v>
      </c>
      <c r="F1305" s="23" t="s">
        <v>36</v>
      </c>
      <c r="G1305" s="27" t="s">
        <v>28</v>
      </c>
      <c r="H1305" s="27" t="s">
        <v>4338</v>
      </c>
      <c r="I1305" s="23" t="s">
        <v>4339</v>
      </c>
      <c r="J1305" t="s">
        <v>4471</v>
      </c>
      <c r="K1305">
        <v>3</v>
      </c>
      <c r="L1305" s="23" t="s">
        <v>2525</v>
      </c>
    </row>
    <row r="1306" spans="1:12" x14ac:dyDescent="0.35">
      <c r="A1306" s="23" t="s">
        <v>3280</v>
      </c>
      <c r="B1306" s="23" t="s">
        <v>2803</v>
      </c>
      <c r="C1306" s="23" t="s">
        <v>3261</v>
      </c>
      <c r="D1306" s="23">
        <v>5.5949999999999998</v>
      </c>
      <c r="E1306" s="23" t="s">
        <v>42</v>
      </c>
      <c r="F1306" s="23" t="s">
        <v>36</v>
      </c>
      <c r="G1306" s="27" t="s">
        <v>7011</v>
      </c>
      <c r="H1306" s="27" t="s">
        <v>4338</v>
      </c>
      <c r="I1306" s="23" t="s">
        <v>4342</v>
      </c>
      <c r="J1306" t="s">
        <v>4725</v>
      </c>
      <c r="K1306">
        <v>5</v>
      </c>
      <c r="L1306" s="23" t="s">
        <v>2536</v>
      </c>
    </row>
    <row r="1307" spans="1:12" x14ac:dyDescent="0.35">
      <c r="A1307" s="23" t="s">
        <v>6218</v>
      </c>
      <c r="B1307" s="23" t="s">
        <v>6217</v>
      </c>
      <c r="C1307" s="23" t="s">
        <v>3255</v>
      </c>
      <c r="D1307" s="23">
        <v>0.75</v>
      </c>
      <c r="E1307" s="23" t="s">
        <v>39</v>
      </c>
      <c r="F1307" s="23" t="s">
        <v>36</v>
      </c>
      <c r="G1307" s="27" t="s">
        <v>1733</v>
      </c>
      <c r="H1307" s="27" t="s">
        <v>4338</v>
      </c>
      <c r="I1307" s="23" t="s">
        <v>4339</v>
      </c>
      <c r="J1307" t="s">
        <v>7087</v>
      </c>
      <c r="K1307">
        <v>1</v>
      </c>
      <c r="L1307" s="23" t="s">
        <v>2525</v>
      </c>
    </row>
    <row r="1308" spans="1:12" x14ac:dyDescent="0.35">
      <c r="A1308" s="23" t="s">
        <v>3316</v>
      </c>
      <c r="B1308" s="23" t="s">
        <v>3315</v>
      </c>
      <c r="C1308" s="23" t="s">
        <v>3253</v>
      </c>
      <c r="D1308" s="23">
        <v>1.625</v>
      </c>
      <c r="E1308" s="23" t="s">
        <v>76</v>
      </c>
      <c r="F1308" s="23" t="s">
        <v>36</v>
      </c>
      <c r="G1308" s="27" t="s">
        <v>26</v>
      </c>
      <c r="H1308" s="27" t="s">
        <v>4338</v>
      </c>
      <c r="I1308" s="23" t="s">
        <v>4339</v>
      </c>
      <c r="J1308" t="s">
        <v>4408</v>
      </c>
      <c r="K1308">
        <v>3</v>
      </c>
      <c r="L1308" s="23" t="s">
        <v>2522</v>
      </c>
    </row>
    <row r="1309" spans="1:12" x14ac:dyDescent="0.35">
      <c r="A1309" s="23" t="s">
        <v>2999</v>
      </c>
      <c r="B1309" s="23" t="s">
        <v>2998</v>
      </c>
      <c r="C1309" s="23" t="s">
        <v>3262</v>
      </c>
      <c r="D1309" s="23">
        <v>4.609</v>
      </c>
      <c r="E1309" s="23" t="s">
        <v>106</v>
      </c>
      <c r="F1309" s="23" t="s">
        <v>36</v>
      </c>
      <c r="G1309" s="27" t="s">
        <v>2786</v>
      </c>
      <c r="H1309" s="27" t="s">
        <v>4338</v>
      </c>
      <c r="I1309" s="23" t="s">
        <v>4339</v>
      </c>
      <c r="J1309" t="s">
        <v>4745</v>
      </c>
      <c r="K1309">
        <v>1</v>
      </c>
      <c r="L1309" s="23" t="s">
        <v>2517</v>
      </c>
    </row>
    <row r="1310" spans="1:12" x14ac:dyDescent="0.35">
      <c r="A1310" s="23" t="s">
        <v>3793</v>
      </c>
      <c r="B1310" s="23" t="s">
        <v>3792</v>
      </c>
      <c r="C1310" s="23" t="s">
        <v>3262</v>
      </c>
      <c r="D1310" s="23">
        <v>4.4029999999999996</v>
      </c>
      <c r="E1310" s="23" t="s">
        <v>71</v>
      </c>
      <c r="F1310" s="23" t="s">
        <v>36</v>
      </c>
      <c r="G1310" s="27" t="s">
        <v>2786</v>
      </c>
      <c r="H1310" s="27" t="s">
        <v>4338</v>
      </c>
      <c r="I1310" s="23" t="s">
        <v>4342</v>
      </c>
      <c r="J1310" t="s">
        <v>4851</v>
      </c>
      <c r="K1310">
        <v>5</v>
      </c>
      <c r="L1310" s="23" t="s">
        <v>2517</v>
      </c>
    </row>
    <row r="1311" spans="1:12" x14ac:dyDescent="0.35">
      <c r="A1311" s="23" t="s">
        <v>6753</v>
      </c>
      <c r="B1311" s="23" t="s">
        <v>6752</v>
      </c>
      <c r="C1311" s="23" t="s">
        <v>3253</v>
      </c>
      <c r="D1311" s="23">
        <v>1.4410000000000001</v>
      </c>
      <c r="E1311" s="23" t="s">
        <v>76</v>
      </c>
      <c r="F1311" s="23" t="s">
        <v>36</v>
      </c>
      <c r="G1311" s="27" t="s">
        <v>4910</v>
      </c>
      <c r="H1311" s="27" t="s">
        <v>4338</v>
      </c>
      <c r="I1311" s="23" t="s">
        <v>4339</v>
      </c>
      <c r="J1311" t="s">
        <v>4693</v>
      </c>
      <c r="K1311">
        <v>2</v>
      </c>
      <c r="L1311" s="23" t="s">
        <v>2522</v>
      </c>
    </row>
    <row r="1312" spans="1:12" x14ac:dyDescent="0.35">
      <c r="A1312" s="23" t="s">
        <v>6446</v>
      </c>
      <c r="B1312" s="23" t="s">
        <v>6445</v>
      </c>
      <c r="C1312" s="23" t="s">
        <v>3253</v>
      </c>
      <c r="D1312" s="23">
        <v>1.5629999999999999</v>
      </c>
      <c r="E1312" s="23" t="s">
        <v>96</v>
      </c>
      <c r="F1312" s="23" t="s">
        <v>36</v>
      </c>
      <c r="G1312" s="27" t="s">
        <v>4910</v>
      </c>
      <c r="H1312" s="27" t="s">
        <v>4338</v>
      </c>
      <c r="I1312" s="23" t="s">
        <v>4342</v>
      </c>
      <c r="J1312" t="s">
        <v>4854</v>
      </c>
      <c r="K1312">
        <v>6</v>
      </c>
      <c r="L1312" s="23" t="s">
        <v>2522</v>
      </c>
    </row>
    <row r="1313" spans="1:12" x14ac:dyDescent="0.35">
      <c r="A1313" s="23" t="s">
        <v>3602</v>
      </c>
      <c r="B1313" s="23" t="s">
        <v>3601</v>
      </c>
      <c r="C1313" s="23" t="s">
        <v>3253</v>
      </c>
      <c r="D1313" s="23">
        <v>1.413</v>
      </c>
      <c r="E1313" s="23" t="s">
        <v>96</v>
      </c>
      <c r="F1313" s="23" t="s">
        <v>36</v>
      </c>
      <c r="G1313" s="27" t="s">
        <v>3258</v>
      </c>
      <c r="H1313" s="27" t="s">
        <v>4338</v>
      </c>
      <c r="I1313" s="23" t="s">
        <v>4342</v>
      </c>
      <c r="J1313" t="s">
        <v>4573</v>
      </c>
      <c r="K1313">
        <v>6</v>
      </c>
      <c r="L1313" s="23" t="s">
        <v>2522</v>
      </c>
    </row>
    <row r="1314" spans="1:12" x14ac:dyDescent="0.35">
      <c r="A1314" s="23" t="s">
        <v>5544</v>
      </c>
      <c r="B1314" s="23" t="s">
        <v>5543</v>
      </c>
      <c r="C1314" s="23" t="s">
        <v>3255</v>
      </c>
      <c r="D1314" s="23">
        <v>0.745</v>
      </c>
      <c r="E1314" s="23" t="s">
        <v>42</v>
      </c>
      <c r="F1314" s="23" t="s">
        <v>36</v>
      </c>
      <c r="G1314" s="27" t="s">
        <v>5553</v>
      </c>
      <c r="H1314" s="27" t="s">
        <v>4338</v>
      </c>
      <c r="I1314" s="23" t="s">
        <v>4339</v>
      </c>
      <c r="J1314" t="s">
        <v>4650</v>
      </c>
      <c r="K1314">
        <v>4</v>
      </c>
      <c r="L1314" s="23" t="s">
        <v>2525</v>
      </c>
    </row>
    <row r="1315" spans="1:12" x14ac:dyDescent="0.35">
      <c r="A1315" s="23" t="s">
        <v>1015</v>
      </c>
      <c r="B1315" s="23" t="s">
        <v>1014</v>
      </c>
      <c r="C1315" s="23" t="s">
        <v>3261</v>
      </c>
      <c r="D1315" s="23">
        <v>4.8769999999999998</v>
      </c>
      <c r="E1315" s="23" t="s">
        <v>53</v>
      </c>
      <c r="F1315" s="23" t="s">
        <v>36</v>
      </c>
      <c r="G1315" s="27" t="s">
        <v>493</v>
      </c>
      <c r="H1315" s="27" t="s">
        <v>4338</v>
      </c>
      <c r="I1315" s="23" t="s">
        <v>4339</v>
      </c>
      <c r="J1315" t="s">
        <v>4647</v>
      </c>
      <c r="K1315">
        <v>3</v>
      </c>
      <c r="L1315" s="23" t="s">
        <v>2536</v>
      </c>
    </row>
    <row r="1316" spans="1:12" x14ac:dyDescent="0.35">
      <c r="A1316" s="23" t="s">
        <v>6194</v>
      </c>
      <c r="B1316" s="23" t="s">
        <v>6193</v>
      </c>
      <c r="C1316" s="23" t="s">
        <v>3254</v>
      </c>
      <c r="D1316" s="23">
        <v>2.7229999999999999</v>
      </c>
      <c r="E1316" s="23" t="s">
        <v>47</v>
      </c>
      <c r="F1316" s="23" t="s">
        <v>36</v>
      </c>
      <c r="G1316" s="27" t="s">
        <v>1733</v>
      </c>
      <c r="H1316" s="27" t="s">
        <v>4338</v>
      </c>
      <c r="I1316" s="23" t="s">
        <v>4339</v>
      </c>
      <c r="J1316" t="s">
        <v>4745</v>
      </c>
      <c r="K1316">
        <v>1</v>
      </c>
      <c r="L1316" s="23" t="s">
        <v>2518</v>
      </c>
    </row>
    <row r="1317" spans="1:12" x14ac:dyDescent="0.35">
      <c r="A1317" s="23" t="s">
        <v>2325</v>
      </c>
      <c r="B1317" s="23" t="s">
        <v>2324</v>
      </c>
      <c r="C1317" s="23" t="s">
        <v>3255</v>
      </c>
      <c r="D1317" s="23">
        <v>0.75</v>
      </c>
      <c r="E1317" s="23" t="s">
        <v>36</v>
      </c>
      <c r="F1317" s="23" t="s">
        <v>36</v>
      </c>
      <c r="G1317" s="27" t="s">
        <v>28</v>
      </c>
      <c r="H1317" s="27" t="s">
        <v>4338</v>
      </c>
      <c r="I1317" s="23" t="s">
        <v>4339</v>
      </c>
      <c r="J1317" t="s">
        <v>4399</v>
      </c>
      <c r="K1317">
        <v>1</v>
      </c>
      <c r="L1317" s="23" t="s">
        <v>2525</v>
      </c>
    </row>
    <row r="1318" spans="1:12" x14ac:dyDescent="0.35">
      <c r="A1318" s="23" t="s">
        <v>2217</v>
      </c>
      <c r="B1318" s="23" t="s">
        <v>2216</v>
      </c>
      <c r="C1318" s="23" t="s">
        <v>3261</v>
      </c>
      <c r="D1318" s="23">
        <v>5.2210000000000001</v>
      </c>
      <c r="E1318" s="23" t="s">
        <v>85</v>
      </c>
      <c r="F1318" s="23" t="s">
        <v>36</v>
      </c>
      <c r="G1318" s="27" t="s">
        <v>497</v>
      </c>
      <c r="H1318" s="27" t="s">
        <v>4338</v>
      </c>
      <c r="I1318" s="23" t="s">
        <v>4339</v>
      </c>
      <c r="J1318" t="s">
        <v>4571</v>
      </c>
      <c r="K1318">
        <v>4</v>
      </c>
      <c r="L1318" s="23" t="s">
        <v>2536</v>
      </c>
    </row>
    <row r="1319" spans="1:12" x14ac:dyDescent="0.35">
      <c r="A1319" s="23" t="s">
        <v>3071</v>
      </c>
      <c r="B1319" s="23" t="s">
        <v>3070</v>
      </c>
      <c r="C1319" s="23" t="s">
        <v>3262</v>
      </c>
      <c r="D1319" s="23">
        <v>3.5590000000000002</v>
      </c>
      <c r="E1319" s="23" t="s">
        <v>71</v>
      </c>
      <c r="F1319" s="23" t="s">
        <v>36</v>
      </c>
      <c r="G1319" s="27" t="s">
        <v>2786</v>
      </c>
      <c r="H1319" s="27" t="s">
        <v>4338</v>
      </c>
      <c r="I1319" s="23" t="s">
        <v>4339</v>
      </c>
      <c r="J1319" t="s">
        <v>4485</v>
      </c>
      <c r="K1319">
        <v>1</v>
      </c>
      <c r="L1319" s="23" t="s">
        <v>2517</v>
      </c>
    </row>
    <row r="1320" spans="1:12" x14ac:dyDescent="0.35">
      <c r="A1320" s="23" t="s">
        <v>366</v>
      </c>
      <c r="B1320" s="23" t="s">
        <v>365</v>
      </c>
      <c r="C1320" s="23" t="s">
        <v>3254</v>
      </c>
      <c r="D1320" s="23">
        <v>3.0859999999999999</v>
      </c>
      <c r="E1320" s="23" t="s">
        <v>39</v>
      </c>
      <c r="F1320" s="23" t="s">
        <v>36</v>
      </c>
      <c r="G1320" s="27" t="s">
        <v>27</v>
      </c>
      <c r="H1320" s="27" t="s">
        <v>4338</v>
      </c>
      <c r="I1320" s="23" t="s">
        <v>4339</v>
      </c>
      <c r="J1320" t="s">
        <v>4815</v>
      </c>
      <c r="K1320">
        <v>2</v>
      </c>
      <c r="L1320" s="23" t="s">
        <v>2518</v>
      </c>
    </row>
    <row r="1321" spans="1:12" x14ac:dyDescent="0.35">
      <c r="A1321" s="23" t="s">
        <v>5300</v>
      </c>
      <c r="B1321" s="23" t="s">
        <v>5299</v>
      </c>
      <c r="C1321" s="23" t="s">
        <v>3255</v>
      </c>
      <c r="D1321" s="23">
        <v>0.74299999999999999</v>
      </c>
      <c r="E1321" s="23" t="s">
        <v>81</v>
      </c>
      <c r="F1321" s="23" t="s">
        <v>36</v>
      </c>
      <c r="G1321" s="27" t="s">
        <v>5553</v>
      </c>
      <c r="H1321" s="27" t="s">
        <v>4338</v>
      </c>
      <c r="I1321" s="23" t="s">
        <v>4342</v>
      </c>
      <c r="J1321" t="s">
        <v>4849</v>
      </c>
      <c r="K1321">
        <v>5</v>
      </c>
      <c r="L1321" s="23" t="s">
        <v>2525</v>
      </c>
    </row>
    <row r="1322" spans="1:12" x14ac:dyDescent="0.35">
      <c r="A1322" s="23" t="s">
        <v>380</v>
      </c>
      <c r="B1322" s="23" t="s">
        <v>379</v>
      </c>
      <c r="C1322" s="23" t="s">
        <v>3255</v>
      </c>
      <c r="D1322" s="23">
        <v>0.75</v>
      </c>
      <c r="E1322" s="23" t="s">
        <v>36</v>
      </c>
      <c r="F1322" s="23" t="s">
        <v>36</v>
      </c>
      <c r="G1322" s="27" t="s">
        <v>28</v>
      </c>
      <c r="H1322" s="27" t="s">
        <v>4338</v>
      </c>
      <c r="I1322" s="23" t="s">
        <v>4339</v>
      </c>
      <c r="J1322" t="s">
        <v>4359</v>
      </c>
      <c r="K1322">
        <v>4</v>
      </c>
      <c r="L1322" s="23" t="s">
        <v>2525</v>
      </c>
    </row>
    <row r="1323" spans="1:12" x14ac:dyDescent="0.35">
      <c r="A1323" s="23" t="s">
        <v>6141</v>
      </c>
      <c r="B1323" s="23" t="s">
        <v>6140</v>
      </c>
      <c r="C1323" s="23" t="s">
        <v>3256</v>
      </c>
      <c r="D1323" s="23">
        <v>6.6139999999999999</v>
      </c>
      <c r="E1323" s="23" t="s">
        <v>36</v>
      </c>
      <c r="F1323" s="23" t="s">
        <v>36</v>
      </c>
      <c r="G1323" s="27" t="s">
        <v>1733</v>
      </c>
      <c r="H1323" s="27" t="s">
        <v>4338</v>
      </c>
      <c r="I1323" s="23" t="s">
        <v>4342</v>
      </c>
      <c r="J1323" t="s">
        <v>7031</v>
      </c>
      <c r="K1323">
        <v>7</v>
      </c>
      <c r="L1323" s="23" t="s">
        <v>2516</v>
      </c>
    </row>
    <row r="1324" spans="1:12" x14ac:dyDescent="0.35">
      <c r="A1324" s="23" t="s">
        <v>5601</v>
      </c>
      <c r="B1324" s="23" t="s">
        <v>5600</v>
      </c>
      <c r="C1324" s="23" t="s">
        <v>3255</v>
      </c>
      <c r="D1324" s="23">
        <v>0.745</v>
      </c>
      <c r="E1324" s="23" t="s">
        <v>50</v>
      </c>
      <c r="F1324" s="23" t="s">
        <v>36</v>
      </c>
      <c r="G1324" s="27" t="s">
        <v>29</v>
      </c>
      <c r="H1324" s="27" t="s">
        <v>4338</v>
      </c>
      <c r="I1324" s="23" t="s">
        <v>4339</v>
      </c>
      <c r="J1324" t="s">
        <v>7088</v>
      </c>
      <c r="K1324">
        <v>4</v>
      </c>
      <c r="L1324" s="23" t="s">
        <v>2525</v>
      </c>
    </row>
    <row r="1325" spans="1:12" x14ac:dyDescent="0.35">
      <c r="A1325" s="23" t="s">
        <v>4249</v>
      </c>
      <c r="B1325" s="23" t="s">
        <v>4248</v>
      </c>
      <c r="C1325" s="23" t="s">
        <v>3253</v>
      </c>
      <c r="D1325" s="23">
        <v>1.411</v>
      </c>
      <c r="E1325" s="23" t="s">
        <v>81</v>
      </c>
      <c r="F1325" s="23" t="s">
        <v>36</v>
      </c>
      <c r="G1325" s="27" t="s">
        <v>29</v>
      </c>
      <c r="H1325" s="27" t="s">
        <v>4338</v>
      </c>
      <c r="I1325" s="23" t="s">
        <v>4339</v>
      </c>
      <c r="J1325" t="s">
        <v>4625</v>
      </c>
      <c r="K1325">
        <v>4</v>
      </c>
      <c r="L1325" s="23" t="s">
        <v>2522</v>
      </c>
    </row>
    <row r="1326" spans="1:12" x14ac:dyDescent="0.35">
      <c r="A1326" s="23" t="s">
        <v>6536</v>
      </c>
      <c r="B1326" s="23" t="s">
        <v>6535</v>
      </c>
      <c r="C1326" s="23" t="s">
        <v>3262</v>
      </c>
      <c r="D1326" s="23">
        <v>3.5569999999999999</v>
      </c>
      <c r="E1326" s="23" t="s">
        <v>39</v>
      </c>
      <c r="F1326" s="23" t="s">
        <v>36</v>
      </c>
      <c r="G1326" s="27" t="s">
        <v>4910</v>
      </c>
      <c r="H1326" s="27" t="s">
        <v>4338</v>
      </c>
      <c r="I1326" s="23" t="s">
        <v>4339</v>
      </c>
      <c r="J1326" t="s">
        <v>4462</v>
      </c>
      <c r="K1326">
        <v>1</v>
      </c>
      <c r="L1326" s="23" t="s">
        <v>2517</v>
      </c>
    </row>
    <row r="1327" spans="1:12" x14ac:dyDescent="0.35">
      <c r="A1327" s="23" t="s">
        <v>1719</v>
      </c>
      <c r="B1327" s="23" t="s">
        <v>1718</v>
      </c>
      <c r="C1327" s="23" t="s">
        <v>3261</v>
      </c>
      <c r="D1327" s="23">
        <v>4.9870000000000001</v>
      </c>
      <c r="E1327" s="23" t="s">
        <v>42</v>
      </c>
      <c r="F1327" s="23" t="s">
        <v>36</v>
      </c>
      <c r="G1327" s="27" t="s">
        <v>28</v>
      </c>
      <c r="H1327" s="27" t="s">
        <v>4338</v>
      </c>
      <c r="I1327" s="23" t="s">
        <v>4339</v>
      </c>
      <c r="J1327" t="s">
        <v>4583</v>
      </c>
      <c r="K1327">
        <v>4</v>
      </c>
      <c r="L1327" s="23" t="s">
        <v>2536</v>
      </c>
    </row>
    <row r="1328" spans="1:12" x14ac:dyDescent="0.35">
      <c r="A1328" s="23" t="s">
        <v>6492</v>
      </c>
      <c r="B1328" s="23" t="s">
        <v>6491</v>
      </c>
      <c r="C1328" s="23" t="s">
        <v>3262</v>
      </c>
      <c r="D1328" s="23">
        <v>3.7519999999999998</v>
      </c>
      <c r="E1328" s="23" t="s">
        <v>47</v>
      </c>
      <c r="F1328" s="23" t="s">
        <v>36</v>
      </c>
      <c r="G1328" s="27" t="s">
        <v>4910</v>
      </c>
      <c r="H1328" s="27" t="s">
        <v>4338</v>
      </c>
      <c r="I1328" s="23" t="s">
        <v>4339</v>
      </c>
      <c r="J1328" t="s">
        <v>4628</v>
      </c>
      <c r="K1328">
        <v>3</v>
      </c>
      <c r="L1328" s="23" t="s">
        <v>2517</v>
      </c>
    </row>
    <row r="1329" spans="1:12" x14ac:dyDescent="0.35">
      <c r="A1329" s="23" t="s">
        <v>5636</v>
      </c>
      <c r="B1329" s="23" t="s">
        <v>5635</v>
      </c>
      <c r="C1329" s="23" t="s">
        <v>3255</v>
      </c>
      <c r="D1329" s="23">
        <v>0.75</v>
      </c>
      <c r="E1329" s="23" t="s">
        <v>106</v>
      </c>
      <c r="F1329" s="23" t="s">
        <v>36</v>
      </c>
      <c r="G1329" s="27" t="s">
        <v>497</v>
      </c>
      <c r="H1329" s="27" t="s">
        <v>4338</v>
      </c>
      <c r="I1329" s="23" t="s">
        <v>4342</v>
      </c>
      <c r="J1329" t="s">
        <v>4834</v>
      </c>
      <c r="K1329">
        <v>6</v>
      </c>
      <c r="L1329" s="23" t="s">
        <v>2525</v>
      </c>
    </row>
    <row r="1330" spans="1:12" x14ac:dyDescent="0.35">
      <c r="A1330" s="23" t="s">
        <v>6719</v>
      </c>
      <c r="B1330" s="23" t="s">
        <v>6718</v>
      </c>
      <c r="C1330" s="23" t="s">
        <v>3253</v>
      </c>
      <c r="D1330" s="23">
        <v>1.8080000000000001</v>
      </c>
      <c r="E1330" s="23" t="s">
        <v>81</v>
      </c>
      <c r="F1330" s="23" t="s">
        <v>36</v>
      </c>
      <c r="G1330" s="27" t="s">
        <v>4910</v>
      </c>
      <c r="H1330" s="27" t="s">
        <v>4338</v>
      </c>
      <c r="I1330" s="23" t="s">
        <v>4339</v>
      </c>
      <c r="J1330" t="s">
        <v>4355</v>
      </c>
      <c r="K1330">
        <v>2</v>
      </c>
      <c r="L1330" s="23" t="s">
        <v>2522</v>
      </c>
    </row>
    <row r="1331" spans="1:12" x14ac:dyDescent="0.35">
      <c r="A1331" s="23" t="s">
        <v>2790</v>
      </c>
      <c r="B1331" s="23" t="s">
        <v>2789</v>
      </c>
      <c r="C1331" s="23" t="s">
        <v>3261</v>
      </c>
      <c r="D1331" s="23">
        <v>5.4829999999999997</v>
      </c>
      <c r="E1331" s="23" t="s">
        <v>50</v>
      </c>
      <c r="F1331" s="23" t="s">
        <v>36</v>
      </c>
      <c r="G1331" s="27" t="s">
        <v>497</v>
      </c>
      <c r="H1331" s="27" t="s">
        <v>4338</v>
      </c>
      <c r="I1331" s="23" t="s">
        <v>4342</v>
      </c>
      <c r="J1331" t="s">
        <v>4737</v>
      </c>
      <c r="K1331">
        <v>7</v>
      </c>
      <c r="L1331" s="23" t="s">
        <v>2536</v>
      </c>
    </row>
    <row r="1332" spans="1:12" x14ac:dyDescent="0.35">
      <c r="A1332" s="23" t="s">
        <v>6436</v>
      </c>
      <c r="B1332" s="23" t="s">
        <v>6435</v>
      </c>
      <c r="C1332" s="23" t="s">
        <v>3262</v>
      </c>
      <c r="D1332" s="23">
        <v>4.0789999999999997</v>
      </c>
      <c r="E1332" s="23" t="s">
        <v>71</v>
      </c>
      <c r="F1332" s="23" t="s">
        <v>36</v>
      </c>
      <c r="G1332" s="27" t="s">
        <v>4910</v>
      </c>
      <c r="H1332" s="27" t="s">
        <v>4338</v>
      </c>
      <c r="I1332" s="23" t="s">
        <v>4339</v>
      </c>
      <c r="J1332" t="s">
        <v>4618</v>
      </c>
      <c r="K1332">
        <v>4</v>
      </c>
      <c r="L1332" s="23" t="s">
        <v>2517</v>
      </c>
    </row>
    <row r="1333" spans="1:12" x14ac:dyDescent="0.35">
      <c r="A1333" s="23" t="s">
        <v>2277</v>
      </c>
      <c r="B1333" s="23" t="s">
        <v>2276</v>
      </c>
      <c r="C1333" s="23" t="s">
        <v>3254</v>
      </c>
      <c r="D1333" s="23">
        <v>3.194</v>
      </c>
      <c r="E1333" s="23" t="s">
        <v>76</v>
      </c>
      <c r="F1333" s="23" t="s">
        <v>36</v>
      </c>
      <c r="G1333" s="27" t="s">
        <v>27</v>
      </c>
      <c r="H1333" s="27" t="s">
        <v>4338</v>
      </c>
      <c r="I1333" s="23" t="s">
        <v>4342</v>
      </c>
      <c r="J1333" t="s">
        <v>4759</v>
      </c>
      <c r="K1333">
        <v>6</v>
      </c>
      <c r="L1333" s="23" t="s">
        <v>2518</v>
      </c>
    </row>
    <row r="1334" spans="1:12" x14ac:dyDescent="0.35">
      <c r="A1334" s="23" t="s">
        <v>6256</v>
      </c>
      <c r="B1334" s="23" t="s">
        <v>6255</v>
      </c>
      <c r="C1334" s="23" t="s">
        <v>3261</v>
      </c>
      <c r="D1334" s="23">
        <v>5.6859999999999999</v>
      </c>
      <c r="E1334" s="23" t="s">
        <v>50</v>
      </c>
      <c r="F1334" s="23" t="s">
        <v>36</v>
      </c>
      <c r="G1334" s="27" t="s">
        <v>4910</v>
      </c>
      <c r="H1334" s="27" t="s">
        <v>4338</v>
      </c>
      <c r="I1334" s="23" t="s">
        <v>4339</v>
      </c>
      <c r="J1334" t="s">
        <v>7089</v>
      </c>
      <c r="K1334">
        <v>1</v>
      </c>
      <c r="L1334" s="23" t="s">
        <v>2536</v>
      </c>
    </row>
    <row r="1335" spans="1:12" x14ac:dyDescent="0.35">
      <c r="A1335" s="23" t="s">
        <v>6252</v>
      </c>
      <c r="B1335" s="23" t="s">
        <v>6251</v>
      </c>
      <c r="C1335" s="23" t="s">
        <v>3261</v>
      </c>
      <c r="D1335" s="23">
        <v>5.718</v>
      </c>
      <c r="E1335" s="23" t="s">
        <v>50</v>
      </c>
      <c r="F1335" s="23" t="s">
        <v>36</v>
      </c>
      <c r="G1335" s="27" t="s">
        <v>4910</v>
      </c>
      <c r="H1335" s="27" t="s">
        <v>4338</v>
      </c>
      <c r="I1335" s="23" t="s">
        <v>4339</v>
      </c>
      <c r="J1335" t="s">
        <v>4828</v>
      </c>
      <c r="K1335">
        <v>1</v>
      </c>
      <c r="L1335" s="23" t="s">
        <v>2536</v>
      </c>
    </row>
    <row r="1336" spans="1:12" x14ac:dyDescent="0.35">
      <c r="A1336" s="23" t="s">
        <v>2825</v>
      </c>
      <c r="B1336" s="23" t="s">
        <v>82</v>
      </c>
      <c r="C1336" s="23" t="s">
        <v>3253</v>
      </c>
      <c r="D1336" s="23">
        <v>1.623</v>
      </c>
      <c r="E1336" s="23" t="s">
        <v>35</v>
      </c>
      <c r="F1336" s="23" t="s">
        <v>36</v>
      </c>
      <c r="G1336" s="27" t="s">
        <v>25</v>
      </c>
      <c r="H1336" s="27" t="s">
        <v>4338</v>
      </c>
      <c r="I1336" s="23" t="s">
        <v>4342</v>
      </c>
      <c r="J1336" t="s">
        <v>4853</v>
      </c>
      <c r="K1336">
        <v>6</v>
      </c>
      <c r="L1336" s="23" t="s">
        <v>2522</v>
      </c>
    </row>
    <row r="1337" spans="1:12" x14ac:dyDescent="0.35">
      <c r="A1337" s="23" t="s">
        <v>6070</v>
      </c>
      <c r="B1337" s="23" t="s">
        <v>6069</v>
      </c>
      <c r="C1337" s="23" t="s">
        <v>3261</v>
      </c>
      <c r="D1337" s="23">
        <v>4.9640000000000004</v>
      </c>
      <c r="E1337" s="23" t="s">
        <v>36</v>
      </c>
      <c r="F1337" s="23" t="s">
        <v>36</v>
      </c>
      <c r="G1337" s="27" t="s">
        <v>28</v>
      </c>
      <c r="H1337" s="27" t="s">
        <v>4338</v>
      </c>
      <c r="I1337" s="23" t="s">
        <v>4339</v>
      </c>
      <c r="J1337" t="s">
        <v>4590</v>
      </c>
      <c r="K1337">
        <v>3</v>
      </c>
      <c r="L1337" s="23" t="s">
        <v>2536</v>
      </c>
    </row>
    <row r="1338" spans="1:12" x14ac:dyDescent="0.35">
      <c r="A1338" s="23" t="s">
        <v>3326</v>
      </c>
      <c r="B1338" s="23" t="s">
        <v>3325</v>
      </c>
      <c r="C1338" s="23" t="s">
        <v>3254</v>
      </c>
      <c r="D1338" s="23">
        <v>2.0430000000000001</v>
      </c>
      <c r="E1338" s="23" t="s">
        <v>47</v>
      </c>
      <c r="F1338" s="23" t="s">
        <v>36</v>
      </c>
      <c r="G1338" s="27" t="s">
        <v>3273</v>
      </c>
      <c r="H1338" s="27" t="s">
        <v>4338</v>
      </c>
      <c r="I1338" s="23" t="s">
        <v>4342</v>
      </c>
      <c r="J1338" t="s">
        <v>4854</v>
      </c>
      <c r="K1338">
        <v>6</v>
      </c>
      <c r="L1338" s="23" t="s">
        <v>2518</v>
      </c>
    </row>
    <row r="1339" spans="1:12" x14ac:dyDescent="0.35">
      <c r="A1339" s="23" t="s">
        <v>104</v>
      </c>
      <c r="B1339" s="23" t="s">
        <v>103</v>
      </c>
      <c r="C1339" s="23" t="s">
        <v>3262</v>
      </c>
      <c r="D1339" s="23">
        <v>4.6269999999999998</v>
      </c>
      <c r="E1339" s="23" t="s">
        <v>36</v>
      </c>
      <c r="F1339" s="23" t="s">
        <v>36</v>
      </c>
      <c r="G1339" s="27" t="s">
        <v>25</v>
      </c>
      <c r="H1339" s="27" t="s">
        <v>4338</v>
      </c>
      <c r="I1339" s="23" t="s">
        <v>4339</v>
      </c>
      <c r="J1339" t="s">
        <v>4855</v>
      </c>
      <c r="K1339">
        <v>2</v>
      </c>
      <c r="L1339" s="23" t="s">
        <v>2517</v>
      </c>
    </row>
    <row r="1340" spans="1:12" x14ac:dyDescent="0.35">
      <c r="A1340" s="23" t="s">
        <v>141</v>
      </c>
      <c r="B1340" s="23" t="s">
        <v>140</v>
      </c>
      <c r="C1340" s="23" t="s">
        <v>3253</v>
      </c>
      <c r="D1340" s="23">
        <v>1.4630000000000001</v>
      </c>
      <c r="E1340" s="23" t="s">
        <v>39</v>
      </c>
      <c r="F1340" s="23" t="s">
        <v>36</v>
      </c>
      <c r="G1340" s="27" t="s">
        <v>25</v>
      </c>
      <c r="H1340" s="27" t="s">
        <v>4338</v>
      </c>
      <c r="I1340" s="23" t="s">
        <v>4339</v>
      </c>
      <c r="J1340" t="s">
        <v>4856</v>
      </c>
      <c r="K1340">
        <v>2</v>
      </c>
      <c r="L1340" s="23" t="s">
        <v>2522</v>
      </c>
    </row>
    <row r="1341" spans="1:12" x14ac:dyDescent="0.35">
      <c r="A1341" s="23" t="s">
        <v>3011</v>
      </c>
      <c r="B1341" s="23" t="s">
        <v>3010</v>
      </c>
      <c r="C1341" s="23" t="s">
        <v>3253</v>
      </c>
      <c r="D1341" s="23">
        <v>1.6930000000000001</v>
      </c>
      <c r="E1341" s="23" t="s">
        <v>76</v>
      </c>
      <c r="F1341" s="23" t="s">
        <v>36</v>
      </c>
      <c r="G1341" s="27" t="s">
        <v>2786</v>
      </c>
      <c r="H1341" s="27" t="s">
        <v>4338</v>
      </c>
      <c r="I1341" s="23" t="s">
        <v>4339</v>
      </c>
      <c r="J1341" t="s">
        <v>4857</v>
      </c>
      <c r="K1341">
        <v>1</v>
      </c>
      <c r="L1341" s="23" t="s">
        <v>2522</v>
      </c>
    </row>
    <row r="1342" spans="1:12" x14ac:dyDescent="0.35">
      <c r="A1342" s="23" t="s">
        <v>5648</v>
      </c>
      <c r="B1342" s="23" t="s">
        <v>5647</v>
      </c>
      <c r="C1342" s="23" t="s">
        <v>3255</v>
      </c>
      <c r="D1342" s="23">
        <v>0.745</v>
      </c>
      <c r="E1342" s="23" t="s">
        <v>106</v>
      </c>
      <c r="F1342" s="23" t="s">
        <v>36</v>
      </c>
      <c r="G1342" s="27" t="s">
        <v>497</v>
      </c>
      <c r="H1342" s="27" t="s">
        <v>4338</v>
      </c>
      <c r="I1342" s="23" t="s">
        <v>4339</v>
      </c>
      <c r="J1342" t="s">
        <v>7027</v>
      </c>
      <c r="K1342">
        <v>3</v>
      </c>
      <c r="L1342" s="23" t="s">
        <v>2525</v>
      </c>
    </row>
    <row r="1343" spans="1:12" x14ac:dyDescent="0.35">
      <c r="A1343" s="23" t="s">
        <v>4951</v>
      </c>
      <c r="B1343" s="23" t="s">
        <v>4950</v>
      </c>
      <c r="C1343" s="23" t="s">
        <v>3255</v>
      </c>
      <c r="D1343" s="23">
        <v>0.745</v>
      </c>
      <c r="E1343" s="23" t="s">
        <v>36</v>
      </c>
      <c r="F1343" s="23" t="s">
        <v>36</v>
      </c>
      <c r="G1343" s="27" t="s">
        <v>2786</v>
      </c>
      <c r="H1343" s="27" t="s">
        <v>4338</v>
      </c>
      <c r="I1343" s="23" t="s">
        <v>4339</v>
      </c>
      <c r="J1343" t="s">
        <v>4794</v>
      </c>
      <c r="K1343">
        <v>4</v>
      </c>
      <c r="L1343" s="23" t="s">
        <v>2525</v>
      </c>
    </row>
    <row r="1344" spans="1:12" x14ac:dyDescent="0.35">
      <c r="A1344" s="23" t="s">
        <v>2895</v>
      </c>
      <c r="B1344" s="23" t="s">
        <v>2894</v>
      </c>
      <c r="C1344" s="23" t="s">
        <v>3254</v>
      </c>
      <c r="D1344" s="23">
        <v>2.879</v>
      </c>
      <c r="E1344" s="23" t="s">
        <v>39</v>
      </c>
      <c r="F1344" s="23" t="s">
        <v>36</v>
      </c>
      <c r="G1344" s="27" t="s">
        <v>2786</v>
      </c>
      <c r="H1344" s="27" t="s">
        <v>4338</v>
      </c>
      <c r="I1344" s="23" t="s">
        <v>4342</v>
      </c>
      <c r="J1344" t="s">
        <v>4858</v>
      </c>
      <c r="K1344">
        <v>7</v>
      </c>
      <c r="L1344" s="23" t="s">
        <v>2518</v>
      </c>
    </row>
    <row r="1345" spans="1:12" x14ac:dyDescent="0.35">
      <c r="A1345" s="23" t="s">
        <v>3029</v>
      </c>
      <c r="B1345" s="23" t="s">
        <v>3028</v>
      </c>
      <c r="C1345" s="23" t="s">
        <v>3254</v>
      </c>
      <c r="D1345" s="23">
        <v>2.5579999999999998</v>
      </c>
      <c r="E1345" s="23" t="s">
        <v>42</v>
      </c>
      <c r="F1345" s="23" t="s">
        <v>36</v>
      </c>
      <c r="G1345" s="27" t="s">
        <v>2786</v>
      </c>
      <c r="H1345" s="27" t="s">
        <v>4338</v>
      </c>
      <c r="I1345" s="23" t="s">
        <v>4339</v>
      </c>
      <c r="J1345" t="s">
        <v>4449</v>
      </c>
      <c r="K1345">
        <v>3</v>
      </c>
      <c r="L1345" s="23" t="s">
        <v>2518</v>
      </c>
    </row>
    <row r="1346" spans="1:12" x14ac:dyDescent="0.35">
      <c r="A1346" s="23" t="s">
        <v>4933</v>
      </c>
      <c r="B1346" s="23" t="s">
        <v>4932</v>
      </c>
      <c r="C1346" s="23" t="s">
        <v>3255</v>
      </c>
      <c r="D1346" s="23">
        <v>0.74299999999999999</v>
      </c>
      <c r="E1346" s="23" t="s">
        <v>76</v>
      </c>
      <c r="F1346" s="23" t="s">
        <v>36</v>
      </c>
      <c r="G1346" s="27" t="s">
        <v>2786</v>
      </c>
      <c r="H1346" s="27" t="s">
        <v>4338</v>
      </c>
      <c r="I1346" s="23" t="s">
        <v>4342</v>
      </c>
      <c r="J1346" t="s">
        <v>4776</v>
      </c>
      <c r="K1346">
        <v>8</v>
      </c>
      <c r="L1346" s="23" t="s">
        <v>2525</v>
      </c>
    </row>
    <row r="1347" spans="1:12" x14ac:dyDescent="0.35">
      <c r="A1347" s="23" t="s">
        <v>2041</v>
      </c>
      <c r="B1347" s="23" t="s">
        <v>2040</v>
      </c>
      <c r="C1347" s="23" t="s">
        <v>3253</v>
      </c>
      <c r="D1347" s="23">
        <v>1.3340000000000001</v>
      </c>
      <c r="E1347" s="23" t="s">
        <v>53</v>
      </c>
      <c r="F1347" s="23" t="s">
        <v>36</v>
      </c>
      <c r="G1347" s="27" t="s">
        <v>1733</v>
      </c>
      <c r="H1347" s="27" t="s">
        <v>4338</v>
      </c>
      <c r="I1347" s="23" t="s">
        <v>4339</v>
      </c>
      <c r="J1347" t="s">
        <v>4349</v>
      </c>
      <c r="K1347">
        <v>4</v>
      </c>
      <c r="L1347" s="23" t="s">
        <v>2522</v>
      </c>
    </row>
    <row r="1348" spans="1:12" x14ac:dyDescent="0.35">
      <c r="A1348" s="23" t="s">
        <v>2668</v>
      </c>
      <c r="B1348" s="23" t="s">
        <v>2667</v>
      </c>
      <c r="C1348" s="23" t="s">
        <v>3254</v>
      </c>
      <c r="D1348" s="23">
        <v>2.0720000000000001</v>
      </c>
      <c r="E1348" s="23" t="s">
        <v>144</v>
      </c>
      <c r="F1348" s="23" t="s">
        <v>36</v>
      </c>
      <c r="G1348" s="27" t="s">
        <v>1733</v>
      </c>
      <c r="H1348" s="27" t="s">
        <v>4338</v>
      </c>
      <c r="I1348" s="23" t="s">
        <v>4342</v>
      </c>
      <c r="J1348" t="s">
        <v>7031</v>
      </c>
      <c r="K1348">
        <v>7</v>
      </c>
      <c r="L1348" s="23" t="s">
        <v>2518</v>
      </c>
    </row>
    <row r="1349" spans="1:12" x14ac:dyDescent="0.35">
      <c r="A1349" s="23" t="s">
        <v>5017</v>
      </c>
      <c r="B1349" s="23" t="s">
        <v>5016</v>
      </c>
      <c r="C1349" s="23" t="s">
        <v>3261</v>
      </c>
      <c r="D1349" s="23">
        <v>5.6689999999999996</v>
      </c>
      <c r="E1349" s="23" t="s">
        <v>36</v>
      </c>
      <c r="F1349" s="23" t="s">
        <v>36</v>
      </c>
      <c r="G1349" s="27" t="s">
        <v>493</v>
      </c>
      <c r="H1349" s="27" t="s">
        <v>4338</v>
      </c>
      <c r="I1349" s="23" t="s">
        <v>4339</v>
      </c>
      <c r="J1349" t="s">
        <v>4441</v>
      </c>
      <c r="K1349">
        <v>4</v>
      </c>
      <c r="L1349" s="23" t="s">
        <v>2536</v>
      </c>
    </row>
    <row r="1350" spans="1:12" x14ac:dyDescent="0.35">
      <c r="A1350" s="23" t="s">
        <v>3701</v>
      </c>
      <c r="B1350" s="23" t="s">
        <v>3700</v>
      </c>
      <c r="C1350" s="23" t="s">
        <v>3262</v>
      </c>
      <c r="D1350" s="23">
        <v>3.8460000000000001</v>
      </c>
      <c r="E1350" s="23" t="s">
        <v>68</v>
      </c>
      <c r="F1350" s="23" t="s">
        <v>36</v>
      </c>
      <c r="G1350" s="27" t="s">
        <v>3274</v>
      </c>
      <c r="H1350" s="27" t="s">
        <v>4338</v>
      </c>
      <c r="I1350" s="23" t="s">
        <v>4339</v>
      </c>
      <c r="J1350" t="s">
        <v>4492</v>
      </c>
      <c r="K1350">
        <v>1</v>
      </c>
      <c r="L1350" s="23" t="s">
        <v>2517</v>
      </c>
    </row>
    <row r="1351" spans="1:12" x14ac:dyDescent="0.35">
      <c r="A1351" s="23" t="s">
        <v>2210</v>
      </c>
      <c r="B1351" s="23" t="s">
        <v>2209</v>
      </c>
      <c r="C1351" s="23" t="s">
        <v>3262</v>
      </c>
      <c r="D1351" s="23">
        <v>3.4929999999999999</v>
      </c>
      <c r="E1351" s="23" t="s">
        <v>81</v>
      </c>
      <c r="F1351" s="23" t="s">
        <v>36</v>
      </c>
      <c r="G1351" s="27" t="s">
        <v>4910</v>
      </c>
      <c r="H1351" s="27" t="s">
        <v>4338</v>
      </c>
      <c r="I1351" s="23" t="s">
        <v>4339</v>
      </c>
      <c r="J1351" t="s">
        <v>4733</v>
      </c>
      <c r="K1351">
        <v>3</v>
      </c>
      <c r="L1351" s="23" t="s">
        <v>2517</v>
      </c>
    </row>
    <row r="1352" spans="1:12" x14ac:dyDescent="0.35">
      <c r="A1352" s="23" t="s">
        <v>2989</v>
      </c>
      <c r="B1352" s="23" t="s">
        <v>2988</v>
      </c>
      <c r="C1352" s="23" t="s">
        <v>3262</v>
      </c>
      <c r="D1352" s="23">
        <v>3.544</v>
      </c>
      <c r="E1352" s="23" t="s">
        <v>81</v>
      </c>
      <c r="F1352" s="23" t="s">
        <v>36</v>
      </c>
      <c r="G1352" s="27" t="s">
        <v>2786</v>
      </c>
      <c r="H1352" s="27" t="s">
        <v>4338</v>
      </c>
      <c r="I1352" s="23" t="s">
        <v>4339</v>
      </c>
      <c r="J1352" t="s">
        <v>4627</v>
      </c>
      <c r="K1352">
        <v>4</v>
      </c>
      <c r="L1352" s="23" t="s">
        <v>2517</v>
      </c>
    </row>
    <row r="1353" spans="1:12" x14ac:dyDescent="0.35">
      <c r="A1353" s="23" t="s">
        <v>5007</v>
      </c>
      <c r="B1353" s="23" t="s">
        <v>5006</v>
      </c>
      <c r="C1353" s="23" t="s">
        <v>3255</v>
      </c>
      <c r="D1353" s="23">
        <v>0.745</v>
      </c>
      <c r="E1353" s="23" t="s">
        <v>36</v>
      </c>
      <c r="F1353" s="23" t="s">
        <v>36</v>
      </c>
      <c r="G1353" s="27" t="s">
        <v>3273</v>
      </c>
      <c r="H1353" s="27" t="s">
        <v>4338</v>
      </c>
      <c r="I1353" s="23" t="s">
        <v>4339</v>
      </c>
      <c r="J1353" t="s">
        <v>4409</v>
      </c>
      <c r="K1353">
        <v>3</v>
      </c>
      <c r="L1353" s="23" t="s">
        <v>2525</v>
      </c>
    </row>
    <row r="1354" spans="1:12" x14ac:dyDescent="0.35">
      <c r="A1354" s="23" t="s">
        <v>2991</v>
      </c>
      <c r="B1354" s="23" t="s">
        <v>2990</v>
      </c>
      <c r="C1354" s="23" t="s">
        <v>3262</v>
      </c>
      <c r="D1354" s="23">
        <v>4.5960000000000001</v>
      </c>
      <c r="E1354" s="23" t="s">
        <v>76</v>
      </c>
      <c r="F1354" s="23" t="s">
        <v>36</v>
      </c>
      <c r="G1354" s="27" t="s">
        <v>2786</v>
      </c>
      <c r="H1354" s="27" t="s">
        <v>4338</v>
      </c>
      <c r="I1354" s="23" t="s">
        <v>4339</v>
      </c>
      <c r="J1354" t="s">
        <v>4358</v>
      </c>
      <c r="K1354">
        <v>1</v>
      </c>
      <c r="L1354" s="23" t="s">
        <v>2517</v>
      </c>
    </row>
    <row r="1355" spans="1:12" x14ac:dyDescent="0.35">
      <c r="A1355" s="23" t="s">
        <v>585</v>
      </c>
      <c r="B1355" s="23" t="s">
        <v>584</v>
      </c>
      <c r="C1355" s="23" t="s">
        <v>3254</v>
      </c>
      <c r="D1355" s="23">
        <v>2.798</v>
      </c>
      <c r="E1355" s="23" t="s">
        <v>36</v>
      </c>
      <c r="F1355" s="23" t="s">
        <v>36</v>
      </c>
      <c r="G1355" s="27" t="s">
        <v>497</v>
      </c>
      <c r="H1355" s="27" t="s">
        <v>4338</v>
      </c>
      <c r="I1355" s="23" t="s">
        <v>4339</v>
      </c>
      <c r="J1355" t="s">
        <v>4617</v>
      </c>
      <c r="K1355">
        <v>3</v>
      </c>
      <c r="L1355" s="23" t="s">
        <v>2518</v>
      </c>
    </row>
    <row r="1356" spans="1:12" x14ac:dyDescent="0.35">
      <c r="A1356" s="23" t="s">
        <v>6729</v>
      </c>
      <c r="B1356" s="23" t="s">
        <v>6728</v>
      </c>
      <c r="C1356" s="23" t="s">
        <v>3253</v>
      </c>
      <c r="D1356" s="23">
        <v>1.72</v>
      </c>
      <c r="E1356" s="23" t="s">
        <v>68</v>
      </c>
      <c r="F1356" s="23" t="s">
        <v>36</v>
      </c>
      <c r="G1356" s="27" t="s">
        <v>4910</v>
      </c>
      <c r="H1356" s="27" t="s">
        <v>4338</v>
      </c>
      <c r="I1356" s="23" t="s">
        <v>4339</v>
      </c>
      <c r="J1356" t="s">
        <v>4784</v>
      </c>
      <c r="K1356">
        <v>2</v>
      </c>
      <c r="L1356" s="23" t="s">
        <v>2522</v>
      </c>
    </row>
    <row r="1357" spans="1:12" x14ac:dyDescent="0.35">
      <c r="A1357" s="23" t="s">
        <v>6266</v>
      </c>
      <c r="B1357" s="23" t="s">
        <v>6265</v>
      </c>
      <c r="C1357" s="23" t="s">
        <v>3261</v>
      </c>
      <c r="D1357" s="23">
        <v>5.6239999999999997</v>
      </c>
      <c r="E1357" s="23" t="s">
        <v>68</v>
      </c>
      <c r="F1357" s="23" t="s">
        <v>36</v>
      </c>
      <c r="G1357" s="27" t="s">
        <v>4910</v>
      </c>
      <c r="H1357" s="27" t="s">
        <v>4338</v>
      </c>
      <c r="I1357" s="23" t="s">
        <v>4339</v>
      </c>
      <c r="J1357" t="s">
        <v>4588</v>
      </c>
      <c r="K1357">
        <v>4</v>
      </c>
      <c r="L1357" s="23" t="s">
        <v>2536</v>
      </c>
    </row>
    <row r="1358" spans="1:12" x14ac:dyDescent="0.35">
      <c r="A1358" s="23" t="s">
        <v>404</v>
      </c>
      <c r="B1358" s="23" t="s">
        <v>403</v>
      </c>
      <c r="C1358" s="23" t="s">
        <v>3253</v>
      </c>
      <c r="D1358" s="23">
        <v>1.492</v>
      </c>
      <c r="E1358" s="23" t="s">
        <v>47</v>
      </c>
      <c r="F1358" s="23" t="s">
        <v>36</v>
      </c>
      <c r="G1358" s="27" t="s">
        <v>3259</v>
      </c>
      <c r="H1358" s="27" t="s">
        <v>4338</v>
      </c>
      <c r="I1358" s="23" t="s">
        <v>4339</v>
      </c>
      <c r="J1358" t="s">
        <v>4448</v>
      </c>
      <c r="K1358">
        <v>1</v>
      </c>
      <c r="L1358" s="23" t="s">
        <v>2522</v>
      </c>
    </row>
    <row r="1359" spans="1:12" x14ac:dyDescent="0.35">
      <c r="A1359" s="23" t="s">
        <v>6624</v>
      </c>
      <c r="B1359" s="23" t="s">
        <v>6623</v>
      </c>
      <c r="C1359" s="23" t="s">
        <v>3254</v>
      </c>
      <c r="D1359" s="23">
        <v>2.5779999999999998</v>
      </c>
      <c r="E1359" s="23" t="s">
        <v>53</v>
      </c>
      <c r="F1359" s="23" t="s">
        <v>36</v>
      </c>
      <c r="G1359" s="27" t="s">
        <v>4910</v>
      </c>
      <c r="H1359" s="27" t="s">
        <v>4338</v>
      </c>
      <c r="I1359" s="23" t="s">
        <v>4339</v>
      </c>
      <c r="J1359" t="s">
        <v>7020</v>
      </c>
      <c r="K1359">
        <v>1</v>
      </c>
      <c r="L1359" s="23" t="s">
        <v>2518</v>
      </c>
    </row>
    <row r="1360" spans="1:12" x14ac:dyDescent="0.35">
      <c r="A1360" s="23" t="s">
        <v>4196</v>
      </c>
      <c r="B1360" s="23" t="s">
        <v>4195</v>
      </c>
      <c r="C1360" s="23" t="s">
        <v>3253</v>
      </c>
      <c r="D1360" s="23">
        <v>1.827</v>
      </c>
      <c r="E1360" s="23" t="s">
        <v>47</v>
      </c>
      <c r="F1360" s="23" t="s">
        <v>36</v>
      </c>
      <c r="G1360" s="27" t="s">
        <v>29</v>
      </c>
      <c r="H1360" s="27" t="s">
        <v>4338</v>
      </c>
      <c r="I1360" s="23" t="s">
        <v>4339</v>
      </c>
      <c r="J1360" t="s">
        <v>4575</v>
      </c>
      <c r="K1360">
        <v>1</v>
      </c>
      <c r="L1360" s="23" t="s">
        <v>2522</v>
      </c>
    </row>
    <row r="1361" spans="1:12" x14ac:dyDescent="0.35">
      <c r="A1361" s="23" t="s">
        <v>6953</v>
      </c>
      <c r="B1361" s="23" t="s">
        <v>6952</v>
      </c>
      <c r="C1361" s="23" t="s">
        <v>3255</v>
      </c>
      <c r="D1361" s="23">
        <v>0.745</v>
      </c>
      <c r="E1361" s="23" t="s">
        <v>50</v>
      </c>
      <c r="F1361" s="23" t="s">
        <v>36</v>
      </c>
      <c r="G1361" s="27" t="s">
        <v>4910</v>
      </c>
      <c r="H1361" s="27" t="s">
        <v>4338</v>
      </c>
      <c r="I1361" s="23" t="s">
        <v>4339</v>
      </c>
      <c r="J1361" t="s">
        <v>4571</v>
      </c>
      <c r="K1361">
        <v>4</v>
      </c>
      <c r="L1361" s="23" t="s">
        <v>2525</v>
      </c>
    </row>
    <row r="1362" spans="1:12" x14ac:dyDescent="0.35">
      <c r="A1362" s="23" t="s">
        <v>2622</v>
      </c>
      <c r="B1362" s="23" t="s">
        <v>2621</v>
      </c>
      <c r="C1362" s="23" t="s">
        <v>3261</v>
      </c>
      <c r="D1362" s="23">
        <v>5.4029999999999996</v>
      </c>
      <c r="E1362" s="23" t="s">
        <v>50</v>
      </c>
      <c r="F1362" s="23" t="s">
        <v>36</v>
      </c>
      <c r="G1362" s="27" t="s">
        <v>27</v>
      </c>
      <c r="H1362" s="27" t="s">
        <v>4338</v>
      </c>
      <c r="I1362" s="23" t="s">
        <v>4339</v>
      </c>
      <c r="J1362" t="s">
        <v>4348</v>
      </c>
      <c r="K1362">
        <v>2</v>
      </c>
      <c r="L1362" s="23" t="s">
        <v>2536</v>
      </c>
    </row>
    <row r="1363" spans="1:12" x14ac:dyDescent="0.35">
      <c r="A1363" s="23" t="s">
        <v>6054</v>
      </c>
      <c r="B1363" s="23" t="s">
        <v>6053</v>
      </c>
      <c r="C1363" s="23" t="s">
        <v>3255</v>
      </c>
      <c r="D1363" s="23">
        <v>0.75</v>
      </c>
      <c r="E1363" s="23" t="s">
        <v>76</v>
      </c>
      <c r="F1363" s="23" t="s">
        <v>36</v>
      </c>
      <c r="G1363" s="27" t="s">
        <v>27</v>
      </c>
      <c r="H1363" s="27" t="s">
        <v>4338</v>
      </c>
      <c r="I1363" s="23" t="s">
        <v>4339</v>
      </c>
      <c r="J1363" t="s">
        <v>4652</v>
      </c>
      <c r="K1363">
        <v>2</v>
      </c>
      <c r="L1363" s="23" t="s">
        <v>2525</v>
      </c>
    </row>
    <row r="1364" spans="1:12" x14ac:dyDescent="0.35">
      <c r="A1364" s="23" t="s">
        <v>6054</v>
      </c>
      <c r="B1364" s="23" t="s">
        <v>6643</v>
      </c>
      <c r="C1364" s="23" t="s">
        <v>3254</v>
      </c>
      <c r="D1364" s="23">
        <v>2.3929999999999998</v>
      </c>
      <c r="E1364" s="23" t="s">
        <v>81</v>
      </c>
      <c r="F1364" s="23" t="s">
        <v>36</v>
      </c>
      <c r="G1364" s="27" t="s">
        <v>4910</v>
      </c>
      <c r="H1364" s="27" t="s">
        <v>4338</v>
      </c>
      <c r="I1364" s="23" t="s">
        <v>4339</v>
      </c>
      <c r="J1364" t="s">
        <v>4558</v>
      </c>
      <c r="K1364">
        <v>1</v>
      </c>
      <c r="L1364" s="23" t="s">
        <v>2518</v>
      </c>
    </row>
    <row r="1365" spans="1:12" x14ac:dyDescent="0.35">
      <c r="A1365" s="23" t="s">
        <v>6326</v>
      </c>
      <c r="B1365" s="23" t="s">
        <v>6325</v>
      </c>
      <c r="C1365" s="23" t="s">
        <v>3261</v>
      </c>
      <c r="D1365" s="23">
        <v>4.9710000000000001</v>
      </c>
      <c r="E1365" s="23" t="s">
        <v>85</v>
      </c>
      <c r="F1365" s="23" t="s">
        <v>36</v>
      </c>
      <c r="G1365" s="27" t="s">
        <v>4910</v>
      </c>
      <c r="H1365" s="27" t="s">
        <v>4338</v>
      </c>
      <c r="I1365" s="23" t="s">
        <v>4339</v>
      </c>
      <c r="J1365" t="s">
        <v>4398</v>
      </c>
      <c r="K1365">
        <v>1</v>
      </c>
      <c r="L1365" s="23" t="s">
        <v>2536</v>
      </c>
    </row>
    <row r="1366" spans="1:12" x14ac:dyDescent="0.35">
      <c r="A1366" s="23" t="s">
        <v>6554</v>
      </c>
      <c r="B1366" s="23" t="s">
        <v>6553</v>
      </c>
      <c r="C1366" s="23" t="s">
        <v>3254</v>
      </c>
      <c r="D1366" s="23">
        <v>3.31</v>
      </c>
      <c r="E1366" s="23" t="s">
        <v>36</v>
      </c>
      <c r="F1366" s="23" t="s">
        <v>36</v>
      </c>
      <c r="G1366" s="27" t="s">
        <v>4910</v>
      </c>
      <c r="H1366" s="27" t="s">
        <v>4338</v>
      </c>
      <c r="I1366" s="23" t="s">
        <v>4339</v>
      </c>
      <c r="J1366" t="s">
        <v>4572</v>
      </c>
      <c r="K1366">
        <v>1</v>
      </c>
      <c r="L1366" s="23" t="s">
        <v>2518</v>
      </c>
    </row>
    <row r="1367" spans="1:12" x14ac:dyDescent="0.35">
      <c r="A1367" s="23" t="s">
        <v>2877</v>
      </c>
      <c r="B1367" s="23" t="s">
        <v>2876</v>
      </c>
      <c r="C1367" s="23" t="s">
        <v>3253</v>
      </c>
      <c r="D1367" s="23">
        <v>1.78</v>
      </c>
      <c r="E1367" s="23" t="s">
        <v>53</v>
      </c>
      <c r="F1367" s="23" t="s">
        <v>36</v>
      </c>
      <c r="G1367" s="27" t="s">
        <v>493</v>
      </c>
      <c r="H1367" s="27" t="s">
        <v>4338</v>
      </c>
      <c r="I1367" s="23" t="s">
        <v>4339</v>
      </c>
      <c r="J1367" t="s">
        <v>4462</v>
      </c>
      <c r="K1367">
        <v>1</v>
      </c>
      <c r="L1367" s="23" t="s">
        <v>2522</v>
      </c>
    </row>
    <row r="1368" spans="1:12" x14ac:dyDescent="0.35">
      <c r="A1368" s="23" t="s">
        <v>3805</v>
      </c>
      <c r="B1368" s="23" t="s">
        <v>3804</v>
      </c>
      <c r="C1368" s="23" t="s">
        <v>3261</v>
      </c>
      <c r="D1368" s="23">
        <v>4.9210000000000003</v>
      </c>
      <c r="E1368" s="23" t="s">
        <v>53</v>
      </c>
      <c r="F1368" s="23" t="s">
        <v>36</v>
      </c>
      <c r="G1368" s="27" t="s">
        <v>2786</v>
      </c>
      <c r="H1368" s="27" t="s">
        <v>4338</v>
      </c>
      <c r="I1368" s="23" t="s">
        <v>4342</v>
      </c>
      <c r="J1368" t="s">
        <v>4724</v>
      </c>
      <c r="K1368">
        <v>8</v>
      </c>
      <c r="L1368" s="23" t="s">
        <v>2536</v>
      </c>
    </row>
    <row r="1369" spans="1:12" x14ac:dyDescent="0.35">
      <c r="A1369" s="23" t="s">
        <v>3931</v>
      </c>
      <c r="B1369" s="23" t="s">
        <v>3930</v>
      </c>
      <c r="C1369" s="23" t="s">
        <v>3262</v>
      </c>
      <c r="D1369" s="23">
        <v>3.8740000000000001</v>
      </c>
      <c r="E1369" s="23" t="s">
        <v>81</v>
      </c>
      <c r="F1369" s="23" t="s">
        <v>36</v>
      </c>
      <c r="G1369" s="27" t="s">
        <v>1733</v>
      </c>
      <c r="H1369" s="27" t="s">
        <v>4338</v>
      </c>
      <c r="I1369" s="23" t="s">
        <v>4342</v>
      </c>
      <c r="J1369" t="s">
        <v>4611</v>
      </c>
      <c r="K1369">
        <v>6</v>
      </c>
      <c r="L1369" s="23" t="s">
        <v>2517</v>
      </c>
    </row>
    <row r="1370" spans="1:12" x14ac:dyDescent="0.35">
      <c r="A1370" s="23" t="s">
        <v>4035</v>
      </c>
      <c r="B1370" s="23" t="s">
        <v>4034</v>
      </c>
      <c r="C1370" s="23" t="s">
        <v>3254</v>
      </c>
      <c r="D1370" s="23">
        <v>2.7930000000000001</v>
      </c>
      <c r="E1370" s="23" t="s">
        <v>106</v>
      </c>
      <c r="F1370" s="23" t="s">
        <v>36</v>
      </c>
      <c r="G1370" s="27" t="s">
        <v>1733</v>
      </c>
      <c r="H1370" s="27" t="s">
        <v>4338</v>
      </c>
      <c r="I1370" s="23" t="s">
        <v>4339</v>
      </c>
      <c r="J1370" t="s">
        <v>4448</v>
      </c>
      <c r="K1370">
        <v>1</v>
      </c>
      <c r="L1370" s="23" t="s">
        <v>2518</v>
      </c>
    </row>
    <row r="1371" spans="1:12" x14ac:dyDescent="0.35">
      <c r="A1371" s="23" t="s">
        <v>3980</v>
      </c>
      <c r="B1371" s="23" t="s">
        <v>3979</v>
      </c>
      <c r="C1371" s="23" t="s">
        <v>3261</v>
      </c>
      <c r="D1371" s="23">
        <v>4.8479999999999999</v>
      </c>
      <c r="E1371" s="23" t="s">
        <v>50</v>
      </c>
      <c r="F1371" s="23" t="s">
        <v>36</v>
      </c>
      <c r="G1371" s="27" t="s">
        <v>1733</v>
      </c>
      <c r="H1371" s="27" t="s">
        <v>4338</v>
      </c>
      <c r="I1371" s="23" t="s">
        <v>4339</v>
      </c>
      <c r="J1371" t="s">
        <v>4505</v>
      </c>
      <c r="K1371">
        <v>1</v>
      </c>
      <c r="L1371" s="23" t="s">
        <v>2536</v>
      </c>
    </row>
    <row r="1372" spans="1:12" x14ac:dyDescent="0.35">
      <c r="A1372" s="23" t="s">
        <v>4175</v>
      </c>
      <c r="B1372" s="23" t="s">
        <v>4174</v>
      </c>
      <c r="C1372" s="23" t="s">
        <v>3254</v>
      </c>
      <c r="D1372" s="23">
        <v>2.4609999999999999</v>
      </c>
      <c r="E1372" s="23" t="s">
        <v>71</v>
      </c>
      <c r="F1372" s="23" t="s">
        <v>36</v>
      </c>
      <c r="G1372" s="27" t="s">
        <v>29</v>
      </c>
      <c r="H1372" s="27" t="s">
        <v>4338</v>
      </c>
      <c r="I1372" s="23" t="s">
        <v>4339</v>
      </c>
      <c r="J1372" t="s">
        <v>4628</v>
      </c>
      <c r="K1372">
        <v>3</v>
      </c>
      <c r="L1372" s="23" t="s">
        <v>2518</v>
      </c>
    </row>
    <row r="1373" spans="1:12" x14ac:dyDescent="0.35">
      <c r="A1373" s="23" t="s">
        <v>3334</v>
      </c>
      <c r="B1373" s="23" t="s">
        <v>3333</v>
      </c>
      <c r="C1373" s="23" t="s">
        <v>3261</v>
      </c>
      <c r="D1373" s="23">
        <v>4.4980000000000002</v>
      </c>
      <c r="E1373" s="23" t="s">
        <v>96</v>
      </c>
      <c r="F1373" s="23" t="s">
        <v>36</v>
      </c>
      <c r="G1373" s="27" t="s">
        <v>3273</v>
      </c>
      <c r="H1373" s="27" t="s">
        <v>4338</v>
      </c>
      <c r="I1373" s="23" t="s">
        <v>4342</v>
      </c>
      <c r="J1373" t="s">
        <v>4860</v>
      </c>
      <c r="K1373">
        <v>8</v>
      </c>
      <c r="L1373" s="23" t="s">
        <v>2536</v>
      </c>
    </row>
    <row r="1374" spans="1:12" x14ac:dyDescent="0.35">
      <c r="A1374" s="23" t="s">
        <v>2372</v>
      </c>
      <c r="B1374" s="23" t="s">
        <v>2371</v>
      </c>
      <c r="C1374" s="23" t="s">
        <v>3253</v>
      </c>
      <c r="D1374" s="23">
        <v>1.786</v>
      </c>
      <c r="E1374" s="23" t="s">
        <v>96</v>
      </c>
      <c r="F1374" s="23" t="s">
        <v>36</v>
      </c>
      <c r="G1374" s="27" t="s">
        <v>1733</v>
      </c>
      <c r="H1374" s="27" t="s">
        <v>4338</v>
      </c>
      <c r="I1374" s="23" t="s">
        <v>4339</v>
      </c>
      <c r="J1374" t="s">
        <v>4372</v>
      </c>
      <c r="K1374">
        <v>1</v>
      </c>
      <c r="L1374" s="23" t="s">
        <v>2522</v>
      </c>
    </row>
    <row r="1375" spans="1:12" x14ac:dyDescent="0.35">
      <c r="A1375" s="23" t="s">
        <v>3761</v>
      </c>
      <c r="B1375" s="23" t="s">
        <v>3760</v>
      </c>
      <c r="C1375" s="23" t="s">
        <v>3253</v>
      </c>
      <c r="D1375" s="23">
        <v>1.1619999999999999</v>
      </c>
      <c r="E1375" s="23" t="s">
        <v>68</v>
      </c>
      <c r="F1375" s="23" t="s">
        <v>36</v>
      </c>
      <c r="G1375" s="27" t="s">
        <v>3274</v>
      </c>
      <c r="H1375" s="27" t="s">
        <v>4338</v>
      </c>
      <c r="I1375" s="23" t="s">
        <v>4339</v>
      </c>
      <c r="J1375" t="s">
        <v>4607</v>
      </c>
      <c r="K1375">
        <v>3</v>
      </c>
      <c r="L1375" s="23" t="s">
        <v>2522</v>
      </c>
    </row>
    <row r="1376" spans="1:12" x14ac:dyDescent="0.35">
      <c r="A1376" s="23" t="s">
        <v>5996</v>
      </c>
      <c r="B1376" s="23" t="s">
        <v>5995</v>
      </c>
      <c r="C1376" s="23" t="s">
        <v>3255</v>
      </c>
      <c r="D1376" s="23">
        <v>0.74299999999999999</v>
      </c>
      <c r="E1376" s="23" t="s">
        <v>85</v>
      </c>
      <c r="F1376" s="23" t="s">
        <v>36</v>
      </c>
      <c r="G1376" s="27" t="s">
        <v>3274</v>
      </c>
      <c r="H1376" s="27" t="s">
        <v>4338</v>
      </c>
      <c r="I1376" s="23" t="s">
        <v>4342</v>
      </c>
      <c r="J1376" t="s">
        <v>4885</v>
      </c>
      <c r="K1376">
        <v>7</v>
      </c>
      <c r="L1376" s="23" t="s">
        <v>2525</v>
      </c>
    </row>
    <row r="1377" spans="1:12" x14ac:dyDescent="0.35">
      <c r="A1377" s="23" t="s">
        <v>5094</v>
      </c>
      <c r="B1377" s="23" t="s">
        <v>5093</v>
      </c>
      <c r="C1377" s="23" t="s">
        <v>3261</v>
      </c>
      <c r="D1377" s="23">
        <v>4.8010000000000002</v>
      </c>
      <c r="E1377" s="23" t="s">
        <v>36</v>
      </c>
      <c r="F1377" s="23" t="s">
        <v>36</v>
      </c>
      <c r="G1377" s="27" t="s">
        <v>5553</v>
      </c>
      <c r="H1377" s="27" t="s">
        <v>4338</v>
      </c>
      <c r="I1377" s="23" t="s">
        <v>4339</v>
      </c>
      <c r="J1377" t="s">
        <v>4629</v>
      </c>
      <c r="K1377">
        <v>1</v>
      </c>
      <c r="L1377" s="23" t="s">
        <v>2536</v>
      </c>
    </row>
    <row r="1378" spans="1:12" x14ac:dyDescent="0.35">
      <c r="A1378" s="23" t="s">
        <v>4959</v>
      </c>
      <c r="B1378" s="23" t="s">
        <v>4958</v>
      </c>
      <c r="C1378" s="23" t="s">
        <v>3256</v>
      </c>
      <c r="D1378" s="23">
        <v>6.319</v>
      </c>
      <c r="E1378" s="23" t="s">
        <v>76</v>
      </c>
      <c r="F1378" s="23" t="s">
        <v>36</v>
      </c>
      <c r="G1378" s="27" t="s">
        <v>3273</v>
      </c>
      <c r="H1378" s="27" t="s">
        <v>4338</v>
      </c>
      <c r="I1378" s="23" t="s">
        <v>4342</v>
      </c>
      <c r="J1378" t="s">
        <v>4771</v>
      </c>
      <c r="K1378">
        <v>6</v>
      </c>
      <c r="L1378" s="23" t="s">
        <v>2516</v>
      </c>
    </row>
    <row r="1379" spans="1:12" x14ac:dyDescent="0.35">
      <c r="A1379" s="23" t="s">
        <v>2979</v>
      </c>
      <c r="B1379" s="23" t="s">
        <v>2978</v>
      </c>
      <c r="C1379" s="23" t="s">
        <v>3262</v>
      </c>
      <c r="D1379" s="23">
        <v>4.5179999999999998</v>
      </c>
      <c r="E1379" s="23" t="s">
        <v>36</v>
      </c>
      <c r="F1379" s="23" t="s">
        <v>36</v>
      </c>
      <c r="G1379" s="27" t="s">
        <v>2786</v>
      </c>
      <c r="H1379" s="27" t="s">
        <v>4338</v>
      </c>
      <c r="I1379" s="23" t="s">
        <v>4339</v>
      </c>
      <c r="J1379" t="s">
        <v>4822</v>
      </c>
      <c r="K1379">
        <v>1</v>
      </c>
      <c r="L1379" s="23" t="s">
        <v>2517</v>
      </c>
    </row>
    <row r="1380" spans="1:12" x14ac:dyDescent="0.35">
      <c r="A1380" s="23" t="s">
        <v>6496</v>
      </c>
      <c r="B1380" s="23" t="s">
        <v>6495</v>
      </c>
      <c r="C1380" s="23" t="s">
        <v>3262</v>
      </c>
      <c r="D1380" s="23">
        <v>3.718</v>
      </c>
      <c r="E1380" s="23" t="s">
        <v>76</v>
      </c>
      <c r="F1380" s="23" t="s">
        <v>36</v>
      </c>
      <c r="G1380" s="27" t="s">
        <v>4910</v>
      </c>
      <c r="H1380" s="27" t="s">
        <v>4338</v>
      </c>
      <c r="I1380" s="23" t="s">
        <v>4339</v>
      </c>
      <c r="J1380" t="s">
        <v>4501</v>
      </c>
      <c r="K1380">
        <v>4</v>
      </c>
      <c r="L1380" s="23" t="s">
        <v>2517</v>
      </c>
    </row>
    <row r="1381" spans="1:12" x14ac:dyDescent="0.35">
      <c r="A1381" s="23" t="s">
        <v>6933</v>
      </c>
      <c r="B1381" s="23" t="s">
        <v>6932</v>
      </c>
      <c r="C1381" s="23" t="s">
        <v>3255</v>
      </c>
      <c r="D1381" s="23">
        <v>0.75</v>
      </c>
      <c r="E1381" s="23" t="s">
        <v>71</v>
      </c>
      <c r="F1381" s="23" t="s">
        <v>36</v>
      </c>
      <c r="G1381" s="27" t="s">
        <v>4910</v>
      </c>
      <c r="H1381" s="27" t="s">
        <v>4338</v>
      </c>
      <c r="I1381" s="23" t="s">
        <v>4339</v>
      </c>
      <c r="J1381" t="s">
        <v>4808</v>
      </c>
      <c r="K1381">
        <v>3</v>
      </c>
      <c r="L1381" s="23" t="s">
        <v>2525</v>
      </c>
    </row>
    <row r="1382" spans="1:12" x14ac:dyDescent="0.35">
      <c r="A1382" s="23" t="s">
        <v>6292</v>
      </c>
      <c r="B1382" s="23" t="s">
        <v>6291</v>
      </c>
      <c r="C1382" s="23" t="s">
        <v>3261</v>
      </c>
      <c r="D1382" s="23">
        <v>4.859</v>
      </c>
      <c r="E1382" s="23" t="s">
        <v>36</v>
      </c>
      <c r="F1382" s="23" t="s">
        <v>36</v>
      </c>
      <c r="G1382" s="27" t="s">
        <v>4910</v>
      </c>
      <c r="H1382" s="27" t="s">
        <v>4338</v>
      </c>
      <c r="I1382" s="23" t="s">
        <v>4342</v>
      </c>
      <c r="J1382" t="s">
        <v>4606</v>
      </c>
      <c r="K1382">
        <v>5</v>
      </c>
      <c r="L1382" s="23" t="s">
        <v>2536</v>
      </c>
    </row>
    <row r="1383" spans="1:12" x14ac:dyDescent="0.35">
      <c r="A1383" s="23" t="s">
        <v>4003</v>
      </c>
      <c r="B1383" s="23" t="s">
        <v>4002</v>
      </c>
      <c r="C1383" s="23" t="s">
        <v>3255</v>
      </c>
      <c r="D1383" s="23">
        <v>0.75</v>
      </c>
      <c r="E1383" s="23" t="s">
        <v>76</v>
      </c>
      <c r="F1383" s="23" t="s">
        <v>36</v>
      </c>
      <c r="G1383" s="27" t="s">
        <v>1733</v>
      </c>
      <c r="H1383" s="27" t="s">
        <v>4338</v>
      </c>
      <c r="I1383" s="23" t="s">
        <v>4339</v>
      </c>
      <c r="J1383" t="s">
        <v>4459</v>
      </c>
      <c r="K1383">
        <v>3</v>
      </c>
      <c r="L1383" s="23" t="s">
        <v>2525</v>
      </c>
    </row>
    <row r="1384" spans="1:12" x14ac:dyDescent="0.35">
      <c r="A1384" s="23" t="s">
        <v>3927</v>
      </c>
      <c r="B1384" s="23" t="s">
        <v>3926</v>
      </c>
      <c r="C1384" s="23" t="s">
        <v>3262</v>
      </c>
      <c r="D1384" s="23">
        <v>3.6120000000000001</v>
      </c>
      <c r="E1384" s="23" t="s">
        <v>47</v>
      </c>
      <c r="F1384" s="23" t="s">
        <v>36</v>
      </c>
      <c r="G1384" s="27" t="s">
        <v>7005</v>
      </c>
      <c r="H1384" s="27" t="s">
        <v>4338</v>
      </c>
      <c r="I1384" s="23" t="s">
        <v>4342</v>
      </c>
      <c r="J1384" t="s">
        <v>4861</v>
      </c>
      <c r="K1384">
        <v>8</v>
      </c>
      <c r="L1384" s="23" t="s">
        <v>2517</v>
      </c>
    </row>
    <row r="1385" spans="1:12" x14ac:dyDescent="0.35">
      <c r="A1385" s="23" t="s">
        <v>3246</v>
      </c>
      <c r="B1385" s="23" t="s">
        <v>706</v>
      </c>
      <c r="C1385" s="23" t="s">
        <v>3254</v>
      </c>
      <c r="D1385" s="23">
        <v>2.2189999999999999</v>
      </c>
      <c r="E1385" s="23" t="s">
        <v>144</v>
      </c>
      <c r="F1385" s="23" t="s">
        <v>36</v>
      </c>
      <c r="G1385" s="27" t="s">
        <v>2783</v>
      </c>
      <c r="H1385" s="27" t="s">
        <v>4338</v>
      </c>
      <c r="I1385" s="23" t="s">
        <v>4339</v>
      </c>
      <c r="J1385" t="s">
        <v>4542</v>
      </c>
      <c r="K1385">
        <v>1</v>
      </c>
      <c r="L1385" s="23" t="s">
        <v>2518</v>
      </c>
    </row>
    <row r="1386" spans="1:12" x14ac:dyDescent="0.35">
      <c r="A1386" s="23" t="s">
        <v>2407</v>
      </c>
      <c r="B1386" s="23" t="s">
        <v>2406</v>
      </c>
      <c r="C1386" s="23" t="s">
        <v>3253</v>
      </c>
      <c r="D1386" s="23">
        <v>1.714</v>
      </c>
      <c r="E1386" s="23" t="s">
        <v>47</v>
      </c>
      <c r="F1386" s="23" t="s">
        <v>36</v>
      </c>
      <c r="G1386" s="27" t="s">
        <v>1733</v>
      </c>
      <c r="H1386" s="27" t="s">
        <v>4338</v>
      </c>
      <c r="I1386" s="23" t="s">
        <v>4342</v>
      </c>
      <c r="J1386" t="s">
        <v>4435</v>
      </c>
      <c r="K1386">
        <v>7</v>
      </c>
      <c r="L1386" s="23" t="s">
        <v>2522</v>
      </c>
    </row>
    <row r="1387" spans="1:12" x14ac:dyDescent="0.35">
      <c r="A1387" s="23" t="s">
        <v>6084</v>
      </c>
      <c r="B1387" s="23" t="s">
        <v>6083</v>
      </c>
      <c r="C1387" s="23" t="s">
        <v>3255</v>
      </c>
      <c r="D1387" s="23">
        <v>0.75</v>
      </c>
      <c r="E1387" s="23" t="s">
        <v>53</v>
      </c>
      <c r="F1387" s="23" t="s">
        <v>36</v>
      </c>
      <c r="G1387" s="27" t="s">
        <v>28</v>
      </c>
      <c r="H1387" s="27" t="s">
        <v>4338</v>
      </c>
      <c r="I1387" s="23" t="s">
        <v>4342</v>
      </c>
      <c r="J1387" t="s">
        <v>4662</v>
      </c>
      <c r="K1387">
        <v>6</v>
      </c>
      <c r="L1387" s="23" t="s">
        <v>2525</v>
      </c>
    </row>
    <row r="1388" spans="1:12" x14ac:dyDescent="0.35">
      <c r="A1388" s="23" t="s">
        <v>1784</v>
      </c>
      <c r="B1388" s="23" t="s">
        <v>1783</v>
      </c>
      <c r="C1388" s="23" t="s">
        <v>3261</v>
      </c>
      <c r="D1388" s="23">
        <v>5.2149999999999999</v>
      </c>
      <c r="E1388" s="23" t="s">
        <v>39</v>
      </c>
      <c r="F1388" s="23" t="s">
        <v>36</v>
      </c>
      <c r="G1388" s="27" t="s">
        <v>1733</v>
      </c>
      <c r="H1388" s="27" t="s">
        <v>4338</v>
      </c>
      <c r="I1388" s="23" t="s">
        <v>4339</v>
      </c>
      <c r="J1388" t="s">
        <v>4688</v>
      </c>
      <c r="K1388">
        <v>1</v>
      </c>
      <c r="L1388" s="23" t="s">
        <v>2536</v>
      </c>
    </row>
    <row r="1389" spans="1:12" x14ac:dyDescent="0.35">
      <c r="A1389" s="23" t="s">
        <v>1487</v>
      </c>
      <c r="B1389" s="23" t="s">
        <v>1486</v>
      </c>
      <c r="C1389" s="23" t="s">
        <v>3253</v>
      </c>
      <c r="D1389" s="23">
        <v>1.357</v>
      </c>
      <c r="E1389" s="23" t="s">
        <v>36</v>
      </c>
      <c r="F1389" s="23" t="s">
        <v>36</v>
      </c>
      <c r="G1389" s="27" t="s">
        <v>28</v>
      </c>
      <c r="H1389" s="27" t="s">
        <v>4338</v>
      </c>
      <c r="I1389" s="23" t="s">
        <v>4339</v>
      </c>
      <c r="J1389" t="s">
        <v>4502</v>
      </c>
      <c r="K1389">
        <v>3</v>
      </c>
      <c r="L1389" s="23" t="s">
        <v>2522</v>
      </c>
    </row>
    <row r="1390" spans="1:12" x14ac:dyDescent="0.35">
      <c r="A1390" s="23" t="s">
        <v>5704</v>
      </c>
      <c r="B1390" s="23" t="s">
        <v>5703</v>
      </c>
      <c r="C1390" s="23" t="s">
        <v>3255</v>
      </c>
      <c r="D1390" s="23">
        <v>0.75</v>
      </c>
      <c r="E1390" s="23" t="s">
        <v>36</v>
      </c>
      <c r="F1390" s="23" t="s">
        <v>36</v>
      </c>
      <c r="G1390" s="27" t="s">
        <v>4909</v>
      </c>
      <c r="H1390" s="27" t="s">
        <v>4338</v>
      </c>
      <c r="I1390" s="23" t="s">
        <v>4342</v>
      </c>
      <c r="J1390" t="s">
        <v>7090</v>
      </c>
      <c r="K1390">
        <v>8</v>
      </c>
      <c r="L1390" s="23" t="s">
        <v>2525</v>
      </c>
    </row>
    <row r="1391" spans="1:12" x14ac:dyDescent="0.35">
      <c r="A1391" s="23" t="s">
        <v>2288</v>
      </c>
      <c r="B1391" s="23" t="s">
        <v>2287</v>
      </c>
      <c r="C1391" s="23" t="s">
        <v>3254</v>
      </c>
      <c r="D1391" s="23">
        <v>2.5019999999999998</v>
      </c>
      <c r="E1391" s="23" t="s">
        <v>36</v>
      </c>
      <c r="F1391" s="23" t="s">
        <v>36</v>
      </c>
      <c r="G1391" s="27" t="s">
        <v>28</v>
      </c>
      <c r="H1391" s="27" t="s">
        <v>4338</v>
      </c>
      <c r="I1391" s="23" t="s">
        <v>4339</v>
      </c>
      <c r="J1391" t="s">
        <v>4353</v>
      </c>
      <c r="K1391">
        <v>4</v>
      </c>
      <c r="L1391" s="23" t="s">
        <v>2518</v>
      </c>
    </row>
    <row r="1392" spans="1:12" x14ac:dyDescent="0.35">
      <c r="A1392" s="23" t="s">
        <v>6366</v>
      </c>
      <c r="B1392" s="23" t="s">
        <v>6365</v>
      </c>
      <c r="C1392" s="23" t="s">
        <v>3261</v>
      </c>
      <c r="D1392" s="23">
        <v>4.835</v>
      </c>
      <c r="E1392" s="23" t="s">
        <v>53</v>
      </c>
      <c r="F1392" s="23" t="s">
        <v>36</v>
      </c>
      <c r="G1392" s="27" t="s">
        <v>4910</v>
      </c>
      <c r="H1392" s="27" t="s">
        <v>4338</v>
      </c>
      <c r="I1392" s="23" t="s">
        <v>4339</v>
      </c>
      <c r="J1392" t="s">
        <v>4823</v>
      </c>
      <c r="K1392">
        <v>3</v>
      </c>
      <c r="L1392" s="23" t="s">
        <v>2536</v>
      </c>
    </row>
    <row r="1393" spans="1:12" x14ac:dyDescent="0.35">
      <c r="A1393" s="23" t="s">
        <v>5206</v>
      </c>
      <c r="B1393" s="23" t="s">
        <v>5205</v>
      </c>
      <c r="C1393" s="23" t="s">
        <v>3254</v>
      </c>
      <c r="D1393" s="23">
        <v>2.0369999999999999</v>
      </c>
      <c r="E1393" s="23" t="s">
        <v>96</v>
      </c>
      <c r="F1393" s="23" t="s">
        <v>36</v>
      </c>
      <c r="G1393" s="27" t="s">
        <v>5553</v>
      </c>
      <c r="H1393" s="27" t="s">
        <v>4338</v>
      </c>
      <c r="I1393" s="23" t="s">
        <v>4339</v>
      </c>
      <c r="J1393" t="s">
        <v>4794</v>
      </c>
      <c r="K1393">
        <v>4</v>
      </c>
      <c r="L1393" s="23" t="s">
        <v>2518</v>
      </c>
    </row>
    <row r="1394" spans="1:12" x14ac:dyDescent="0.35">
      <c r="A1394" s="23" t="s">
        <v>3803</v>
      </c>
      <c r="B1394" s="23" t="s">
        <v>3802</v>
      </c>
      <c r="C1394" s="23" t="s">
        <v>3254</v>
      </c>
      <c r="D1394" s="23">
        <v>1.76</v>
      </c>
      <c r="E1394" s="23" t="s">
        <v>39</v>
      </c>
      <c r="F1394" s="23" t="s">
        <v>36</v>
      </c>
      <c r="G1394" s="27" t="s">
        <v>2786</v>
      </c>
      <c r="H1394" s="27" t="s">
        <v>4338</v>
      </c>
      <c r="I1394" s="23" t="s">
        <v>4342</v>
      </c>
      <c r="J1394" t="s">
        <v>4862</v>
      </c>
      <c r="K1394">
        <v>7</v>
      </c>
      <c r="L1394" s="23" t="s">
        <v>2518</v>
      </c>
    </row>
    <row r="1395" spans="1:12" x14ac:dyDescent="0.35">
      <c r="A1395" s="23" t="s">
        <v>5724</v>
      </c>
      <c r="B1395" s="23" t="s">
        <v>5723</v>
      </c>
      <c r="C1395" s="23" t="s">
        <v>3254</v>
      </c>
      <c r="D1395" s="23">
        <v>2.113</v>
      </c>
      <c r="E1395" s="23" t="s">
        <v>53</v>
      </c>
      <c r="F1395" s="23" t="s">
        <v>36</v>
      </c>
      <c r="G1395" s="27" t="s">
        <v>4909</v>
      </c>
      <c r="H1395" s="27" t="s">
        <v>4338</v>
      </c>
      <c r="I1395" s="23" t="s">
        <v>4339</v>
      </c>
      <c r="J1395" t="s">
        <v>4466</v>
      </c>
      <c r="K1395">
        <v>3</v>
      </c>
      <c r="L1395" s="23" t="s">
        <v>2518</v>
      </c>
    </row>
    <row r="1396" spans="1:12" x14ac:dyDescent="0.35">
      <c r="A1396" s="23" t="s">
        <v>2589</v>
      </c>
      <c r="B1396" s="23" t="s">
        <v>2588</v>
      </c>
      <c r="C1396" s="23" t="s">
        <v>3253</v>
      </c>
      <c r="D1396" s="23">
        <v>1.6739999999999999</v>
      </c>
      <c r="E1396" s="23" t="s">
        <v>85</v>
      </c>
      <c r="F1396" s="23" t="s">
        <v>36</v>
      </c>
      <c r="G1396" s="27" t="s">
        <v>497</v>
      </c>
      <c r="H1396" s="27" t="s">
        <v>4338</v>
      </c>
      <c r="I1396" s="23" t="s">
        <v>4339</v>
      </c>
      <c r="J1396" t="s">
        <v>4377</v>
      </c>
      <c r="K1396">
        <v>1</v>
      </c>
      <c r="L1396" s="23" t="s">
        <v>2522</v>
      </c>
    </row>
    <row r="1397" spans="1:12" x14ac:dyDescent="0.35">
      <c r="A1397" s="23" t="s">
        <v>2943</v>
      </c>
      <c r="B1397" s="23" t="s">
        <v>2942</v>
      </c>
      <c r="C1397" s="23" t="s">
        <v>3254</v>
      </c>
      <c r="D1397" s="23">
        <v>2.69</v>
      </c>
      <c r="E1397" s="23" t="s">
        <v>36</v>
      </c>
      <c r="F1397" s="23" t="s">
        <v>36</v>
      </c>
      <c r="G1397" s="27" t="s">
        <v>2786</v>
      </c>
      <c r="H1397" s="27" t="s">
        <v>4338</v>
      </c>
      <c r="I1397" s="23" t="s">
        <v>4339</v>
      </c>
      <c r="J1397" t="s">
        <v>4526</v>
      </c>
      <c r="K1397">
        <v>2</v>
      </c>
      <c r="L1397" s="23" t="s">
        <v>2518</v>
      </c>
    </row>
    <row r="1398" spans="1:12" x14ac:dyDescent="0.35">
      <c r="A1398" s="23" t="s">
        <v>7101</v>
      </c>
      <c r="B1398" s="23" t="s">
        <v>7100</v>
      </c>
      <c r="C1398" s="23" t="s">
        <v>3255</v>
      </c>
      <c r="D1398" s="23">
        <v>0.745</v>
      </c>
      <c r="E1398" s="23" t="s">
        <v>47</v>
      </c>
      <c r="F1398" s="23" t="s">
        <v>36</v>
      </c>
      <c r="G1398" s="27" t="s">
        <v>3273</v>
      </c>
      <c r="H1398" s="27" t="s">
        <v>4338</v>
      </c>
      <c r="I1398" s="23" t="s">
        <v>4339</v>
      </c>
      <c r="J1398" t="s">
        <v>7102</v>
      </c>
      <c r="K1398">
        <v>4</v>
      </c>
      <c r="L1398" s="23" t="s">
        <v>3255</v>
      </c>
    </row>
    <row r="1399" spans="1:12" x14ac:dyDescent="0.35">
      <c r="A1399" s="23" t="s">
        <v>1700</v>
      </c>
      <c r="B1399" s="23" t="s">
        <v>1699</v>
      </c>
      <c r="C1399" s="23" t="s">
        <v>3255</v>
      </c>
      <c r="D1399" s="23">
        <v>0.75</v>
      </c>
      <c r="E1399" s="23" t="s">
        <v>71</v>
      </c>
      <c r="F1399" s="23" t="s">
        <v>36</v>
      </c>
      <c r="G1399" s="27" t="s">
        <v>27</v>
      </c>
      <c r="H1399" s="27" t="s">
        <v>4338</v>
      </c>
      <c r="I1399" s="23" t="s">
        <v>4339</v>
      </c>
      <c r="J1399" t="s">
        <v>4448</v>
      </c>
      <c r="K1399">
        <v>1</v>
      </c>
      <c r="L1399" s="23" t="s">
        <v>2525</v>
      </c>
    </row>
    <row r="1400" spans="1:12" x14ac:dyDescent="0.35">
      <c r="A1400" s="23" t="s">
        <v>3719</v>
      </c>
      <c r="B1400" s="23" t="s">
        <v>3718</v>
      </c>
      <c r="C1400" s="23" t="s">
        <v>3255</v>
      </c>
      <c r="D1400" s="23">
        <v>0.80600000000000005</v>
      </c>
      <c r="E1400" s="23" t="s">
        <v>42</v>
      </c>
      <c r="F1400" s="23" t="s">
        <v>36</v>
      </c>
      <c r="G1400" s="27" t="s">
        <v>3274</v>
      </c>
      <c r="H1400" s="27" t="s">
        <v>4338</v>
      </c>
      <c r="I1400" s="23" t="s">
        <v>4339</v>
      </c>
      <c r="J1400" t="s">
        <v>4758</v>
      </c>
      <c r="K1400">
        <v>4</v>
      </c>
      <c r="L1400" s="23" t="s">
        <v>2525</v>
      </c>
    </row>
    <row r="1401" spans="1:12" x14ac:dyDescent="0.35">
      <c r="A1401" s="23" t="s">
        <v>6494</v>
      </c>
      <c r="B1401" s="23" t="s">
        <v>6493</v>
      </c>
      <c r="C1401" s="23" t="s">
        <v>3255</v>
      </c>
      <c r="D1401" s="23">
        <v>0.75</v>
      </c>
      <c r="E1401" s="23" t="s">
        <v>35</v>
      </c>
      <c r="F1401" s="23" t="s">
        <v>36</v>
      </c>
      <c r="G1401" s="27" t="s">
        <v>4910</v>
      </c>
      <c r="H1401" s="27" t="s">
        <v>4338</v>
      </c>
      <c r="I1401" s="23" t="s">
        <v>4342</v>
      </c>
      <c r="J1401" t="s">
        <v>4769</v>
      </c>
      <c r="K1401">
        <v>7</v>
      </c>
      <c r="L1401" s="23" t="s">
        <v>2525</v>
      </c>
    </row>
    <row r="1402" spans="1:12" x14ac:dyDescent="0.35">
      <c r="A1402" s="23" t="s">
        <v>2023</v>
      </c>
      <c r="B1402" s="23" t="s">
        <v>2022</v>
      </c>
      <c r="C1402" s="23" t="s">
        <v>3261</v>
      </c>
      <c r="D1402" s="23">
        <v>5.2439999999999998</v>
      </c>
      <c r="E1402" s="23" t="s">
        <v>47</v>
      </c>
      <c r="F1402" s="23" t="s">
        <v>36</v>
      </c>
      <c r="G1402" s="27" t="s">
        <v>1733</v>
      </c>
      <c r="H1402" s="27" t="s">
        <v>4338</v>
      </c>
      <c r="I1402" s="23" t="s">
        <v>4342</v>
      </c>
      <c r="J1402" t="s">
        <v>4854</v>
      </c>
      <c r="K1402">
        <v>6</v>
      </c>
      <c r="L1402" s="23" t="s">
        <v>2536</v>
      </c>
    </row>
    <row r="1403" spans="1:12" x14ac:dyDescent="0.35">
      <c r="A1403" s="23" t="s">
        <v>6300</v>
      </c>
      <c r="B1403" s="23" t="s">
        <v>6299</v>
      </c>
      <c r="C1403" s="23" t="s">
        <v>3261</v>
      </c>
      <c r="D1403" s="23">
        <v>5.3520000000000003</v>
      </c>
      <c r="E1403" s="23" t="s">
        <v>53</v>
      </c>
      <c r="F1403" s="23" t="s">
        <v>36</v>
      </c>
      <c r="G1403" s="27" t="s">
        <v>4910</v>
      </c>
      <c r="H1403" s="27" t="s">
        <v>4338</v>
      </c>
      <c r="I1403" s="23" t="s">
        <v>4339</v>
      </c>
      <c r="J1403" t="s">
        <v>4856</v>
      </c>
      <c r="K1403">
        <v>2</v>
      </c>
      <c r="L1403" s="23" t="s">
        <v>2536</v>
      </c>
    </row>
    <row r="1404" spans="1:12" x14ac:dyDescent="0.35">
      <c r="A1404" s="23" t="s">
        <v>4083</v>
      </c>
      <c r="B1404" s="23" t="s">
        <v>4082</v>
      </c>
      <c r="C1404" s="23" t="s">
        <v>3255</v>
      </c>
      <c r="D1404" s="23">
        <v>0.7</v>
      </c>
      <c r="E1404" s="23" t="s">
        <v>106</v>
      </c>
      <c r="F1404" s="23" t="s">
        <v>36</v>
      </c>
      <c r="G1404" s="27" t="s">
        <v>2783</v>
      </c>
      <c r="H1404" s="27" t="s">
        <v>4338</v>
      </c>
      <c r="I1404" s="23" t="s">
        <v>4339</v>
      </c>
      <c r="J1404" t="s">
        <v>4365</v>
      </c>
      <c r="K1404">
        <v>2</v>
      </c>
      <c r="L1404" s="23" t="s">
        <v>2525</v>
      </c>
    </row>
    <row r="1405" spans="1:12" x14ac:dyDescent="0.35">
      <c r="A1405" s="23" t="s">
        <v>3767</v>
      </c>
      <c r="B1405" s="23" t="s">
        <v>3766</v>
      </c>
      <c r="C1405" s="23" t="s">
        <v>3255</v>
      </c>
      <c r="D1405" s="23">
        <v>0.75</v>
      </c>
      <c r="E1405" s="23" t="s">
        <v>81</v>
      </c>
      <c r="F1405" s="23" t="s">
        <v>36</v>
      </c>
      <c r="G1405" s="27" t="s">
        <v>3274</v>
      </c>
      <c r="H1405" s="27" t="s">
        <v>4338</v>
      </c>
      <c r="I1405" s="23" t="s">
        <v>4339</v>
      </c>
      <c r="J1405" t="s">
        <v>4508</v>
      </c>
      <c r="K1405">
        <v>4</v>
      </c>
      <c r="L1405" s="23" t="s">
        <v>2525</v>
      </c>
    </row>
    <row r="1406" spans="1:12" x14ac:dyDescent="0.35">
      <c r="A1406" s="23" t="s">
        <v>966</v>
      </c>
      <c r="B1406" s="23" t="s">
        <v>965</v>
      </c>
      <c r="C1406" s="23" t="s">
        <v>3254</v>
      </c>
      <c r="D1406" s="23">
        <v>2.2749999999999999</v>
      </c>
      <c r="E1406" s="23" t="s">
        <v>68</v>
      </c>
      <c r="F1406" s="23" t="s">
        <v>36</v>
      </c>
      <c r="G1406" s="27" t="s">
        <v>26</v>
      </c>
      <c r="H1406" s="27" t="s">
        <v>4338</v>
      </c>
      <c r="I1406" s="23" t="s">
        <v>4339</v>
      </c>
      <c r="J1406" t="s">
        <v>4348</v>
      </c>
      <c r="K1406">
        <v>2</v>
      </c>
      <c r="L1406" s="23" t="s">
        <v>2518</v>
      </c>
    </row>
    <row r="1407" spans="1:12" x14ac:dyDescent="0.35">
      <c r="A1407" s="23" t="s">
        <v>6036</v>
      </c>
      <c r="B1407" s="23" t="s">
        <v>6035</v>
      </c>
      <c r="C1407" s="23" t="s">
        <v>3255</v>
      </c>
      <c r="D1407" s="23">
        <v>0.74299999999999999</v>
      </c>
      <c r="E1407" s="23" t="s">
        <v>53</v>
      </c>
      <c r="F1407" s="23" t="s">
        <v>36</v>
      </c>
      <c r="G1407" s="27" t="s">
        <v>27</v>
      </c>
      <c r="H1407" s="27" t="s">
        <v>4338</v>
      </c>
      <c r="I1407" s="23" t="s">
        <v>4342</v>
      </c>
      <c r="J1407" t="s">
        <v>4682</v>
      </c>
      <c r="K1407">
        <v>5</v>
      </c>
      <c r="L1407" s="23" t="s">
        <v>2525</v>
      </c>
    </row>
    <row r="1408" spans="1:12" x14ac:dyDescent="0.35">
      <c r="A1408" s="23" t="s">
        <v>6342</v>
      </c>
      <c r="B1408" s="23" t="s">
        <v>6341</v>
      </c>
      <c r="C1408" s="23" t="s">
        <v>3261</v>
      </c>
      <c r="D1408" s="23">
        <v>4.923</v>
      </c>
      <c r="E1408" s="23" t="s">
        <v>76</v>
      </c>
      <c r="F1408" s="23" t="s">
        <v>36</v>
      </c>
      <c r="G1408" s="27" t="s">
        <v>4910</v>
      </c>
      <c r="H1408" s="27" t="s">
        <v>4338</v>
      </c>
      <c r="I1408" s="23" t="s">
        <v>4339</v>
      </c>
      <c r="J1408" t="s">
        <v>4715</v>
      </c>
      <c r="K1408">
        <v>2</v>
      </c>
      <c r="L1408" s="23" t="s">
        <v>2536</v>
      </c>
    </row>
    <row r="1409" spans="1:12" x14ac:dyDescent="0.35">
      <c r="A1409" s="23" t="s">
        <v>1839</v>
      </c>
      <c r="B1409" s="23" t="s">
        <v>1838</v>
      </c>
      <c r="C1409" s="23" t="s">
        <v>3262</v>
      </c>
      <c r="D1409" s="23">
        <v>3.673</v>
      </c>
      <c r="E1409" s="23" t="s">
        <v>144</v>
      </c>
      <c r="F1409" s="23" t="s">
        <v>36</v>
      </c>
      <c r="G1409" s="27" t="s">
        <v>1733</v>
      </c>
      <c r="H1409" s="27" t="s">
        <v>4338</v>
      </c>
      <c r="I1409" s="23" t="s">
        <v>4339</v>
      </c>
      <c r="J1409" t="s">
        <v>4590</v>
      </c>
      <c r="K1409">
        <v>3</v>
      </c>
      <c r="L1409" s="23" t="s">
        <v>2517</v>
      </c>
    </row>
    <row r="1410" spans="1:12" x14ac:dyDescent="0.35">
      <c r="A1410" s="23" t="s">
        <v>6416</v>
      </c>
      <c r="B1410" s="23" t="s">
        <v>6415</v>
      </c>
      <c r="C1410" s="23" t="s">
        <v>3262</v>
      </c>
      <c r="D1410" s="23">
        <v>4.17</v>
      </c>
      <c r="E1410" s="23" t="s">
        <v>144</v>
      </c>
      <c r="F1410" s="23" t="s">
        <v>36</v>
      </c>
      <c r="G1410" s="27" t="s">
        <v>4910</v>
      </c>
      <c r="H1410" s="27" t="s">
        <v>4338</v>
      </c>
      <c r="I1410" s="23" t="s">
        <v>4339</v>
      </c>
      <c r="J1410" t="s">
        <v>4731</v>
      </c>
      <c r="K1410">
        <v>3</v>
      </c>
      <c r="L1410" s="23" t="s">
        <v>2517</v>
      </c>
    </row>
    <row r="1411" spans="1:12" x14ac:dyDescent="0.35">
      <c r="A1411" s="23" t="s">
        <v>6338</v>
      </c>
      <c r="B1411" s="23" t="s">
        <v>6337</v>
      </c>
      <c r="C1411" s="23" t="s">
        <v>3261</v>
      </c>
      <c r="D1411" s="23">
        <v>4.93</v>
      </c>
      <c r="E1411" s="23" t="s">
        <v>68</v>
      </c>
      <c r="F1411" s="23" t="s">
        <v>36</v>
      </c>
      <c r="G1411" s="27" t="s">
        <v>4910</v>
      </c>
      <c r="H1411" s="27" t="s">
        <v>4338</v>
      </c>
      <c r="I1411" s="23" t="s">
        <v>4339</v>
      </c>
      <c r="J1411" t="s">
        <v>4528</v>
      </c>
      <c r="K1411">
        <v>3</v>
      </c>
      <c r="L1411" s="23" t="s">
        <v>2536</v>
      </c>
    </row>
    <row r="1412" spans="1:12" x14ac:dyDescent="0.35">
      <c r="A1412" s="23" t="s">
        <v>5534</v>
      </c>
      <c r="B1412" s="23" t="s">
        <v>5533</v>
      </c>
      <c r="C1412" s="23" t="s">
        <v>3255</v>
      </c>
      <c r="D1412" s="23">
        <v>0.745</v>
      </c>
      <c r="E1412" s="23" t="s">
        <v>39</v>
      </c>
      <c r="F1412" s="23" t="s">
        <v>36</v>
      </c>
      <c r="G1412" s="27" t="s">
        <v>5553</v>
      </c>
      <c r="H1412" s="27" t="s">
        <v>4338</v>
      </c>
      <c r="I1412" s="23" t="s">
        <v>4339</v>
      </c>
      <c r="J1412" t="s">
        <v>4529</v>
      </c>
      <c r="K1412">
        <v>4</v>
      </c>
      <c r="L1412" s="23" t="s">
        <v>2525</v>
      </c>
    </row>
    <row r="1413" spans="1:12" x14ac:dyDescent="0.35">
      <c r="A1413" s="23" t="s">
        <v>2903</v>
      </c>
      <c r="B1413" s="23" t="s">
        <v>2902</v>
      </c>
      <c r="C1413" s="23" t="s">
        <v>3254</v>
      </c>
      <c r="D1413" s="23">
        <v>3.125</v>
      </c>
      <c r="E1413" s="23" t="s">
        <v>35</v>
      </c>
      <c r="F1413" s="23" t="s">
        <v>36</v>
      </c>
      <c r="G1413" s="27" t="s">
        <v>2786</v>
      </c>
      <c r="H1413" s="27" t="s">
        <v>4338</v>
      </c>
      <c r="I1413" s="23" t="s">
        <v>4342</v>
      </c>
      <c r="J1413" t="s">
        <v>4662</v>
      </c>
      <c r="K1413">
        <v>6</v>
      </c>
      <c r="L1413" s="23" t="s">
        <v>2518</v>
      </c>
    </row>
    <row r="1414" spans="1:12" x14ac:dyDescent="0.35">
      <c r="A1414" s="23" t="s">
        <v>198</v>
      </c>
      <c r="B1414" s="23" t="s">
        <v>197</v>
      </c>
      <c r="C1414" s="23" t="s">
        <v>3254</v>
      </c>
      <c r="D1414" s="23">
        <v>3.3980000000000001</v>
      </c>
      <c r="E1414" s="23" t="s">
        <v>42</v>
      </c>
      <c r="F1414" s="23" t="s">
        <v>36</v>
      </c>
      <c r="G1414" s="27" t="s">
        <v>27</v>
      </c>
      <c r="H1414" s="27" t="s">
        <v>4338</v>
      </c>
      <c r="I1414" s="23" t="s">
        <v>4339</v>
      </c>
      <c r="J1414" t="s">
        <v>4758</v>
      </c>
      <c r="K1414">
        <v>4</v>
      </c>
      <c r="L1414" s="23" t="s">
        <v>2518</v>
      </c>
    </row>
    <row r="1415" spans="1:12" x14ac:dyDescent="0.35">
      <c r="A1415" s="23" t="s">
        <v>2917</v>
      </c>
      <c r="B1415" s="23" t="s">
        <v>2916</v>
      </c>
      <c r="C1415" s="23" t="s">
        <v>3254</v>
      </c>
      <c r="D1415" s="23">
        <v>2.887</v>
      </c>
      <c r="E1415" s="23" t="s">
        <v>39</v>
      </c>
      <c r="F1415" s="23" t="s">
        <v>36</v>
      </c>
      <c r="G1415" s="27" t="s">
        <v>2786</v>
      </c>
      <c r="H1415" s="27" t="s">
        <v>4338</v>
      </c>
      <c r="I1415" s="23" t="s">
        <v>4342</v>
      </c>
      <c r="J1415" t="s">
        <v>4864</v>
      </c>
      <c r="K1415">
        <v>7</v>
      </c>
      <c r="L1415" s="23" t="s">
        <v>2518</v>
      </c>
    </row>
    <row r="1416" spans="1:12" x14ac:dyDescent="0.35">
      <c r="A1416" s="23" t="s">
        <v>5032</v>
      </c>
      <c r="B1416" s="23" t="s">
        <v>5031</v>
      </c>
      <c r="C1416" s="23" t="s">
        <v>3255</v>
      </c>
      <c r="D1416" s="23">
        <v>0.75</v>
      </c>
      <c r="E1416" s="23" t="s">
        <v>81</v>
      </c>
      <c r="F1416" s="23" t="s">
        <v>36</v>
      </c>
      <c r="G1416" s="27" t="s">
        <v>493</v>
      </c>
      <c r="H1416" s="27" t="s">
        <v>4338</v>
      </c>
      <c r="I1416" s="23" t="s">
        <v>4339</v>
      </c>
      <c r="J1416" t="s">
        <v>4806</v>
      </c>
      <c r="K1416">
        <v>1</v>
      </c>
      <c r="L1416" s="23" t="s">
        <v>2525</v>
      </c>
    </row>
    <row r="1417" spans="1:12" x14ac:dyDescent="0.35">
      <c r="A1417" s="23" t="s">
        <v>6799</v>
      </c>
      <c r="B1417" s="23" t="s">
        <v>6798</v>
      </c>
      <c r="C1417" s="23" t="s">
        <v>3253</v>
      </c>
      <c r="D1417" s="23">
        <v>0.88500000000000001</v>
      </c>
      <c r="E1417" s="23" t="s">
        <v>53</v>
      </c>
      <c r="F1417" s="23" t="s">
        <v>36</v>
      </c>
      <c r="G1417" s="27" t="s">
        <v>4910</v>
      </c>
      <c r="H1417" s="27" t="s">
        <v>4338</v>
      </c>
      <c r="I1417" s="23" t="s">
        <v>4339</v>
      </c>
      <c r="J1417" t="s">
        <v>4558</v>
      </c>
      <c r="K1417">
        <v>1</v>
      </c>
      <c r="L1417" s="23" t="s">
        <v>2522</v>
      </c>
    </row>
    <row r="1418" spans="1:12" x14ac:dyDescent="0.35">
      <c r="A1418" s="23" t="s">
        <v>2639</v>
      </c>
      <c r="B1418" s="23" t="s">
        <v>2638</v>
      </c>
      <c r="C1418" s="23" t="s">
        <v>3261</v>
      </c>
      <c r="D1418" s="23">
        <v>5.3840000000000003</v>
      </c>
      <c r="E1418" s="23" t="s">
        <v>85</v>
      </c>
      <c r="F1418" s="23" t="s">
        <v>36</v>
      </c>
      <c r="G1418" s="27" t="s">
        <v>7012</v>
      </c>
      <c r="H1418" s="27" t="s">
        <v>4338</v>
      </c>
      <c r="I1418" s="23" t="s">
        <v>4339</v>
      </c>
      <c r="J1418" t="s">
        <v>4473</v>
      </c>
      <c r="K1418">
        <v>1</v>
      </c>
      <c r="L1418" s="23" t="s">
        <v>2536</v>
      </c>
    </row>
    <row r="1419" spans="1:12" x14ac:dyDescent="0.35">
      <c r="A1419" s="23" t="s">
        <v>5632</v>
      </c>
      <c r="B1419" s="23" t="s">
        <v>5631</v>
      </c>
      <c r="C1419" s="23" t="s">
        <v>3254</v>
      </c>
      <c r="D1419" s="23">
        <v>1.9870000000000001</v>
      </c>
      <c r="E1419" s="23" t="s">
        <v>36</v>
      </c>
      <c r="F1419" s="23" t="s">
        <v>36</v>
      </c>
      <c r="G1419" s="27" t="s">
        <v>497</v>
      </c>
      <c r="H1419" s="27" t="s">
        <v>4338</v>
      </c>
      <c r="I1419" s="23" t="s">
        <v>4339</v>
      </c>
      <c r="J1419" t="s">
        <v>4732</v>
      </c>
      <c r="K1419">
        <v>4</v>
      </c>
      <c r="L1419" s="23" t="s">
        <v>2518</v>
      </c>
    </row>
    <row r="1420" spans="1:12" x14ac:dyDescent="0.35">
      <c r="A1420" s="23" t="s">
        <v>2643</v>
      </c>
      <c r="B1420" s="23" t="s">
        <v>2642</v>
      </c>
      <c r="C1420" s="23" t="s">
        <v>3253</v>
      </c>
      <c r="D1420" s="23">
        <v>0.95499999999999996</v>
      </c>
      <c r="E1420" s="23" t="s">
        <v>81</v>
      </c>
      <c r="F1420" s="23" t="s">
        <v>36</v>
      </c>
      <c r="G1420" s="27" t="s">
        <v>28</v>
      </c>
      <c r="H1420" s="27" t="s">
        <v>4338</v>
      </c>
      <c r="I1420" s="23" t="s">
        <v>4339</v>
      </c>
      <c r="J1420" t="s">
        <v>4401</v>
      </c>
      <c r="K1420">
        <v>1</v>
      </c>
      <c r="L1420" s="23" t="s">
        <v>2522</v>
      </c>
    </row>
    <row r="1421" spans="1:12" x14ac:dyDescent="0.35">
      <c r="A1421" s="23" t="s">
        <v>164</v>
      </c>
      <c r="B1421" s="23" t="s">
        <v>163</v>
      </c>
      <c r="C1421" s="23" t="s">
        <v>3255</v>
      </c>
      <c r="D1421" s="23">
        <v>0.75</v>
      </c>
      <c r="E1421" s="23" t="s">
        <v>53</v>
      </c>
      <c r="F1421" s="23" t="s">
        <v>36</v>
      </c>
      <c r="G1421" s="27" t="s">
        <v>26</v>
      </c>
      <c r="H1421" s="27" t="s">
        <v>4338</v>
      </c>
      <c r="I1421" s="23" t="s">
        <v>4339</v>
      </c>
      <c r="J1421" t="s">
        <v>4665</v>
      </c>
      <c r="K1421">
        <v>1</v>
      </c>
      <c r="L1421" s="23" t="s">
        <v>2525</v>
      </c>
    </row>
    <row r="1422" spans="1:12" x14ac:dyDescent="0.35">
      <c r="A1422" s="23" t="s">
        <v>6616</v>
      </c>
      <c r="B1422" s="23" t="s">
        <v>6615</v>
      </c>
      <c r="C1422" s="23" t="s">
        <v>3254</v>
      </c>
      <c r="D1422" s="23">
        <v>2.6190000000000002</v>
      </c>
      <c r="E1422" s="23" t="s">
        <v>53</v>
      </c>
      <c r="F1422" s="23" t="s">
        <v>36</v>
      </c>
      <c r="G1422" s="27" t="s">
        <v>4910</v>
      </c>
      <c r="H1422" s="27" t="s">
        <v>4338</v>
      </c>
      <c r="I1422" s="23" t="s">
        <v>4339</v>
      </c>
      <c r="J1422" t="s">
        <v>4467</v>
      </c>
      <c r="K1422">
        <v>3</v>
      </c>
      <c r="L1422" s="23" t="s">
        <v>2518</v>
      </c>
    </row>
    <row r="1423" spans="1:12" x14ac:dyDescent="0.35">
      <c r="A1423" s="23" t="s">
        <v>6699</v>
      </c>
      <c r="B1423" s="23" t="s">
        <v>6698</v>
      </c>
      <c r="C1423" s="23" t="s">
        <v>3254</v>
      </c>
      <c r="D1423" s="23">
        <v>1.944</v>
      </c>
      <c r="E1423" s="23" t="s">
        <v>96</v>
      </c>
      <c r="F1423" s="23" t="s">
        <v>36</v>
      </c>
      <c r="G1423" s="27" t="s">
        <v>4910</v>
      </c>
      <c r="H1423" s="27" t="s">
        <v>4338</v>
      </c>
      <c r="I1423" s="23" t="s">
        <v>4339</v>
      </c>
      <c r="J1423" t="s">
        <v>4524</v>
      </c>
      <c r="K1423">
        <v>3</v>
      </c>
      <c r="L1423" s="23" t="s">
        <v>2518</v>
      </c>
    </row>
    <row r="1424" spans="1:12" x14ac:dyDescent="0.35">
      <c r="A1424" s="23" t="s">
        <v>6214</v>
      </c>
      <c r="B1424" s="23" t="s">
        <v>6213</v>
      </c>
      <c r="C1424" s="23" t="s">
        <v>3255</v>
      </c>
      <c r="D1424" s="23">
        <v>0.74299999999999999</v>
      </c>
      <c r="E1424" s="23" t="s">
        <v>50</v>
      </c>
      <c r="F1424" s="23" t="s">
        <v>36</v>
      </c>
      <c r="G1424" s="27" t="s">
        <v>1733</v>
      </c>
      <c r="H1424" s="27" t="s">
        <v>4338</v>
      </c>
      <c r="I1424" s="23" t="s">
        <v>4342</v>
      </c>
      <c r="J1424" t="s">
        <v>4863</v>
      </c>
      <c r="K1424">
        <v>7</v>
      </c>
      <c r="L1424" s="23" t="s">
        <v>2525</v>
      </c>
    </row>
    <row r="1425" spans="1:12" x14ac:dyDescent="0.35">
      <c r="A1425" s="23" t="s">
        <v>712</v>
      </c>
      <c r="B1425" s="23" t="s">
        <v>711</v>
      </c>
      <c r="C1425" s="23" t="s">
        <v>3253</v>
      </c>
      <c r="D1425" s="23">
        <v>1.488</v>
      </c>
      <c r="E1425" s="23" t="s">
        <v>144</v>
      </c>
      <c r="F1425" s="23" t="s">
        <v>36</v>
      </c>
      <c r="G1425" s="27" t="s">
        <v>2783</v>
      </c>
      <c r="H1425" s="27" t="s">
        <v>4338</v>
      </c>
      <c r="I1425" s="23" t="s">
        <v>4339</v>
      </c>
      <c r="J1425" t="s">
        <v>4513</v>
      </c>
      <c r="K1425">
        <v>2</v>
      </c>
      <c r="L1425" s="23" t="s">
        <v>2522</v>
      </c>
    </row>
    <row r="1426" spans="1:12" x14ac:dyDescent="0.35">
      <c r="A1426" s="23" t="s">
        <v>6088</v>
      </c>
      <c r="B1426" s="23" t="s">
        <v>6087</v>
      </c>
      <c r="C1426" s="23" t="s">
        <v>3255</v>
      </c>
      <c r="D1426" s="23">
        <v>0.74299999999999999</v>
      </c>
      <c r="E1426" s="23" t="s">
        <v>85</v>
      </c>
      <c r="F1426" s="23" t="s">
        <v>36</v>
      </c>
      <c r="G1426" s="27" t="s">
        <v>28</v>
      </c>
      <c r="H1426" s="27" t="s">
        <v>4338</v>
      </c>
      <c r="I1426" s="23" t="s">
        <v>4342</v>
      </c>
      <c r="J1426" t="s">
        <v>4887</v>
      </c>
      <c r="K1426">
        <v>6</v>
      </c>
      <c r="L1426" s="23" t="s">
        <v>2525</v>
      </c>
    </row>
    <row r="1427" spans="1:12" x14ac:dyDescent="0.35">
      <c r="A1427" s="23" t="s">
        <v>5520</v>
      </c>
      <c r="B1427" s="23" t="s">
        <v>5519</v>
      </c>
      <c r="C1427" s="23" t="s">
        <v>3255</v>
      </c>
      <c r="D1427" s="23">
        <v>0.745</v>
      </c>
      <c r="E1427" s="23" t="s">
        <v>50</v>
      </c>
      <c r="F1427" s="23" t="s">
        <v>36</v>
      </c>
      <c r="G1427" s="27" t="s">
        <v>5553</v>
      </c>
      <c r="H1427" s="27" t="s">
        <v>4338</v>
      </c>
      <c r="I1427" s="23" t="s">
        <v>4339</v>
      </c>
      <c r="J1427" t="s">
        <v>4614</v>
      </c>
      <c r="K1427">
        <v>1</v>
      </c>
      <c r="L1427" s="23" t="s">
        <v>2525</v>
      </c>
    </row>
    <row r="1428" spans="1:12" x14ac:dyDescent="0.35">
      <c r="A1428" s="23" t="s">
        <v>5198</v>
      </c>
      <c r="B1428" s="23" t="s">
        <v>5197</v>
      </c>
      <c r="C1428" s="23" t="s">
        <v>3254</v>
      </c>
      <c r="D1428" s="23">
        <v>2.1909999999999998</v>
      </c>
      <c r="E1428" s="23" t="s">
        <v>36</v>
      </c>
      <c r="F1428" s="23" t="s">
        <v>36</v>
      </c>
      <c r="G1428" s="27" t="s">
        <v>5553</v>
      </c>
      <c r="H1428" s="27" t="s">
        <v>4338</v>
      </c>
      <c r="I1428" s="23" t="s">
        <v>4339</v>
      </c>
      <c r="J1428" t="s">
        <v>7091</v>
      </c>
      <c r="K1428">
        <v>3</v>
      </c>
      <c r="L1428" s="23" t="s">
        <v>2518</v>
      </c>
    </row>
    <row r="1429" spans="1:12" x14ac:dyDescent="0.35">
      <c r="A1429" s="23" t="s">
        <v>3687</v>
      </c>
      <c r="B1429" s="23" t="s">
        <v>3686</v>
      </c>
      <c r="C1429" s="23" t="s">
        <v>3254</v>
      </c>
      <c r="D1429" s="23">
        <v>2.2989999999999999</v>
      </c>
      <c r="E1429" s="23" t="s">
        <v>71</v>
      </c>
      <c r="F1429" s="23" t="s">
        <v>36</v>
      </c>
      <c r="G1429" s="27" t="s">
        <v>3274</v>
      </c>
      <c r="H1429" s="27" t="s">
        <v>4338</v>
      </c>
      <c r="I1429" s="23" t="s">
        <v>4339</v>
      </c>
      <c r="J1429" t="s">
        <v>4528</v>
      </c>
      <c r="K1429">
        <v>3</v>
      </c>
      <c r="L1429" s="23" t="s">
        <v>2518</v>
      </c>
    </row>
    <row r="1430" spans="1:12" x14ac:dyDescent="0.35">
      <c r="A1430" s="23" t="s">
        <v>3717</v>
      </c>
      <c r="B1430" s="23" t="s">
        <v>3716</v>
      </c>
      <c r="C1430" s="23" t="s">
        <v>3254</v>
      </c>
      <c r="D1430" s="23">
        <v>2.6970000000000001</v>
      </c>
      <c r="E1430" s="23" t="s">
        <v>50</v>
      </c>
      <c r="F1430" s="23" t="s">
        <v>36</v>
      </c>
      <c r="G1430" s="27" t="s">
        <v>3274</v>
      </c>
      <c r="H1430" s="27" t="s">
        <v>4338</v>
      </c>
      <c r="I1430" s="23" t="s">
        <v>4339</v>
      </c>
      <c r="J1430" t="s">
        <v>4760</v>
      </c>
      <c r="K1430">
        <v>3</v>
      </c>
      <c r="L1430" s="23" t="s">
        <v>2518</v>
      </c>
    </row>
    <row r="1431" spans="1:12" x14ac:dyDescent="0.35">
      <c r="A1431" s="23" t="s">
        <v>3651</v>
      </c>
      <c r="B1431" s="23" t="s">
        <v>3650</v>
      </c>
      <c r="C1431" s="23" t="s">
        <v>3262</v>
      </c>
      <c r="D1431" s="23">
        <v>3.2229999999999999</v>
      </c>
      <c r="E1431" s="23" t="s">
        <v>39</v>
      </c>
      <c r="F1431" s="23" t="s">
        <v>36</v>
      </c>
      <c r="G1431" s="27" t="s">
        <v>3274</v>
      </c>
      <c r="H1431" s="27" t="s">
        <v>4338</v>
      </c>
      <c r="I1431" s="23" t="s">
        <v>4342</v>
      </c>
      <c r="J1431" t="s">
        <v>4866</v>
      </c>
      <c r="K1431">
        <v>8</v>
      </c>
      <c r="L1431" s="23" t="s">
        <v>2517</v>
      </c>
    </row>
    <row r="1432" spans="1:12" x14ac:dyDescent="0.35">
      <c r="A1432" s="23" t="s">
        <v>3360</v>
      </c>
      <c r="B1432" s="23" t="s">
        <v>3359</v>
      </c>
      <c r="C1432" s="23" t="s">
        <v>3254</v>
      </c>
      <c r="D1432" s="23">
        <v>2.7280000000000002</v>
      </c>
      <c r="E1432" s="23" t="s">
        <v>39</v>
      </c>
      <c r="F1432" s="23" t="s">
        <v>36</v>
      </c>
      <c r="G1432" s="27" t="s">
        <v>3273</v>
      </c>
      <c r="H1432" s="27" t="s">
        <v>4338</v>
      </c>
      <c r="I1432" s="23" t="s">
        <v>4342</v>
      </c>
      <c r="J1432" t="s">
        <v>4520</v>
      </c>
      <c r="K1432">
        <v>6</v>
      </c>
      <c r="L1432" s="23" t="s">
        <v>2518</v>
      </c>
    </row>
    <row r="1433" spans="1:12" x14ac:dyDescent="0.35">
      <c r="A1433" s="23" t="s">
        <v>5030</v>
      </c>
      <c r="B1433" s="23" t="s">
        <v>5029</v>
      </c>
      <c r="C1433" s="23" t="s">
        <v>3255</v>
      </c>
      <c r="D1433" s="23">
        <v>0.75</v>
      </c>
      <c r="E1433" s="23" t="s">
        <v>68</v>
      </c>
      <c r="F1433" s="23" t="s">
        <v>36</v>
      </c>
      <c r="G1433" s="27" t="s">
        <v>493</v>
      </c>
      <c r="H1433" s="27" t="s">
        <v>4338</v>
      </c>
      <c r="I1433" s="23" t="s">
        <v>4342</v>
      </c>
      <c r="J1433" t="s">
        <v>4676</v>
      </c>
      <c r="K1433">
        <v>6</v>
      </c>
      <c r="L1433" s="23" t="s">
        <v>2525</v>
      </c>
    </row>
    <row r="1434" spans="1:12" x14ac:dyDescent="0.35">
      <c r="A1434" s="23" t="s">
        <v>6741</v>
      </c>
      <c r="B1434" s="23" t="s">
        <v>6740</v>
      </c>
      <c r="C1434" s="23" t="s">
        <v>3253</v>
      </c>
      <c r="D1434" s="23">
        <v>1.5669999999999999</v>
      </c>
      <c r="E1434" s="23" t="s">
        <v>47</v>
      </c>
      <c r="F1434" s="23" t="s">
        <v>36</v>
      </c>
      <c r="G1434" s="27" t="s">
        <v>4910</v>
      </c>
      <c r="H1434" s="27" t="s">
        <v>4338</v>
      </c>
      <c r="I1434" s="23" t="s">
        <v>4339</v>
      </c>
      <c r="J1434" t="s">
        <v>4589</v>
      </c>
      <c r="K1434">
        <v>2</v>
      </c>
      <c r="L1434" s="23" t="s">
        <v>2522</v>
      </c>
    </row>
    <row r="1435" spans="1:12" x14ac:dyDescent="0.35">
      <c r="A1435" s="23" t="s">
        <v>293</v>
      </c>
      <c r="B1435" s="23" t="s">
        <v>292</v>
      </c>
      <c r="C1435" s="23" t="s">
        <v>3255</v>
      </c>
      <c r="D1435" s="23">
        <v>0.76600000000000001</v>
      </c>
      <c r="E1435" s="23" t="s">
        <v>39</v>
      </c>
      <c r="F1435" s="23" t="s">
        <v>36</v>
      </c>
      <c r="G1435" s="27" t="s">
        <v>28</v>
      </c>
      <c r="H1435" s="27" t="s">
        <v>4338</v>
      </c>
      <c r="I1435" s="23" t="s">
        <v>4339</v>
      </c>
      <c r="J1435" t="s">
        <v>4408</v>
      </c>
      <c r="K1435">
        <v>3</v>
      </c>
      <c r="L1435" s="23" t="s">
        <v>2525</v>
      </c>
    </row>
    <row r="1436" spans="1:12" x14ac:dyDescent="0.35">
      <c r="A1436" s="23" t="s">
        <v>2838</v>
      </c>
      <c r="B1436" s="23" t="s">
        <v>2837</v>
      </c>
      <c r="C1436" s="23" t="s">
        <v>3255</v>
      </c>
      <c r="D1436" s="23">
        <v>0.77</v>
      </c>
      <c r="E1436" s="23" t="s">
        <v>47</v>
      </c>
      <c r="F1436" s="23" t="s">
        <v>36</v>
      </c>
      <c r="G1436" s="27" t="s">
        <v>26</v>
      </c>
      <c r="H1436" s="27" t="s">
        <v>4338</v>
      </c>
      <c r="I1436" s="23" t="s">
        <v>4339</v>
      </c>
      <c r="J1436" t="s">
        <v>4576</v>
      </c>
      <c r="K1436">
        <v>2</v>
      </c>
      <c r="L1436" s="23" t="s">
        <v>2525</v>
      </c>
    </row>
    <row r="1437" spans="1:12" x14ac:dyDescent="0.35">
      <c r="A1437" s="23" t="s">
        <v>6145</v>
      </c>
      <c r="B1437" s="23" t="s">
        <v>6144</v>
      </c>
      <c r="C1437" s="23" t="s">
        <v>3256</v>
      </c>
      <c r="D1437" s="23">
        <v>5.86</v>
      </c>
      <c r="E1437" s="23" t="s">
        <v>85</v>
      </c>
      <c r="F1437" s="23" t="s">
        <v>36</v>
      </c>
      <c r="G1437" s="27" t="s">
        <v>1733</v>
      </c>
      <c r="H1437" s="27" t="s">
        <v>4338</v>
      </c>
      <c r="I1437" s="23" t="s">
        <v>4342</v>
      </c>
      <c r="J1437" t="s">
        <v>4839</v>
      </c>
      <c r="K1437">
        <v>6</v>
      </c>
      <c r="L1437" s="23" t="s">
        <v>2516</v>
      </c>
    </row>
    <row r="1438" spans="1:12" x14ac:dyDescent="0.35">
      <c r="A1438" s="23" t="s">
        <v>3193</v>
      </c>
      <c r="B1438" s="23" t="s">
        <v>3192</v>
      </c>
      <c r="C1438" s="23" t="s">
        <v>3262</v>
      </c>
      <c r="D1438" s="23">
        <v>4.1539999999999999</v>
      </c>
      <c r="E1438" s="23" t="s">
        <v>50</v>
      </c>
      <c r="F1438" s="23" t="s">
        <v>36</v>
      </c>
      <c r="G1438" s="27" t="s">
        <v>1733</v>
      </c>
      <c r="H1438" s="27" t="s">
        <v>4338</v>
      </c>
      <c r="I1438" s="23" t="s">
        <v>4339</v>
      </c>
      <c r="J1438" t="s">
        <v>4841</v>
      </c>
      <c r="K1438">
        <v>2</v>
      </c>
      <c r="L1438" s="23" t="s">
        <v>2517</v>
      </c>
    </row>
    <row r="1439" spans="1:12" x14ac:dyDescent="0.35">
      <c r="A1439" s="23" t="s">
        <v>305</v>
      </c>
      <c r="B1439" s="23" t="s">
        <v>304</v>
      </c>
      <c r="C1439" s="23" t="s">
        <v>3255</v>
      </c>
      <c r="D1439" s="23">
        <v>0.75</v>
      </c>
      <c r="E1439" s="23" t="s">
        <v>144</v>
      </c>
      <c r="F1439" s="23" t="s">
        <v>36</v>
      </c>
      <c r="G1439" s="27" t="s">
        <v>28</v>
      </c>
      <c r="H1439" s="27" t="s">
        <v>4338</v>
      </c>
      <c r="I1439" s="23" t="s">
        <v>4339</v>
      </c>
      <c r="J1439" t="s">
        <v>4523</v>
      </c>
      <c r="K1439">
        <v>4</v>
      </c>
      <c r="L1439" s="23" t="s">
        <v>2525</v>
      </c>
    </row>
    <row r="1440" spans="1:12" x14ac:dyDescent="0.35">
      <c r="A1440" s="23" t="s">
        <v>5740</v>
      </c>
      <c r="B1440" s="23" t="s">
        <v>5739</v>
      </c>
      <c r="C1440" s="23" t="s">
        <v>3254</v>
      </c>
      <c r="D1440" s="23">
        <v>1.97</v>
      </c>
      <c r="E1440" s="23" t="s">
        <v>42</v>
      </c>
      <c r="F1440" s="23" t="s">
        <v>36</v>
      </c>
      <c r="G1440" s="27" t="s">
        <v>4909</v>
      </c>
      <c r="H1440" s="27" t="s">
        <v>4338</v>
      </c>
      <c r="I1440" s="23" t="s">
        <v>4339</v>
      </c>
      <c r="J1440" t="s">
        <v>4612</v>
      </c>
      <c r="K1440">
        <v>3</v>
      </c>
      <c r="L1440" s="23" t="s">
        <v>2518</v>
      </c>
    </row>
    <row r="1441" spans="1:12" x14ac:dyDescent="0.35">
      <c r="A1441" s="23" t="s">
        <v>3870</v>
      </c>
      <c r="B1441" s="23" t="s">
        <v>3869</v>
      </c>
      <c r="C1441" s="23" t="s">
        <v>3255</v>
      </c>
      <c r="D1441" s="23">
        <v>0.754</v>
      </c>
      <c r="E1441" s="23" t="s">
        <v>50</v>
      </c>
      <c r="F1441" s="23" t="s">
        <v>36</v>
      </c>
      <c r="G1441" s="27" t="s">
        <v>27</v>
      </c>
      <c r="H1441" s="27" t="s">
        <v>4338</v>
      </c>
      <c r="I1441" s="23" t="s">
        <v>4339</v>
      </c>
      <c r="J1441" t="s">
        <v>4867</v>
      </c>
      <c r="K1441">
        <v>2</v>
      </c>
      <c r="L1441" s="23" t="s">
        <v>2525</v>
      </c>
    </row>
    <row r="1442" spans="1:12" x14ac:dyDescent="0.35">
      <c r="A1442" s="23" t="s">
        <v>2945</v>
      </c>
      <c r="B1442" s="23" t="s">
        <v>2944</v>
      </c>
      <c r="C1442" s="23" t="s">
        <v>3261</v>
      </c>
      <c r="D1442" s="23">
        <v>5.79</v>
      </c>
      <c r="E1442" s="23" t="s">
        <v>36</v>
      </c>
      <c r="F1442" s="23" t="s">
        <v>36</v>
      </c>
      <c r="G1442" s="27" t="s">
        <v>2786</v>
      </c>
      <c r="H1442" s="27" t="s">
        <v>4338</v>
      </c>
      <c r="I1442" s="23" t="s">
        <v>4339</v>
      </c>
      <c r="J1442" t="s">
        <v>4399</v>
      </c>
      <c r="K1442">
        <v>1</v>
      </c>
      <c r="L1442" s="23" t="s">
        <v>2536</v>
      </c>
    </row>
    <row r="1443" spans="1:12" x14ac:dyDescent="0.35">
      <c r="A1443" s="23" t="s">
        <v>3398</v>
      </c>
      <c r="B1443" s="23" t="s">
        <v>3397</v>
      </c>
      <c r="C1443" s="23" t="s">
        <v>3261</v>
      </c>
      <c r="D1443" s="23">
        <v>5.5590000000000002</v>
      </c>
      <c r="E1443" s="23" t="s">
        <v>36</v>
      </c>
      <c r="F1443" s="23" t="s">
        <v>36</v>
      </c>
      <c r="G1443" s="27" t="s">
        <v>3273</v>
      </c>
      <c r="H1443" s="27" t="s">
        <v>4338</v>
      </c>
      <c r="I1443" s="23" t="s">
        <v>4339</v>
      </c>
      <c r="J1443" t="s">
        <v>4396</v>
      </c>
      <c r="K1443">
        <v>1</v>
      </c>
      <c r="L1443" s="23" t="s">
        <v>2536</v>
      </c>
    </row>
    <row r="1444" spans="1:12" x14ac:dyDescent="0.35">
      <c r="A1444" s="23" t="s">
        <v>3404</v>
      </c>
      <c r="B1444" s="23" t="s">
        <v>3403</v>
      </c>
      <c r="C1444" s="23" t="s">
        <v>3262</v>
      </c>
      <c r="D1444" s="23">
        <v>3.9489999999999998</v>
      </c>
      <c r="E1444" s="23" t="s">
        <v>36</v>
      </c>
      <c r="F1444" s="23" t="s">
        <v>36</v>
      </c>
      <c r="G1444" s="27" t="s">
        <v>3273</v>
      </c>
      <c r="H1444" s="27" t="s">
        <v>4338</v>
      </c>
      <c r="I1444" s="23" t="s">
        <v>4339</v>
      </c>
      <c r="J1444" t="s">
        <v>4741</v>
      </c>
      <c r="K1444">
        <v>1</v>
      </c>
      <c r="L1444" s="23" t="s">
        <v>2517</v>
      </c>
    </row>
    <row r="1445" spans="1:12" x14ac:dyDescent="0.35">
      <c r="A1445" s="23" t="s">
        <v>6302</v>
      </c>
      <c r="B1445" s="23" t="s">
        <v>6301</v>
      </c>
      <c r="C1445" s="23" t="s">
        <v>3261</v>
      </c>
      <c r="D1445" s="23">
        <v>5.0960000000000001</v>
      </c>
      <c r="E1445" s="23" t="s">
        <v>144</v>
      </c>
      <c r="F1445" s="23" t="s">
        <v>36</v>
      </c>
      <c r="G1445" s="27" t="s">
        <v>4910</v>
      </c>
      <c r="H1445" s="27" t="s">
        <v>4338</v>
      </c>
      <c r="I1445" s="23" t="s">
        <v>4339</v>
      </c>
      <c r="J1445" t="s">
        <v>4420</v>
      </c>
      <c r="K1445">
        <v>2</v>
      </c>
      <c r="L1445" s="23" t="s">
        <v>2536</v>
      </c>
    </row>
    <row r="1446" spans="1:12" x14ac:dyDescent="0.35">
      <c r="A1446" s="23" t="s">
        <v>6673</v>
      </c>
      <c r="B1446" s="23" t="s">
        <v>6672</v>
      </c>
      <c r="C1446" s="23" t="s">
        <v>3254</v>
      </c>
      <c r="D1446" s="23">
        <v>2.157</v>
      </c>
      <c r="E1446" s="23" t="s">
        <v>50</v>
      </c>
      <c r="F1446" s="23" t="s">
        <v>36</v>
      </c>
      <c r="G1446" s="27" t="s">
        <v>4910</v>
      </c>
      <c r="H1446" s="27" t="s">
        <v>4338</v>
      </c>
      <c r="I1446" s="23" t="s">
        <v>4339</v>
      </c>
      <c r="J1446" t="s">
        <v>4445</v>
      </c>
      <c r="K1446">
        <v>3</v>
      </c>
      <c r="L1446" s="23" t="s">
        <v>2518</v>
      </c>
    </row>
    <row r="1447" spans="1:12" x14ac:dyDescent="0.35">
      <c r="A1447" s="23" t="s">
        <v>5852</v>
      </c>
      <c r="B1447" s="23" t="s">
        <v>5851</v>
      </c>
      <c r="C1447" s="23" t="s">
        <v>3255</v>
      </c>
      <c r="D1447" s="23">
        <v>0.75</v>
      </c>
      <c r="E1447" s="23" t="s">
        <v>81</v>
      </c>
      <c r="F1447" s="23" t="s">
        <v>36</v>
      </c>
      <c r="G1447" s="27" t="s">
        <v>4909</v>
      </c>
      <c r="H1447" s="27" t="s">
        <v>4338</v>
      </c>
      <c r="I1447" s="23" t="s">
        <v>4339</v>
      </c>
      <c r="J1447" t="s">
        <v>4541</v>
      </c>
      <c r="K1447">
        <v>1</v>
      </c>
      <c r="L1447" s="23" t="s">
        <v>2525</v>
      </c>
    </row>
    <row r="1448" spans="1:12" x14ac:dyDescent="0.35">
      <c r="A1448" s="23" t="s">
        <v>5720</v>
      </c>
      <c r="B1448" s="23" t="s">
        <v>5719</v>
      </c>
      <c r="C1448" s="23" t="s">
        <v>3254</v>
      </c>
      <c r="D1448" s="23">
        <v>2.1280000000000001</v>
      </c>
      <c r="E1448" s="23" t="s">
        <v>39</v>
      </c>
      <c r="F1448" s="23" t="s">
        <v>36</v>
      </c>
      <c r="G1448" s="27" t="s">
        <v>4909</v>
      </c>
      <c r="H1448" s="27" t="s">
        <v>4338</v>
      </c>
      <c r="I1448" s="23" t="s">
        <v>4339</v>
      </c>
      <c r="J1448" t="s">
        <v>4625</v>
      </c>
      <c r="K1448">
        <v>4</v>
      </c>
      <c r="L1448" s="23" t="s">
        <v>2518</v>
      </c>
    </row>
    <row r="1449" spans="1:12" x14ac:dyDescent="0.35">
      <c r="A1449" s="23" t="s">
        <v>3330</v>
      </c>
      <c r="B1449" s="23" t="s">
        <v>3329</v>
      </c>
      <c r="C1449" s="23" t="s">
        <v>3262</v>
      </c>
      <c r="D1449" s="23">
        <v>4.37</v>
      </c>
      <c r="E1449" s="23" t="s">
        <v>39</v>
      </c>
      <c r="F1449" s="23" t="s">
        <v>36</v>
      </c>
      <c r="G1449" s="27" t="s">
        <v>4337</v>
      </c>
      <c r="H1449" s="27" t="s">
        <v>4338</v>
      </c>
      <c r="I1449" s="23" t="s">
        <v>4342</v>
      </c>
      <c r="J1449" t="s">
        <v>4868</v>
      </c>
      <c r="K1449">
        <v>7</v>
      </c>
      <c r="L1449" s="23" t="s">
        <v>2517</v>
      </c>
    </row>
    <row r="1450" spans="1:12" x14ac:dyDescent="0.35">
      <c r="A1450" s="23" t="s">
        <v>5589</v>
      </c>
      <c r="B1450" s="23" t="s">
        <v>5588</v>
      </c>
      <c r="C1450" s="23" t="s">
        <v>3255</v>
      </c>
      <c r="D1450" s="23">
        <v>0.75</v>
      </c>
      <c r="E1450" s="23" t="s">
        <v>50</v>
      </c>
      <c r="F1450" s="23" t="s">
        <v>36</v>
      </c>
      <c r="G1450" s="27" t="s">
        <v>29</v>
      </c>
      <c r="H1450" s="27" t="s">
        <v>4338</v>
      </c>
      <c r="I1450" s="23" t="s">
        <v>4339</v>
      </c>
      <c r="J1450" t="s">
        <v>4490</v>
      </c>
      <c r="K1450">
        <v>3</v>
      </c>
      <c r="L1450" s="23" t="s">
        <v>2525</v>
      </c>
    </row>
    <row r="1451" spans="1:12" x14ac:dyDescent="0.35">
      <c r="A1451" s="23" t="s">
        <v>3209</v>
      </c>
      <c r="B1451" s="23" t="s">
        <v>3208</v>
      </c>
      <c r="C1451" s="23" t="s">
        <v>3262</v>
      </c>
      <c r="D1451" s="23">
        <v>4.2149999999999999</v>
      </c>
      <c r="E1451" s="23" t="s">
        <v>81</v>
      </c>
      <c r="F1451" s="23" t="s">
        <v>36</v>
      </c>
      <c r="G1451" s="27" t="s">
        <v>7005</v>
      </c>
      <c r="H1451" s="27" t="s">
        <v>4338</v>
      </c>
      <c r="I1451" s="23" t="s">
        <v>4339</v>
      </c>
      <c r="J1451" t="s">
        <v>4869</v>
      </c>
      <c r="K1451">
        <v>4</v>
      </c>
      <c r="L1451" s="23" t="s">
        <v>2517</v>
      </c>
    </row>
    <row r="1452" spans="1:12" x14ac:dyDescent="0.35">
      <c r="A1452" s="23" t="s">
        <v>6809</v>
      </c>
      <c r="B1452" s="23" t="s">
        <v>6808</v>
      </c>
      <c r="C1452" s="23" t="s">
        <v>3255</v>
      </c>
      <c r="D1452" s="23">
        <v>0.75</v>
      </c>
      <c r="E1452" s="23" t="s">
        <v>81</v>
      </c>
      <c r="F1452" s="23" t="s">
        <v>36</v>
      </c>
      <c r="G1452" s="27" t="s">
        <v>4910</v>
      </c>
      <c r="H1452" s="27" t="s">
        <v>4338</v>
      </c>
      <c r="I1452" s="23" t="s">
        <v>4339</v>
      </c>
      <c r="J1452" t="s">
        <v>4650</v>
      </c>
      <c r="K1452">
        <v>4</v>
      </c>
      <c r="L1452" s="23" t="s">
        <v>2525</v>
      </c>
    </row>
    <row r="1453" spans="1:12" x14ac:dyDescent="0.35">
      <c r="A1453" s="23" t="s">
        <v>4053</v>
      </c>
      <c r="B1453" s="23" t="s">
        <v>4052</v>
      </c>
      <c r="C1453" s="23" t="s">
        <v>3262</v>
      </c>
      <c r="D1453" s="23">
        <v>3.766</v>
      </c>
      <c r="E1453" s="23" t="s">
        <v>76</v>
      </c>
      <c r="F1453" s="23" t="s">
        <v>36</v>
      </c>
      <c r="G1453" s="27" t="s">
        <v>2783</v>
      </c>
      <c r="H1453" s="27" t="s">
        <v>4338</v>
      </c>
      <c r="I1453" s="23" t="s">
        <v>4339</v>
      </c>
      <c r="J1453" t="s">
        <v>4755</v>
      </c>
      <c r="K1453">
        <v>3</v>
      </c>
      <c r="L1453" s="23" t="s">
        <v>2517</v>
      </c>
    </row>
    <row r="1454" spans="1:12" x14ac:dyDescent="0.35">
      <c r="A1454" s="23" t="s">
        <v>5069</v>
      </c>
      <c r="B1454" s="23" t="s">
        <v>5068</v>
      </c>
      <c r="C1454" s="23" t="s">
        <v>3255</v>
      </c>
      <c r="D1454" s="23">
        <v>0.745</v>
      </c>
      <c r="E1454" s="23" t="s">
        <v>50</v>
      </c>
      <c r="F1454" s="23" t="s">
        <v>36</v>
      </c>
      <c r="G1454" s="27" t="s">
        <v>2783</v>
      </c>
      <c r="H1454" s="27" t="s">
        <v>4338</v>
      </c>
      <c r="I1454" s="23" t="s">
        <v>4339</v>
      </c>
      <c r="J1454" t="s">
        <v>4738</v>
      </c>
      <c r="K1454">
        <v>2</v>
      </c>
      <c r="L1454" s="23" t="s">
        <v>2525</v>
      </c>
    </row>
    <row r="1455" spans="1:12" x14ac:dyDescent="0.35">
      <c r="A1455" s="23" t="s">
        <v>4081</v>
      </c>
      <c r="B1455" s="23" t="s">
        <v>4080</v>
      </c>
      <c r="C1455" s="23" t="s">
        <v>3255</v>
      </c>
      <c r="D1455" s="23">
        <v>0.86099999999999999</v>
      </c>
      <c r="E1455" s="23" t="s">
        <v>50</v>
      </c>
      <c r="F1455" s="23" t="s">
        <v>36</v>
      </c>
      <c r="G1455" s="27" t="s">
        <v>2783</v>
      </c>
      <c r="H1455" s="27" t="s">
        <v>4338</v>
      </c>
      <c r="I1455" s="23" t="s">
        <v>4339</v>
      </c>
      <c r="J1455" t="s">
        <v>4833</v>
      </c>
      <c r="K1455">
        <v>3</v>
      </c>
      <c r="L1455" s="23" t="s">
        <v>2525</v>
      </c>
    </row>
    <row r="1456" spans="1:12" x14ac:dyDescent="0.35">
      <c r="A1456" s="23" t="s">
        <v>3181</v>
      </c>
      <c r="B1456" s="23" t="s">
        <v>3180</v>
      </c>
      <c r="C1456" s="23" t="s">
        <v>3254</v>
      </c>
      <c r="D1456" s="23">
        <v>3.14</v>
      </c>
      <c r="E1456" s="23" t="s">
        <v>68</v>
      </c>
      <c r="F1456" s="23" t="s">
        <v>36</v>
      </c>
      <c r="G1456" s="27" t="s">
        <v>1733</v>
      </c>
      <c r="H1456" s="27" t="s">
        <v>4338</v>
      </c>
      <c r="I1456" s="23" t="s">
        <v>4339</v>
      </c>
      <c r="J1456" t="s">
        <v>4423</v>
      </c>
      <c r="K1456">
        <v>3</v>
      </c>
      <c r="L1456" s="23" t="s">
        <v>2518</v>
      </c>
    </row>
    <row r="1457" spans="1:12" x14ac:dyDescent="0.35">
      <c r="A1457" s="23" t="s">
        <v>5607</v>
      </c>
      <c r="B1457" s="23" t="s">
        <v>5606</v>
      </c>
      <c r="C1457" s="23" t="s">
        <v>3261</v>
      </c>
      <c r="D1457" s="23">
        <v>5.5730000000000004</v>
      </c>
      <c r="E1457" s="23" t="s">
        <v>71</v>
      </c>
      <c r="F1457" s="23" t="s">
        <v>36</v>
      </c>
      <c r="G1457" s="27" t="s">
        <v>3257</v>
      </c>
      <c r="H1457" s="27" t="s">
        <v>4338</v>
      </c>
      <c r="I1457" s="23" t="s">
        <v>4339</v>
      </c>
      <c r="J1457" t="s">
        <v>4382</v>
      </c>
      <c r="K1457">
        <v>1</v>
      </c>
      <c r="L1457" s="23" t="s">
        <v>2536</v>
      </c>
    </row>
    <row r="1458" spans="1:12" x14ac:dyDescent="0.35">
      <c r="A1458" s="23" t="s">
        <v>5092</v>
      </c>
      <c r="B1458" s="23" t="s">
        <v>5091</v>
      </c>
      <c r="C1458" s="23" t="s">
        <v>3262</v>
      </c>
      <c r="D1458" s="23">
        <v>3.3420000000000001</v>
      </c>
      <c r="E1458" s="23" t="s">
        <v>144</v>
      </c>
      <c r="F1458" s="23" t="s">
        <v>36</v>
      </c>
      <c r="G1458" s="27" t="s">
        <v>5553</v>
      </c>
      <c r="H1458" s="27" t="s">
        <v>4338</v>
      </c>
      <c r="I1458" s="23" t="s">
        <v>4342</v>
      </c>
      <c r="J1458" t="s">
        <v>7070</v>
      </c>
      <c r="K1458">
        <v>5</v>
      </c>
      <c r="L1458" s="23" t="s">
        <v>2517</v>
      </c>
    </row>
    <row r="1459" spans="1:12" x14ac:dyDescent="0.35">
      <c r="A1459" s="23" t="s">
        <v>3645</v>
      </c>
      <c r="B1459" s="23" t="s">
        <v>3644</v>
      </c>
      <c r="C1459" s="23" t="s">
        <v>3254</v>
      </c>
      <c r="D1459" s="23">
        <v>2.5830000000000002</v>
      </c>
      <c r="E1459" s="23" t="s">
        <v>36</v>
      </c>
      <c r="F1459" s="23" t="s">
        <v>36</v>
      </c>
      <c r="G1459" s="27" t="s">
        <v>3274</v>
      </c>
      <c r="H1459" s="27" t="s">
        <v>4338</v>
      </c>
      <c r="I1459" s="23" t="s">
        <v>4342</v>
      </c>
      <c r="J1459" t="s">
        <v>4872</v>
      </c>
      <c r="K1459">
        <v>7</v>
      </c>
      <c r="L1459" s="23" t="s">
        <v>2518</v>
      </c>
    </row>
    <row r="1460" spans="1:12" x14ac:dyDescent="0.35">
      <c r="A1460" s="23" t="s">
        <v>2241</v>
      </c>
      <c r="B1460" s="23" t="s">
        <v>2240</v>
      </c>
      <c r="C1460" s="23" t="s">
        <v>3253</v>
      </c>
      <c r="D1460" s="23">
        <v>1.2010000000000001</v>
      </c>
      <c r="E1460" s="23" t="s">
        <v>42</v>
      </c>
      <c r="F1460" s="23" t="s">
        <v>36</v>
      </c>
      <c r="G1460" s="27" t="s">
        <v>2783</v>
      </c>
      <c r="H1460" s="27" t="s">
        <v>4338</v>
      </c>
      <c r="I1460" s="23" t="s">
        <v>4339</v>
      </c>
      <c r="J1460" t="s">
        <v>4873</v>
      </c>
      <c r="K1460">
        <v>2</v>
      </c>
      <c r="L1460" s="23" t="s">
        <v>2522</v>
      </c>
    </row>
    <row r="1461" spans="1:12" x14ac:dyDescent="0.35">
      <c r="A1461" s="23" t="s">
        <v>4117</v>
      </c>
      <c r="B1461" s="23" t="s">
        <v>4116</v>
      </c>
      <c r="C1461" s="23" t="s">
        <v>3261</v>
      </c>
      <c r="D1461" s="23">
        <v>4.6550000000000002</v>
      </c>
      <c r="E1461" s="23" t="s">
        <v>81</v>
      </c>
      <c r="F1461" s="23" t="s">
        <v>36</v>
      </c>
      <c r="G1461" s="27" t="s">
        <v>29</v>
      </c>
      <c r="H1461" s="27" t="s">
        <v>4338</v>
      </c>
      <c r="I1461" s="23" t="s">
        <v>4342</v>
      </c>
      <c r="J1461" t="s">
        <v>4550</v>
      </c>
      <c r="K1461">
        <v>6</v>
      </c>
      <c r="L1461" s="23" t="s">
        <v>2536</v>
      </c>
    </row>
    <row r="1462" spans="1:12" x14ac:dyDescent="0.35">
      <c r="A1462" s="23" t="s">
        <v>4147</v>
      </c>
      <c r="B1462" s="23" t="s">
        <v>4146</v>
      </c>
      <c r="C1462" s="23" t="s">
        <v>3255</v>
      </c>
      <c r="D1462" s="23">
        <v>0.75</v>
      </c>
      <c r="E1462" s="23" t="s">
        <v>71</v>
      </c>
      <c r="F1462" s="23" t="s">
        <v>36</v>
      </c>
      <c r="G1462" s="27" t="s">
        <v>29</v>
      </c>
      <c r="H1462" s="27" t="s">
        <v>4338</v>
      </c>
      <c r="I1462" s="23" t="s">
        <v>4342</v>
      </c>
      <c r="J1462" t="s">
        <v>4874</v>
      </c>
      <c r="K1462">
        <v>8</v>
      </c>
      <c r="L1462" s="23" t="s">
        <v>2525</v>
      </c>
    </row>
    <row r="1463" spans="1:12" x14ac:dyDescent="0.35">
      <c r="A1463" s="23" t="s">
        <v>2100</v>
      </c>
      <c r="B1463" s="23" t="s">
        <v>2099</v>
      </c>
      <c r="C1463" s="23" t="s">
        <v>3254</v>
      </c>
      <c r="D1463" s="23">
        <v>1.9850000000000001</v>
      </c>
      <c r="E1463" s="23" t="s">
        <v>71</v>
      </c>
      <c r="F1463" s="23" t="s">
        <v>36</v>
      </c>
      <c r="G1463" s="27" t="s">
        <v>26</v>
      </c>
      <c r="H1463" s="27" t="s">
        <v>4338</v>
      </c>
      <c r="I1463" s="23" t="s">
        <v>4342</v>
      </c>
      <c r="J1463" t="s">
        <v>4351</v>
      </c>
      <c r="K1463">
        <v>8</v>
      </c>
      <c r="L1463" s="23" t="s">
        <v>2518</v>
      </c>
    </row>
    <row r="1464" spans="1:12" x14ac:dyDescent="0.35">
      <c r="A1464" s="23" t="s">
        <v>4167</v>
      </c>
      <c r="B1464" s="23" t="s">
        <v>4166</v>
      </c>
      <c r="C1464" s="23" t="s">
        <v>3254</v>
      </c>
      <c r="D1464" s="23">
        <v>2.8959999999999999</v>
      </c>
      <c r="E1464" s="23" t="s">
        <v>53</v>
      </c>
      <c r="F1464" s="23" t="s">
        <v>36</v>
      </c>
      <c r="G1464" s="27" t="s">
        <v>29</v>
      </c>
      <c r="H1464" s="27" t="s">
        <v>4338</v>
      </c>
      <c r="I1464" s="23" t="s">
        <v>4339</v>
      </c>
      <c r="J1464" t="s">
        <v>4875</v>
      </c>
      <c r="K1464">
        <v>4</v>
      </c>
      <c r="L1464" s="23" t="s">
        <v>2518</v>
      </c>
    </row>
    <row r="1465" spans="1:12" x14ac:dyDescent="0.35">
      <c r="A1465" s="23" t="s">
        <v>2175</v>
      </c>
      <c r="B1465" s="23" t="s">
        <v>2174</v>
      </c>
      <c r="C1465" s="23" t="s">
        <v>3253</v>
      </c>
      <c r="D1465" s="23">
        <v>1.048</v>
      </c>
      <c r="E1465" s="23" t="s">
        <v>81</v>
      </c>
      <c r="F1465" s="23" t="s">
        <v>36</v>
      </c>
      <c r="G1465" s="27" t="s">
        <v>493</v>
      </c>
      <c r="H1465" s="27" t="s">
        <v>4338</v>
      </c>
      <c r="I1465" s="23" t="s">
        <v>4339</v>
      </c>
      <c r="J1465" t="s">
        <v>4877</v>
      </c>
      <c r="K1465">
        <v>4</v>
      </c>
      <c r="L1465" s="23" t="s">
        <v>2522</v>
      </c>
    </row>
    <row r="1466" spans="1:12" x14ac:dyDescent="0.35">
      <c r="A1466" s="23" t="s">
        <v>5226</v>
      </c>
      <c r="B1466" s="23" t="s">
        <v>5225</v>
      </c>
      <c r="C1466" s="23" t="s">
        <v>3253</v>
      </c>
      <c r="D1466" s="23">
        <v>1.788</v>
      </c>
      <c r="E1466" s="23" t="s">
        <v>39</v>
      </c>
      <c r="F1466" s="23" t="s">
        <v>36</v>
      </c>
      <c r="G1466" s="27" t="s">
        <v>5553</v>
      </c>
      <c r="H1466" s="27" t="s">
        <v>4338</v>
      </c>
      <c r="I1466" s="23" t="s">
        <v>4339</v>
      </c>
      <c r="J1466" t="s">
        <v>4731</v>
      </c>
      <c r="K1466">
        <v>3</v>
      </c>
      <c r="L1466" s="23" t="s">
        <v>2522</v>
      </c>
    </row>
    <row r="1467" spans="1:12" x14ac:dyDescent="0.35">
      <c r="A1467" s="23" t="s">
        <v>1495</v>
      </c>
      <c r="B1467" s="23" t="s">
        <v>1494</v>
      </c>
      <c r="C1467" s="23" t="s">
        <v>3253</v>
      </c>
      <c r="D1467" s="23">
        <v>1.7869999999999999</v>
      </c>
      <c r="E1467" s="23" t="s">
        <v>53</v>
      </c>
      <c r="F1467" s="23" t="s">
        <v>36</v>
      </c>
      <c r="G1467" s="27" t="s">
        <v>28</v>
      </c>
      <c r="H1467" s="27" t="s">
        <v>4338</v>
      </c>
      <c r="I1467" s="23" t="s">
        <v>4339</v>
      </c>
      <c r="J1467" t="s">
        <v>4800</v>
      </c>
      <c r="K1467">
        <v>3</v>
      </c>
      <c r="L1467" s="23" t="s">
        <v>2522</v>
      </c>
    </row>
    <row r="1468" spans="1:12" x14ac:dyDescent="0.35">
      <c r="A1468" s="23" t="s">
        <v>1851</v>
      </c>
      <c r="B1468" s="23" t="s">
        <v>1850</v>
      </c>
      <c r="C1468" s="23" t="s">
        <v>3262</v>
      </c>
      <c r="D1468" s="23">
        <v>3.448</v>
      </c>
      <c r="E1468" s="23" t="s">
        <v>96</v>
      </c>
      <c r="F1468" s="23" t="s">
        <v>36</v>
      </c>
      <c r="G1468" s="27" t="s">
        <v>1733</v>
      </c>
      <c r="H1468" s="27" t="s">
        <v>4338</v>
      </c>
      <c r="I1468" s="23" t="s">
        <v>4342</v>
      </c>
      <c r="J1468" t="s">
        <v>4456</v>
      </c>
      <c r="K1468">
        <v>5</v>
      </c>
      <c r="L1468" s="23" t="s">
        <v>2517</v>
      </c>
    </row>
    <row r="1469" spans="1:12" x14ac:dyDescent="0.35">
      <c r="A1469" s="23" t="s">
        <v>5644</v>
      </c>
      <c r="B1469" s="23" t="s">
        <v>5643</v>
      </c>
      <c r="C1469" s="23" t="s">
        <v>3255</v>
      </c>
      <c r="D1469" s="23">
        <v>0.75</v>
      </c>
      <c r="E1469" s="23" t="s">
        <v>50</v>
      </c>
      <c r="F1469" s="23" t="s">
        <v>36</v>
      </c>
      <c r="G1469" s="27" t="s">
        <v>4336</v>
      </c>
      <c r="H1469" s="27" t="s">
        <v>4338</v>
      </c>
      <c r="I1469" s="23" t="s">
        <v>4339</v>
      </c>
      <c r="J1469" t="s">
        <v>4696</v>
      </c>
      <c r="K1469">
        <v>4</v>
      </c>
      <c r="L1469" s="23" t="s">
        <v>2525</v>
      </c>
    </row>
    <row r="1470" spans="1:12" x14ac:dyDescent="0.35">
      <c r="A1470" s="23" t="s">
        <v>6224</v>
      </c>
      <c r="B1470" s="23" t="s">
        <v>6223</v>
      </c>
      <c r="C1470" s="23" t="s">
        <v>3255</v>
      </c>
      <c r="D1470" s="23">
        <v>0.75</v>
      </c>
      <c r="E1470" s="23" t="s">
        <v>50</v>
      </c>
      <c r="F1470" s="23" t="s">
        <v>36</v>
      </c>
      <c r="G1470" s="27" t="s">
        <v>1733</v>
      </c>
      <c r="H1470" s="27" t="s">
        <v>4338</v>
      </c>
      <c r="I1470" s="23" t="s">
        <v>4339</v>
      </c>
      <c r="J1470" t="s">
        <v>4768</v>
      </c>
      <c r="K1470">
        <v>2</v>
      </c>
      <c r="L1470" s="23" t="s">
        <v>2525</v>
      </c>
    </row>
    <row r="1471" spans="1:12" x14ac:dyDescent="0.35">
      <c r="A1471" s="23" t="s">
        <v>2296</v>
      </c>
      <c r="B1471" s="23" t="s">
        <v>2295</v>
      </c>
      <c r="C1471" s="23" t="s">
        <v>3262</v>
      </c>
      <c r="D1471" s="23">
        <v>4.4740000000000002</v>
      </c>
      <c r="E1471" s="23" t="s">
        <v>53</v>
      </c>
      <c r="F1471" s="23" t="s">
        <v>36</v>
      </c>
      <c r="G1471" s="27" t="s">
        <v>4336</v>
      </c>
      <c r="H1471" s="27" t="s">
        <v>4338</v>
      </c>
      <c r="I1471" s="23" t="s">
        <v>4339</v>
      </c>
      <c r="J1471" t="s">
        <v>4722</v>
      </c>
      <c r="K1471">
        <v>2</v>
      </c>
      <c r="L1471" s="23" t="s">
        <v>2517</v>
      </c>
    </row>
    <row r="1472" spans="1:12" x14ac:dyDescent="0.35">
      <c r="A1472" s="23" t="s">
        <v>543</v>
      </c>
      <c r="B1472" s="23" t="s">
        <v>542</v>
      </c>
      <c r="C1472" s="23" t="s">
        <v>3254</v>
      </c>
      <c r="D1472" s="23">
        <v>2.8969999999999998</v>
      </c>
      <c r="E1472" s="23" t="s">
        <v>96</v>
      </c>
      <c r="F1472" s="23" t="s">
        <v>36</v>
      </c>
      <c r="G1472" s="27" t="s">
        <v>5553</v>
      </c>
      <c r="H1472" s="27" t="s">
        <v>4338</v>
      </c>
      <c r="I1472" s="23" t="s">
        <v>4342</v>
      </c>
      <c r="J1472" t="s">
        <v>4830</v>
      </c>
      <c r="K1472">
        <v>8</v>
      </c>
      <c r="L1472" s="23" t="s">
        <v>2518</v>
      </c>
    </row>
    <row r="1473" spans="1:12" x14ac:dyDescent="0.35">
      <c r="A1473" s="23" t="s">
        <v>4935</v>
      </c>
      <c r="B1473" s="23" t="s">
        <v>4934</v>
      </c>
      <c r="C1473" s="23" t="s">
        <v>3255</v>
      </c>
      <c r="D1473" s="23">
        <v>0.74299999999999999</v>
      </c>
      <c r="E1473" s="23" t="s">
        <v>47</v>
      </c>
      <c r="F1473" s="23" t="s">
        <v>36</v>
      </c>
      <c r="G1473" s="27" t="s">
        <v>2786</v>
      </c>
      <c r="H1473" s="27" t="s">
        <v>4338</v>
      </c>
      <c r="I1473" s="23" t="s">
        <v>4342</v>
      </c>
      <c r="J1473" t="s">
        <v>7092</v>
      </c>
      <c r="K1473">
        <v>5</v>
      </c>
      <c r="L1473" s="23" t="s">
        <v>2525</v>
      </c>
    </row>
    <row r="1474" spans="1:12" x14ac:dyDescent="0.35">
      <c r="A1474" s="23" t="s">
        <v>3217</v>
      </c>
      <c r="B1474" s="23" t="s">
        <v>3216</v>
      </c>
      <c r="C1474" s="23" t="s">
        <v>3253</v>
      </c>
      <c r="D1474" s="23">
        <v>1.774</v>
      </c>
      <c r="E1474" s="23" t="s">
        <v>81</v>
      </c>
      <c r="F1474" s="23" t="s">
        <v>36</v>
      </c>
      <c r="G1474" s="27" t="s">
        <v>1733</v>
      </c>
      <c r="H1474" s="27" t="s">
        <v>4338</v>
      </c>
      <c r="I1474" s="23" t="s">
        <v>4339</v>
      </c>
      <c r="J1474" t="s">
        <v>4694</v>
      </c>
      <c r="K1474">
        <v>1</v>
      </c>
      <c r="L1474" s="23" t="s">
        <v>2522</v>
      </c>
    </row>
    <row r="1475" spans="1:12" x14ac:dyDescent="0.35">
      <c r="A1475" s="23" t="s">
        <v>2744</v>
      </c>
      <c r="B1475" s="23" t="s">
        <v>2743</v>
      </c>
      <c r="C1475" s="23" t="s">
        <v>3253</v>
      </c>
      <c r="D1475" s="23">
        <v>1.5329999999999999</v>
      </c>
      <c r="E1475" s="23" t="s">
        <v>47</v>
      </c>
      <c r="F1475" s="23" t="s">
        <v>36</v>
      </c>
      <c r="G1475" s="27" t="s">
        <v>2783</v>
      </c>
      <c r="H1475" s="27" t="s">
        <v>4338</v>
      </c>
      <c r="I1475" s="23" t="s">
        <v>4342</v>
      </c>
      <c r="J1475" t="s">
        <v>4878</v>
      </c>
      <c r="K1475">
        <v>8</v>
      </c>
      <c r="L1475" s="23" t="s">
        <v>2522</v>
      </c>
    </row>
    <row r="1476" spans="1:12" x14ac:dyDescent="0.35">
      <c r="A1476" s="23" t="s">
        <v>6372</v>
      </c>
      <c r="B1476" s="23" t="s">
        <v>6371</v>
      </c>
      <c r="C1476" s="23" t="s">
        <v>3254</v>
      </c>
      <c r="D1476" s="23">
        <v>2.8759999999999999</v>
      </c>
      <c r="E1476" s="23" t="s">
        <v>68</v>
      </c>
      <c r="F1476" s="23" t="s">
        <v>36</v>
      </c>
      <c r="G1476" s="27" t="s">
        <v>4910</v>
      </c>
      <c r="H1476" s="27" t="s">
        <v>4338</v>
      </c>
      <c r="I1476" s="23" t="s">
        <v>4342</v>
      </c>
      <c r="J1476" t="s">
        <v>4435</v>
      </c>
      <c r="K1476">
        <v>7</v>
      </c>
      <c r="L1476" s="23" t="s">
        <v>2518</v>
      </c>
    </row>
    <row r="1477" spans="1:12" x14ac:dyDescent="0.35">
      <c r="A1477" s="23" t="s">
        <v>2714</v>
      </c>
      <c r="B1477" s="23" t="s">
        <v>2713</v>
      </c>
      <c r="C1477" s="23" t="s">
        <v>3261</v>
      </c>
      <c r="D1477" s="23">
        <v>5.0999999999999996</v>
      </c>
      <c r="E1477" s="23" t="s">
        <v>71</v>
      </c>
      <c r="F1477" s="23" t="s">
        <v>36</v>
      </c>
      <c r="G1477" s="27" t="s">
        <v>1733</v>
      </c>
      <c r="H1477" s="27" t="s">
        <v>4338</v>
      </c>
      <c r="I1477" s="23" t="s">
        <v>4339</v>
      </c>
      <c r="J1477" t="s">
        <v>4758</v>
      </c>
      <c r="K1477">
        <v>4</v>
      </c>
      <c r="L1477" s="23" t="s">
        <v>2536</v>
      </c>
    </row>
    <row r="1478" spans="1:12" x14ac:dyDescent="0.35">
      <c r="A1478" s="23" t="s">
        <v>4187</v>
      </c>
      <c r="B1478" s="23" t="s">
        <v>4186</v>
      </c>
      <c r="C1478" s="23" t="s">
        <v>3262</v>
      </c>
      <c r="D1478" s="23">
        <v>3.64</v>
      </c>
      <c r="E1478" s="23" t="s">
        <v>81</v>
      </c>
      <c r="F1478" s="23" t="s">
        <v>36</v>
      </c>
      <c r="G1478" s="27" t="s">
        <v>29</v>
      </c>
      <c r="H1478" s="27" t="s">
        <v>4338</v>
      </c>
      <c r="I1478" s="23" t="s">
        <v>4339</v>
      </c>
      <c r="J1478" t="s">
        <v>4346</v>
      </c>
      <c r="K1478">
        <v>2</v>
      </c>
      <c r="L1478" s="23" t="s">
        <v>2517</v>
      </c>
    </row>
    <row r="1479" spans="1:12" x14ac:dyDescent="0.35">
      <c r="A1479" s="23" t="s">
        <v>6422</v>
      </c>
      <c r="B1479" s="23" t="s">
        <v>6421</v>
      </c>
      <c r="C1479" s="23" t="s">
        <v>3254</v>
      </c>
      <c r="D1479" s="23">
        <v>1.851</v>
      </c>
      <c r="E1479" s="23" t="s">
        <v>68</v>
      </c>
      <c r="F1479" s="23" t="s">
        <v>36</v>
      </c>
      <c r="G1479" s="27" t="s">
        <v>4910</v>
      </c>
      <c r="H1479" s="27" t="s">
        <v>4338</v>
      </c>
      <c r="I1479" s="23" t="s">
        <v>4342</v>
      </c>
      <c r="J1479" t="s">
        <v>4788</v>
      </c>
      <c r="K1479">
        <v>5</v>
      </c>
      <c r="L1479" s="23" t="s">
        <v>2518</v>
      </c>
    </row>
    <row r="1480" spans="1:12" x14ac:dyDescent="0.35">
      <c r="A1480" s="23" t="s">
        <v>6016</v>
      </c>
      <c r="B1480" s="23" t="s">
        <v>6015</v>
      </c>
      <c r="C1480" s="23" t="s">
        <v>3255</v>
      </c>
      <c r="D1480" s="23">
        <v>0.745</v>
      </c>
      <c r="E1480" s="23" t="s">
        <v>36</v>
      </c>
      <c r="F1480" s="23" t="s">
        <v>36</v>
      </c>
      <c r="G1480" s="27" t="s">
        <v>3274</v>
      </c>
      <c r="H1480" s="27" t="s">
        <v>4338</v>
      </c>
      <c r="I1480" s="23" t="s">
        <v>4339</v>
      </c>
      <c r="J1480" t="s">
        <v>4541</v>
      </c>
      <c r="K1480">
        <v>1</v>
      </c>
      <c r="L1480" s="23" t="s">
        <v>2525</v>
      </c>
    </row>
    <row r="1481" spans="1:12" x14ac:dyDescent="0.35">
      <c r="A1481" s="23" t="s">
        <v>1841</v>
      </c>
      <c r="B1481" s="23" t="s">
        <v>1840</v>
      </c>
      <c r="C1481" s="23" t="s">
        <v>3262</v>
      </c>
      <c r="D1481" s="23">
        <v>3.8780000000000001</v>
      </c>
      <c r="E1481" s="23" t="s">
        <v>47</v>
      </c>
      <c r="F1481" s="23" t="s">
        <v>36</v>
      </c>
      <c r="G1481" s="27" t="s">
        <v>1733</v>
      </c>
      <c r="H1481" s="27" t="s">
        <v>4338</v>
      </c>
      <c r="I1481" s="23" t="s">
        <v>4339</v>
      </c>
      <c r="J1481" t="s">
        <v>4544</v>
      </c>
      <c r="K1481">
        <v>4</v>
      </c>
      <c r="L1481" s="23" t="s">
        <v>2517</v>
      </c>
    </row>
    <row r="1482" spans="1:12" x14ac:dyDescent="0.35">
      <c r="A1482" s="23" t="s">
        <v>6773</v>
      </c>
      <c r="B1482" s="23" t="s">
        <v>6772</v>
      </c>
      <c r="C1482" s="23" t="s">
        <v>3253</v>
      </c>
      <c r="D1482" s="23">
        <v>1.2529999999999999</v>
      </c>
      <c r="E1482" s="23" t="s">
        <v>85</v>
      </c>
      <c r="F1482" s="23" t="s">
        <v>36</v>
      </c>
      <c r="G1482" s="27" t="s">
        <v>4910</v>
      </c>
      <c r="H1482" s="27" t="s">
        <v>4338</v>
      </c>
      <c r="I1482" s="23" t="s">
        <v>4339</v>
      </c>
      <c r="J1482" t="s">
        <v>4815</v>
      </c>
      <c r="K1482">
        <v>2</v>
      </c>
      <c r="L1482" s="23" t="s">
        <v>2522</v>
      </c>
    </row>
    <row r="1483" spans="1:12" x14ac:dyDescent="0.35">
      <c r="A1483" s="23" t="s">
        <v>6813</v>
      </c>
      <c r="B1483" s="23" t="s">
        <v>6812</v>
      </c>
      <c r="C1483" s="23" t="s">
        <v>3255</v>
      </c>
      <c r="D1483" s="23">
        <v>0.75</v>
      </c>
      <c r="E1483" s="23" t="s">
        <v>71</v>
      </c>
      <c r="F1483" s="23" t="s">
        <v>36</v>
      </c>
      <c r="G1483" s="27" t="s">
        <v>4910</v>
      </c>
      <c r="H1483" s="27" t="s">
        <v>4338</v>
      </c>
      <c r="I1483" s="23" t="s">
        <v>4339</v>
      </c>
      <c r="J1483" t="s">
        <v>4529</v>
      </c>
      <c r="K1483">
        <v>4</v>
      </c>
      <c r="L1483" s="23" t="s">
        <v>2525</v>
      </c>
    </row>
    <row r="1484" spans="1:12" x14ac:dyDescent="0.35">
      <c r="A1484" s="23" t="s">
        <v>1497</v>
      </c>
      <c r="B1484" s="23" t="s">
        <v>1496</v>
      </c>
      <c r="C1484" s="23" t="s">
        <v>3262</v>
      </c>
      <c r="D1484" s="23">
        <v>3.9740000000000002</v>
      </c>
      <c r="E1484" s="23" t="s">
        <v>42</v>
      </c>
      <c r="F1484" s="23" t="s">
        <v>36</v>
      </c>
      <c r="G1484" s="27" t="s">
        <v>28</v>
      </c>
      <c r="H1484" s="27" t="s">
        <v>4338</v>
      </c>
      <c r="I1484" s="23" t="s">
        <v>4339</v>
      </c>
      <c r="J1484" t="s">
        <v>4448</v>
      </c>
      <c r="K1484">
        <v>1</v>
      </c>
      <c r="L1484" s="23" t="s">
        <v>2517</v>
      </c>
    </row>
    <row r="1485" spans="1:12" x14ac:dyDescent="0.35">
      <c r="A1485" s="23" t="s">
        <v>2929</v>
      </c>
      <c r="B1485" s="23" t="s">
        <v>2928</v>
      </c>
      <c r="C1485" s="23" t="s">
        <v>3254</v>
      </c>
      <c r="D1485" s="23">
        <v>2.298</v>
      </c>
      <c r="E1485" s="23" t="s">
        <v>81</v>
      </c>
      <c r="F1485" s="23" t="s">
        <v>36</v>
      </c>
      <c r="G1485" s="27" t="s">
        <v>2786</v>
      </c>
      <c r="H1485" s="27" t="s">
        <v>4338</v>
      </c>
      <c r="I1485" s="23" t="s">
        <v>4342</v>
      </c>
      <c r="J1485" t="s">
        <v>4566</v>
      </c>
      <c r="K1485">
        <v>6</v>
      </c>
      <c r="L1485" s="23" t="s">
        <v>2518</v>
      </c>
    </row>
    <row r="1486" spans="1:12" x14ac:dyDescent="0.35">
      <c r="A1486" s="23" t="s">
        <v>222</v>
      </c>
      <c r="B1486" s="23" t="s">
        <v>221</v>
      </c>
      <c r="C1486" s="23" t="s">
        <v>3254</v>
      </c>
      <c r="D1486" s="23">
        <v>2.569</v>
      </c>
      <c r="E1486" s="23" t="s">
        <v>42</v>
      </c>
      <c r="F1486" s="23" t="s">
        <v>36</v>
      </c>
      <c r="G1486" s="27" t="s">
        <v>27</v>
      </c>
      <c r="H1486" s="27" t="s">
        <v>4338</v>
      </c>
      <c r="I1486" s="23" t="s">
        <v>4339</v>
      </c>
      <c r="J1486" t="s">
        <v>4879</v>
      </c>
      <c r="K1486">
        <v>3</v>
      </c>
      <c r="L1486" s="23" t="s">
        <v>2518</v>
      </c>
    </row>
    <row r="1487" spans="1:12" x14ac:dyDescent="0.35">
      <c r="A1487" s="23" t="s">
        <v>5021</v>
      </c>
      <c r="B1487" s="23" t="s">
        <v>5020</v>
      </c>
      <c r="C1487" s="23" t="s">
        <v>3262</v>
      </c>
      <c r="D1487" s="23">
        <v>3.8319999999999999</v>
      </c>
      <c r="E1487" s="23" t="s">
        <v>36</v>
      </c>
      <c r="F1487" s="23" t="s">
        <v>36</v>
      </c>
      <c r="G1487" s="27" t="s">
        <v>493</v>
      </c>
      <c r="H1487" s="27" t="s">
        <v>4338</v>
      </c>
      <c r="I1487" s="23" t="s">
        <v>4339</v>
      </c>
      <c r="J1487" t="s">
        <v>4466</v>
      </c>
      <c r="K1487">
        <v>3</v>
      </c>
      <c r="L1487" s="23" t="s">
        <v>2517</v>
      </c>
    </row>
    <row r="1488" spans="1:12" x14ac:dyDescent="0.35">
      <c r="A1488" s="23" t="s">
        <v>6428</v>
      </c>
      <c r="B1488" s="23" t="s">
        <v>6427</v>
      </c>
      <c r="C1488" s="23" t="s">
        <v>3262</v>
      </c>
      <c r="D1488" s="23">
        <v>4.093</v>
      </c>
      <c r="E1488" s="23" t="s">
        <v>36</v>
      </c>
      <c r="F1488" s="23" t="s">
        <v>36</v>
      </c>
      <c r="G1488" s="27" t="s">
        <v>4910</v>
      </c>
      <c r="H1488" s="27" t="s">
        <v>4338</v>
      </c>
      <c r="I1488" s="23" t="s">
        <v>4339</v>
      </c>
      <c r="J1488" t="s">
        <v>7093</v>
      </c>
      <c r="K1488">
        <v>1</v>
      </c>
      <c r="L1488" s="23" t="s">
        <v>2517</v>
      </c>
    </row>
    <row r="1489" spans="1:12" x14ac:dyDescent="0.35">
      <c r="A1489" s="23" t="s">
        <v>6400</v>
      </c>
      <c r="B1489" s="23" t="s">
        <v>6399</v>
      </c>
      <c r="C1489" s="23" t="s">
        <v>3262</v>
      </c>
      <c r="D1489" s="23">
        <v>4.2110000000000003</v>
      </c>
      <c r="E1489" s="23" t="s">
        <v>36</v>
      </c>
      <c r="F1489" s="23" t="s">
        <v>36</v>
      </c>
      <c r="G1489" s="27" t="s">
        <v>4910</v>
      </c>
      <c r="H1489" s="27" t="s">
        <v>4338</v>
      </c>
      <c r="I1489" s="23" t="s">
        <v>4339</v>
      </c>
      <c r="J1489" t="s">
        <v>4373</v>
      </c>
      <c r="K1489">
        <v>4</v>
      </c>
      <c r="L1489" s="23" t="s">
        <v>2517</v>
      </c>
    </row>
    <row r="1490" spans="1:12" x14ac:dyDescent="0.35">
      <c r="A1490" s="23" t="s">
        <v>4313</v>
      </c>
      <c r="B1490" s="23" t="s">
        <v>4312</v>
      </c>
      <c r="C1490" s="23" t="s">
        <v>3255</v>
      </c>
      <c r="D1490" s="23">
        <v>0.75</v>
      </c>
      <c r="E1490" s="23" t="s">
        <v>155</v>
      </c>
      <c r="F1490" s="23" t="s">
        <v>36</v>
      </c>
      <c r="G1490" s="27" t="s">
        <v>29</v>
      </c>
      <c r="H1490" s="27" t="s">
        <v>4338</v>
      </c>
      <c r="I1490" s="23" t="s">
        <v>4339</v>
      </c>
      <c r="J1490" t="s">
        <v>4386</v>
      </c>
      <c r="K1490">
        <v>1</v>
      </c>
      <c r="L1490" s="23" t="s">
        <v>2525</v>
      </c>
    </row>
    <row r="1491" spans="1:12" x14ac:dyDescent="0.35">
      <c r="A1491" s="23" t="s">
        <v>5528</v>
      </c>
      <c r="B1491" s="23" t="s">
        <v>5527</v>
      </c>
      <c r="C1491" s="23" t="s">
        <v>3255</v>
      </c>
      <c r="D1491" s="23">
        <v>0.745</v>
      </c>
      <c r="E1491" s="23" t="s">
        <v>68</v>
      </c>
      <c r="F1491" s="23" t="s">
        <v>36</v>
      </c>
      <c r="G1491" s="27" t="s">
        <v>5553</v>
      </c>
      <c r="H1491" s="27" t="s">
        <v>4338</v>
      </c>
      <c r="I1491" s="23" t="s">
        <v>4339</v>
      </c>
      <c r="J1491" t="s">
        <v>4753</v>
      </c>
      <c r="K1491">
        <v>1</v>
      </c>
      <c r="L1491" s="23" t="s">
        <v>2525</v>
      </c>
    </row>
    <row r="1492" spans="1:12" x14ac:dyDescent="0.35">
      <c r="A1492" s="23" t="s">
        <v>4135</v>
      </c>
      <c r="B1492" s="23" t="s">
        <v>4134</v>
      </c>
      <c r="C1492" s="23" t="s">
        <v>3253</v>
      </c>
      <c r="D1492" s="23">
        <v>0.79100000000000004</v>
      </c>
      <c r="E1492" s="23" t="s">
        <v>39</v>
      </c>
      <c r="F1492" s="23" t="s">
        <v>36</v>
      </c>
      <c r="G1492" s="27" t="s">
        <v>29</v>
      </c>
      <c r="H1492" s="27" t="s">
        <v>4338</v>
      </c>
      <c r="I1492" s="23" t="s">
        <v>4342</v>
      </c>
      <c r="J1492" t="s">
        <v>4681</v>
      </c>
      <c r="K1492">
        <v>8</v>
      </c>
      <c r="L1492" s="23" t="s">
        <v>2522</v>
      </c>
    </row>
    <row r="1493" spans="1:12" x14ac:dyDescent="0.35">
      <c r="A1493" s="23" t="s">
        <v>3227</v>
      </c>
      <c r="B1493" s="23" t="s">
        <v>3226</v>
      </c>
      <c r="C1493" s="23" t="s">
        <v>3253</v>
      </c>
      <c r="D1493" s="23">
        <v>1.7809999999999999</v>
      </c>
      <c r="E1493" s="23" t="s">
        <v>47</v>
      </c>
      <c r="F1493" s="23" t="s">
        <v>36</v>
      </c>
      <c r="G1493" s="27" t="s">
        <v>1733</v>
      </c>
      <c r="H1493" s="27" t="s">
        <v>4338</v>
      </c>
      <c r="I1493" s="23" t="s">
        <v>4339</v>
      </c>
      <c r="J1493" t="s">
        <v>4429</v>
      </c>
      <c r="K1493">
        <v>2</v>
      </c>
      <c r="L1493" s="23" t="s">
        <v>2522</v>
      </c>
    </row>
    <row r="1494" spans="1:12" x14ac:dyDescent="0.35">
      <c r="A1494" s="23" t="s">
        <v>5086</v>
      </c>
      <c r="B1494" s="23" t="s">
        <v>5085</v>
      </c>
      <c r="C1494" s="23" t="s">
        <v>3261</v>
      </c>
      <c r="D1494" s="23">
        <v>5.3490000000000002</v>
      </c>
      <c r="E1494" s="23" t="s">
        <v>36</v>
      </c>
      <c r="F1494" s="23" t="s">
        <v>36</v>
      </c>
      <c r="G1494" s="27" t="s">
        <v>5553</v>
      </c>
      <c r="H1494" s="27" t="s">
        <v>4338</v>
      </c>
      <c r="I1494" s="23" t="s">
        <v>4339</v>
      </c>
      <c r="J1494" t="s">
        <v>4697</v>
      </c>
      <c r="K1494">
        <v>2</v>
      </c>
      <c r="L1494" s="23" t="s">
        <v>2536</v>
      </c>
    </row>
    <row r="1495" spans="1:12" x14ac:dyDescent="0.35">
      <c r="A1495" s="23" t="s">
        <v>3878</v>
      </c>
      <c r="B1495" s="23" t="s">
        <v>3877</v>
      </c>
      <c r="C1495" s="23" t="s">
        <v>3261</v>
      </c>
      <c r="D1495" s="23">
        <v>5.5010000000000003</v>
      </c>
      <c r="E1495" s="23" t="s">
        <v>35</v>
      </c>
      <c r="F1495" s="23" t="s">
        <v>36</v>
      </c>
      <c r="G1495" s="27" t="s">
        <v>28</v>
      </c>
      <c r="H1495" s="27" t="s">
        <v>4338</v>
      </c>
      <c r="I1495" s="23" t="s">
        <v>4342</v>
      </c>
      <c r="J1495" t="s">
        <v>4874</v>
      </c>
      <c r="K1495">
        <v>8</v>
      </c>
      <c r="L1495" s="23" t="s">
        <v>2536</v>
      </c>
    </row>
    <row r="1496" spans="1:12" x14ac:dyDescent="0.35">
      <c r="A1496" s="23" t="s">
        <v>2273</v>
      </c>
      <c r="B1496" s="23" t="s">
        <v>2272</v>
      </c>
      <c r="C1496" s="23" t="s">
        <v>3261</v>
      </c>
      <c r="D1496" s="23">
        <v>4.5069999999999997</v>
      </c>
      <c r="E1496" s="23" t="s">
        <v>81</v>
      </c>
      <c r="F1496" s="23" t="s">
        <v>36</v>
      </c>
      <c r="G1496" s="27" t="s">
        <v>27</v>
      </c>
      <c r="H1496" s="27" t="s">
        <v>4338</v>
      </c>
      <c r="I1496" s="23" t="s">
        <v>4342</v>
      </c>
      <c r="J1496" t="s">
        <v>4816</v>
      </c>
      <c r="K1496">
        <v>5</v>
      </c>
      <c r="L1496" s="23" t="s">
        <v>2536</v>
      </c>
    </row>
    <row r="1497" spans="1:12" x14ac:dyDescent="0.35">
      <c r="A1497" s="23" t="s">
        <v>4173</v>
      </c>
      <c r="B1497" s="23" t="s">
        <v>4172</v>
      </c>
      <c r="C1497" s="23" t="s">
        <v>3261</v>
      </c>
      <c r="D1497" s="23">
        <v>4.7850000000000001</v>
      </c>
      <c r="E1497" s="23" t="s">
        <v>42</v>
      </c>
      <c r="F1497" s="23" t="s">
        <v>36</v>
      </c>
      <c r="G1497" s="27" t="s">
        <v>29</v>
      </c>
      <c r="H1497" s="27" t="s">
        <v>4338</v>
      </c>
      <c r="I1497" s="23" t="s">
        <v>4339</v>
      </c>
      <c r="J1497" t="s">
        <v>4822</v>
      </c>
      <c r="K1497">
        <v>1</v>
      </c>
      <c r="L1497" s="23" t="s">
        <v>2536</v>
      </c>
    </row>
    <row r="1498" spans="1:12" x14ac:dyDescent="0.35">
      <c r="A1498" s="23" t="s">
        <v>6450</v>
      </c>
      <c r="B1498" s="23" t="s">
        <v>6449</v>
      </c>
      <c r="C1498" s="23" t="s">
        <v>3262</v>
      </c>
      <c r="D1498" s="23">
        <v>4.048</v>
      </c>
      <c r="E1498" s="23" t="s">
        <v>76</v>
      </c>
      <c r="F1498" s="23" t="s">
        <v>36</v>
      </c>
      <c r="G1498" s="27" t="s">
        <v>4910</v>
      </c>
      <c r="H1498" s="27" t="s">
        <v>4338</v>
      </c>
      <c r="I1498" s="23" t="s">
        <v>4339</v>
      </c>
      <c r="J1498" t="s">
        <v>4810</v>
      </c>
      <c r="K1498">
        <v>2</v>
      </c>
      <c r="L1498" s="23" t="s">
        <v>2517</v>
      </c>
    </row>
    <row r="1499" spans="1:12" x14ac:dyDescent="0.35">
      <c r="A1499" s="23" t="s">
        <v>1947</v>
      </c>
      <c r="B1499" s="23" t="s">
        <v>1946</v>
      </c>
      <c r="C1499" s="23" t="s">
        <v>3254</v>
      </c>
      <c r="D1499" s="23">
        <v>2.7189999999999999</v>
      </c>
      <c r="E1499" s="23" t="s">
        <v>42</v>
      </c>
      <c r="F1499" s="23" t="s">
        <v>36</v>
      </c>
      <c r="G1499" s="27" t="s">
        <v>1733</v>
      </c>
      <c r="H1499" s="27" t="s">
        <v>4338</v>
      </c>
      <c r="I1499" s="23" t="s">
        <v>4342</v>
      </c>
      <c r="J1499" t="s">
        <v>4850</v>
      </c>
      <c r="K1499">
        <v>8</v>
      </c>
      <c r="L1499" s="23" t="s">
        <v>2518</v>
      </c>
    </row>
    <row r="1500" spans="1:12" x14ac:dyDescent="0.35">
      <c r="A1500" s="23" t="s">
        <v>3982</v>
      </c>
      <c r="B1500" s="23" t="s">
        <v>3981</v>
      </c>
      <c r="C1500" s="23" t="s">
        <v>3262</v>
      </c>
      <c r="D1500" s="23">
        <v>4.6710000000000003</v>
      </c>
      <c r="E1500" s="23" t="s">
        <v>50</v>
      </c>
      <c r="F1500" s="23" t="s">
        <v>36</v>
      </c>
      <c r="G1500" s="27" t="s">
        <v>1733</v>
      </c>
      <c r="H1500" s="27" t="s">
        <v>4338</v>
      </c>
      <c r="I1500" s="23" t="s">
        <v>4339</v>
      </c>
      <c r="J1500" t="s">
        <v>4880</v>
      </c>
      <c r="K1500">
        <v>4</v>
      </c>
      <c r="L1500" s="23" t="s">
        <v>2517</v>
      </c>
    </row>
    <row r="1501" spans="1:12" x14ac:dyDescent="0.35">
      <c r="A1501" s="23" t="s">
        <v>6350</v>
      </c>
      <c r="B1501" s="23" t="s">
        <v>6349</v>
      </c>
      <c r="C1501" s="23" t="s">
        <v>3261</v>
      </c>
      <c r="D1501" s="23">
        <v>4.8849999999999998</v>
      </c>
      <c r="E1501" s="23" t="s">
        <v>50</v>
      </c>
      <c r="F1501" s="23" t="s">
        <v>36</v>
      </c>
      <c r="G1501" s="27" t="s">
        <v>4910</v>
      </c>
      <c r="H1501" s="27" t="s">
        <v>4338</v>
      </c>
      <c r="I1501" s="23" t="s">
        <v>4339</v>
      </c>
      <c r="J1501" t="s">
        <v>4429</v>
      </c>
      <c r="K1501">
        <v>2</v>
      </c>
      <c r="L1501" s="23" t="s">
        <v>2536</v>
      </c>
    </row>
    <row r="1502" spans="1:12" x14ac:dyDescent="0.35">
      <c r="A1502" s="23" t="s">
        <v>3306</v>
      </c>
      <c r="B1502" s="23" t="s">
        <v>3305</v>
      </c>
      <c r="C1502" s="23" t="s">
        <v>3253</v>
      </c>
      <c r="D1502" s="23">
        <v>1.3220000000000001</v>
      </c>
      <c r="E1502" s="23" t="s">
        <v>106</v>
      </c>
      <c r="F1502" s="23" t="s">
        <v>36</v>
      </c>
      <c r="G1502" s="27" t="s">
        <v>497</v>
      </c>
      <c r="H1502" s="27" t="s">
        <v>4338</v>
      </c>
      <c r="I1502" s="23" t="s">
        <v>4339</v>
      </c>
      <c r="J1502" t="s">
        <v>4378</v>
      </c>
      <c r="K1502">
        <v>1</v>
      </c>
      <c r="L1502" s="23" t="s">
        <v>2522</v>
      </c>
    </row>
    <row r="1503" spans="1:12" x14ac:dyDescent="0.35">
      <c r="A1503" s="23" t="s">
        <v>6965</v>
      </c>
      <c r="B1503" s="23" t="s">
        <v>6964</v>
      </c>
      <c r="C1503" s="23" t="s">
        <v>3255</v>
      </c>
      <c r="D1503" s="23">
        <v>0.745</v>
      </c>
      <c r="E1503" s="23" t="s">
        <v>106</v>
      </c>
      <c r="F1503" s="23" t="s">
        <v>36</v>
      </c>
      <c r="G1503" s="27" t="s">
        <v>4910</v>
      </c>
      <c r="H1503" s="27" t="s">
        <v>4338</v>
      </c>
      <c r="I1503" s="23" t="s">
        <v>4339</v>
      </c>
      <c r="J1503" t="s">
        <v>7026</v>
      </c>
      <c r="K1503">
        <v>2</v>
      </c>
      <c r="L1503" s="23" t="s">
        <v>2525</v>
      </c>
    </row>
    <row r="1504" spans="1:12" x14ac:dyDescent="0.35">
      <c r="A1504" s="23" t="s">
        <v>2322</v>
      </c>
      <c r="B1504" s="23" t="s">
        <v>2321</v>
      </c>
      <c r="C1504" s="23" t="s">
        <v>3253</v>
      </c>
      <c r="D1504" s="23">
        <v>0.76600000000000001</v>
      </c>
      <c r="E1504" s="23" t="s">
        <v>71</v>
      </c>
      <c r="F1504" s="23" t="s">
        <v>36</v>
      </c>
      <c r="G1504" s="27" t="s">
        <v>28</v>
      </c>
      <c r="H1504" s="27" t="s">
        <v>4338</v>
      </c>
      <c r="I1504" s="23" t="s">
        <v>4342</v>
      </c>
      <c r="J1504" t="s">
        <v>4881</v>
      </c>
      <c r="K1504">
        <v>6</v>
      </c>
      <c r="L1504" s="23" t="s">
        <v>2522</v>
      </c>
    </row>
    <row r="1505" spans="1:12" x14ac:dyDescent="0.35">
      <c r="A1505" s="23" t="s">
        <v>3406</v>
      </c>
      <c r="B1505" s="23" t="s">
        <v>3405</v>
      </c>
      <c r="C1505" s="23" t="s">
        <v>3262</v>
      </c>
      <c r="D1505" s="23">
        <v>4.4539999999999997</v>
      </c>
      <c r="E1505" s="23" t="s">
        <v>36</v>
      </c>
      <c r="F1505" s="23" t="s">
        <v>36</v>
      </c>
      <c r="G1505" s="27" t="s">
        <v>3273</v>
      </c>
      <c r="H1505" s="27" t="s">
        <v>4338</v>
      </c>
      <c r="I1505" s="23" t="s">
        <v>4339</v>
      </c>
      <c r="J1505" t="s">
        <v>4495</v>
      </c>
      <c r="K1505">
        <v>3</v>
      </c>
      <c r="L1505" s="23" t="s">
        <v>2517</v>
      </c>
    </row>
    <row r="1506" spans="1:12" x14ac:dyDescent="0.35">
      <c r="A1506" s="23" t="s">
        <v>3468</v>
      </c>
      <c r="B1506" s="23" t="s">
        <v>3467</v>
      </c>
      <c r="C1506" s="23" t="s">
        <v>3254</v>
      </c>
      <c r="D1506" s="23">
        <v>2.6139999999999999</v>
      </c>
      <c r="E1506" s="23" t="s">
        <v>53</v>
      </c>
      <c r="F1506" s="23" t="s">
        <v>36</v>
      </c>
      <c r="G1506" s="27" t="s">
        <v>3273</v>
      </c>
      <c r="H1506" s="27" t="s">
        <v>4338</v>
      </c>
      <c r="I1506" s="23" t="s">
        <v>4339</v>
      </c>
      <c r="J1506" t="s">
        <v>4630</v>
      </c>
      <c r="K1506">
        <v>2</v>
      </c>
      <c r="L1506" s="23" t="s">
        <v>2518</v>
      </c>
    </row>
    <row r="1507" spans="1:12" x14ac:dyDescent="0.35">
      <c r="A1507" s="23" t="s">
        <v>2785</v>
      </c>
      <c r="B1507" s="23" t="s">
        <v>2784</v>
      </c>
      <c r="C1507" s="23" t="s">
        <v>3253</v>
      </c>
      <c r="D1507" s="23">
        <v>1.79</v>
      </c>
      <c r="E1507" s="23" t="s">
        <v>68</v>
      </c>
      <c r="F1507" s="23" t="s">
        <v>36</v>
      </c>
      <c r="G1507" s="27" t="s">
        <v>4910</v>
      </c>
      <c r="H1507" s="27" t="s">
        <v>4338</v>
      </c>
      <c r="I1507" s="23" t="s">
        <v>4339</v>
      </c>
      <c r="J1507" t="s">
        <v>4537</v>
      </c>
      <c r="K1507">
        <v>2</v>
      </c>
      <c r="L1507" s="23" t="s">
        <v>2522</v>
      </c>
    </row>
    <row r="1508" spans="1:12" x14ac:dyDescent="0.35">
      <c r="A1508" s="23" t="s">
        <v>5015</v>
      </c>
      <c r="B1508" s="23" t="s">
        <v>5014</v>
      </c>
      <c r="C1508" s="23" t="s">
        <v>3255</v>
      </c>
      <c r="D1508" s="23">
        <v>0.745</v>
      </c>
      <c r="E1508" s="23" t="s">
        <v>50</v>
      </c>
      <c r="F1508" s="23" t="s">
        <v>36</v>
      </c>
      <c r="G1508" s="27" t="s">
        <v>3273</v>
      </c>
      <c r="H1508" s="27" t="s">
        <v>4338</v>
      </c>
      <c r="I1508" s="23" t="s">
        <v>4339</v>
      </c>
      <c r="J1508" t="s">
        <v>4528</v>
      </c>
      <c r="K1508">
        <v>3</v>
      </c>
      <c r="L1508" s="23" t="s">
        <v>2525</v>
      </c>
    </row>
    <row r="1509" spans="1:12" x14ac:dyDescent="0.35">
      <c r="A1509" s="23" t="s">
        <v>2125</v>
      </c>
      <c r="B1509" s="23" t="s">
        <v>2124</v>
      </c>
      <c r="C1509" s="23" t="s">
        <v>3253</v>
      </c>
      <c r="D1509" s="23">
        <v>1.335</v>
      </c>
      <c r="E1509" s="23" t="s">
        <v>39</v>
      </c>
      <c r="F1509" s="23" t="s">
        <v>36</v>
      </c>
      <c r="G1509" s="27" t="s">
        <v>493</v>
      </c>
      <c r="H1509" s="27" t="s">
        <v>4338</v>
      </c>
      <c r="I1509" s="23" t="s">
        <v>4342</v>
      </c>
      <c r="J1509" t="s">
        <v>4882</v>
      </c>
      <c r="K1509">
        <v>8</v>
      </c>
      <c r="L1509" s="23" t="s">
        <v>2522</v>
      </c>
    </row>
    <row r="1510" spans="1:12" x14ac:dyDescent="0.35">
      <c r="A1510" s="23" t="s">
        <v>2561</v>
      </c>
      <c r="B1510" s="23" t="s">
        <v>2560</v>
      </c>
      <c r="C1510" s="23" t="s">
        <v>3255</v>
      </c>
      <c r="D1510" s="23">
        <v>0.81200000000000006</v>
      </c>
      <c r="E1510" s="23" t="s">
        <v>50</v>
      </c>
      <c r="F1510" s="23" t="s">
        <v>36</v>
      </c>
      <c r="G1510" s="27" t="s">
        <v>493</v>
      </c>
      <c r="H1510" s="27" t="s">
        <v>4338</v>
      </c>
      <c r="I1510" s="23" t="s">
        <v>4339</v>
      </c>
      <c r="J1510" t="s">
        <v>4503</v>
      </c>
      <c r="K1510">
        <v>3</v>
      </c>
      <c r="L1510" s="23" t="s">
        <v>2525</v>
      </c>
    </row>
    <row r="1511" spans="1:12" x14ac:dyDescent="0.35">
      <c r="A1511" s="23" t="s">
        <v>3697</v>
      </c>
      <c r="B1511" s="23" t="s">
        <v>3696</v>
      </c>
      <c r="C1511" s="23" t="s">
        <v>3253</v>
      </c>
      <c r="D1511" s="23">
        <v>1.696</v>
      </c>
      <c r="E1511" s="23" t="s">
        <v>71</v>
      </c>
      <c r="F1511" s="23" t="s">
        <v>36</v>
      </c>
      <c r="G1511" s="27" t="s">
        <v>3274</v>
      </c>
      <c r="H1511" s="27" t="s">
        <v>4338</v>
      </c>
      <c r="I1511" s="23" t="s">
        <v>4339</v>
      </c>
      <c r="J1511" t="s">
        <v>4589</v>
      </c>
      <c r="K1511">
        <v>2</v>
      </c>
      <c r="L1511" s="23" t="s">
        <v>2522</v>
      </c>
    </row>
    <row r="1512" spans="1:12" x14ac:dyDescent="0.35">
      <c r="A1512" s="23" t="s">
        <v>2259</v>
      </c>
      <c r="B1512" s="23" t="s">
        <v>2258</v>
      </c>
      <c r="C1512" s="23" t="s">
        <v>3262</v>
      </c>
      <c r="D1512" s="23">
        <v>3.895</v>
      </c>
      <c r="E1512" s="23" t="s">
        <v>36</v>
      </c>
      <c r="F1512" s="23" t="s">
        <v>36</v>
      </c>
      <c r="G1512" s="27" t="s">
        <v>27</v>
      </c>
      <c r="H1512" s="27" t="s">
        <v>4338</v>
      </c>
      <c r="I1512" s="23" t="s">
        <v>4339</v>
      </c>
      <c r="J1512" t="s">
        <v>4591</v>
      </c>
      <c r="K1512">
        <v>2</v>
      </c>
      <c r="L1512" s="23" t="s">
        <v>2517</v>
      </c>
    </row>
    <row r="1513" spans="1:12" x14ac:dyDescent="0.35">
      <c r="A1513" s="23" t="s">
        <v>5692</v>
      </c>
      <c r="B1513" s="23" t="s">
        <v>5691</v>
      </c>
      <c r="C1513" s="23" t="s">
        <v>3253</v>
      </c>
      <c r="D1513" s="23">
        <v>0.75800000000000001</v>
      </c>
      <c r="E1513" s="23" t="s">
        <v>35</v>
      </c>
      <c r="F1513" s="23" t="s">
        <v>36</v>
      </c>
      <c r="G1513" s="27" t="s">
        <v>4909</v>
      </c>
      <c r="H1513" s="27" t="s">
        <v>4338</v>
      </c>
      <c r="I1513" s="23" t="s">
        <v>4342</v>
      </c>
      <c r="J1513" t="s">
        <v>7094</v>
      </c>
      <c r="K1513">
        <v>5</v>
      </c>
      <c r="L1513" s="23" t="s">
        <v>2522</v>
      </c>
    </row>
    <row r="1514" spans="1:12" x14ac:dyDescent="0.35">
      <c r="A1514" s="23" t="s">
        <v>6526</v>
      </c>
      <c r="B1514" s="23" t="s">
        <v>6525</v>
      </c>
      <c r="C1514" s="23" t="s">
        <v>3255</v>
      </c>
      <c r="D1514" s="23">
        <v>0.75</v>
      </c>
      <c r="E1514" s="23" t="s">
        <v>71</v>
      </c>
      <c r="F1514" s="23" t="s">
        <v>36</v>
      </c>
      <c r="G1514" s="27" t="s">
        <v>4910</v>
      </c>
      <c r="H1514" s="27" t="s">
        <v>4338</v>
      </c>
      <c r="I1514" s="23" t="s">
        <v>4342</v>
      </c>
      <c r="J1514" t="s">
        <v>4812</v>
      </c>
      <c r="K1514">
        <v>7</v>
      </c>
      <c r="L1514" s="23" t="s">
        <v>2525</v>
      </c>
    </row>
    <row r="1515" spans="1:12" x14ac:dyDescent="0.35">
      <c r="A1515" s="23" t="s">
        <v>2585</v>
      </c>
      <c r="B1515" s="23" t="s">
        <v>2584</v>
      </c>
      <c r="C1515" s="23" t="s">
        <v>3262</v>
      </c>
      <c r="D1515" s="23">
        <v>3.867</v>
      </c>
      <c r="E1515" s="23" t="s">
        <v>42</v>
      </c>
      <c r="F1515" s="23" t="s">
        <v>36</v>
      </c>
      <c r="G1515" s="27" t="s">
        <v>497</v>
      </c>
      <c r="H1515" s="27" t="s">
        <v>4338</v>
      </c>
      <c r="I1515" s="23" t="s">
        <v>4339</v>
      </c>
      <c r="J1515" t="s">
        <v>4391</v>
      </c>
      <c r="K1515">
        <v>2</v>
      </c>
      <c r="L1515" s="23" t="s">
        <v>2517</v>
      </c>
    </row>
    <row r="1516" spans="1:12" x14ac:dyDescent="0.35">
      <c r="A1516" s="23" t="s">
        <v>4979</v>
      </c>
      <c r="B1516" s="23" t="s">
        <v>4978</v>
      </c>
      <c r="C1516" s="23" t="s">
        <v>3255</v>
      </c>
      <c r="D1516" s="23">
        <v>0.75</v>
      </c>
      <c r="E1516" s="23" t="s">
        <v>96</v>
      </c>
      <c r="F1516" s="23" t="s">
        <v>36</v>
      </c>
      <c r="G1516" s="27" t="s">
        <v>3273</v>
      </c>
      <c r="H1516" s="27" t="s">
        <v>4338</v>
      </c>
      <c r="I1516" s="23" t="s">
        <v>4342</v>
      </c>
      <c r="J1516" t="s">
        <v>4626</v>
      </c>
      <c r="K1516">
        <v>7</v>
      </c>
      <c r="L1516" s="23" t="s">
        <v>2525</v>
      </c>
    </row>
    <row r="1517" spans="1:12" x14ac:dyDescent="0.35">
      <c r="A1517" s="23" t="s">
        <v>6107</v>
      </c>
      <c r="B1517" s="23" t="s">
        <v>6106</v>
      </c>
      <c r="C1517" s="23" t="s">
        <v>3255</v>
      </c>
      <c r="D1517" s="23">
        <v>0.752</v>
      </c>
      <c r="E1517" s="23" t="s">
        <v>53</v>
      </c>
      <c r="F1517" s="23" t="s">
        <v>36</v>
      </c>
      <c r="G1517" s="27" t="s">
        <v>28</v>
      </c>
      <c r="H1517" s="27" t="s">
        <v>4338</v>
      </c>
      <c r="I1517" s="23" t="s">
        <v>4339</v>
      </c>
      <c r="J1517" t="s">
        <v>7015</v>
      </c>
      <c r="K1517">
        <v>3</v>
      </c>
      <c r="L1517" s="23" t="s">
        <v>2525</v>
      </c>
    </row>
    <row r="1518" spans="1:12" x14ac:dyDescent="0.35">
      <c r="A1518" s="23" t="s">
        <v>2267</v>
      </c>
      <c r="B1518" s="23" t="s">
        <v>2266</v>
      </c>
      <c r="C1518" s="23" t="s">
        <v>3256</v>
      </c>
      <c r="D1518" s="23">
        <v>5.9550000000000001</v>
      </c>
      <c r="E1518" s="23" t="s">
        <v>81</v>
      </c>
      <c r="F1518" s="23" t="s">
        <v>36</v>
      </c>
      <c r="G1518" s="27" t="s">
        <v>27</v>
      </c>
      <c r="H1518" s="27" t="s">
        <v>4338</v>
      </c>
      <c r="I1518" s="23" t="s">
        <v>4342</v>
      </c>
      <c r="J1518" t="s">
        <v>4796</v>
      </c>
      <c r="K1518">
        <v>7</v>
      </c>
      <c r="L1518" s="23" t="s">
        <v>2516</v>
      </c>
    </row>
    <row r="1519" spans="1:12" x14ac:dyDescent="0.35">
      <c r="A1519" s="23" t="s">
        <v>448</v>
      </c>
      <c r="B1519" s="23" t="s">
        <v>447</v>
      </c>
      <c r="C1519" s="23" t="s">
        <v>3254</v>
      </c>
      <c r="D1519" s="23">
        <v>2.073</v>
      </c>
      <c r="E1519" s="23" t="s">
        <v>53</v>
      </c>
      <c r="F1519" s="23" t="s">
        <v>36</v>
      </c>
      <c r="G1519" s="27" t="s">
        <v>493</v>
      </c>
      <c r="H1519" s="27" t="s">
        <v>4338</v>
      </c>
      <c r="I1519" s="23" t="s">
        <v>4339</v>
      </c>
      <c r="J1519" t="s">
        <v>4504</v>
      </c>
      <c r="K1519">
        <v>3</v>
      </c>
      <c r="L1519" s="23" t="s">
        <v>2518</v>
      </c>
    </row>
    <row r="1520" spans="1:12" x14ac:dyDescent="0.35">
      <c r="A1520" s="23" t="s">
        <v>2834</v>
      </c>
      <c r="B1520" s="23" t="s">
        <v>2833</v>
      </c>
      <c r="C1520" s="23" t="s">
        <v>3262</v>
      </c>
      <c r="D1520" s="23">
        <v>3.7989999999999999</v>
      </c>
      <c r="E1520" s="23" t="s">
        <v>35</v>
      </c>
      <c r="F1520" s="23" t="s">
        <v>36</v>
      </c>
      <c r="G1520" s="27" t="s">
        <v>26</v>
      </c>
      <c r="H1520" s="27" t="s">
        <v>4338</v>
      </c>
      <c r="I1520" s="23" t="s">
        <v>4342</v>
      </c>
      <c r="J1520" t="s">
        <v>4883</v>
      </c>
      <c r="K1520">
        <v>6</v>
      </c>
      <c r="L1520" s="23" t="s">
        <v>2517</v>
      </c>
    </row>
    <row r="1521" spans="1:12" x14ac:dyDescent="0.35">
      <c r="A1521" s="23" t="s">
        <v>3835</v>
      </c>
      <c r="B1521" s="23" t="s">
        <v>3834</v>
      </c>
      <c r="C1521" s="23" t="s">
        <v>3254</v>
      </c>
      <c r="D1521" s="23">
        <v>2.2789999999999999</v>
      </c>
      <c r="E1521" s="23" t="s">
        <v>36</v>
      </c>
      <c r="F1521" s="23" t="s">
        <v>36</v>
      </c>
      <c r="G1521" s="27" t="s">
        <v>2786</v>
      </c>
      <c r="H1521" s="27" t="s">
        <v>4338</v>
      </c>
      <c r="I1521" s="23" t="s">
        <v>4339</v>
      </c>
      <c r="J1521" t="s">
        <v>4394</v>
      </c>
      <c r="K1521">
        <v>2</v>
      </c>
      <c r="L1521" s="23" t="s">
        <v>2518</v>
      </c>
    </row>
    <row r="1522" spans="1:12" x14ac:dyDescent="0.35">
      <c r="A1522" s="23" t="s">
        <v>1027</v>
      </c>
      <c r="B1522" s="23" t="s">
        <v>1026</v>
      </c>
      <c r="C1522" s="23" t="s">
        <v>3254</v>
      </c>
      <c r="D1522" s="23">
        <v>1.94</v>
      </c>
      <c r="E1522" s="23" t="s">
        <v>36</v>
      </c>
      <c r="F1522" s="23" t="s">
        <v>36</v>
      </c>
      <c r="G1522" s="27" t="s">
        <v>493</v>
      </c>
      <c r="H1522" s="27" t="s">
        <v>4338</v>
      </c>
      <c r="I1522" s="23" t="s">
        <v>4339</v>
      </c>
      <c r="J1522" t="s">
        <v>4426</v>
      </c>
      <c r="K1522">
        <v>2</v>
      </c>
      <c r="L1522" s="23" t="s">
        <v>2518</v>
      </c>
    </row>
    <row r="1523" spans="1:12" x14ac:dyDescent="0.35">
      <c r="A1523" s="23" t="s">
        <v>2119</v>
      </c>
      <c r="B1523" s="23" t="s">
        <v>2118</v>
      </c>
      <c r="C1523" s="23" t="s">
        <v>3255</v>
      </c>
      <c r="D1523" s="23">
        <v>0.75</v>
      </c>
      <c r="E1523" s="23" t="s">
        <v>53</v>
      </c>
      <c r="F1523" s="23" t="s">
        <v>36</v>
      </c>
      <c r="G1523" s="27" t="s">
        <v>493</v>
      </c>
      <c r="H1523" s="27" t="s">
        <v>4338</v>
      </c>
      <c r="I1523" s="23" t="s">
        <v>4342</v>
      </c>
      <c r="J1523" t="s">
        <v>4858</v>
      </c>
      <c r="K1523">
        <v>7</v>
      </c>
      <c r="L1523" s="23" t="s">
        <v>2525</v>
      </c>
    </row>
    <row r="1524" spans="1:12" x14ac:dyDescent="0.35">
      <c r="A1524" s="23" t="s">
        <v>4213</v>
      </c>
      <c r="B1524" s="23" t="s">
        <v>4212</v>
      </c>
      <c r="C1524" s="23" t="s">
        <v>3254</v>
      </c>
      <c r="D1524" s="23">
        <v>2.0489999999999999</v>
      </c>
      <c r="E1524" s="23" t="s">
        <v>85</v>
      </c>
      <c r="F1524" s="23" t="s">
        <v>36</v>
      </c>
      <c r="G1524" s="27" t="s">
        <v>29</v>
      </c>
      <c r="H1524" s="27" t="s">
        <v>4338</v>
      </c>
      <c r="I1524" s="23" t="s">
        <v>4339</v>
      </c>
      <c r="J1524" t="s">
        <v>4731</v>
      </c>
      <c r="K1524">
        <v>3</v>
      </c>
      <c r="L1524" s="23" t="s">
        <v>2518</v>
      </c>
    </row>
    <row r="1525" spans="1:12" x14ac:dyDescent="0.35">
      <c r="A1525" s="23" t="s">
        <v>4900</v>
      </c>
      <c r="B1525" s="23" t="s">
        <v>4899</v>
      </c>
      <c r="C1525" s="23" t="s">
        <v>3256</v>
      </c>
      <c r="D1525" s="23">
        <v>6.1840000000000002</v>
      </c>
      <c r="E1525" s="23" t="s">
        <v>42</v>
      </c>
      <c r="F1525" s="23" t="s">
        <v>36</v>
      </c>
      <c r="G1525" s="27" t="s">
        <v>7013</v>
      </c>
      <c r="H1525" s="27" t="s">
        <v>4338</v>
      </c>
      <c r="I1525" s="23" t="s">
        <v>4342</v>
      </c>
      <c r="J1525" t="s">
        <v>4555</v>
      </c>
      <c r="K1525">
        <v>7</v>
      </c>
      <c r="L1525" s="23" t="s">
        <v>2516</v>
      </c>
    </row>
    <row r="1526" spans="1:12" x14ac:dyDescent="0.35">
      <c r="A1526" s="23" t="s">
        <v>3775</v>
      </c>
      <c r="B1526" s="23" t="s">
        <v>3774</v>
      </c>
      <c r="C1526" s="23" t="s">
        <v>3253</v>
      </c>
      <c r="D1526" s="23">
        <v>1.0249999999999999</v>
      </c>
      <c r="E1526" s="23" t="s">
        <v>53</v>
      </c>
      <c r="F1526" s="23" t="s">
        <v>36</v>
      </c>
      <c r="G1526" s="27" t="s">
        <v>3274</v>
      </c>
      <c r="H1526" s="27" t="s">
        <v>4338</v>
      </c>
      <c r="I1526" s="23" t="s">
        <v>4339</v>
      </c>
      <c r="J1526" t="s">
        <v>4679</v>
      </c>
      <c r="K1526">
        <v>4</v>
      </c>
      <c r="L1526" s="23" t="s">
        <v>2522</v>
      </c>
    </row>
    <row r="1527" spans="1:12" x14ac:dyDescent="0.35">
      <c r="A1527" s="23" t="s">
        <v>4969</v>
      </c>
      <c r="B1527" s="23" t="s">
        <v>4968</v>
      </c>
      <c r="C1527" s="23" t="s">
        <v>3254</v>
      </c>
      <c r="D1527" s="23">
        <v>2.3730000000000002</v>
      </c>
      <c r="E1527" s="23" t="s">
        <v>42</v>
      </c>
      <c r="F1527" s="23" t="s">
        <v>36</v>
      </c>
      <c r="G1527" s="27" t="s">
        <v>3273</v>
      </c>
      <c r="H1527" s="27" t="s">
        <v>4338</v>
      </c>
      <c r="I1527" s="23" t="s">
        <v>4342</v>
      </c>
      <c r="J1527" t="s">
        <v>4552</v>
      </c>
      <c r="K1527">
        <v>5</v>
      </c>
      <c r="L1527" s="23" t="s">
        <v>2518</v>
      </c>
    </row>
    <row r="1528" spans="1:12" x14ac:dyDescent="0.35">
      <c r="A1528" s="23" t="s">
        <v>5668</v>
      </c>
      <c r="B1528" s="23" t="s">
        <v>5667</v>
      </c>
      <c r="C1528" s="23" t="s">
        <v>3261</v>
      </c>
      <c r="D1528" s="23">
        <v>4.782</v>
      </c>
      <c r="E1528" s="23" t="s">
        <v>42</v>
      </c>
      <c r="F1528" s="23" t="s">
        <v>36</v>
      </c>
      <c r="G1528" s="27" t="s">
        <v>4909</v>
      </c>
      <c r="H1528" s="27" t="s">
        <v>4338</v>
      </c>
      <c r="I1528" s="23" t="s">
        <v>4339</v>
      </c>
      <c r="J1528" t="s">
        <v>4465</v>
      </c>
      <c r="K1528">
        <v>4</v>
      </c>
      <c r="L1528" s="23" t="s">
        <v>2536</v>
      </c>
    </row>
    <row r="1529" spans="1:12" x14ac:dyDescent="0.35">
      <c r="A1529" s="23" t="s">
        <v>3929</v>
      </c>
      <c r="B1529" s="23" t="s">
        <v>3928</v>
      </c>
      <c r="C1529" s="23" t="s">
        <v>3262</v>
      </c>
      <c r="D1529" s="23">
        <v>3.9620000000000002</v>
      </c>
      <c r="E1529" s="23" t="s">
        <v>36</v>
      </c>
      <c r="F1529" s="23" t="s">
        <v>36</v>
      </c>
      <c r="G1529" s="27" t="s">
        <v>1733</v>
      </c>
      <c r="H1529" s="27" t="s">
        <v>4338</v>
      </c>
      <c r="I1529" s="23" t="s">
        <v>4342</v>
      </c>
      <c r="J1529" t="s">
        <v>4885</v>
      </c>
      <c r="K1529">
        <v>7</v>
      </c>
      <c r="L1529" s="23" t="s">
        <v>2517</v>
      </c>
    </row>
    <row r="1530" spans="1:12" x14ac:dyDescent="0.35">
      <c r="A1530" s="23" t="s">
        <v>3033</v>
      </c>
      <c r="B1530" s="23" t="s">
        <v>3032</v>
      </c>
      <c r="C1530" s="23" t="s">
        <v>3254</v>
      </c>
      <c r="D1530" s="23">
        <v>2.9950000000000001</v>
      </c>
      <c r="E1530" s="23" t="s">
        <v>39</v>
      </c>
      <c r="F1530" s="23" t="s">
        <v>36</v>
      </c>
      <c r="G1530" s="27" t="s">
        <v>2786</v>
      </c>
      <c r="H1530" s="27" t="s">
        <v>4338</v>
      </c>
      <c r="I1530" s="23" t="s">
        <v>4339</v>
      </c>
      <c r="J1530" t="s">
        <v>4493</v>
      </c>
      <c r="K1530">
        <v>2</v>
      </c>
      <c r="L1530" s="23" t="s">
        <v>2518</v>
      </c>
    </row>
    <row r="1531" spans="1:12" x14ac:dyDescent="0.35">
      <c r="A1531" s="23" t="s">
        <v>6661</v>
      </c>
      <c r="B1531" s="23" t="s">
        <v>6660</v>
      </c>
      <c r="C1531" s="23" t="s">
        <v>3254</v>
      </c>
      <c r="D1531" s="23">
        <v>2.2719999999999998</v>
      </c>
      <c r="E1531" s="23" t="s">
        <v>39</v>
      </c>
      <c r="F1531" s="23" t="s">
        <v>36</v>
      </c>
      <c r="G1531" s="27" t="s">
        <v>4910</v>
      </c>
      <c r="H1531" s="27" t="s">
        <v>4338</v>
      </c>
      <c r="I1531" s="23" t="s">
        <v>4339</v>
      </c>
      <c r="J1531" t="s">
        <v>4619</v>
      </c>
      <c r="K1531">
        <v>4</v>
      </c>
      <c r="L1531" s="23" t="s">
        <v>2518</v>
      </c>
    </row>
    <row r="1532" spans="1:12" x14ac:dyDescent="0.35">
      <c r="A1532" s="23" t="s">
        <v>2409</v>
      </c>
      <c r="B1532" s="23" t="s">
        <v>2408</v>
      </c>
      <c r="C1532" s="23" t="s">
        <v>3255</v>
      </c>
      <c r="D1532" s="23">
        <v>0.75</v>
      </c>
      <c r="E1532" s="23" t="s">
        <v>47</v>
      </c>
      <c r="F1532" s="23" t="s">
        <v>36</v>
      </c>
      <c r="G1532" s="27" t="s">
        <v>1733</v>
      </c>
      <c r="H1532" s="27" t="s">
        <v>4338</v>
      </c>
      <c r="I1532" s="23" t="s">
        <v>4342</v>
      </c>
      <c r="J1532" t="s">
        <v>4421</v>
      </c>
      <c r="K1532">
        <v>7</v>
      </c>
      <c r="L1532" s="23" t="s">
        <v>2525</v>
      </c>
    </row>
    <row r="1533" spans="1:12" x14ac:dyDescent="0.35">
      <c r="A1533" s="23" t="s">
        <v>6172</v>
      </c>
      <c r="B1533" s="23" t="s">
        <v>6171</v>
      </c>
      <c r="C1533" s="23" t="s">
        <v>3262</v>
      </c>
      <c r="D1533" s="23">
        <v>4.6159999999999997</v>
      </c>
      <c r="E1533" s="23" t="s">
        <v>96</v>
      </c>
      <c r="F1533" s="23" t="s">
        <v>36</v>
      </c>
      <c r="G1533" s="27" t="s">
        <v>1733</v>
      </c>
      <c r="H1533" s="27" t="s">
        <v>4338</v>
      </c>
      <c r="I1533" s="23" t="s">
        <v>4339</v>
      </c>
      <c r="J1533" t="s">
        <v>4886</v>
      </c>
      <c r="K1533">
        <v>4</v>
      </c>
      <c r="L1533" s="23" t="s">
        <v>2517</v>
      </c>
    </row>
    <row r="1534" spans="1:12" x14ac:dyDescent="0.35">
      <c r="A1534" s="23" t="s">
        <v>5966</v>
      </c>
      <c r="B1534" s="23" t="s">
        <v>5965</v>
      </c>
      <c r="C1534" s="23" t="s">
        <v>3255</v>
      </c>
      <c r="D1534" s="23">
        <v>0.745</v>
      </c>
      <c r="E1534" s="23" t="s">
        <v>81</v>
      </c>
      <c r="F1534" s="23" t="s">
        <v>36</v>
      </c>
      <c r="G1534" s="27" t="s">
        <v>4909</v>
      </c>
      <c r="H1534" s="27" t="s">
        <v>4338</v>
      </c>
      <c r="I1534" s="23" t="s">
        <v>4339</v>
      </c>
      <c r="J1534" t="s">
        <v>4513</v>
      </c>
      <c r="K1534">
        <v>2</v>
      </c>
      <c r="L1534" s="23" t="s">
        <v>2525</v>
      </c>
    </row>
    <row r="1535" spans="1:12" x14ac:dyDescent="0.35">
      <c r="A1535" s="23" t="s">
        <v>3685</v>
      </c>
      <c r="B1535" s="23" t="s">
        <v>3684</v>
      </c>
      <c r="C1535" s="23" t="s">
        <v>3254</v>
      </c>
      <c r="D1535" s="23">
        <v>2.7450000000000001</v>
      </c>
      <c r="E1535" s="23" t="s">
        <v>42</v>
      </c>
      <c r="F1535" s="23" t="s">
        <v>36</v>
      </c>
      <c r="G1535" s="27" t="s">
        <v>3274</v>
      </c>
      <c r="H1535" s="27" t="s">
        <v>4338</v>
      </c>
      <c r="I1535" s="23" t="s">
        <v>4339</v>
      </c>
      <c r="J1535" t="s">
        <v>4398</v>
      </c>
      <c r="K1535">
        <v>1</v>
      </c>
      <c r="L1535" s="23" t="s">
        <v>2518</v>
      </c>
    </row>
    <row r="1536" spans="1:12" x14ac:dyDescent="0.35">
      <c r="A1536" s="23" t="s">
        <v>3679</v>
      </c>
      <c r="B1536" s="23" t="s">
        <v>3678</v>
      </c>
      <c r="C1536" s="23" t="s">
        <v>3261</v>
      </c>
      <c r="D1536" s="23">
        <v>5.2329999999999997</v>
      </c>
      <c r="E1536" s="23" t="s">
        <v>36</v>
      </c>
      <c r="F1536" s="23" t="s">
        <v>36</v>
      </c>
      <c r="G1536" s="27" t="s">
        <v>3274</v>
      </c>
      <c r="H1536" s="27" t="s">
        <v>4338</v>
      </c>
      <c r="I1536" s="23" t="s">
        <v>4339</v>
      </c>
      <c r="J1536" t="s">
        <v>4355</v>
      </c>
      <c r="K1536">
        <v>2</v>
      </c>
      <c r="L1536" s="23" t="s">
        <v>2536</v>
      </c>
    </row>
    <row r="1537" spans="1:12" x14ac:dyDescent="0.35">
      <c r="A1537" s="23" t="s">
        <v>3715</v>
      </c>
      <c r="B1537" s="23" t="s">
        <v>3714</v>
      </c>
      <c r="C1537" s="23" t="s">
        <v>3254</v>
      </c>
      <c r="D1537" s="23">
        <v>3.0390000000000001</v>
      </c>
      <c r="E1537" s="23" t="s">
        <v>96</v>
      </c>
      <c r="F1537" s="23" t="s">
        <v>36</v>
      </c>
      <c r="G1537" s="27" t="s">
        <v>3274</v>
      </c>
      <c r="H1537" s="27" t="s">
        <v>4338</v>
      </c>
      <c r="I1537" s="23" t="s">
        <v>4339</v>
      </c>
      <c r="J1537" t="s">
        <v>4672</v>
      </c>
      <c r="K1537">
        <v>4</v>
      </c>
      <c r="L1537" s="23" t="s">
        <v>2518</v>
      </c>
    </row>
    <row r="1538" spans="1:12" x14ac:dyDescent="0.35">
      <c r="A1538" s="23" t="s">
        <v>722</v>
      </c>
      <c r="B1538" s="23" t="s">
        <v>721</v>
      </c>
      <c r="C1538" s="23" t="s">
        <v>3254</v>
      </c>
      <c r="D1538" s="23">
        <v>2.4550000000000001</v>
      </c>
      <c r="E1538" s="23" t="s">
        <v>36</v>
      </c>
      <c r="F1538" s="23" t="s">
        <v>36</v>
      </c>
      <c r="G1538" s="27" t="s">
        <v>2783</v>
      </c>
      <c r="H1538" s="27" t="s">
        <v>4338</v>
      </c>
      <c r="I1538" s="23" t="s">
        <v>4339</v>
      </c>
      <c r="J1538" t="s">
        <v>4489</v>
      </c>
      <c r="K1538">
        <v>2</v>
      </c>
      <c r="L1538" s="23" t="s">
        <v>2518</v>
      </c>
    </row>
    <row r="1539" spans="1:12" x14ac:dyDescent="0.35">
      <c r="A1539" s="23" t="s">
        <v>4049</v>
      </c>
      <c r="B1539" s="23" t="s">
        <v>4048</v>
      </c>
      <c r="C1539" s="23" t="s">
        <v>3261</v>
      </c>
      <c r="D1539" s="23">
        <v>5.173</v>
      </c>
      <c r="E1539" s="23" t="s">
        <v>36</v>
      </c>
      <c r="F1539" s="23" t="s">
        <v>36</v>
      </c>
      <c r="G1539" s="27" t="s">
        <v>2783</v>
      </c>
      <c r="H1539" s="27" t="s">
        <v>4338</v>
      </c>
      <c r="I1539" s="23" t="s">
        <v>4339</v>
      </c>
      <c r="J1539" t="s">
        <v>4390</v>
      </c>
      <c r="K1539">
        <v>2</v>
      </c>
      <c r="L1539" s="23" t="s">
        <v>2536</v>
      </c>
    </row>
    <row r="1540" spans="1:12" x14ac:dyDescent="0.35">
      <c r="A1540" s="23" t="s">
        <v>2466</v>
      </c>
      <c r="B1540" s="23" t="s">
        <v>2465</v>
      </c>
      <c r="C1540" s="23" t="s">
        <v>3255</v>
      </c>
      <c r="D1540" s="23">
        <v>0.75</v>
      </c>
      <c r="E1540" s="23" t="s">
        <v>39</v>
      </c>
      <c r="F1540" s="23" t="s">
        <v>36</v>
      </c>
      <c r="G1540" s="27" t="s">
        <v>2783</v>
      </c>
      <c r="H1540" s="27" t="s">
        <v>4338</v>
      </c>
      <c r="I1540" s="23" t="s">
        <v>4339</v>
      </c>
      <c r="J1540" t="s">
        <v>4832</v>
      </c>
      <c r="K1540">
        <v>4</v>
      </c>
      <c r="L1540" s="23" t="s">
        <v>2525</v>
      </c>
    </row>
    <row r="1541" spans="1:12" x14ac:dyDescent="0.35">
      <c r="A1541" s="23" t="s">
        <v>6574</v>
      </c>
      <c r="B1541" s="23" t="s">
        <v>6573</v>
      </c>
      <c r="C1541" s="23" t="s">
        <v>3254</v>
      </c>
      <c r="D1541" s="23">
        <v>3.0329999999999999</v>
      </c>
      <c r="E1541" s="23" t="s">
        <v>42</v>
      </c>
      <c r="F1541" s="23" t="s">
        <v>36</v>
      </c>
      <c r="G1541" s="27" t="s">
        <v>4910</v>
      </c>
      <c r="H1541" s="27" t="s">
        <v>4338</v>
      </c>
      <c r="I1541" s="23" t="s">
        <v>4339</v>
      </c>
      <c r="J1541" t="s">
        <v>4753</v>
      </c>
      <c r="K1541">
        <v>1</v>
      </c>
      <c r="L1541" s="23" t="s">
        <v>2518</v>
      </c>
    </row>
    <row r="1542" spans="1:12" x14ac:dyDescent="0.35">
      <c r="A1542" s="23" t="s">
        <v>6985</v>
      </c>
      <c r="B1542" s="23" t="s">
        <v>6984</v>
      </c>
      <c r="C1542" s="23" t="s">
        <v>3255</v>
      </c>
      <c r="D1542" s="23">
        <v>0.60199999999999998</v>
      </c>
      <c r="E1542" s="23" t="s">
        <v>144</v>
      </c>
      <c r="F1542" s="23" t="s">
        <v>36</v>
      </c>
      <c r="G1542" s="27" t="s">
        <v>4910</v>
      </c>
      <c r="H1542" s="27" t="s">
        <v>4338</v>
      </c>
      <c r="I1542" s="23" t="s">
        <v>4339</v>
      </c>
      <c r="J1542" t="s">
        <v>4722</v>
      </c>
      <c r="K1542">
        <v>2</v>
      </c>
      <c r="L1542" s="23" t="s">
        <v>2525</v>
      </c>
    </row>
    <row r="1543" spans="1:12" x14ac:dyDescent="0.35">
      <c r="A1543" s="23" t="s">
        <v>4943</v>
      </c>
      <c r="B1543" s="23" t="s">
        <v>4942</v>
      </c>
      <c r="C1543" s="23" t="s">
        <v>3255</v>
      </c>
      <c r="D1543" s="23">
        <v>0.82699999999999996</v>
      </c>
      <c r="E1543" s="23" t="s">
        <v>76</v>
      </c>
      <c r="F1543" s="23" t="s">
        <v>36</v>
      </c>
      <c r="G1543" s="27" t="s">
        <v>2786</v>
      </c>
      <c r="H1543" s="27" t="s">
        <v>4338</v>
      </c>
      <c r="I1543" s="23" t="s">
        <v>4339</v>
      </c>
      <c r="J1543" t="s">
        <v>7095</v>
      </c>
      <c r="K1543">
        <v>1</v>
      </c>
      <c r="L1543" s="23" t="s">
        <v>2525</v>
      </c>
    </row>
    <row r="1544" spans="1:12" x14ac:dyDescent="0.35">
      <c r="A1544" s="23" t="s">
        <v>5577</v>
      </c>
      <c r="B1544" s="23" t="s">
        <v>4201</v>
      </c>
      <c r="C1544" s="23" t="s">
        <v>3254</v>
      </c>
      <c r="D1544" s="23">
        <v>2.0449999999999999</v>
      </c>
      <c r="E1544" s="23" t="s">
        <v>42</v>
      </c>
      <c r="F1544" s="23" t="s">
        <v>36</v>
      </c>
      <c r="G1544" s="27" t="s">
        <v>29</v>
      </c>
      <c r="H1544" s="27" t="s">
        <v>4338</v>
      </c>
      <c r="I1544" s="23" t="s">
        <v>4339</v>
      </c>
      <c r="J1544" t="s">
        <v>4476</v>
      </c>
      <c r="K1544">
        <v>4</v>
      </c>
      <c r="L1544" s="23" t="s">
        <v>2518</v>
      </c>
    </row>
    <row r="1545" spans="1:12" x14ac:dyDescent="0.35">
      <c r="A1545" s="23" t="s">
        <v>6767</v>
      </c>
      <c r="B1545" s="23" t="s">
        <v>6766</v>
      </c>
      <c r="C1545" s="23" t="s">
        <v>3253</v>
      </c>
      <c r="D1545" s="23">
        <v>1.347</v>
      </c>
      <c r="E1545" s="23" t="s">
        <v>42</v>
      </c>
      <c r="F1545" s="23" t="s">
        <v>36</v>
      </c>
      <c r="G1545" s="27" t="s">
        <v>4910</v>
      </c>
      <c r="H1545" s="27" t="s">
        <v>4338</v>
      </c>
      <c r="I1545" s="23" t="s">
        <v>4339</v>
      </c>
      <c r="J1545" t="s">
        <v>4381</v>
      </c>
      <c r="K1545">
        <v>1</v>
      </c>
      <c r="L1545" s="23" t="s">
        <v>2522</v>
      </c>
    </row>
    <row r="1546" spans="1:12" x14ac:dyDescent="0.35">
      <c r="A1546" s="23" t="s">
        <v>5708</v>
      </c>
      <c r="B1546" s="23" t="s">
        <v>5707</v>
      </c>
      <c r="C1546" s="23" t="s">
        <v>3255</v>
      </c>
      <c r="D1546" s="23">
        <v>0.75</v>
      </c>
      <c r="E1546" s="23" t="s">
        <v>36</v>
      </c>
      <c r="F1546" s="23" t="s">
        <v>36</v>
      </c>
      <c r="G1546" s="27" t="s">
        <v>4909</v>
      </c>
      <c r="H1546" s="27" t="s">
        <v>4338</v>
      </c>
      <c r="I1546" s="23" t="s">
        <v>4342</v>
      </c>
      <c r="J1546" t="s">
        <v>4686</v>
      </c>
      <c r="K1546">
        <v>7</v>
      </c>
      <c r="L1546" s="23" t="s">
        <v>2525</v>
      </c>
    </row>
    <row r="1547" spans="1:12" x14ac:dyDescent="0.35">
      <c r="A1547" s="23" t="s">
        <v>1857</v>
      </c>
      <c r="B1547" s="23" t="s">
        <v>1856</v>
      </c>
      <c r="C1547" s="23" t="s">
        <v>3254</v>
      </c>
      <c r="D1547" s="23">
        <v>1.9430000000000001</v>
      </c>
      <c r="E1547" s="23" t="s">
        <v>156</v>
      </c>
      <c r="F1547" s="23" t="s">
        <v>36</v>
      </c>
      <c r="G1547" s="27" t="s">
        <v>1733</v>
      </c>
      <c r="H1547" s="27" t="s">
        <v>4338</v>
      </c>
      <c r="I1547" s="23" t="s">
        <v>4339</v>
      </c>
      <c r="J1547" t="s">
        <v>4554</v>
      </c>
      <c r="K1547">
        <v>1</v>
      </c>
      <c r="L1547" s="23" t="s">
        <v>2518</v>
      </c>
    </row>
    <row r="1548" spans="1:12" x14ac:dyDescent="0.35">
      <c r="A1548" s="23" t="s">
        <v>1867</v>
      </c>
      <c r="B1548" s="23" t="s">
        <v>1866</v>
      </c>
      <c r="C1548" s="23" t="s">
        <v>3255</v>
      </c>
      <c r="D1548" s="23">
        <v>0.75</v>
      </c>
      <c r="E1548" s="23" t="s">
        <v>68</v>
      </c>
      <c r="F1548" s="23" t="s">
        <v>36</v>
      </c>
      <c r="G1548" s="27" t="s">
        <v>1733</v>
      </c>
      <c r="H1548" s="27" t="s">
        <v>4338</v>
      </c>
      <c r="I1548" s="23" t="s">
        <v>4339</v>
      </c>
      <c r="J1548" t="s">
        <v>4388</v>
      </c>
      <c r="K1548">
        <v>2</v>
      </c>
      <c r="L1548" s="23" t="s">
        <v>2525</v>
      </c>
    </row>
    <row r="1549" spans="1:12" x14ac:dyDescent="0.35">
      <c r="A1549" s="23" t="s">
        <v>3891</v>
      </c>
      <c r="B1549" s="23" t="s">
        <v>3890</v>
      </c>
      <c r="C1549" s="23" t="s">
        <v>3261</v>
      </c>
      <c r="D1549" s="23">
        <v>5.3579999999999997</v>
      </c>
      <c r="E1549" s="23" t="s">
        <v>76</v>
      </c>
      <c r="F1549" s="23" t="s">
        <v>36</v>
      </c>
      <c r="G1549" s="27" t="s">
        <v>6998</v>
      </c>
      <c r="H1549" s="27" t="s">
        <v>4338</v>
      </c>
      <c r="I1549" s="23" t="s">
        <v>4339</v>
      </c>
      <c r="J1549" t="s">
        <v>4348</v>
      </c>
      <c r="K1549">
        <v>2</v>
      </c>
      <c r="L1549" s="23" t="s">
        <v>2536</v>
      </c>
    </row>
    <row r="1550" spans="1:12" x14ac:dyDescent="0.35">
      <c r="A1550" s="23" t="s">
        <v>1666</v>
      </c>
      <c r="B1550" s="23" t="s">
        <v>1665</v>
      </c>
      <c r="C1550" s="23" t="s">
        <v>3253</v>
      </c>
      <c r="D1550" s="23">
        <v>1.504</v>
      </c>
      <c r="E1550" s="23" t="s">
        <v>71</v>
      </c>
      <c r="F1550" s="23" t="s">
        <v>36</v>
      </c>
      <c r="G1550" s="27" t="s">
        <v>2783</v>
      </c>
      <c r="H1550" s="27" t="s">
        <v>4338</v>
      </c>
      <c r="I1550" s="23" t="s">
        <v>4339</v>
      </c>
      <c r="J1550" t="s">
        <v>4399</v>
      </c>
      <c r="K1550">
        <v>1</v>
      </c>
      <c r="L1550" s="23" t="s">
        <v>2522</v>
      </c>
    </row>
    <row r="1551" spans="1:12" x14ac:dyDescent="0.35">
      <c r="A1551" s="23" t="s">
        <v>2485</v>
      </c>
      <c r="B1551" s="23" t="s">
        <v>2484</v>
      </c>
      <c r="C1551" s="23" t="s">
        <v>3253</v>
      </c>
      <c r="D1551" s="23">
        <v>0.99199999999999999</v>
      </c>
      <c r="E1551" s="23" t="s">
        <v>71</v>
      </c>
      <c r="F1551" s="23" t="s">
        <v>36</v>
      </c>
      <c r="G1551" s="27" t="s">
        <v>2783</v>
      </c>
      <c r="H1551" s="27" t="s">
        <v>4338</v>
      </c>
      <c r="I1551" s="23" t="s">
        <v>4342</v>
      </c>
      <c r="J1551" t="s">
        <v>4447</v>
      </c>
      <c r="K1551">
        <v>6</v>
      </c>
      <c r="L1551" s="23" t="s">
        <v>2522</v>
      </c>
    </row>
    <row r="1552" spans="1:12" x14ac:dyDescent="0.35">
      <c r="A1552" s="23" t="s">
        <v>2659</v>
      </c>
      <c r="B1552" s="23" t="s">
        <v>2658</v>
      </c>
      <c r="C1552" s="23" t="s">
        <v>3253</v>
      </c>
      <c r="D1552" s="23">
        <v>1.431</v>
      </c>
      <c r="E1552" s="23" t="s">
        <v>42</v>
      </c>
      <c r="F1552" s="23" t="s">
        <v>36</v>
      </c>
      <c r="G1552" s="27" t="s">
        <v>28</v>
      </c>
      <c r="H1552" s="27" t="s">
        <v>4338</v>
      </c>
      <c r="I1552" s="23" t="s">
        <v>4339</v>
      </c>
      <c r="J1552" t="s">
        <v>4807</v>
      </c>
      <c r="K1552">
        <v>4</v>
      </c>
      <c r="L1552" s="23" t="s">
        <v>2522</v>
      </c>
    </row>
    <row r="1553" spans="1:12" x14ac:dyDescent="0.35">
      <c r="A1553" s="23" t="s">
        <v>3312</v>
      </c>
      <c r="B1553" s="23" t="s">
        <v>3311</v>
      </c>
      <c r="C1553" s="23" t="s">
        <v>3254</v>
      </c>
      <c r="D1553" s="23">
        <v>1.88</v>
      </c>
      <c r="E1553" s="23" t="s">
        <v>71</v>
      </c>
      <c r="F1553" s="23" t="s">
        <v>36</v>
      </c>
      <c r="G1553" s="27" t="s">
        <v>25</v>
      </c>
      <c r="H1553" s="27" t="s">
        <v>4338</v>
      </c>
      <c r="I1553" s="23" t="s">
        <v>4342</v>
      </c>
      <c r="J1553" t="s">
        <v>4496</v>
      </c>
      <c r="K1553">
        <v>5</v>
      </c>
      <c r="L1553" s="23" t="s">
        <v>2518</v>
      </c>
    </row>
    <row r="1554" spans="1:12" x14ac:dyDescent="0.35">
      <c r="A1554" s="23" t="s">
        <v>6320</v>
      </c>
      <c r="B1554" s="23" t="s">
        <v>6319</v>
      </c>
      <c r="C1554" s="23" t="s">
        <v>3262</v>
      </c>
      <c r="D1554" s="23">
        <v>4.2690000000000001</v>
      </c>
      <c r="E1554" s="23" t="s">
        <v>68</v>
      </c>
      <c r="F1554" s="23" t="s">
        <v>36</v>
      </c>
      <c r="G1554" s="27" t="s">
        <v>4910</v>
      </c>
      <c r="H1554" s="27" t="s">
        <v>4338</v>
      </c>
      <c r="I1554" s="23" t="s">
        <v>4342</v>
      </c>
      <c r="J1554" t="s">
        <v>7073</v>
      </c>
      <c r="K1554">
        <v>5</v>
      </c>
      <c r="L1554" s="23" t="s">
        <v>2517</v>
      </c>
    </row>
    <row r="1555" spans="1:12" x14ac:dyDescent="0.35">
      <c r="A1555" s="23" t="s">
        <v>6943</v>
      </c>
      <c r="B1555" s="23" t="s">
        <v>6942</v>
      </c>
      <c r="C1555" s="23" t="s">
        <v>3255</v>
      </c>
      <c r="D1555" s="23">
        <v>0.745</v>
      </c>
      <c r="E1555" s="23" t="s">
        <v>85</v>
      </c>
      <c r="F1555" s="23" t="s">
        <v>36</v>
      </c>
      <c r="G1555" s="27" t="s">
        <v>4910</v>
      </c>
      <c r="H1555" s="27" t="s">
        <v>4338</v>
      </c>
      <c r="I1555" s="23" t="s">
        <v>4339</v>
      </c>
      <c r="J1555" t="s">
        <v>4823</v>
      </c>
      <c r="K1555">
        <v>3</v>
      </c>
      <c r="L1555" s="23" t="s">
        <v>2525</v>
      </c>
    </row>
    <row r="1556" spans="1:12" x14ac:dyDescent="0.35">
      <c r="A1556" s="23" t="s">
        <v>5530</v>
      </c>
      <c r="B1556" s="23" t="s">
        <v>5529</v>
      </c>
      <c r="C1556" s="23" t="s">
        <v>3255</v>
      </c>
      <c r="D1556" s="23">
        <v>0.745</v>
      </c>
      <c r="E1556" s="23" t="s">
        <v>76</v>
      </c>
      <c r="F1556" s="23" t="s">
        <v>36</v>
      </c>
      <c r="G1556" s="27" t="s">
        <v>5553</v>
      </c>
      <c r="H1556" s="27" t="s">
        <v>4338</v>
      </c>
      <c r="I1556" s="23" t="s">
        <v>4339</v>
      </c>
      <c r="J1556" t="s">
        <v>4359</v>
      </c>
      <c r="K1556">
        <v>4</v>
      </c>
      <c r="L1556" s="23" t="s">
        <v>2525</v>
      </c>
    </row>
    <row r="1557" spans="1:12" x14ac:dyDescent="0.35">
      <c r="A1557" s="23" t="s">
        <v>6032</v>
      </c>
      <c r="B1557" s="23" t="s">
        <v>6031</v>
      </c>
      <c r="C1557" s="23" t="s">
        <v>3261</v>
      </c>
      <c r="D1557" s="23">
        <v>4.819</v>
      </c>
      <c r="E1557" s="23" t="s">
        <v>36</v>
      </c>
      <c r="F1557" s="23" t="s">
        <v>36</v>
      </c>
      <c r="G1557" s="27" t="s">
        <v>27</v>
      </c>
      <c r="H1557" s="27" t="s">
        <v>4338</v>
      </c>
      <c r="I1557" s="23" t="s">
        <v>4339</v>
      </c>
      <c r="J1557" t="s">
        <v>4758</v>
      </c>
      <c r="K1557">
        <v>4</v>
      </c>
      <c r="L1557" s="23" t="s">
        <v>2536</v>
      </c>
    </row>
    <row r="1558" spans="1:12" x14ac:dyDescent="0.35">
      <c r="A1558" s="23" t="s">
        <v>5557</v>
      </c>
      <c r="B1558" s="23" t="s">
        <v>5556</v>
      </c>
      <c r="C1558" s="23" t="s">
        <v>3261</v>
      </c>
      <c r="D1558" s="23">
        <v>5.3310000000000004</v>
      </c>
      <c r="E1558" s="23" t="s">
        <v>71</v>
      </c>
      <c r="F1558" s="23" t="s">
        <v>36</v>
      </c>
      <c r="G1558" s="27" t="s">
        <v>29</v>
      </c>
      <c r="H1558" s="27" t="s">
        <v>4338</v>
      </c>
      <c r="I1558" s="23" t="s">
        <v>4339</v>
      </c>
      <c r="J1558" t="s">
        <v>4340</v>
      </c>
      <c r="K1558">
        <v>4</v>
      </c>
      <c r="L1558" s="23" t="s">
        <v>2536</v>
      </c>
    </row>
    <row r="1559" spans="1:12" x14ac:dyDescent="0.35">
      <c r="A1559" s="23" t="s">
        <v>5570</v>
      </c>
      <c r="B1559" s="23" t="s">
        <v>5569</v>
      </c>
      <c r="C1559" s="23" t="s">
        <v>3254</v>
      </c>
      <c r="D1559" s="23">
        <v>3.0579999999999998</v>
      </c>
      <c r="E1559" s="23" t="s">
        <v>81</v>
      </c>
      <c r="F1559" s="23" t="s">
        <v>36</v>
      </c>
      <c r="G1559" s="27" t="s">
        <v>29</v>
      </c>
      <c r="H1559" s="27" t="s">
        <v>4338</v>
      </c>
      <c r="I1559" s="23" t="s">
        <v>4339</v>
      </c>
      <c r="J1559" t="s">
        <v>4354</v>
      </c>
      <c r="K1559">
        <v>2</v>
      </c>
      <c r="L1559" s="23" t="s">
        <v>2518</v>
      </c>
    </row>
    <row r="1560" spans="1:12" x14ac:dyDescent="0.35">
      <c r="A1560" s="23" t="s">
        <v>2320</v>
      </c>
      <c r="B1560" s="23" t="s">
        <v>3143</v>
      </c>
      <c r="C1560" s="23" t="s">
        <v>3255</v>
      </c>
      <c r="D1560" s="23">
        <v>0.75</v>
      </c>
      <c r="E1560" s="23" t="s">
        <v>39</v>
      </c>
      <c r="F1560" s="23" t="s">
        <v>36</v>
      </c>
      <c r="G1560" s="27" t="s">
        <v>28</v>
      </c>
      <c r="H1560" s="27" t="s">
        <v>4338</v>
      </c>
      <c r="I1560" s="23" t="s">
        <v>4339</v>
      </c>
      <c r="J1560" t="s">
        <v>4529</v>
      </c>
      <c r="K1560">
        <v>4</v>
      </c>
      <c r="L1560" s="23" t="s">
        <v>2525</v>
      </c>
    </row>
    <row r="1561" spans="1:12" x14ac:dyDescent="0.35">
      <c r="A1561" s="23" t="s">
        <v>6056</v>
      </c>
      <c r="B1561" s="23" t="s">
        <v>6055</v>
      </c>
      <c r="C1561" s="23" t="s">
        <v>3255</v>
      </c>
      <c r="D1561" s="23">
        <v>0.75</v>
      </c>
      <c r="E1561" s="23" t="s">
        <v>106</v>
      </c>
      <c r="F1561" s="23" t="s">
        <v>36</v>
      </c>
      <c r="G1561" s="27" t="s">
        <v>27</v>
      </c>
      <c r="H1561" s="27" t="s">
        <v>4338</v>
      </c>
      <c r="I1561" s="23" t="s">
        <v>4339</v>
      </c>
      <c r="J1561" t="s">
        <v>4820</v>
      </c>
      <c r="K1561">
        <v>2</v>
      </c>
      <c r="L1561" s="23" t="s">
        <v>2525</v>
      </c>
    </row>
    <row r="1562" spans="1:12" x14ac:dyDescent="0.35">
      <c r="A1562" s="23" t="s">
        <v>3448</v>
      </c>
      <c r="B1562" s="23" t="s">
        <v>3447</v>
      </c>
      <c r="C1562" s="23" t="s">
        <v>3253</v>
      </c>
      <c r="D1562" s="23">
        <v>1.48</v>
      </c>
      <c r="E1562" s="23" t="s">
        <v>68</v>
      </c>
      <c r="F1562" s="23" t="s">
        <v>36</v>
      </c>
      <c r="G1562" s="27" t="s">
        <v>3273</v>
      </c>
      <c r="H1562" s="27" t="s">
        <v>4338</v>
      </c>
      <c r="I1562" s="23" t="s">
        <v>4339</v>
      </c>
      <c r="J1562" t="s">
        <v>4607</v>
      </c>
      <c r="K1562">
        <v>3</v>
      </c>
      <c r="L1562" s="23" t="s">
        <v>2522</v>
      </c>
    </row>
    <row r="1563" spans="1:12" x14ac:dyDescent="0.35">
      <c r="A1563" s="23" t="s">
        <v>1715</v>
      </c>
      <c r="B1563" s="23" t="s">
        <v>1714</v>
      </c>
      <c r="C1563" s="23" t="s">
        <v>3262</v>
      </c>
      <c r="D1563" s="23">
        <v>4.4240000000000004</v>
      </c>
      <c r="E1563" s="23" t="s">
        <v>71</v>
      </c>
      <c r="F1563" s="23" t="s">
        <v>36</v>
      </c>
      <c r="G1563" s="27" t="s">
        <v>3257</v>
      </c>
      <c r="H1563" s="27" t="s">
        <v>4338</v>
      </c>
      <c r="I1563" s="23" t="s">
        <v>4339</v>
      </c>
      <c r="J1563" t="s">
        <v>4590</v>
      </c>
      <c r="K1563">
        <v>3</v>
      </c>
      <c r="L1563" s="23" t="s">
        <v>2517</v>
      </c>
    </row>
    <row r="1564" spans="1:12" x14ac:dyDescent="0.35">
      <c r="A1564" s="23" t="s">
        <v>1336</v>
      </c>
      <c r="B1564" s="23" t="s">
        <v>1335</v>
      </c>
      <c r="C1564" s="23" t="s">
        <v>3254</v>
      </c>
      <c r="D1564" s="23">
        <v>1.9750000000000001</v>
      </c>
      <c r="E1564" s="23" t="s">
        <v>39</v>
      </c>
      <c r="F1564" s="23" t="s">
        <v>36</v>
      </c>
      <c r="G1564" s="27" t="s">
        <v>497</v>
      </c>
      <c r="H1564" s="27" t="s">
        <v>4338</v>
      </c>
      <c r="I1564" s="23" t="s">
        <v>4339</v>
      </c>
      <c r="J1564" t="s">
        <v>4584</v>
      </c>
      <c r="K1564">
        <v>3</v>
      </c>
      <c r="L1564" s="23" t="s">
        <v>2518</v>
      </c>
    </row>
    <row r="1565" spans="1:12" x14ac:dyDescent="0.35">
      <c r="A1565" s="23" t="s">
        <v>1809</v>
      </c>
      <c r="B1565" s="23" t="s">
        <v>1808</v>
      </c>
      <c r="C1565" s="23" t="s">
        <v>3256</v>
      </c>
      <c r="D1565" s="23">
        <v>6.0369999999999999</v>
      </c>
      <c r="E1565" s="23" t="s">
        <v>47</v>
      </c>
      <c r="F1565" s="23" t="s">
        <v>36</v>
      </c>
      <c r="G1565" s="27" t="s">
        <v>1733</v>
      </c>
      <c r="H1565" s="27" t="s">
        <v>4338</v>
      </c>
      <c r="I1565" s="23" t="s">
        <v>4342</v>
      </c>
      <c r="J1565" t="s">
        <v>4676</v>
      </c>
      <c r="K1565">
        <v>6</v>
      </c>
      <c r="L1565" s="23" t="s">
        <v>2516</v>
      </c>
    </row>
    <row r="1566" spans="1:12" x14ac:dyDescent="0.35">
      <c r="A1566" s="23" t="s">
        <v>3655</v>
      </c>
      <c r="B1566" s="23" t="s">
        <v>3654</v>
      </c>
      <c r="C1566" s="23" t="s">
        <v>3254</v>
      </c>
      <c r="D1566" s="23">
        <v>2.0680000000000001</v>
      </c>
      <c r="E1566" s="23" t="s">
        <v>53</v>
      </c>
      <c r="F1566" s="23" t="s">
        <v>36</v>
      </c>
      <c r="G1566" s="27" t="s">
        <v>3274</v>
      </c>
      <c r="H1566" s="27" t="s">
        <v>4338</v>
      </c>
      <c r="I1566" s="23" t="s">
        <v>4342</v>
      </c>
      <c r="J1566" t="s">
        <v>4837</v>
      </c>
      <c r="K1566">
        <v>8</v>
      </c>
      <c r="L1566" s="23" t="s">
        <v>2518</v>
      </c>
    </row>
    <row r="1567" spans="1:12" x14ac:dyDescent="0.35">
      <c r="A1567" s="23" t="s">
        <v>3955</v>
      </c>
      <c r="B1567" s="23" t="s">
        <v>3954</v>
      </c>
      <c r="C1567" s="23" t="s">
        <v>3262</v>
      </c>
      <c r="D1567" s="23">
        <v>4.6429999999999998</v>
      </c>
      <c r="E1567" s="23" t="s">
        <v>155</v>
      </c>
      <c r="F1567" s="23" t="s">
        <v>36</v>
      </c>
      <c r="G1567" s="27" t="s">
        <v>1733</v>
      </c>
      <c r="H1567" s="27" t="s">
        <v>4338</v>
      </c>
      <c r="I1567" s="23" t="s">
        <v>4339</v>
      </c>
      <c r="J1567" t="s">
        <v>4855</v>
      </c>
      <c r="K1567">
        <v>2</v>
      </c>
      <c r="L1567" s="23" t="s">
        <v>2517</v>
      </c>
    </row>
    <row r="1568" spans="1:12" x14ac:dyDescent="0.35">
      <c r="A1568" s="23" t="s">
        <v>3242</v>
      </c>
      <c r="B1568" s="23" t="s">
        <v>3241</v>
      </c>
      <c r="C1568" s="23" t="s">
        <v>3261</v>
      </c>
      <c r="D1568" s="23">
        <v>4.9710000000000001</v>
      </c>
      <c r="E1568" s="23" t="s">
        <v>47</v>
      </c>
      <c r="F1568" s="23" t="s">
        <v>36</v>
      </c>
      <c r="G1568" s="27" t="s">
        <v>2783</v>
      </c>
      <c r="H1568" s="27" t="s">
        <v>4338</v>
      </c>
      <c r="I1568" s="23" t="s">
        <v>4339</v>
      </c>
      <c r="J1568" t="s">
        <v>4350</v>
      </c>
      <c r="K1568">
        <v>1</v>
      </c>
      <c r="L1568" s="23" t="s">
        <v>2536</v>
      </c>
    </row>
    <row r="1569" spans="1:12" x14ac:dyDescent="0.35">
      <c r="A1569" s="23" t="s">
        <v>2953</v>
      </c>
      <c r="B1569" s="23" t="s">
        <v>2952</v>
      </c>
      <c r="C1569" s="23" t="s">
        <v>3261</v>
      </c>
      <c r="D1569" s="23">
        <v>5.5469999999999997</v>
      </c>
      <c r="E1569" s="23" t="s">
        <v>39</v>
      </c>
      <c r="F1569" s="23" t="s">
        <v>36</v>
      </c>
      <c r="G1569" s="27" t="s">
        <v>2786</v>
      </c>
      <c r="H1569" s="27" t="s">
        <v>4338</v>
      </c>
      <c r="I1569" s="23" t="s">
        <v>4339</v>
      </c>
      <c r="J1569" t="s">
        <v>4417</v>
      </c>
      <c r="K1569">
        <v>4</v>
      </c>
      <c r="L1569" s="23" t="s">
        <v>2536</v>
      </c>
    </row>
    <row r="1570" spans="1:12" x14ac:dyDescent="0.35">
      <c r="A1570" s="23" t="s">
        <v>3864</v>
      </c>
      <c r="B1570" s="23" t="s">
        <v>3863</v>
      </c>
      <c r="C1570" s="23" t="s">
        <v>3255</v>
      </c>
      <c r="D1570" s="23">
        <v>0.75</v>
      </c>
      <c r="E1570" s="23" t="s">
        <v>76</v>
      </c>
      <c r="F1570" s="23" t="s">
        <v>36</v>
      </c>
      <c r="G1570" s="27" t="s">
        <v>27</v>
      </c>
      <c r="H1570" s="27" t="s">
        <v>4338</v>
      </c>
      <c r="I1570" s="23" t="s">
        <v>4339</v>
      </c>
      <c r="J1570" t="s">
        <v>4582</v>
      </c>
      <c r="K1570">
        <v>2</v>
      </c>
      <c r="L1570" s="23" t="s">
        <v>2525</v>
      </c>
    </row>
    <row r="1571" spans="1:12" x14ac:dyDescent="0.35">
      <c r="A1571" s="23" t="s">
        <v>4245</v>
      </c>
      <c r="B1571" s="23" t="s">
        <v>4244</v>
      </c>
      <c r="C1571" s="23" t="s">
        <v>3254</v>
      </c>
      <c r="D1571" s="23">
        <v>1.8879999999999999</v>
      </c>
      <c r="E1571" s="23" t="s">
        <v>50</v>
      </c>
      <c r="F1571" s="23" t="s">
        <v>36</v>
      </c>
      <c r="G1571" s="27" t="s">
        <v>29</v>
      </c>
      <c r="H1571" s="27" t="s">
        <v>4338</v>
      </c>
      <c r="I1571" s="23" t="s">
        <v>4339</v>
      </c>
      <c r="J1571" t="s">
        <v>4432</v>
      </c>
      <c r="K1571">
        <v>2</v>
      </c>
      <c r="L1571" s="23" t="s">
        <v>2518</v>
      </c>
    </row>
    <row r="1572" spans="1:12" x14ac:dyDescent="0.35">
      <c r="A1572" s="23" t="s">
        <v>799</v>
      </c>
      <c r="B1572" s="23" t="s">
        <v>798</v>
      </c>
      <c r="C1572" s="23" t="s">
        <v>3262</v>
      </c>
      <c r="D1572" s="23">
        <v>3.7629999999999999</v>
      </c>
      <c r="E1572" s="23" t="s">
        <v>36</v>
      </c>
      <c r="F1572" s="23" t="s">
        <v>36</v>
      </c>
      <c r="G1572" s="27" t="s">
        <v>2783</v>
      </c>
      <c r="H1572" s="27" t="s">
        <v>4338</v>
      </c>
      <c r="I1572" s="23" t="s">
        <v>4339</v>
      </c>
      <c r="J1572" t="s">
        <v>4567</v>
      </c>
      <c r="K1572">
        <v>4</v>
      </c>
      <c r="L1572" s="23" t="s">
        <v>2517</v>
      </c>
    </row>
    <row r="1573" spans="1:12" x14ac:dyDescent="0.35">
      <c r="A1573" s="23" t="s">
        <v>5862</v>
      </c>
      <c r="B1573" s="23" t="s">
        <v>5861</v>
      </c>
      <c r="C1573" s="23" t="s">
        <v>3255</v>
      </c>
      <c r="D1573" s="23">
        <v>0.75</v>
      </c>
      <c r="E1573" s="23" t="s">
        <v>106</v>
      </c>
      <c r="F1573" s="23" t="s">
        <v>36</v>
      </c>
      <c r="G1573" s="27" t="s">
        <v>4909</v>
      </c>
      <c r="H1573" s="27" t="s">
        <v>4338</v>
      </c>
      <c r="I1573" s="23" t="s">
        <v>4339</v>
      </c>
      <c r="J1573" t="s">
        <v>4535</v>
      </c>
      <c r="K1573">
        <v>3</v>
      </c>
      <c r="L1573" s="23" t="s">
        <v>2525</v>
      </c>
    </row>
    <row r="1574" spans="1:12" x14ac:dyDescent="0.35">
      <c r="A1574" s="23" t="s">
        <v>5682</v>
      </c>
      <c r="B1574" s="23" t="s">
        <v>5681</v>
      </c>
      <c r="C1574" s="23" t="s">
        <v>3262</v>
      </c>
      <c r="D1574" s="23">
        <v>4.0170000000000003</v>
      </c>
      <c r="E1574" s="23" t="s">
        <v>42</v>
      </c>
      <c r="F1574" s="23" t="s">
        <v>36</v>
      </c>
      <c r="G1574" s="27" t="s">
        <v>4909</v>
      </c>
      <c r="H1574" s="27" t="s">
        <v>4338</v>
      </c>
      <c r="I1574" s="23" t="s">
        <v>4339</v>
      </c>
      <c r="J1574" t="s">
        <v>4719</v>
      </c>
      <c r="K1574">
        <v>1</v>
      </c>
      <c r="L1574" s="23" t="s">
        <v>2517</v>
      </c>
    </row>
    <row r="1575" spans="1:12" x14ac:dyDescent="0.35">
      <c r="A1575" s="23" t="s">
        <v>5940</v>
      </c>
      <c r="B1575" s="23" t="s">
        <v>5939</v>
      </c>
      <c r="C1575" s="23" t="s">
        <v>3255</v>
      </c>
      <c r="D1575" s="23">
        <v>0.75</v>
      </c>
      <c r="E1575" s="23" t="s">
        <v>50</v>
      </c>
      <c r="F1575" s="23" t="s">
        <v>36</v>
      </c>
      <c r="G1575" s="27" t="s">
        <v>4909</v>
      </c>
      <c r="H1575" s="27" t="s">
        <v>4338</v>
      </c>
      <c r="I1575" s="23" t="s">
        <v>4339</v>
      </c>
      <c r="J1575" t="s">
        <v>4743</v>
      </c>
      <c r="K1575">
        <v>2</v>
      </c>
      <c r="L1575" s="23" t="s">
        <v>2525</v>
      </c>
    </row>
    <row r="1576" spans="1:12" x14ac:dyDescent="0.35">
      <c r="A1576" s="23" t="s">
        <v>3723</v>
      </c>
      <c r="B1576" s="23" t="s">
        <v>3722</v>
      </c>
      <c r="C1576" s="23" t="s">
        <v>3253</v>
      </c>
      <c r="D1576" s="23">
        <v>1.361</v>
      </c>
      <c r="E1576" s="23" t="s">
        <v>53</v>
      </c>
      <c r="F1576" s="23" t="s">
        <v>36</v>
      </c>
      <c r="G1576" s="27" t="s">
        <v>3274</v>
      </c>
      <c r="H1576" s="27" t="s">
        <v>4338</v>
      </c>
      <c r="I1576" s="23" t="s">
        <v>4339</v>
      </c>
      <c r="J1576" t="s">
        <v>4444</v>
      </c>
      <c r="K1576">
        <v>4</v>
      </c>
      <c r="L1576" s="23" t="s">
        <v>2522</v>
      </c>
    </row>
    <row r="1577" spans="1:12" x14ac:dyDescent="0.35">
      <c r="A1577" s="23" t="s">
        <v>2981</v>
      </c>
      <c r="B1577" s="23" t="s">
        <v>2980</v>
      </c>
      <c r="C1577" s="23" t="s">
        <v>3262</v>
      </c>
      <c r="D1577" s="23">
        <v>4.4580000000000002</v>
      </c>
      <c r="E1577" s="23" t="s">
        <v>42</v>
      </c>
      <c r="F1577" s="23" t="s">
        <v>36</v>
      </c>
      <c r="G1577" s="27" t="s">
        <v>2786</v>
      </c>
      <c r="H1577" s="27" t="s">
        <v>4338</v>
      </c>
      <c r="I1577" s="23" t="s">
        <v>4339</v>
      </c>
      <c r="J1577" t="s">
        <v>4825</v>
      </c>
      <c r="K1577">
        <v>3</v>
      </c>
      <c r="L1577" s="23" t="s">
        <v>2517</v>
      </c>
    </row>
    <row r="1578" spans="1:12" x14ac:dyDescent="0.35">
      <c r="A1578" s="23" t="s">
        <v>7104</v>
      </c>
      <c r="B1578" s="23" t="s">
        <v>7103</v>
      </c>
      <c r="C1578" s="23" t="s">
        <v>3255</v>
      </c>
      <c r="D1578" s="23">
        <v>0.745</v>
      </c>
      <c r="E1578" s="23" t="s">
        <v>39</v>
      </c>
      <c r="F1578" s="23" t="s">
        <v>36</v>
      </c>
      <c r="G1578" s="27" t="s">
        <v>497</v>
      </c>
      <c r="H1578" s="27" t="s">
        <v>4338</v>
      </c>
      <c r="I1578" s="23" t="s">
        <v>4339</v>
      </c>
      <c r="J1578" t="s">
        <v>4630</v>
      </c>
      <c r="K1578">
        <v>2</v>
      </c>
      <c r="L1578" s="23" t="s">
        <v>2525</v>
      </c>
    </row>
    <row r="1579" spans="1:12" x14ac:dyDescent="0.35">
      <c r="A1579" s="23" t="s">
        <v>3689</v>
      </c>
      <c r="B1579" s="23" t="s">
        <v>3688</v>
      </c>
      <c r="C1579" s="23" t="s">
        <v>3254</v>
      </c>
      <c r="D1579" s="23">
        <v>2.3130000000000002</v>
      </c>
      <c r="E1579" s="23" t="s">
        <v>85</v>
      </c>
      <c r="F1579" s="23" t="s">
        <v>36</v>
      </c>
      <c r="G1579" s="27" t="s">
        <v>3274</v>
      </c>
      <c r="H1579" s="27" t="s">
        <v>4338</v>
      </c>
      <c r="I1579" s="23" t="s">
        <v>4339</v>
      </c>
      <c r="J1579" t="s">
        <v>4475</v>
      </c>
      <c r="K1579">
        <v>3</v>
      </c>
      <c r="L1579" s="23" t="s">
        <v>2518</v>
      </c>
    </row>
    <row r="1580" spans="1:12" x14ac:dyDescent="0.35">
      <c r="A1580" s="23" t="s">
        <v>4179</v>
      </c>
      <c r="B1580" s="23" t="s">
        <v>4178</v>
      </c>
      <c r="C1580" s="23" t="s">
        <v>3254</v>
      </c>
      <c r="D1580" s="23">
        <v>2.9620000000000002</v>
      </c>
      <c r="E1580" s="23" t="s">
        <v>47</v>
      </c>
      <c r="F1580" s="23" t="s">
        <v>36</v>
      </c>
      <c r="G1580" s="27" t="s">
        <v>29</v>
      </c>
      <c r="H1580" s="27" t="s">
        <v>4338</v>
      </c>
      <c r="I1580" s="23" t="s">
        <v>4339</v>
      </c>
      <c r="J1580" t="s">
        <v>4359</v>
      </c>
      <c r="K1580">
        <v>4</v>
      </c>
      <c r="L1580" s="23" t="s">
        <v>2518</v>
      </c>
    </row>
    <row r="1581" spans="1:12" x14ac:dyDescent="0.35">
      <c r="A1581" s="23" t="s">
        <v>801</v>
      </c>
      <c r="B1581" s="23" t="s">
        <v>800</v>
      </c>
      <c r="C1581" s="23" t="s">
        <v>3254</v>
      </c>
      <c r="D1581" s="23">
        <v>2.3929999999999998</v>
      </c>
      <c r="E1581" s="23" t="s">
        <v>53</v>
      </c>
      <c r="F1581" s="23" t="s">
        <v>36</v>
      </c>
      <c r="G1581" s="27" t="s">
        <v>2783</v>
      </c>
      <c r="H1581" s="27" t="s">
        <v>4338</v>
      </c>
      <c r="I1581" s="23" t="s">
        <v>4339</v>
      </c>
      <c r="J1581" t="s">
        <v>4719</v>
      </c>
      <c r="K1581">
        <v>1</v>
      </c>
      <c r="L1581" s="23" t="s">
        <v>2518</v>
      </c>
    </row>
    <row r="1582" spans="1:12" x14ac:dyDescent="0.35">
      <c r="A1582" s="23" t="s">
        <v>6723</v>
      </c>
      <c r="B1582" s="23" t="s">
        <v>6722</v>
      </c>
      <c r="C1582" s="23" t="s">
        <v>3253</v>
      </c>
      <c r="D1582" s="23">
        <v>1.776</v>
      </c>
      <c r="E1582" s="23" t="s">
        <v>68</v>
      </c>
      <c r="F1582" s="23" t="s">
        <v>36</v>
      </c>
      <c r="G1582" s="27" t="s">
        <v>4910</v>
      </c>
      <c r="H1582" s="27" t="s">
        <v>4338</v>
      </c>
      <c r="I1582" s="23" t="s">
        <v>4339</v>
      </c>
      <c r="J1582" t="s">
        <v>4630</v>
      </c>
      <c r="K1582">
        <v>2</v>
      </c>
      <c r="L1582" s="23" t="s">
        <v>2522</v>
      </c>
    </row>
    <row r="1583" spans="1:12" x14ac:dyDescent="0.35">
      <c r="A1583" s="23" t="s">
        <v>5540</v>
      </c>
      <c r="B1583" s="23" t="s">
        <v>5539</v>
      </c>
      <c r="C1583" s="23" t="s">
        <v>3255</v>
      </c>
      <c r="D1583" s="23">
        <v>0.745</v>
      </c>
      <c r="E1583" s="23" t="s">
        <v>96</v>
      </c>
      <c r="F1583" s="23" t="s">
        <v>36</v>
      </c>
      <c r="G1583" s="27" t="s">
        <v>5553</v>
      </c>
      <c r="H1583" s="27" t="s">
        <v>4338</v>
      </c>
      <c r="I1583" s="23" t="s">
        <v>4339</v>
      </c>
      <c r="J1583" t="s">
        <v>7078</v>
      </c>
      <c r="K1583">
        <v>3</v>
      </c>
      <c r="L1583" s="23" t="s">
        <v>2525</v>
      </c>
    </row>
    <row r="1584" spans="1:12" x14ac:dyDescent="0.35">
      <c r="A1584" s="23" t="s">
        <v>5194</v>
      </c>
      <c r="B1584" s="23" t="s">
        <v>5193</v>
      </c>
      <c r="C1584" s="23" t="s">
        <v>3254</v>
      </c>
      <c r="D1584" s="23">
        <v>2.266</v>
      </c>
      <c r="E1584" s="23" t="s">
        <v>36</v>
      </c>
      <c r="F1584" s="23" t="s">
        <v>36</v>
      </c>
      <c r="G1584" s="27" t="s">
        <v>5553</v>
      </c>
      <c r="H1584" s="27" t="s">
        <v>4338</v>
      </c>
      <c r="I1584" s="23" t="s">
        <v>4339</v>
      </c>
      <c r="J1584" t="s">
        <v>4426</v>
      </c>
      <c r="K1584">
        <v>2</v>
      </c>
      <c r="L1584" s="23" t="s">
        <v>2518</v>
      </c>
    </row>
    <row r="1585" spans="1:12" x14ac:dyDescent="0.35">
      <c r="A1585" s="23" t="s">
        <v>5096</v>
      </c>
      <c r="B1585" s="23" t="s">
        <v>5095</v>
      </c>
      <c r="C1585" s="23" t="s">
        <v>3254</v>
      </c>
      <c r="D1585" s="23">
        <v>3.1429999999999998</v>
      </c>
      <c r="E1585" s="23" t="s">
        <v>42</v>
      </c>
      <c r="F1585" s="23" t="s">
        <v>36</v>
      </c>
      <c r="G1585" s="27" t="s">
        <v>5553</v>
      </c>
      <c r="H1585" s="27" t="s">
        <v>4338</v>
      </c>
      <c r="I1585" s="23" t="s">
        <v>4342</v>
      </c>
      <c r="J1585" t="s">
        <v>4439</v>
      </c>
      <c r="K1585">
        <v>6</v>
      </c>
      <c r="L1585" s="23" t="s">
        <v>2518</v>
      </c>
    </row>
    <row r="1586" spans="1:12" x14ac:dyDescent="0.35">
      <c r="A1586" s="23" t="s">
        <v>4127</v>
      </c>
      <c r="B1586" s="23" t="s">
        <v>4126</v>
      </c>
      <c r="C1586" s="23" t="s">
        <v>3253</v>
      </c>
      <c r="D1586" s="23">
        <v>0.79900000000000004</v>
      </c>
      <c r="E1586" s="23" t="s">
        <v>39</v>
      </c>
      <c r="F1586" s="23" t="s">
        <v>36</v>
      </c>
      <c r="G1586" s="27" t="s">
        <v>29</v>
      </c>
      <c r="H1586" s="27" t="s">
        <v>4338</v>
      </c>
      <c r="I1586" s="23" t="s">
        <v>4342</v>
      </c>
      <c r="J1586" t="s">
        <v>4361</v>
      </c>
      <c r="K1586">
        <v>7</v>
      </c>
      <c r="L1586" s="23" t="s">
        <v>2522</v>
      </c>
    </row>
    <row r="1587" spans="1:12" x14ac:dyDescent="0.35">
      <c r="A1587" s="23" t="s">
        <v>6008</v>
      </c>
      <c r="B1587" s="23" t="s">
        <v>6007</v>
      </c>
      <c r="C1587" s="23" t="s">
        <v>3255</v>
      </c>
      <c r="D1587" s="23">
        <v>0.75</v>
      </c>
      <c r="E1587" s="23" t="s">
        <v>68</v>
      </c>
      <c r="F1587" s="23" t="s">
        <v>36</v>
      </c>
      <c r="G1587" s="27" t="s">
        <v>3274</v>
      </c>
      <c r="H1587" s="27" t="s">
        <v>4338</v>
      </c>
      <c r="I1587" s="23" t="s">
        <v>4339</v>
      </c>
      <c r="J1587" t="s">
        <v>4743</v>
      </c>
      <c r="K1587">
        <v>2</v>
      </c>
      <c r="L1587" s="23" t="s">
        <v>2525</v>
      </c>
    </row>
    <row r="1588" spans="1:12" x14ac:dyDescent="0.35">
      <c r="A1588" s="23" t="s">
        <v>3910</v>
      </c>
      <c r="B1588" s="23" t="s">
        <v>3909</v>
      </c>
      <c r="C1588" s="23" t="s">
        <v>3254</v>
      </c>
      <c r="D1588" s="23">
        <v>2.605</v>
      </c>
      <c r="E1588" s="23" t="s">
        <v>39</v>
      </c>
      <c r="F1588" s="23" t="s">
        <v>36</v>
      </c>
      <c r="G1588" s="27" t="s">
        <v>28</v>
      </c>
      <c r="H1588" s="27" t="s">
        <v>4338</v>
      </c>
      <c r="I1588" s="23" t="s">
        <v>4339</v>
      </c>
      <c r="J1588" t="s">
        <v>4457</v>
      </c>
      <c r="K1588">
        <v>1</v>
      </c>
      <c r="L1588" s="23" t="s">
        <v>2518</v>
      </c>
    </row>
    <row r="1589" spans="1:12" x14ac:dyDescent="0.35">
      <c r="A1589" s="23" t="s">
        <v>3338</v>
      </c>
      <c r="B1589" s="23" t="s">
        <v>3337</v>
      </c>
      <c r="C1589" s="23" t="s">
        <v>3254</v>
      </c>
      <c r="D1589" s="23">
        <v>2.706</v>
      </c>
      <c r="E1589" s="23" t="s">
        <v>47</v>
      </c>
      <c r="F1589" s="23" t="s">
        <v>36</v>
      </c>
      <c r="G1589" s="27" t="s">
        <v>3273</v>
      </c>
      <c r="H1589" s="27" t="s">
        <v>4338</v>
      </c>
      <c r="I1589" s="23" t="s">
        <v>4342</v>
      </c>
      <c r="J1589" t="s">
        <v>4860</v>
      </c>
      <c r="K1589">
        <v>8</v>
      </c>
      <c r="L1589" s="23" t="s">
        <v>2518</v>
      </c>
    </row>
    <row r="1590" spans="1:12" x14ac:dyDescent="0.35">
      <c r="A1590" s="23" t="s">
        <v>6781</v>
      </c>
      <c r="B1590" s="23" t="s">
        <v>6780</v>
      </c>
      <c r="C1590" s="23" t="s">
        <v>3253</v>
      </c>
      <c r="D1590" s="23">
        <v>1.1060000000000001</v>
      </c>
      <c r="E1590" s="23" t="s">
        <v>36</v>
      </c>
      <c r="F1590" s="23" t="s">
        <v>36</v>
      </c>
      <c r="G1590" s="27" t="s">
        <v>4910</v>
      </c>
      <c r="H1590" s="27" t="s">
        <v>4338</v>
      </c>
      <c r="I1590" s="23" t="s">
        <v>4339</v>
      </c>
      <c r="J1590" t="s">
        <v>4367</v>
      </c>
      <c r="K1590">
        <v>3</v>
      </c>
      <c r="L1590" s="23" t="s">
        <v>2522</v>
      </c>
    </row>
    <row r="1591" spans="1:12" x14ac:dyDescent="0.35">
      <c r="A1591" s="23" t="s">
        <v>525</v>
      </c>
      <c r="B1591" s="23" t="s">
        <v>524</v>
      </c>
      <c r="C1591" s="23" t="s">
        <v>3254</v>
      </c>
      <c r="D1591" s="23">
        <v>2.0590000000000002</v>
      </c>
      <c r="E1591" s="23" t="s">
        <v>76</v>
      </c>
      <c r="F1591" s="23" t="s">
        <v>36</v>
      </c>
      <c r="G1591" s="27" t="s">
        <v>493</v>
      </c>
      <c r="H1591" s="27" t="s">
        <v>4338</v>
      </c>
      <c r="I1591" s="23" t="s">
        <v>4339</v>
      </c>
      <c r="J1591" t="s">
        <v>4430</v>
      </c>
      <c r="K1591">
        <v>2</v>
      </c>
      <c r="L1591" s="23" t="s">
        <v>2518</v>
      </c>
    </row>
    <row r="1592" spans="1:12" x14ac:dyDescent="0.35">
      <c r="A1592" s="23" t="s">
        <v>2867</v>
      </c>
      <c r="B1592" s="23" t="s">
        <v>2866</v>
      </c>
      <c r="C1592" s="23" t="s">
        <v>3253</v>
      </c>
      <c r="D1592" s="23">
        <v>1.2909999999999999</v>
      </c>
      <c r="E1592" s="23" t="s">
        <v>81</v>
      </c>
      <c r="F1592" s="23" t="s">
        <v>36</v>
      </c>
      <c r="G1592" s="27" t="s">
        <v>493</v>
      </c>
      <c r="H1592" s="27" t="s">
        <v>4338</v>
      </c>
      <c r="I1592" s="23" t="s">
        <v>4339</v>
      </c>
      <c r="J1592" t="s">
        <v>4545</v>
      </c>
      <c r="K1592">
        <v>4</v>
      </c>
      <c r="L1592" s="23" t="s">
        <v>2522</v>
      </c>
    </row>
    <row r="1593" spans="1:12" x14ac:dyDescent="0.35">
      <c r="A1593" s="23" t="s">
        <v>6133</v>
      </c>
      <c r="B1593" s="23" t="s">
        <v>6132</v>
      </c>
      <c r="C1593" s="23" t="s">
        <v>3255</v>
      </c>
      <c r="D1593" s="23">
        <v>0.745</v>
      </c>
      <c r="E1593" s="23" t="s">
        <v>50</v>
      </c>
      <c r="F1593" s="23" t="s">
        <v>36</v>
      </c>
      <c r="G1593" s="27" t="s">
        <v>28</v>
      </c>
      <c r="H1593" s="27" t="s">
        <v>4338</v>
      </c>
      <c r="I1593" s="23" t="s">
        <v>4339</v>
      </c>
      <c r="J1593" t="s">
        <v>4466</v>
      </c>
      <c r="K1593">
        <v>3</v>
      </c>
      <c r="L1593" s="23" t="s">
        <v>2525</v>
      </c>
    </row>
    <row r="1594" spans="1:12" x14ac:dyDescent="0.35">
      <c r="A1594" s="23" t="s">
        <v>2403</v>
      </c>
      <c r="B1594" s="23" t="s">
        <v>2402</v>
      </c>
      <c r="C1594" s="23" t="s">
        <v>3254</v>
      </c>
      <c r="D1594" s="23">
        <v>2.222</v>
      </c>
      <c r="E1594" s="23" t="s">
        <v>71</v>
      </c>
      <c r="F1594" s="23" t="s">
        <v>36</v>
      </c>
      <c r="G1594" s="27" t="s">
        <v>1733</v>
      </c>
      <c r="H1594" s="27" t="s">
        <v>4338</v>
      </c>
      <c r="I1594" s="23" t="s">
        <v>4342</v>
      </c>
      <c r="J1594" t="s">
        <v>4686</v>
      </c>
      <c r="K1594">
        <v>7</v>
      </c>
      <c r="L1594" s="23" t="s">
        <v>2518</v>
      </c>
    </row>
    <row r="1595" spans="1:12" x14ac:dyDescent="0.35">
      <c r="A1595" s="23" t="s">
        <v>6202</v>
      </c>
      <c r="B1595" s="23" t="s">
        <v>6201</v>
      </c>
      <c r="C1595" s="23" t="s">
        <v>3255</v>
      </c>
      <c r="D1595" s="23">
        <v>0.75</v>
      </c>
      <c r="E1595" s="23" t="s">
        <v>50</v>
      </c>
      <c r="F1595" s="23" t="s">
        <v>36</v>
      </c>
      <c r="G1595" s="27" t="s">
        <v>1733</v>
      </c>
      <c r="H1595" s="27" t="s">
        <v>4338</v>
      </c>
      <c r="I1595" s="23" t="s">
        <v>4342</v>
      </c>
      <c r="J1595" t="s">
        <v>7063</v>
      </c>
      <c r="K1595">
        <v>7</v>
      </c>
      <c r="L1595" s="23" t="s">
        <v>2525</v>
      </c>
    </row>
    <row r="1596" spans="1:12" x14ac:dyDescent="0.35">
      <c r="A1596" s="23" t="s">
        <v>2718</v>
      </c>
      <c r="B1596" s="23" t="s">
        <v>2717</v>
      </c>
      <c r="C1596" s="23" t="s">
        <v>3262</v>
      </c>
      <c r="D1596" s="23">
        <v>3.641</v>
      </c>
      <c r="E1596" s="23" t="s">
        <v>81</v>
      </c>
      <c r="F1596" s="23" t="s">
        <v>36</v>
      </c>
      <c r="G1596" s="27" t="s">
        <v>1733</v>
      </c>
      <c r="H1596" s="27" t="s">
        <v>4338</v>
      </c>
      <c r="I1596" s="23" t="s">
        <v>4339</v>
      </c>
      <c r="J1596" t="s">
        <v>4358</v>
      </c>
      <c r="K1596">
        <v>1</v>
      </c>
      <c r="L1596" s="23" t="s">
        <v>2517</v>
      </c>
    </row>
    <row r="1597" spans="1:12" x14ac:dyDescent="0.35">
      <c r="A1597" s="23" t="s">
        <v>3197</v>
      </c>
      <c r="B1597" s="23" t="s">
        <v>3196</v>
      </c>
      <c r="C1597" s="23" t="s">
        <v>3253</v>
      </c>
      <c r="D1597" s="23">
        <v>1.663</v>
      </c>
      <c r="E1597" s="23" t="s">
        <v>53</v>
      </c>
      <c r="F1597" s="23" t="s">
        <v>36</v>
      </c>
      <c r="G1597" s="27" t="s">
        <v>1733</v>
      </c>
      <c r="H1597" s="27" t="s">
        <v>4338</v>
      </c>
      <c r="I1597" s="23" t="s">
        <v>4339</v>
      </c>
      <c r="J1597" t="s">
        <v>4369</v>
      </c>
      <c r="K1597">
        <v>4</v>
      </c>
      <c r="L1597" s="23" t="s">
        <v>2522</v>
      </c>
    </row>
    <row r="1598" spans="1:12" x14ac:dyDescent="0.35">
      <c r="A1598" s="23" t="s">
        <v>78</v>
      </c>
      <c r="B1598" s="23" t="s">
        <v>77</v>
      </c>
      <c r="C1598" s="23" t="s">
        <v>3262</v>
      </c>
      <c r="D1598" s="23">
        <v>3.835</v>
      </c>
      <c r="E1598" s="23" t="s">
        <v>53</v>
      </c>
      <c r="F1598" s="23" t="s">
        <v>36</v>
      </c>
      <c r="G1598" s="27" t="s">
        <v>25</v>
      </c>
      <c r="H1598" s="27" t="s">
        <v>4338</v>
      </c>
      <c r="I1598" s="23" t="s">
        <v>4339</v>
      </c>
      <c r="J1598" t="s">
        <v>4886</v>
      </c>
      <c r="K1598">
        <v>4</v>
      </c>
      <c r="L1598" s="23" t="s">
        <v>2517</v>
      </c>
    </row>
    <row r="1599" spans="1:12" x14ac:dyDescent="0.35">
      <c r="A1599" s="23" t="s">
        <v>3288</v>
      </c>
      <c r="B1599" s="23" t="s">
        <v>3287</v>
      </c>
      <c r="C1599" s="23" t="s">
        <v>3254</v>
      </c>
      <c r="D1599" s="23">
        <v>2.5329999999999999</v>
      </c>
      <c r="E1599" s="23" t="s">
        <v>39</v>
      </c>
      <c r="F1599" s="23" t="s">
        <v>36</v>
      </c>
      <c r="G1599" s="27" t="s">
        <v>497</v>
      </c>
      <c r="H1599" s="27" t="s">
        <v>4338</v>
      </c>
      <c r="I1599" s="23" t="s">
        <v>4342</v>
      </c>
      <c r="J1599" t="s">
        <v>4556</v>
      </c>
      <c r="K1599">
        <v>5</v>
      </c>
      <c r="L1599" s="23" t="s">
        <v>2518</v>
      </c>
    </row>
    <row r="1600" spans="1:12" x14ac:dyDescent="0.35">
      <c r="A1600" s="23" t="s">
        <v>6322</v>
      </c>
      <c r="B1600" s="23" t="s">
        <v>6321</v>
      </c>
      <c r="C1600" s="23" t="s">
        <v>3261</v>
      </c>
      <c r="D1600" s="23">
        <v>4.9859999999999998</v>
      </c>
      <c r="E1600" s="23" t="s">
        <v>71</v>
      </c>
      <c r="F1600" s="23" t="s">
        <v>36</v>
      </c>
      <c r="G1600" s="27" t="s">
        <v>4910</v>
      </c>
      <c r="H1600" s="27" t="s">
        <v>4338</v>
      </c>
      <c r="I1600" s="23" t="s">
        <v>4339</v>
      </c>
      <c r="J1600" t="s">
        <v>4437</v>
      </c>
      <c r="K1600">
        <v>4</v>
      </c>
      <c r="L1600" s="23" t="s">
        <v>2536</v>
      </c>
    </row>
    <row r="1601" spans="1:12" x14ac:dyDescent="0.35">
      <c r="A1601" s="23" t="s">
        <v>1766</v>
      </c>
      <c r="B1601" s="23" t="s">
        <v>1765</v>
      </c>
      <c r="C1601" s="23" t="s">
        <v>3254</v>
      </c>
      <c r="D1601" s="23">
        <v>2.915</v>
      </c>
      <c r="E1601" s="23" t="s">
        <v>85</v>
      </c>
      <c r="F1601" s="23" t="s">
        <v>36</v>
      </c>
      <c r="G1601" s="27" t="s">
        <v>2783</v>
      </c>
      <c r="H1601" s="27" t="s">
        <v>4338</v>
      </c>
      <c r="I1601" s="23" t="s">
        <v>4339</v>
      </c>
      <c r="J1601" t="s">
        <v>4445</v>
      </c>
      <c r="K1601">
        <v>3</v>
      </c>
      <c r="L1601" s="23" t="s">
        <v>2518</v>
      </c>
    </row>
    <row r="1602" spans="1:12" x14ac:dyDescent="0.35">
      <c r="A1602" s="23" t="s">
        <v>3452</v>
      </c>
      <c r="B1602" s="23" t="s">
        <v>3451</v>
      </c>
      <c r="C1602" s="23" t="s">
        <v>3253</v>
      </c>
      <c r="D1602" s="23">
        <v>0.90300000000000002</v>
      </c>
      <c r="E1602" s="23" t="s">
        <v>39</v>
      </c>
      <c r="F1602" s="23" t="s">
        <v>36</v>
      </c>
      <c r="G1602" s="27" t="s">
        <v>3273</v>
      </c>
      <c r="H1602" s="27" t="s">
        <v>4338</v>
      </c>
      <c r="I1602" s="23" t="s">
        <v>4339</v>
      </c>
      <c r="J1602" t="s">
        <v>4553</v>
      </c>
      <c r="K1602">
        <v>3</v>
      </c>
      <c r="L1602" s="23" t="s">
        <v>2522</v>
      </c>
    </row>
    <row r="1603" spans="1:12" x14ac:dyDescent="0.35">
      <c r="A1603" s="23" t="s">
        <v>4975</v>
      </c>
      <c r="B1603" s="23" t="s">
        <v>4974</v>
      </c>
      <c r="C1603" s="23" t="s">
        <v>3254</v>
      </c>
      <c r="D1603" s="23">
        <v>2.1709999999999998</v>
      </c>
      <c r="E1603" s="23" t="s">
        <v>76</v>
      </c>
      <c r="F1603" s="23" t="s">
        <v>36</v>
      </c>
      <c r="G1603" s="27" t="s">
        <v>3273</v>
      </c>
      <c r="H1603" s="27" t="s">
        <v>4338</v>
      </c>
      <c r="I1603" s="23" t="s">
        <v>4342</v>
      </c>
      <c r="J1603" t="s">
        <v>4881</v>
      </c>
      <c r="K1603">
        <v>6</v>
      </c>
      <c r="L1603" s="23" t="s">
        <v>2518</v>
      </c>
    </row>
    <row r="1604" spans="1:12" x14ac:dyDescent="0.35">
      <c r="A1604" s="23" t="s">
        <v>5810</v>
      </c>
      <c r="B1604" s="23" t="s">
        <v>5809</v>
      </c>
      <c r="C1604" s="23" t="s">
        <v>3255</v>
      </c>
      <c r="D1604" s="23">
        <v>0.74299999999999999</v>
      </c>
      <c r="E1604" s="23" t="s">
        <v>68</v>
      </c>
      <c r="F1604" s="23" t="s">
        <v>36</v>
      </c>
      <c r="G1604" s="27" t="s">
        <v>4909</v>
      </c>
      <c r="H1604" s="27" t="s">
        <v>4338</v>
      </c>
      <c r="I1604" s="23" t="s">
        <v>4342</v>
      </c>
      <c r="J1604" t="s">
        <v>7096</v>
      </c>
      <c r="K1604">
        <v>7</v>
      </c>
      <c r="L1604" s="23" t="s">
        <v>2525</v>
      </c>
    </row>
    <row r="1605" spans="1:12" x14ac:dyDescent="0.35">
      <c r="A1605" s="23" t="s">
        <v>3893</v>
      </c>
      <c r="B1605" s="23" t="s">
        <v>3892</v>
      </c>
      <c r="C1605" s="23" t="s">
        <v>3261</v>
      </c>
      <c r="D1605" s="23">
        <v>5.6630000000000003</v>
      </c>
      <c r="E1605" s="23" t="s">
        <v>36</v>
      </c>
      <c r="F1605" s="23" t="s">
        <v>36</v>
      </c>
      <c r="G1605" s="27" t="s">
        <v>28</v>
      </c>
      <c r="H1605" s="27" t="s">
        <v>4338</v>
      </c>
      <c r="I1605" s="23" t="s">
        <v>4339</v>
      </c>
      <c r="J1605" t="s">
        <v>4572</v>
      </c>
      <c r="K1605">
        <v>1</v>
      </c>
      <c r="L1605" s="23" t="s">
        <v>2536</v>
      </c>
    </row>
    <row r="1606" spans="1:12" x14ac:dyDescent="0.35">
      <c r="A1606" s="23" t="s">
        <v>2223</v>
      </c>
      <c r="B1606" s="23" t="s">
        <v>2222</v>
      </c>
      <c r="C1606" s="23" t="s">
        <v>3262</v>
      </c>
      <c r="D1606" s="23">
        <v>4.423</v>
      </c>
      <c r="E1606" s="23" t="s">
        <v>53</v>
      </c>
      <c r="F1606" s="23" t="s">
        <v>36</v>
      </c>
      <c r="G1606" s="27" t="s">
        <v>497</v>
      </c>
      <c r="H1606" s="27" t="s">
        <v>4338</v>
      </c>
      <c r="I1606" s="23" t="s">
        <v>4342</v>
      </c>
      <c r="J1606" t="s">
        <v>4887</v>
      </c>
      <c r="K1606">
        <v>6</v>
      </c>
      <c r="L1606" s="23" t="s">
        <v>2517</v>
      </c>
    </row>
    <row r="1607" spans="1:12" x14ac:dyDescent="0.35">
      <c r="A1607" s="23" t="s">
        <v>3914</v>
      </c>
      <c r="B1607" s="23" t="s">
        <v>3913</v>
      </c>
      <c r="C1607" s="23" t="s">
        <v>3253</v>
      </c>
      <c r="D1607" s="23">
        <v>1.1830000000000001</v>
      </c>
      <c r="E1607" s="23" t="s">
        <v>76</v>
      </c>
      <c r="F1607" s="23" t="s">
        <v>36</v>
      </c>
      <c r="G1607" s="27" t="s">
        <v>28</v>
      </c>
      <c r="H1607" s="27" t="s">
        <v>4338</v>
      </c>
      <c r="I1607" s="23" t="s">
        <v>4339</v>
      </c>
      <c r="J1607" t="s">
        <v>4619</v>
      </c>
      <c r="K1607">
        <v>4</v>
      </c>
      <c r="L1607" s="23" t="s">
        <v>2522</v>
      </c>
    </row>
    <row r="1608" spans="1:12" x14ac:dyDescent="0.35">
      <c r="A1608" s="23" t="s">
        <v>1509</v>
      </c>
      <c r="B1608" s="23" t="s">
        <v>1508</v>
      </c>
      <c r="C1608" s="23" t="s">
        <v>3254</v>
      </c>
      <c r="D1608" s="23">
        <v>3.35</v>
      </c>
      <c r="E1608" s="23" t="s">
        <v>71</v>
      </c>
      <c r="F1608" s="23" t="s">
        <v>36</v>
      </c>
      <c r="G1608" s="27" t="s">
        <v>28</v>
      </c>
      <c r="H1608" s="27" t="s">
        <v>4338</v>
      </c>
      <c r="I1608" s="23" t="s">
        <v>4339</v>
      </c>
      <c r="J1608" t="s">
        <v>4733</v>
      </c>
      <c r="K1608">
        <v>3</v>
      </c>
      <c r="L1608" s="23" t="s">
        <v>2518</v>
      </c>
    </row>
    <row r="1609" spans="1:12" x14ac:dyDescent="0.35">
      <c r="A1609" s="23" t="s">
        <v>4957</v>
      </c>
      <c r="B1609" s="23" t="s">
        <v>4956</v>
      </c>
      <c r="C1609" s="23" t="s">
        <v>3255</v>
      </c>
      <c r="D1609" s="23">
        <v>0.61399999999999999</v>
      </c>
      <c r="E1609" s="23" t="s">
        <v>106</v>
      </c>
      <c r="F1609" s="23" t="s">
        <v>36</v>
      </c>
      <c r="G1609" s="27" t="s">
        <v>2786</v>
      </c>
      <c r="H1609" s="27" t="s">
        <v>4338</v>
      </c>
      <c r="I1609" s="23" t="s">
        <v>4339</v>
      </c>
      <c r="J1609" t="s">
        <v>4462</v>
      </c>
      <c r="K1609">
        <v>1</v>
      </c>
      <c r="L1609" s="23" t="s">
        <v>2525</v>
      </c>
    </row>
    <row r="1610" spans="1:12" x14ac:dyDescent="0.35">
      <c r="A1610" s="23" t="s">
        <v>2233</v>
      </c>
      <c r="B1610" s="23" t="s">
        <v>2232</v>
      </c>
      <c r="C1610" s="23" t="s">
        <v>3253</v>
      </c>
      <c r="D1610" s="23">
        <v>1.2649999999999999</v>
      </c>
      <c r="E1610" s="23" t="s">
        <v>71</v>
      </c>
      <c r="F1610" s="23" t="s">
        <v>36</v>
      </c>
      <c r="G1610" s="27" t="s">
        <v>497</v>
      </c>
      <c r="H1610" s="27" t="s">
        <v>4338</v>
      </c>
      <c r="I1610" s="23" t="s">
        <v>4339</v>
      </c>
      <c r="J1610" t="s">
        <v>4801</v>
      </c>
      <c r="K1610">
        <v>3</v>
      </c>
      <c r="L1610" s="23" t="s">
        <v>2522</v>
      </c>
    </row>
    <row r="1611" spans="1:12" x14ac:dyDescent="0.35">
      <c r="A1611" s="23" t="s">
        <v>6586</v>
      </c>
      <c r="B1611" s="23" t="s">
        <v>6585</v>
      </c>
      <c r="C1611" s="23" t="s">
        <v>3254</v>
      </c>
      <c r="D1611" s="23">
        <v>2.9289999999999998</v>
      </c>
      <c r="E1611" s="23" t="s">
        <v>144</v>
      </c>
      <c r="F1611" s="23" t="s">
        <v>36</v>
      </c>
      <c r="G1611" s="27" t="s">
        <v>4910</v>
      </c>
      <c r="H1611" s="27" t="s">
        <v>4338</v>
      </c>
      <c r="I1611" s="23" t="s">
        <v>4339</v>
      </c>
      <c r="J1611" t="s">
        <v>4373</v>
      </c>
      <c r="K1611">
        <v>4</v>
      </c>
      <c r="L1611" s="23" t="s">
        <v>2518</v>
      </c>
    </row>
    <row r="1612" spans="1:12" x14ac:dyDescent="0.35">
      <c r="A1612" s="23" t="s">
        <v>2842</v>
      </c>
      <c r="B1612" s="23" t="s">
        <v>2841</v>
      </c>
      <c r="C1612" s="23" t="s">
        <v>3253</v>
      </c>
      <c r="D1612" s="23">
        <v>0.82099999999999995</v>
      </c>
      <c r="E1612" s="23" t="s">
        <v>42</v>
      </c>
      <c r="F1612" s="23" t="s">
        <v>36</v>
      </c>
      <c r="G1612" s="27" t="s">
        <v>493</v>
      </c>
      <c r="H1612" s="27" t="s">
        <v>4338</v>
      </c>
      <c r="I1612" s="23" t="s">
        <v>4342</v>
      </c>
      <c r="J1612" t="s">
        <v>4888</v>
      </c>
      <c r="K1612">
        <v>7</v>
      </c>
      <c r="L1612" s="23" t="s">
        <v>2522</v>
      </c>
    </row>
    <row r="1613" spans="1:12" x14ac:dyDescent="0.35">
      <c r="A1613" s="23" t="s">
        <v>2852</v>
      </c>
      <c r="B1613" s="23" t="s">
        <v>2851</v>
      </c>
      <c r="C1613" s="23" t="s">
        <v>3261</v>
      </c>
      <c r="D1613" s="23">
        <v>5.4980000000000002</v>
      </c>
      <c r="E1613" s="23" t="s">
        <v>76</v>
      </c>
      <c r="F1613" s="23" t="s">
        <v>36</v>
      </c>
      <c r="G1613" s="27" t="s">
        <v>493</v>
      </c>
      <c r="H1613" s="27" t="s">
        <v>4338</v>
      </c>
      <c r="I1613" s="23" t="s">
        <v>4339</v>
      </c>
      <c r="J1613" t="s">
        <v>4889</v>
      </c>
      <c r="K1613">
        <v>1</v>
      </c>
      <c r="L1613" s="23" t="s">
        <v>2536</v>
      </c>
    </row>
    <row r="1614" spans="1:12" x14ac:dyDescent="0.35">
      <c r="A1614" s="23" t="s">
        <v>531</v>
      </c>
      <c r="B1614" s="23" t="s">
        <v>530</v>
      </c>
      <c r="C1614" s="23" t="s">
        <v>3255</v>
      </c>
      <c r="D1614" s="23">
        <v>0.64100000000000001</v>
      </c>
      <c r="E1614" s="23" t="s">
        <v>53</v>
      </c>
      <c r="F1614" s="23" t="s">
        <v>36</v>
      </c>
      <c r="G1614" s="27" t="s">
        <v>493</v>
      </c>
      <c r="H1614" s="27" t="s">
        <v>4338</v>
      </c>
      <c r="I1614" s="23" t="s">
        <v>4339</v>
      </c>
      <c r="J1614" t="s">
        <v>4513</v>
      </c>
      <c r="K1614">
        <v>2</v>
      </c>
      <c r="L1614" s="23" t="s">
        <v>2525</v>
      </c>
    </row>
    <row r="1615" spans="1:12" x14ac:dyDescent="0.35">
      <c r="A1615" s="23" t="s">
        <v>2388</v>
      </c>
      <c r="B1615" s="23" t="s">
        <v>2387</v>
      </c>
      <c r="C1615" s="23" t="s">
        <v>3262</v>
      </c>
      <c r="D1615" s="23">
        <v>3.57</v>
      </c>
      <c r="E1615" s="23" t="s">
        <v>76</v>
      </c>
      <c r="F1615" s="23" t="s">
        <v>36</v>
      </c>
      <c r="G1615" s="27" t="s">
        <v>1733</v>
      </c>
      <c r="H1615" s="27" t="s">
        <v>4338</v>
      </c>
      <c r="I1615" s="23" t="s">
        <v>4339</v>
      </c>
      <c r="J1615" t="s">
        <v>4841</v>
      </c>
      <c r="K1615">
        <v>2</v>
      </c>
      <c r="L1615" s="23" t="s">
        <v>2517</v>
      </c>
    </row>
    <row r="1616" spans="1:12" x14ac:dyDescent="0.35">
      <c r="A1616" s="23" t="s">
        <v>271</v>
      </c>
      <c r="B1616" s="23" t="s">
        <v>270</v>
      </c>
      <c r="C1616" s="23" t="s">
        <v>3253</v>
      </c>
      <c r="D1616" s="23">
        <v>1.702</v>
      </c>
      <c r="E1616" s="23" t="s">
        <v>39</v>
      </c>
      <c r="F1616" s="23" t="s">
        <v>36</v>
      </c>
      <c r="G1616" s="27" t="s">
        <v>28</v>
      </c>
      <c r="H1616" s="27" t="s">
        <v>4338</v>
      </c>
      <c r="I1616" s="23" t="s">
        <v>4339</v>
      </c>
      <c r="J1616" t="s">
        <v>4529</v>
      </c>
      <c r="K1616">
        <v>4</v>
      </c>
      <c r="L1616" s="23" t="s">
        <v>2522</v>
      </c>
    </row>
    <row r="1617" spans="1:12" x14ac:dyDescent="0.35">
      <c r="A1617" s="23" t="s">
        <v>2921</v>
      </c>
      <c r="B1617" s="23" t="s">
        <v>2920</v>
      </c>
      <c r="C1617" s="23" t="s">
        <v>3253</v>
      </c>
      <c r="D1617" s="23">
        <v>1.4610000000000001</v>
      </c>
      <c r="E1617" s="23" t="s">
        <v>144</v>
      </c>
      <c r="F1617" s="23" t="s">
        <v>36</v>
      </c>
      <c r="G1617" s="27" t="s">
        <v>2786</v>
      </c>
      <c r="H1617" s="27" t="s">
        <v>4338</v>
      </c>
      <c r="I1617" s="23" t="s">
        <v>4342</v>
      </c>
      <c r="J1617" t="s">
        <v>4775</v>
      </c>
      <c r="K1617">
        <v>7</v>
      </c>
      <c r="L1617" s="23" t="s">
        <v>2522</v>
      </c>
    </row>
    <row r="1618" spans="1:12" x14ac:dyDescent="0.35">
      <c r="A1618" s="23" t="s">
        <v>6703</v>
      </c>
      <c r="B1618" s="23" t="s">
        <v>6702</v>
      </c>
      <c r="C1618" s="23" t="s">
        <v>3254</v>
      </c>
      <c r="D1618" s="23">
        <v>1.9019999999999999</v>
      </c>
      <c r="E1618" s="23" t="s">
        <v>47</v>
      </c>
      <c r="F1618" s="23" t="s">
        <v>36</v>
      </c>
      <c r="G1618" s="27" t="s">
        <v>4910</v>
      </c>
      <c r="H1618" s="27" t="s">
        <v>4338</v>
      </c>
      <c r="I1618" s="23" t="s">
        <v>4339</v>
      </c>
      <c r="J1618" t="s">
        <v>4703</v>
      </c>
      <c r="K1618">
        <v>3</v>
      </c>
      <c r="L1618" s="23" t="s">
        <v>2518</v>
      </c>
    </row>
    <row r="1619" spans="1:12" x14ac:dyDescent="0.35">
      <c r="A1619" s="23" t="s">
        <v>5574</v>
      </c>
      <c r="B1619" s="23" t="s">
        <v>5573</v>
      </c>
      <c r="C1619" s="23" t="s">
        <v>3255</v>
      </c>
      <c r="D1619" s="23">
        <v>0.75</v>
      </c>
      <c r="E1619" s="23" t="s">
        <v>39</v>
      </c>
      <c r="F1619" s="23" t="s">
        <v>36</v>
      </c>
      <c r="G1619" s="27" t="s">
        <v>29</v>
      </c>
      <c r="H1619" s="27" t="s">
        <v>4338</v>
      </c>
      <c r="I1619" s="23" t="s">
        <v>4342</v>
      </c>
      <c r="J1619" t="s">
        <v>4871</v>
      </c>
      <c r="K1619">
        <v>8</v>
      </c>
      <c r="L1619" s="23" t="s">
        <v>2525</v>
      </c>
    </row>
    <row r="1620" spans="1:12" x14ac:dyDescent="0.35">
      <c r="A1620" s="23" t="s">
        <v>521</v>
      </c>
      <c r="B1620" s="23" t="s">
        <v>520</v>
      </c>
      <c r="C1620" s="23" t="s">
        <v>3254</v>
      </c>
      <c r="D1620" s="23">
        <v>2.8980000000000001</v>
      </c>
      <c r="E1620" s="23" t="s">
        <v>36</v>
      </c>
      <c r="F1620" s="23" t="s">
        <v>36</v>
      </c>
      <c r="G1620" s="27" t="s">
        <v>493</v>
      </c>
      <c r="H1620" s="27" t="s">
        <v>4338</v>
      </c>
      <c r="I1620" s="23" t="s">
        <v>4339</v>
      </c>
      <c r="J1620" t="s">
        <v>4403</v>
      </c>
      <c r="K1620">
        <v>2</v>
      </c>
      <c r="L1620" s="23" t="s">
        <v>2518</v>
      </c>
    </row>
    <row r="1621" spans="1:12" x14ac:dyDescent="0.35">
      <c r="A1621" s="23" t="s">
        <v>5054</v>
      </c>
      <c r="B1621" s="23" t="s">
        <v>5053</v>
      </c>
      <c r="C1621" s="23" t="s">
        <v>3254</v>
      </c>
      <c r="D1621" s="23">
        <v>2.5979999999999999</v>
      </c>
      <c r="E1621" s="23" t="s">
        <v>42</v>
      </c>
      <c r="F1621" s="23" t="s">
        <v>36</v>
      </c>
      <c r="G1621" s="27" t="s">
        <v>2783</v>
      </c>
      <c r="H1621" s="27" t="s">
        <v>4338</v>
      </c>
      <c r="I1621" s="23" t="s">
        <v>4339</v>
      </c>
      <c r="J1621" t="s">
        <v>4833</v>
      </c>
      <c r="K1621">
        <v>3</v>
      </c>
      <c r="L1621" s="23" t="s">
        <v>2518</v>
      </c>
    </row>
    <row r="1622" spans="1:12" x14ac:dyDescent="0.35">
      <c r="A1622" s="23" t="s">
        <v>5770</v>
      </c>
      <c r="B1622" s="23" t="s">
        <v>5769</v>
      </c>
      <c r="C1622" s="23" t="s">
        <v>3253</v>
      </c>
      <c r="D1622" s="23">
        <v>1.512</v>
      </c>
      <c r="E1622" s="23" t="s">
        <v>36</v>
      </c>
      <c r="F1622" s="23" t="s">
        <v>36</v>
      </c>
      <c r="G1622" s="27" t="s">
        <v>4909</v>
      </c>
      <c r="H1622" s="27" t="s">
        <v>4338</v>
      </c>
      <c r="I1622" s="23" t="s">
        <v>4339</v>
      </c>
      <c r="J1622" t="s">
        <v>4612</v>
      </c>
      <c r="K1622">
        <v>3</v>
      </c>
      <c r="L1622" s="23" t="s">
        <v>2522</v>
      </c>
    </row>
    <row r="1623" spans="1:12" x14ac:dyDescent="0.35">
      <c r="A1623" s="23" t="s">
        <v>2698</v>
      </c>
      <c r="B1623" s="23" t="s">
        <v>2697</v>
      </c>
      <c r="C1623" s="23" t="s">
        <v>3255</v>
      </c>
      <c r="D1623" s="23">
        <v>0.75</v>
      </c>
      <c r="E1623" s="23" t="s">
        <v>39</v>
      </c>
      <c r="F1623" s="23" t="s">
        <v>36</v>
      </c>
      <c r="G1623" s="27" t="s">
        <v>1733</v>
      </c>
      <c r="H1623" s="27" t="s">
        <v>4338</v>
      </c>
      <c r="I1623" s="23" t="s">
        <v>4342</v>
      </c>
      <c r="J1623" t="s">
        <v>4610</v>
      </c>
      <c r="K1623">
        <v>5</v>
      </c>
      <c r="L1623" s="23" t="s">
        <v>2525</v>
      </c>
    </row>
    <row r="1624" spans="1:12" x14ac:dyDescent="0.35">
      <c r="A1624" s="23" t="s">
        <v>6677</v>
      </c>
      <c r="B1624" s="23" t="s">
        <v>6676</v>
      </c>
      <c r="C1624" s="23" t="s">
        <v>3254</v>
      </c>
      <c r="D1624" s="23">
        <v>2.1379999999999999</v>
      </c>
      <c r="E1624" s="23" t="s">
        <v>76</v>
      </c>
      <c r="F1624" s="23" t="s">
        <v>36</v>
      </c>
      <c r="G1624" s="27" t="s">
        <v>4910</v>
      </c>
      <c r="H1624" s="27" t="s">
        <v>4338</v>
      </c>
      <c r="I1624" s="23" t="s">
        <v>4339</v>
      </c>
      <c r="J1624" t="s">
        <v>4825</v>
      </c>
      <c r="K1624">
        <v>3</v>
      </c>
      <c r="L1624" s="23" t="s">
        <v>2518</v>
      </c>
    </row>
    <row r="1625" spans="1:12" x14ac:dyDescent="0.35">
      <c r="A1625" s="23" t="s">
        <v>2290</v>
      </c>
      <c r="B1625" s="23" t="s">
        <v>2289</v>
      </c>
      <c r="C1625" s="23" t="s">
        <v>3261</v>
      </c>
      <c r="D1625" s="23">
        <v>5.5970000000000004</v>
      </c>
      <c r="E1625" s="23" t="s">
        <v>96</v>
      </c>
      <c r="F1625" s="23" t="s">
        <v>36</v>
      </c>
      <c r="G1625" s="27" t="s">
        <v>28</v>
      </c>
      <c r="H1625" s="27" t="s">
        <v>4338</v>
      </c>
      <c r="I1625" s="23" t="s">
        <v>4339</v>
      </c>
      <c r="J1625" t="s">
        <v>4679</v>
      </c>
      <c r="K1625">
        <v>4</v>
      </c>
      <c r="L1625" s="23" t="s">
        <v>2536</v>
      </c>
    </row>
    <row r="1626" spans="1:12" x14ac:dyDescent="0.35">
      <c r="A1626" s="23" t="s">
        <v>190</v>
      </c>
      <c r="B1626" s="23" t="s">
        <v>189</v>
      </c>
      <c r="C1626" s="23" t="s">
        <v>3254</v>
      </c>
      <c r="D1626" s="23">
        <v>3.1659999999999999</v>
      </c>
      <c r="E1626" s="23" t="s">
        <v>156</v>
      </c>
      <c r="F1626" s="23" t="s">
        <v>36</v>
      </c>
      <c r="G1626" s="27" t="s">
        <v>27</v>
      </c>
      <c r="H1626" s="27" t="s">
        <v>4338</v>
      </c>
      <c r="I1626" s="23" t="s">
        <v>4342</v>
      </c>
      <c r="J1626" t="s">
        <v>4865</v>
      </c>
      <c r="K1626">
        <v>5</v>
      </c>
      <c r="L1626" s="23" t="s">
        <v>2518</v>
      </c>
    </row>
    <row r="1627" spans="1:12" x14ac:dyDescent="0.35">
      <c r="A1627" s="23" t="s">
        <v>6432</v>
      </c>
      <c r="B1627" s="23" t="s">
        <v>6431</v>
      </c>
      <c r="C1627" s="23" t="s">
        <v>3262</v>
      </c>
      <c r="D1627" s="23">
        <v>4.0869999999999997</v>
      </c>
      <c r="E1627" s="23" t="s">
        <v>36</v>
      </c>
      <c r="F1627" s="23" t="s">
        <v>36</v>
      </c>
      <c r="G1627" s="27" t="s">
        <v>4910</v>
      </c>
      <c r="H1627" s="27" t="s">
        <v>4338</v>
      </c>
      <c r="I1627" s="23" t="s">
        <v>4339</v>
      </c>
      <c r="J1627" t="s">
        <v>4528</v>
      </c>
      <c r="K1627">
        <v>3</v>
      </c>
      <c r="L1627" s="23" t="s">
        <v>2517</v>
      </c>
    </row>
    <row r="1628" spans="1:12" x14ac:dyDescent="0.35">
      <c r="A1628" s="23" t="s">
        <v>1803</v>
      </c>
      <c r="B1628" s="23" t="s">
        <v>1802</v>
      </c>
      <c r="C1628" s="23" t="s">
        <v>3254</v>
      </c>
      <c r="D1628" s="23">
        <v>2.5779999999999998</v>
      </c>
      <c r="E1628" s="23" t="s">
        <v>36</v>
      </c>
      <c r="F1628" s="23" t="s">
        <v>36</v>
      </c>
      <c r="G1628" s="27" t="s">
        <v>1733</v>
      </c>
      <c r="H1628" s="27" t="s">
        <v>4338</v>
      </c>
      <c r="I1628" s="23" t="s">
        <v>4339</v>
      </c>
      <c r="J1628" t="s">
        <v>4513</v>
      </c>
      <c r="K1628">
        <v>2</v>
      </c>
      <c r="L1628" s="23" t="s">
        <v>2518</v>
      </c>
    </row>
    <row r="1629" spans="1:12" x14ac:dyDescent="0.35">
      <c r="A1629" s="23" t="s">
        <v>2531</v>
      </c>
      <c r="B1629" s="23" t="s">
        <v>2530</v>
      </c>
      <c r="C1629" s="23" t="s">
        <v>3253</v>
      </c>
      <c r="D1629" s="23">
        <v>1.198</v>
      </c>
      <c r="E1629" s="23" t="s">
        <v>71</v>
      </c>
      <c r="F1629" s="23" t="s">
        <v>36</v>
      </c>
      <c r="G1629" s="27" t="s">
        <v>25</v>
      </c>
      <c r="H1629" s="27" t="s">
        <v>4338</v>
      </c>
      <c r="I1629" s="23" t="s">
        <v>4342</v>
      </c>
      <c r="J1629" t="s">
        <v>4865</v>
      </c>
      <c r="K1629">
        <v>5</v>
      </c>
      <c r="L1629" s="23" t="s">
        <v>2522</v>
      </c>
    </row>
    <row r="1630" spans="1:12" x14ac:dyDescent="0.35">
      <c r="A1630" s="23" t="s">
        <v>3294</v>
      </c>
      <c r="B1630" s="23" t="s">
        <v>3293</v>
      </c>
      <c r="C1630" s="23" t="s">
        <v>3262</v>
      </c>
      <c r="D1630" s="23">
        <v>3.8090000000000002</v>
      </c>
      <c r="E1630" s="23" t="s">
        <v>68</v>
      </c>
      <c r="F1630" s="23" t="s">
        <v>36</v>
      </c>
      <c r="G1630" s="27" t="s">
        <v>4910</v>
      </c>
      <c r="H1630" s="27" t="s">
        <v>4338</v>
      </c>
      <c r="I1630" s="23" t="s">
        <v>4339</v>
      </c>
      <c r="J1630" t="s">
        <v>4442</v>
      </c>
      <c r="K1630">
        <v>1</v>
      </c>
      <c r="L1630" s="23" t="s">
        <v>2517</v>
      </c>
    </row>
    <row r="1631" spans="1:12" x14ac:dyDescent="0.35">
      <c r="A1631" s="23" t="s">
        <v>3087</v>
      </c>
      <c r="B1631" s="23" t="s">
        <v>3086</v>
      </c>
      <c r="C1631" s="23" t="s">
        <v>3255</v>
      </c>
      <c r="D1631" s="23">
        <v>0.75</v>
      </c>
      <c r="E1631" s="23" t="s">
        <v>35</v>
      </c>
      <c r="F1631" s="23" t="s">
        <v>36</v>
      </c>
      <c r="G1631" s="27" t="s">
        <v>27</v>
      </c>
      <c r="H1631" s="27" t="s">
        <v>4338</v>
      </c>
      <c r="I1631" s="23" t="s">
        <v>4342</v>
      </c>
      <c r="J1631" t="s">
        <v>4887</v>
      </c>
      <c r="K1631">
        <v>6</v>
      </c>
      <c r="L1631" s="23" t="s">
        <v>2525</v>
      </c>
    </row>
    <row r="1632" spans="1:12" x14ac:dyDescent="0.35">
      <c r="A1632" s="23" t="s">
        <v>5568</v>
      </c>
      <c r="B1632" s="23" t="s">
        <v>4188</v>
      </c>
      <c r="C1632" s="23" t="s">
        <v>3262</v>
      </c>
      <c r="D1632" s="23">
        <v>3.585</v>
      </c>
      <c r="E1632" s="23" t="s">
        <v>39</v>
      </c>
      <c r="F1632" s="23" t="s">
        <v>36</v>
      </c>
      <c r="G1632" s="27" t="s">
        <v>29</v>
      </c>
      <c r="H1632" s="27" t="s">
        <v>4338</v>
      </c>
      <c r="I1632" s="23" t="s">
        <v>4339</v>
      </c>
      <c r="J1632" t="s">
        <v>4570</v>
      </c>
      <c r="K1632">
        <v>1</v>
      </c>
      <c r="L1632" s="23" t="s">
        <v>2517</v>
      </c>
    </row>
    <row r="1633" spans="1:12" x14ac:dyDescent="0.35">
      <c r="A1633" s="23" t="s">
        <v>6460</v>
      </c>
      <c r="B1633" s="23" t="s">
        <v>6459</v>
      </c>
      <c r="C1633" s="23" t="s">
        <v>3253</v>
      </c>
      <c r="D1633" s="23">
        <v>1.387</v>
      </c>
      <c r="E1633" s="23" t="s">
        <v>36</v>
      </c>
      <c r="F1633" s="23" t="s">
        <v>36</v>
      </c>
      <c r="G1633" s="27" t="s">
        <v>4910</v>
      </c>
      <c r="H1633" s="27" t="s">
        <v>4338</v>
      </c>
      <c r="I1633" s="23" t="s">
        <v>4342</v>
      </c>
      <c r="J1633" t="s">
        <v>7060</v>
      </c>
      <c r="K1633">
        <v>5</v>
      </c>
      <c r="L1633" s="23" t="s">
        <v>2522</v>
      </c>
    </row>
    <row r="1634" spans="1:12" x14ac:dyDescent="0.35">
      <c r="A1634" s="23" t="s">
        <v>4027</v>
      </c>
      <c r="B1634" s="23" t="s">
        <v>4026</v>
      </c>
      <c r="C1634" s="23" t="s">
        <v>3255</v>
      </c>
      <c r="D1634" s="23">
        <v>0.504</v>
      </c>
      <c r="E1634" s="23" t="s">
        <v>39</v>
      </c>
      <c r="F1634" s="23" t="s">
        <v>36</v>
      </c>
      <c r="G1634" s="27" t="s">
        <v>1733</v>
      </c>
      <c r="H1634" s="27" t="s">
        <v>4338</v>
      </c>
      <c r="I1634" s="23" t="s">
        <v>4339</v>
      </c>
      <c r="J1634" t="s">
        <v>4819</v>
      </c>
      <c r="K1634">
        <v>4</v>
      </c>
      <c r="L1634" s="23" t="s">
        <v>2525</v>
      </c>
    </row>
    <row r="1635" spans="1:12" x14ac:dyDescent="0.35">
      <c r="A1635" s="23" t="s">
        <v>6606</v>
      </c>
      <c r="B1635" s="23" t="s">
        <v>6605</v>
      </c>
      <c r="C1635" s="23" t="s">
        <v>3254</v>
      </c>
      <c r="D1635" s="23">
        <v>2.6840000000000002</v>
      </c>
      <c r="E1635" s="23" t="s">
        <v>76</v>
      </c>
      <c r="F1635" s="23" t="s">
        <v>36</v>
      </c>
      <c r="G1635" s="27" t="s">
        <v>4910</v>
      </c>
      <c r="H1635" s="27" t="s">
        <v>4338</v>
      </c>
      <c r="I1635" s="23" t="s">
        <v>4339</v>
      </c>
      <c r="J1635" t="s">
        <v>4542</v>
      </c>
      <c r="K1635">
        <v>1</v>
      </c>
      <c r="L1635" s="23" t="s">
        <v>2518</v>
      </c>
    </row>
    <row r="1636" spans="1:12" x14ac:dyDescent="0.35">
      <c r="A1636" s="23" t="s">
        <v>6989</v>
      </c>
      <c r="B1636" s="23" t="s">
        <v>6988</v>
      </c>
      <c r="C1636" s="23" t="s">
        <v>3255</v>
      </c>
      <c r="D1636" s="23">
        <v>0.55900000000000005</v>
      </c>
      <c r="E1636" s="23" t="s">
        <v>50</v>
      </c>
      <c r="F1636" s="23" t="s">
        <v>36</v>
      </c>
      <c r="G1636" s="27" t="s">
        <v>4910</v>
      </c>
      <c r="H1636" s="27" t="s">
        <v>4338</v>
      </c>
      <c r="I1636" s="23" t="s">
        <v>4339</v>
      </c>
      <c r="J1636" t="s">
        <v>4720</v>
      </c>
      <c r="K1636">
        <v>4</v>
      </c>
      <c r="L1636" s="23" t="s">
        <v>2525</v>
      </c>
    </row>
    <row r="1637" spans="1:12" x14ac:dyDescent="0.35">
      <c r="A1637" s="23" t="s">
        <v>4963</v>
      </c>
      <c r="B1637" s="23" t="s">
        <v>4962</v>
      </c>
      <c r="C1637" s="23" t="s">
        <v>3262</v>
      </c>
      <c r="D1637" s="23">
        <v>4.5640000000000001</v>
      </c>
      <c r="E1637" s="23" t="s">
        <v>39</v>
      </c>
      <c r="F1637" s="23" t="s">
        <v>36</v>
      </c>
      <c r="G1637" s="27" t="s">
        <v>3273</v>
      </c>
      <c r="H1637" s="27" t="s">
        <v>4338</v>
      </c>
      <c r="I1637" s="23" t="s">
        <v>4339</v>
      </c>
      <c r="J1637" t="s">
        <v>4440</v>
      </c>
      <c r="K1637">
        <v>4</v>
      </c>
      <c r="L1637" s="23" t="s">
        <v>2517</v>
      </c>
    </row>
    <row r="1638" spans="1:12" x14ac:dyDescent="0.35">
      <c r="A1638" s="23" t="s">
        <v>6147</v>
      </c>
      <c r="B1638" s="23" t="s">
        <v>6146</v>
      </c>
      <c r="C1638" s="23" t="s">
        <v>3256</v>
      </c>
      <c r="D1638" s="23">
        <v>5.7320000000000002</v>
      </c>
      <c r="E1638" s="23" t="s">
        <v>71</v>
      </c>
      <c r="F1638" s="23" t="s">
        <v>36</v>
      </c>
      <c r="G1638" s="27" t="s">
        <v>1733</v>
      </c>
      <c r="H1638" s="27" t="s">
        <v>4338</v>
      </c>
      <c r="I1638" s="23" t="s">
        <v>4342</v>
      </c>
      <c r="J1638" t="s">
        <v>4892</v>
      </c>
      <c r="K1638">
        <v>7</v>
      </c>
      <c r="L1638" s="23" t="s">
        <v>2516</v>
      </c>
    </row>
    <row r="1639" spans="1:12" x14ac:dyDescent="0.35">
      <c r="A1639" s="23" t="s">
        <v>3109</v>
      </c>
      <c r="B1639" s="23" t="s">
        <v>3108</v>
      </c>
      <c r="C1639" s="23" t="s">
        <v>3255</v>
      </c>
      <c r="D1639" s="23">
        <v>0.75</v>
      </c>
      <c r="E1639" s="23" t="s">
        <v>39</v>
      </c>
      <c r="F1639" s="23" t="s">
        <v>36</v>
      </c>
      <c r="G1639" s="27" t="s">
        <v>3260</v>
      </c>
      <c r="H1639" s="27" t="s">
        <v>4338</v>
      </c>
      <c r="I1639" s="23" t="s">
        <v>4339</v>
      </c>
      <c r="J1639" t="s">
        <v>4643</v>
      </c>
      <c r="K1639">
        <v>2</v>
      </c>
      <c r="L1639" s="23" t="s">
        <v>2525</v>
      </c>
    </row>
    <row r="1640" spans="1:12" x14ac:dyDescent="0.35">
      <c r="A1640" s="23" t="s">
        <v>2780</v>
      </c>
      <c r="B1640" s="23" t="s">
        <v>2779</v>
      </c>
      <c r="C1640" s="23" t="s">
        <v>3253</v>
      </c>
      <c r="D1640" s="23">
        <v>0.94199999999999995</v>
      </c>
      <c r="E1640" s="23" t="s">
        <v>76</v>
      </c>
      <c r="F1640" s="23" t="s">
        <v>36</v>
      </c>
      <c r="G1640" s="27" t="s">
        <v>2783</v>
      </c>
      <c r="H1640" s="27" t="s">
        <v>4338</v>
      </c>
      <c r="I1640" s="23" t="s">
        <v>4339</v>
      </c>
      <c r="J1640" t="s">
        <v>4485</v>
      </c>
      <c r="K1640">
        <v>1</v>
      </c>
      <c r="L1640" s="23" t="s">
        <v>2522</v>
      </c>
    </row>
    <row r="1641" spans="1:12" x14ac:dyDescent="0.35">
      <c r="A1641" s="23" t="s">
        <v>5166</v>
      </c>
      <c r="B1641" s="23" t="s">
        <v>5165</v>
      </c>
      <c r="C1641" s="23" t="s">
        <v>3254</v>
      </c>
      <c r="D1641" s="23">
        <v>2.8540000000000001</v>
      </c>
      <c r="E1641" s="23" t="s">
        <v>50</v>
      </c>
      <c r="F1641" s="23" t="s">
        <v>36</v>
      </c>
      <c r="G1641" s="27" t="s">
        <v>5553</v>
      </c>
      <c r="H1641" s="27" t="s">
        <v>4338</v>
      </c>
      <c r="I1641" s="23" t="s">
        <v>4339</v>
      </c>
      <c r="J1641" t="s">
        <v>4655</v>
      </c>
      <c r="K1641">
        <v>4</v>
      </c>
      <c r="L1641" s="23" t="s">
        <v>2518</v>
      </c>
    </row>
    <row r="1642" spans="1:12" x14ac:dyDescent="0.35">
      <c r="A1642" s="23" t="s">
        <v>1680</v>
      </c>
      <c r="B1642" s="23" t="s">
        <v>1679</v>
      </c>
      <c r="C1642" s="23" t="s">
        <v>3255</v>
      </c>
      <c r="D1642" s="23">
        <v>0.75</v>
      </c>
      <c r="E1642" s="23" t="s">
        <v>71</v>
      </c>
      <c r="F1642" s="23" t="s">
        <v>36</v>
      </c>
      <c r="G1642" s="27" t="s">
        <v>2783</v>
      </c>
      <c r="H1642" s="27" t="s">
        <v>4338</v>
      </c>
      <c r="I1642" s="23" t="s">
        <v>4339</v>
      </c>
      <c r="J1642" t="s">
        <v>4890</v>
      </c>
      <c r="K1642">
        <v>3</v>
      </c>
      <c r="L1642" s="23" t="s">
        <v>2525</v>
      </c>
    </row>
    <row r="1643" spans="1:12" x14ac:dyDescent="0.35">
      <c r="A1643" s="23" t="s">
        <v>5308</v>
      </c>
      <c r="B1643" s="23" t="s">
        <v>5307</v>
      </c>
      <c r="C1643" s="23" t="s">
        <v>3255</v>
      </c>
      <c r="D1643" s="23">
        <v>0.74299999999999999</v>
      </c>
      <c r="E1643" s="23" t="s">
        <v>36</v>
      </c>
      <c r="F1643" s="23" t="s">
        <v>36</v>
      </c>
      <c r="G1643" s="27" t="s">
        <v>5553</v>
      </c>
      <c r="H1643" s="27" t="s">
        <v>4338</v>
      </c>
      <c r="I1643" s="23" t="s">
        <v>4342</v>
      </c>
      <c r="J1643" t="s">
        <v>4706</v>
      </c>
      <c r="K1643">
        <v>8</v>
      </c>
      <c r="L1643" s="23" t="s">
        <v>2525</v>
      </c>
    </row>
    <row r="1644" spans="1:12" x14ac:dyDescent="0.35">
      <c r="A1644" s="23" t="s">
        <v>4299</v>
      </c>
      <c r="B1644" s="23" t="s">
        <v>4298</v>
      </c>
      <c r="C1644" s="23" t="s">
        <v>3255</v>
      </c>
      <c r="D1644" s="23">
        <v>0.624</v>
      </c>
      <c r="E1644" s="23" t="s">
        <v>53</v>
      </c>
      <c r="F1644" s="23" t="s">
        <v>36</v>
      </c>
      <c r="G1644" s="27" t="s">
        <v>29</v>
      </c>
      <c r="H1644" s="27" t="s">
        <v>4338</v>
      </c>
      <c r="I1644" s="23" t="s">
        <v>4339</v>
      </c>
      <c r="J1644" t="s">
        <v>4855</v>
      </c>
      <c r="K1644">
        <v>2</v>
      </c>
      <c r="L1644" s="23" t="s">
        <v>2525</v>
      </c>
    </row>
    <row r="1645" spans="1:12" x14ac:dyDescent="0.35">
      <c r="A1645" s="23" t="s">
        <v>6352</v>
      </c>
      <c r="B1645" s="23" t="s">
        <v>6351</v>
      </c>
      <c r="C1645" s="23" t="s">
        <v>3262</v>
      </c>
      <c r="D1645" s="23">
        <v>3.8069999999999999</v>
      </c>
      <c r="E1645" s="23" t="s">
        <v>81</v>
      </c>
      <c r="F1645" s="23" t="s">
        <v>36</v>
      </c>
      <c r="G1645" s="27" t="s">
        <v>4910</v>
      </c>
      <c r="H1645" s="27" t="s">
        <v>4338</v>
      </c>
      <c r="I1645" s="23" t="s">
        <v>4342</v>
      </c>
      <c r="J1645" t="s">
        <v>4798</v>
      </c>
      <c r="K1645">
        <v>6</v>
      </c>
      <c r="L1645" s="23" t="s">
        <v>2517</v>
      </c>
    </row>
    <row r="1646" spans="1:12" x14ac:dyDescent="0.35">
      <c r="A1646" s="23" t="s">
        <v>6524</v>
      </c>
      <c r="B1646" s="23" t="s">
        <v>6523</v>
      </c>
      <c r="C1646" s="23" t="s">
        <v>3262</v>
      </c>
      <c r="D1646" s="23">
        <v>3.6280000000000001</v>
      </c>
      <c r="E1646" s="23" t="s">
        <v>81</v>
      </c>
      <c r="F1646" s="23" t="s">
        <v>36</v>
      </c>
      <c r="G1646" s="27" t="s">
        <v>4910</v>
      </c>
      <c r="H1646" s="27" t="s">
        <v>4338</v>
      </c>
      <c r="I1646" s="23" t="s">
        <v>4339</v>
      </c>
      <c r="J1646" t="s">
        <v>4420</v>
      </c>
      <c r="K1646">
        <v>2</v>
      </c>
      <c r="L1646" s="23" t="s">
        <v>2517</v>
      </c>
    </row>
    <row r="1647" spans="1:12" x14ac:dyDescent="0.35">
      <c r="A1647" s="23" t="s">
        <v>6306</v>
      </c>
      <c r="B1647" s="23" t="s">
        <v>6305</v>
      </c>
      <c r="C1647" s="23" t="s">
        <v>3261</v>
      </c>
      <c r="D1647" s="23">
        <v>5.0629999999999997</v>
      </c>
      <c r="E1647" s="23" t="s">
        <v>39</v>
      </c>
      <c r="F1647" s="23" t="s">
        <v>36</v>
      </c>
      <c r="G1647" s="27" t="s">
        <v>4910</v>
      </c>
      <c r="H1647" s="27" t="s">
        <v>4338</v>
      </c>
      <c r="I1647" s="23" t="s">
        <v>4339</v>
      </c>
      <c r="J1647" t="s">
        <v>7097</v>
      </c>
      <c r="K1647">
        <v>2</v>
      </c>
      <c r="L1647" s="23" t="s">
        <v>2536</v>
      </c>
    </row>
    <row r="1648" spans="1:12" x14ac:dyDescent="0.35">
      <c r="A1648" s="23" t="s">
        <v>815</v>
      </c>
      <c r="B1648" s="23" t="s">
        <v>814</v>
      </c>
      <c r="C1648" s="23" t="s">
        <v>3255</v>
      </c>
      <c r="D1648" s="23">
        <v>0.56499999999999995</v>
      </c>
      <c r="E1648" s="23" t="s">
        <v>47</v>
      </c>
      <c r="F1648" s="23" t="s">
        <v>36</v>
      </c>
      <c r="G1648" s="27" t="s">
        <v>497</v>
      </c>
      <c r="H1648" s="27" t="s">
        <v>4338</v>
      </c>
      <c r="I1648" s="23" t="s">
        <v>4339</v>
      </c>
      <c r="J1648" t="s">
        <v>4358</v>
      </c>
      <c r="K1648">
        <v>1</v>
      </c>
      <c r="L1648" s="23" t="s">
        <v>2525</v>
      </c>
    </row>
    <row r="1649" spans="1:12" x14ac:dyDescent="0.35">
      <c r="A1649" s="23" t="s">
        <v>4097</v>
      </c>
      <c r="B1649" s="23" t="s">
        <v>4096</v>
      </c>
      <c r="C1649" s="23" t="s">
        <v>3255</v>
      </c>
      <c r="D1649" s="23">
        <v>0.77</v>
      </c>
      <c r="E1649" s="23" t="s">
        <v>50</v>
      </c>
      <c r="F1649" s="23" t="s">
        <v>36</v>
      </c>
      <c r="G1649" s="27" t="s">
        <v>2783</v>
      </c>
      <c r="H1649" s="27" t="s">
        <v>4338</v>
      </c>
      <c r="I1649" s="23" t="s">
        <v>4339</v>
      </c>
      <c r="J1649" t="s">
        <v>4559</v>
      </c>
      <c r="K1649">
        <v>2</v>
      </c>
      <c r="L1649" s="23" t="s">
        <v>2525</v>
      </c>
    </row>
    <row r="1650" spans="1:12" x14ac:dyDescent="0.35">
      <c r="A1650" s="23" t="s">
        <v>4091</v>
      </c>
      <c r="B1650" s="23" t="s">
        <v>4090</v>
      </c>
      <c r="C1650" s="23" t="s">
        <v>3253</v>
      </c>
      <c r="D1650" s="23">
        <v>0.92200000000000004</v>
      </c>
      <c r="E1650" s="23" t="s">
        <v>81</v>
      </c>
      <c r="F1650" s="23" t="s">
        <v>36</v>
      </c>
      <c r="G1650" s="27" t="s">
        <v>2783</v>
      </c>
      <c r="H1650" s="27" t="s">
        <v>4338</v>
      </c>
      <c r="I1650" s="23" t="s">
        <v>4339</v>
      </c>
      <c r="J1650" t="s">
        <v>4756</v>
      </c>
      <c r="K1650">
        <v>4</v>
      </c>
      <c r="L1650" s="23" t="s">
        <v>2522</v>
      </c>
    </row>
    <row r="1651" spans="1:12" x14ac:dyDescent="0.35">
      <c r="A1651" s="23" t="s">
        <v>1511</v>
      </c>
      <c r="B1651" s="23" t="s">
        <v>1510</v>
      </c>
      <c r="C1651" s="23" t="s">
        <v>3255</v>
      </c>
      <c r="D1651" s="23">
        <v>0.75</v>
      </c>
      <c r="E1651" s="23" t="s">
        <v>36</v>
      </c>
      <c r="F1651" s="23" t="s">
        <v>36</v>
      </c>
      <c r="G1651" s="27" t="s">
        <v>28</v>
      </c>
      <c r="H1651" s="27" t="s">
        <v>4338</v>
      </c>
      <c r="I1651" s="23" t="s">
        <v>4342</v>
      </c>
      <c r="J1651" t="s">
        <v>4343</v>
      </c>
      <c r="K1651">
        <v>5</v>
      </c>
      <c r="L1651" s="23" t="s">
        <v>2525</v>
      </c>
    </row>
    <row r="1652" spans="1:12" x14ac:dyDescent="0.35">
      <c r="A1652" s="23" t="s">
        <v>329</v>
      </c>
      <c r="B1652" s="23" t="s">
        <v>328</v>
      </c>
      <c r="C1652" s="23" t="s">
        <v>3255</v>
      </c>
      <c r="D1652" s="23">
        <v>0.75</v>
      </c>
      <c r="E1652" s="23" t="s">
        <v>96</v>
      </c>
      <c r="F1652" s="23" t="s">
        <v>36</v>
      </c>
      <c r="G1652" s="27" t="s">
        <v>28</v>
      </c>
      <c r="H1652" s="27" t="s">
        <v>4338</v>
      </c>
      <c r="I1652" s="23" t="s">
        <v>4339</v>
      </c>
      <c r="J1652" t="s">
        <v>4446</v>
      </c>
      <c r="K1652">
        <v>3</v>
      </c>
      <c r="L1652" s="23" t="s">
        <v>2525</v>
      </c>
    </row>
    <row r="1653" spans="1:12" x14ac:dyDescent="0.35">
      <c r="A1653" s="23" t="s">
        <v>2635</v>
      </c>
      <c r="B1653" s="23" t="s">
        <v>6078</v>
      </c>
      <c r="C1653" s="23" t="s">
        <v>3254</v>
      </c>
      <c r="D1653" s="23">
        <v>2.7879999999999998</v>
      </c>
      <c r="E1653" s="23" t="s">
        <v>36</v>
      </c>
      <c r="F1653" s="23" t="s">
        <v>36</v>
      </c>
      <c r="G1653" s="27" t="s">
        <v>28</v>
      </c>
      <c r="H1653" s="27" t="s">
        <v>4338</v>
      </c>
      <c r="I1653" s="23" t="s">
        <v>4339</v>
      </c>
      <c r="J1653" t="s">
        <v>4512</v>
      </c>
      <c r="K1653">
        <v>2</v>
      </c>
      <c r="L1653" s="23" t="s">
        <v>2518</v>
      </c>
    </row>
    <row r="1654" spans="1:12" x14ac:dyDescent="0.35">
      <c r="A1654" s="23" t="s">
        <v>311</v>
      </c>
      <c r="B1654" s="23" t="s">
        <v>310</v>
      </c>
      <c r="C1654" s="23" t="s">
        <v>3253</v>
      </c>
      <c r="D1654" s="23">
        <v>1.355</v>
      </c>
      <c r="E1654" s="23" t="s">
        <v>96</v>
      </c>
      <c r="F1654" s="23" t="s">
        <v>36</v>
      </c>
      <c r="G1654" s="27" t="s">
        <v>28</v>
      </c>
      <c r="H1654" s="27" t="s">
        <v>4338</v>
      </c>
      <c r="I1654" s="23" t="s">
        <v>4342</v>
      </c>
      <c r="J1654" t="s">
        <v>4831</v>
      </c>
      <c r="K1654">
        <v>8</v>
      </c>
      <c r="L1654" s="23" t="s">
        <v>2522</v>
      </c>
    </row>
    <row r="1655" spans="1:12" x14ac:dyDescent="0.35">
      <c r="A1655" s="23" t="s">
        <v>762</v>
      </c>
      <c r="B1655" s="23" t="s">
        <v>761</v>
      </c>
      <c r="C1655" s="23" t="s">
        <v>3254</v>
      </c>
      <c r="D1655" s="23">
        <v>3.222</v>
      </c>
      <c r="E1655" s="23" t="s">
        <v>36</v>
      </c>
      <c r="F1655" s="23" t="s">
        <v>36</v>
      </c>
      <c r="G1655" s="27" t="s">
        <v>2783</v>
      </c>
      <c r="H1655" s="27" t="s">
        <v>4338</v>
      </c>
      <c r="I1655" s="23" t="s">
        <v>4339</v>
      </c>
      <c r="J1655" t="s">
        <v>4744</v>
      </c>
      <c r="K1655">
        <v>2</v>
      </c>
      <c r="L1655" s="23" t="s">
        <v>2518</v>
      </c>
    </row>
    <row r="1656" spans="1:12" x14ac:dyDescent="0.35">
      <c r="A1656" s="23" t="s">
        <v>3414</v>
      </c>
      <c r="B1656" s="23" t="s">
        <v>3413</v>
      </c>
      <c r="C1656" s="23" t="s">
        <v>3262</v>
      </c>
      <c r="D1656" s="23">
        <v>3.4830000000000001</v>
      </c>
      <c r="E1656" s="23" t="s">
        <v>53</v>
      </c>
      <c r="F1656" s="23" t="s">
        <v>36</v>
      </c>
      <c r="G1656" s="27" t="s">
        <v>3273</v>
      </c>
      <c r="H1656" s="27" t="s">
        <v>4338</v>
      </c>
      <c r="I1656" s="23" t="s">
        <v>4339</v>
      </c>
      <c r="J1656" t="s">
        <v>4443</v>
      </c>
      <c r="K1656">
        <v>2</v>
      </c>
      <c r="L1656" s="23" t="s">
        <v>2517</v>
      </c>
    </row>
    <row r="1657" spans="1:12" x14ac:dyDescent="0.35">
      <c r="A1657" s="23" t="s">
        <v>2237</v>
      </c>
      <c r="B1657" s="23" t="s">
        <v>2236</v>
      </c>
      <c r="C1657" s="23" t="s">
        <v>3254</v>
      </c>
      <c r="D1657" s="23">
        <v>2.363</v>
      </c>
      <c r="E1657" s="23" t="s">
        <v>53</v>
      </c>
      <c r="F1657" s="23" t="s">
        <v>36</v>
      </c>
      <c r="G1657" s="27" t="s">
        <v>497</v>
      </c>
      <c r="H1657" s="27" t="s">
        <v>4338</v>
      </c>
      <c r="I1657" s="23" t="s">
        <v>4339</v>
      </c>
      <c r="J1657" t="s">
        <v>4394</v>
      </c>
      <c r="K1657">
        <v>2</v>
      </c>
      <c r="L1657" s="23" t="s">
        <v>2518</v>
      </c>
    </row>
    <row r="1658" spans="1:12" x14ac:dyDescent="0.35">
      <c r="A1658" s="23" t="s">
        <v>1686</v>
      </c>
      <c r="B1658" s="23" t="s">
        <v>1685</v>
      </c>
      <c r="C1658" s="23" t="s">
        <v>3255</v>
      </c>
      <c r="D1658" s="23">
        <v>0.75</v>
      </c>
      <c r="E1658" s="23" t="s">
        <v>144</v>
      </c>
      <c r="F1658" s="23" t="s">
        <v>36</v>
      </c>
      <c r="G1658" s="27" t="s">
        <v>2783</v>
      </c>
      <c r="H1658" s="27" t="s">
        <v>4338</v>
      </c>
      <c r="I1658" s="23" t="s">
        <v>4342</v>
      </c>
      <c r="J1658" t="s">
        <v>4891</v>
      </c>
      <c r="K1658">
        <v>8</v>
      </c>
      <c r="L1658" s="23" t="s">
        <v>2525</v>
      </c>
    </row>
    <row r="1659" spans="1:12" x14ac:dyDescent="0.35">
      <c r="A1659" s="23" t="s">
        <v>764</v>
      </c>
      <c r="B1659" s="23" t="s">
        <v>763</v>
      </c>
      <c r="C1659" s="23" t="s">
        <v>3253</v>
      </c>
      <c r="D1659" s="23">
        <v>0.96699999999999997</v>
      </c>
      <c r="E1659" s="23" t="s">
        <v>144</v>
      </c>
      <c r="F1659" s="23" t="s">
        <v>36</v>
      </c>
      <c r="G1659" s="27" t="s">
        <v>2783</v>
      </c>
      <c r="H1659" s="27" t="s">
        <v>4338</v>
      </c>
      <c r="I1659" s="23" t="s">
        <v>4339</v>
      </c>
      <c r="J1659" t="s">
        <v>4386</v>
      </c>
      <c r="K1659">
        <v>1</v>
      </c>
      <c r="L1659" s="23" t="s">
        <v>2522</v>
      </c>
    </row>
    <row r="1660" spans="1:12" x14ac:dyDescent="0.35">
      <c r="A1660" s="23" t="s">
        <v>792</v>
      </c>
      <c r="B1660" s="23" t="s">
        <v>791</v>
      </c>
      <c r="C1660" s="23" t="s">
        <v>3254</v>
      </c>
      <c r="D1660" s="23">
        <v>2.395</v>
      </c>
      <c r="E1660" s="23" t="s">
        <v>71</v>
      </c>
      <c r="F1660" s="23" t="s">
        <v>36</v>
      </c>
      <c r="G1660" s="27" t="s">
        <v>2783</v>
      </c>
      <c r="H1660" s="27" t="s">
        <v>4338</v>
      </c>
      <c r="I1660" s="23" t="s">
        <v>4342</v>
      </c>
      <c r="J1660" t="s">
        <v>4360</v>
      </c>
      <c r="K1660">
        <v>6</v>
      </c>
      <c r="L1660" s="23" t="s">
        <v>2518</v>
      </c>
    </row>
    <row r="1661" spans="1:12" x14ac:dyDescent="0.35">
      <c r="A1661" s="23" t="s">
        <v>6512</v>
      </c>
      <c r="B1661" s="23" t="s">
        <v>6511</v>
      </c>
      <c r="C1661" s="23" t="s">
        <v>3262</v>
      </c>
      <c r="D1661" s="23">
        <v>3.67</v>
      </c>
      <c r="E1661" s="23" t="s">
        <v>42</v>
      </c>
      <c r="F1661" s="23" t="s">
        <v>36</v>
      </c>
      <c r="G1661" s="27" t="s">
        <v>4910</v>
      </c>
      <c r="H1661" s="27" t="s">
        <v>4338</v>
      </c>
      <c r="I1661" s="23" t="s">
        <v>4339</v>
      </c>
      <c r="J1661" t="s">
        <v>4505</v>
      </c>
      <c r="K1661">
        <v>1</v>
      </c>
      <c r="L1661" s="23" t="s">
        <v>2517</v>
      </c>
    </row>
    <row r="1662" spans="1:12" x14ac:dyDescent="0.35">
      <c r="A1662" s="23" t="s">
        <v>4965</v>
      </c>
      <c r="B1662" s="23" t="s">
        <v>4964</v>
      </c>
      <c r="C1662" s="23" t="s">
        <v>3262</v>
      </c>
      <c r="D1662" s="23">
        <v>4.1959999999999997</v>
      </c>
      <c r="E1662" s="23" t="s">
        <v>76</v>
      </c>
      <c r="F1662" s="23" t="s">
        <v>36</v>
      </c>
      <c r="G1662" s="27" t="s">
        <v>3273</v>
      </c>
      <c r="H1662" s="27" t="s">
        <v>4338</v>
      </c>
      <c r="I1662" s="23" t="s">
        <v>4339</v>
      </c>
      <c r="J1662" t="s">
        <v>4612</v>
      </c>
      <c r="K1662">
        <v>3</v>
      </c>
      <c r="L1662" s="23" t="s">
        <v>2517</v>
      </c>
    </row>
    <row r="1663" spans="1:12" x14ac:dyDescent="0.35">
      <c r="A1663" s="23" t="s">
        <v>840</v>
      </c>
      <c r="B1663" s="23" t="s">
        <v>839</v>
      </c>
      <c r="C1663" s="23" t="s">
        <v>3255</v>
      </c>
      <c r="D1663" s="23">
        <v>0.79500000000000004</v>
      </c>
      <c r="E1663" s="23" t="s">
        <v>42</v>
      </c>
      <c r="F1663" s="23" t="s">
        <v>36</v>
      </c>
      <c r="G1663" s="27" t="s">
        <v>25</v>
      </c>
      <c r="H1663" s="27" t="s">
        <v>4338</v>
      </c>
      <c r="I1663" s="23" t="s">
        <v>4339</v>
      </c>
      <c r="J1663" t="s">
        <v>4382</v>
      </c>
      <c r="K1663">
        <v>1</v>
      </c>
      <c r="L1663" s="23" t="s">
        <v>2525</v>
      </c>
    </row>
    <row r="1664" spans="1:12" x14ac:dyDescent="0.35">
      <c r="A1664" s="23" t="s">
        <v>3759</v>
      </c>
      <c r="B1664" s="23" t="s">
        <v>3758</v>
      </c>
      <c r="C1664" s="23" t="s">
        <v>3255</v>
      </c>
      <c r="D1664" s="23">
        <v>0.75</v>
      </c>
      <c r="E1664" s="23" t="s">
        <v>47</v>
      </c>
      <c r="F1664" s="23" t="s">
        <v>36</v>
      </c>
      <c r="G1664" s="27" t="s">
        <v>3274</v>
      </c>
      <c r="H1664" s="27" t="s">
        <v>4338</v>
      </c>
      <c r="I1664" s="23" t="s">
        <v>4339</v>
      </c>
      <c r="J1664" t="s">
        <v>4716</v>
      </c>
      <c r="K1664">
        <v>3</v>
      </c>
      <c r="L1664" s="23" t="s">
        <v>2525</v>
      </c>
    </row>
    <row r="1665" spans="1:12" x14ac:dyDescent="0.35">
      <c r="A1665" s="23" t="s">
        <v>5286</v>
      </c>
      <c r="B1665" s="23" t="s">
        <v>5285</v>
      </c>
      <c r="C1665" s="23" t="s">
        <v>3253</v>
      </c>
      <c r="D1665" s="23">
        <v>1.032</v>
      </c>
      <c r="E1665" s="23" t="s">
        <v>71</v>
      </c>
      <c r="F1665" s="23" t="s">
        <v>36</v>
      </c>
      <c r="G1665" s="27" t="s">
        <v>5553</v>
      </c>
      <c r="H1665" s="27" t="s">
        <v>4338</v>
      </c>
      <c r="I1665" s="23" t="s">
        <v>4339</v>
      </c>
      <c r="J1665" t="s">
        <v>4378</v>
      </c>
      <c r="K1665">
        <v>1</v>
      </c>
      <c r="L1665" s="23" t="s">
        <v>2522</v>
      </c>
    </row>
    <row r="1666" spans="1:12" x14ac:dyDescent="0.35">
      <c r="A1666" s="23" t="s">
        <v>5312</v>
      </c>
      <c r="B1666" s="23" t="s">
        <v>5311</v>
      </c>
      <c r="C1666" s="23" t="s">
        <v>3255</v>
      </c>
      <c r="D1666" s="23">
        <v>0.74299999999999999</v>
      </c>
      <c r="E1666" s="23" t="s">
        <v>35</v>
      </c>
      <c r="F1666" s="23" t="s">
        <v>36</v>
      </c>
      <c r="G1666" s="27" t="s">
        <v>5553</v>
      </c>
      <c r="H1666" s="27" t="s">
        <v>4338</v>
      </c>
      <c r="I1666" s="23" t="s">
        <v>4342</v>
      </c>
      <c r="J1666" t="s">
        <v>7092</v>
      </c>
      <c r="K1666">
        <v>5</v>
      </c>
      <c r="L1666" s="23" t="s">
        <v>2525</v>
      </c>
    </row>
    <row r="1667" spans="1:12" x14ac:dyDescent="0.35">
      <c r="A1667" s="23" t="s">
        <v>5796</v>
      </c>
      <c r="B1667" s="23" t="s">
        <v>5795</v>
      </c>
      <c r="C1667" s="23" t="s">
        <v>3255</v>
      </c>
      <c r="D1667" s="23">
        <v>0.74299999999999999</v>
      </c>
      <c r="E1667" s="23" t="s">
        <v>106</v>
      </c>
      <c r="F1667" s="23" t="s">
        <v>36</v>
      </c>
      <c r="G1667" s="27" t="s">
        <v>4909</v>
      </c>
      <c r="H1667" s="27" t="s">
        <v>4338</v>
      </c>
      <c r="I1667" s="23" t="s">
        <v>4342</v>
      </c>
      <c r="J1667" t="s">
        <v>7098</v>
      </c>
      <c r="K1667">
        <v>5</v>
      </c>
      <c r="L1667" s="23" t="s">
        <v>2525</v>
      </c>
    </row>
    <row r="1668" spans="1:12" x14ac:dyDescent="0.35">
      <c r="A1668" s="23" t="s">
        <v>2606</v>
      </c>
      <c r="B1668" s="23" t="s">
        <v>2605</v>
      </c>
      <c r="C1668" s="23" t="s">
        <v>3261</v>
      </c>
      <c r="D1668" s="23">
        <v>5.64</v>
      </c>
      <c r="E1668" s="23" t="s">
        <v>81</v>
      </c>
      <c r="F1668" s="23" t="s">
        <v>36</v>
      </c>
      <c r="G1668" s="27" t="s">
        <v>7007</v>
      </c>
      <c r="H1668" s="27" t="s">
        <v>4338</v>
      </c>
      <c r="I1668" s="23" t="s">
        <v>4342</v>
      </c>
      <c r="J1668" t="s">
        <v>4419</v>
      </c>
      <c r="K1668">
        <v>5</v>
      </c>
      <c r="L1668" s="23" t="s">
        <v>2536</v>
      </c>
    </row>
    <row r="1669" spans="1:12" x14ac:dyDescent="0.35">
      <c r="A1669" s="23" t="s">
        <v>3813</v>
      </c>
      <c r="B1669" s="23" t="s">
        <v>3812</v>
      </c>
      <c r="C1669" s="23" t="s">
        <v>3253</v>
      </c>
      <c r="D1669" s="23">
        <v>1.141</v>
      </c>
      <c r="E1669" s="23" t="s">
        <v>85</v>
      </c>
      <c r="F1669" s="23" t="s">
        <v>36</v>
      </c>
      <c r="G1669" s="27" t="s">
        <v>2786</v>
      </c>
      <c r="H1669" s="27" t="s">
        <v>4338</v>
      </c>
      <c r="I1669" s="23" t="s">
        <v>4342</v>
      </c>
      <c r="J1669" t="s">
        <v>4849</v>
      </c>
      <c r="K1669">
        <v>5</v>
      </c>
      <c r="L1669" s="23" t="s">
        <v>2522</v>
      </c>
    </row>
    <row r="1670" spans="1:12" x14ac:dyDescent="0.35">
      <c r="A1670" s="23" t="s">
        <v>5818</v>
      </c>
      <c r="B1670" s="23" t="s">
        <v>5817</v>
      </c>
      <c r="C1670" s="23" t="s">
        <v>3255</v>
      </c>
      <c r="D1670" s="23">
        <v>0.74299999999999999</v>
      </c>
      <c r="E1670" s="23" t="s">
        <v>85</v>
      </c>
      <c r="F1670" s="23" t="s">
        <v>36</v>
      </c>
      <c r="G1670" s="27" t="s">
        <v>4909</v>
      </c>
      <c r="H1670" s="27" t="s">
        <v>4338</v>
      </c>
      <c r="I1670" s="23" t="s">
        <v>4342</v>
      </c>
      <c r="J1670" t="s">
        <v>7068</v>
      </c>
      <c r="K1670">
        <v>6</v>
      </c>
      <c r="L1670" s="23" t="s">
        <v>2525</v>
      </c>
    </row>
    <row r="1671" spans="1:12" x14ac:dyDescent="0.35">
      <c r="A1671" s="23" t="s">
        <v>3047</v>
      </c>
      <c r="B1671" s="23" t="s">
        <v>3046</v>
      </c>
      <c r="C1671" s="23" t="s">
        <v>3254</v>
      </c>
      <c r="D1671" s="23">
        <v>2.3340000000000001</v>
      </c>
      <c r="E1671" s="23" t="s">
        <v>47</v>
      </c>
      <c r="F1671" s="23" t="s">
        <v>36</v>
      </c>
      <c r="G1671" s="27" t="s">
        <v>2786</v>
      </c>
      <c r="H1671" s="27" t="s">
        <v>4338</v>
      </c>
      <c r="I1671" s="23" t="s">
        <v>4339</v>
      </c>
      <c r="J1671" t="s">
        <v>4845</v>
      </c>
      <c r="K1671">
        <v>4</v>
      </c>
      <c r="L1671" s="23" t="s">
        <v>2518</v>
      </c>
    </row>
    <row r="1672" spans="1:12" x14ac:dyDescent="0.35">
      <c r="A1672" s="23" t="s">
        <v>4325</v>
      </c>
      <c r="B1672" s="23" t="s">
        <v>4324</v>
      </c>
      <c r="C1672" s="23" t="s">
        <v>3254</v>
      </c>
      <c r="D1672" s="23">
        <v>2.593</v>
      </c>
      <c r="E1672" s="23" t="s">
        <v>50</v>
      </c>
      <c r="F1672" s="23" t="s">
        <v>36</v>
      </c>
      <c r="G1672" s="27" t="s">
        <v>29</v>
      </c>
      <c r="H1672" s="27" t="s">
        <v>4338</v>
      </c>
      <c r="I1672" s="23" t="s">
        <v>4339</v>
      </c>
      <c r="J1672" t="s">
        <v>4618</v>
      </c>
      <c r="K1672">
        <v>4</v>
      </c>
      <c r="L1672" s="23" t="s">
        <v>2518</v>
      </c>
    </row>
    <row r="1673" spans="1:12" x14ac:dyDescent="0.35">
      <c r="A1673" s="23" t="s">
        <v>3837</v>
      </c>
      <c r="B1673" s="23" t="s">
        <v>3836</v>
      </c>
      <c r="C1673" s="23" t="s">
        <v>3254</v>
      </c>
      <c r="D1673" s="23">
        <v>2.956</v>
      </c>
      <c r="E1673" s="23" t="s">
        <v>36</v>
      </c>
      <c r="F1673" s="23" t="s">
        <v>36</v>
      </c>
      <c r="G1673" s="27" t="s">
        <v>2786</v>
      </c>
      <c r="H1673" s="27" t="s">
        <v>4338</v>
      </c>
      <c r="I1673" s="23" t="s">
        <v>4339</v>
      </c>
      <c r="J1673" t="s">
        <v>4720</v>
      </c>
      <c r="K1673">
        <v>4</v>
      </c>
      <c r="L1673" s="23" t="s">
        <v>2518</v>
      </c>
    </row>
    <row r="1674" spans="1:12" x14ac:dyDescent="0.35">
      <c r="A1674" s="23" t="s">
        <v>3101</v>
      </c>
      <c r="B1674" s="23" t="s">
        <v>3100</v>
      </c>
      <c r="C1674" s="23" t="s">
        <v>3255</v>
      </c>
      <c r="D1674" s="23">
        <v>0.86199999999999999</v>
      </c>
      <c r="E1674" s="23" t="s">
        <v>47</v>
      </c>
      <c r="F1674" s="23" t="s">
        <v>36</v>
      </c>
      <c r="G1674" s="27" t="s">
        <v>27</v>
      </c>
      <c r="H1674" s="27" t="s">
        <v>4338</v>
      </c>
      <c r="I1674" s="23" t="s">
        <v>4339</v>
      </c>
      <c r="J1674" t="s">
        <v>4445</v>
      </c>
      <c r="K1674">
        <v>3</v>
      </c>
      <c r="L1674" s="23" t="s">
        <v>2525</v>
      </c>
    </row>
    <row r="1675" spans="1:12" x14ac:dyDescent="0.35">
      <c r="A1675" s="23" t="s">
        <v>2011</v>
      </c>
      <c r="B1675" s="23" t="s">
        <v>2010</v>
      </c>
      <c r="C1675" s="23" t="s">
        <v>3254</v>
      </c>
      <c r="D1675" s="23">
        <v>2.423</v>
      </c>
      <c r="E1675" s="23" t="s">
        <v>155</v>
      </c>
      <c r="F1675" s="23" t="s">
        <v>36</v>
      </c>
      <c r="G1675" s="27" t="s">
        <v>1733</v>
      </c>
      <c r="H1675" s="27" t="s">
        <v>4338</v>
      </c>
      <c r="I1675" s="23" t="s">
        <v>4339</v>
      </c>
      <c r="J1675" t="s">
        <v>4345</v>
      </c>
      <c r="K1675">
        <v>4</v>
      </c>
      <c r="L1675" s="23" t="s">
        <v>2518</v>
      </c>
    </row>
    <row r="1676" spans="1:12" x14ac:dyDescent="0.35">
      <c r="A1676" s="23" t="s">
        <v>5670</v>
      </c>
      <c r="B1676" s="23" t="s">
        <v>5669</v>
      </c>
      <c r="C1676" s="23" t="s">
        <v>3254</v>
      </c>
      <c r="D1676" s="23">
        <v>2.92</v>
      </c>
      <c r="E1676" s="23" t="s">
        <v>39</v>
      </c>
      <c r="F1676" s="23" t="s">
        <v>36</v>
      </c>
      <c r="G1676" s="27" t="s">
        <v>4909</v>
      </c>
      <c r="H1676" s="27" t="s">
        <v>4338</v>
      </c>
      <c r="I1676" s="23" t="s">
        <v>4342</v>
      </c>
      <c r="J1676" t="s">
        <v>4681</v>
      </c>
      <c r="K1676">
        <v>8</v>
      </c>
      <c r="L1676" s="23" t="s">
        <v>2518</v>
      </c>
    </row>
    <row r="1677" spans="1:12" x14ac:dyDescent="0.35">
      <c r="A1677" s="23" t="s">
        <v>3939</v>
      </c>
      <c r="B1677" s="23" t="s">
        <v>3938</v>
      </c>
      <c r="C1677" s="23" t="s">
        <v>3255</v>
      </c>
      <c r="D1677" s="23">
        <v>0.75</v>
      </c>
      <c r="E1677" s="23" t="s">
        <v>50</v>
      </c>
      <c r="F1677" s="23" t="s">
        <v>36</v>
      </c>
      <c r="G1677" s="27" t="s">
        <v>1733</v>
      </c>
      <c r="H1677" s="27" t="s">
        <v>4338</v>
      </c>
      <c r="I1677" s="23" t="s">
        <v>4342</v>
      </c>
      <c r="J1677" t="s">
        <v>4893</v>
      </c>
      <c r="K1677">
        <v>5</v>
      </c>
      <c r="L1677" s="23" t="s">
        <v>2525</v>
      </c>
    </row>
    <row r="1678" spans="1:12" x14ac:dyDescent="0.35">
      <c r="A1678" s="23" t="s">
        <v>158</v>
      </c>
      <c r="B1678" s="23" t="s">
        <v>157</v>
      </c>
      <c r="C1678" s="23" t="s">
        <v>3254</v>
      </c>
      <c r="D1678" s="23">
        <v>1.8660000000000001</v>
      </c>
      <c r="E1678" s="23" t="s">
        <v>53</v>
      </c>
      <c r="F1678" s="23" t="s">
        <v>36</v>
      </c>
      <c r="G1678" s="27" t="s">
        <v>26</v>
      </c>
      <c r="H1678" s="27" t="s">
        <v>4338</v>
      </c>
      <c r="I1678" s="23" t="s">
        <v>4342</v>
      </c>
      <c r="J1678" t="s">
        <v>4673</v>
      </c>
      <c r="K1678">
        <v>7</v>
      </c>
      <c r="L1678" s="23" t="s">
        <v>2518</v>
      </c>
    </row>
    <row r="1679" spans="1:12" x14ac:dyDescent="0.35">
      <c r="A1679" s="23" t="s">
        <v>6060</v>
      </c>
      <c r="B1679" s="23" t="s">
        <v>6059</v>
      </c>
      <c r="C1679" s="23" t="s">
        <v>3255</v>
      </c>
      <c r="D1679" s="23">
        <v>0.745</v>
      </c>
      <c r="E1679" s="23" t="s">
        <v>36</v>
      </c>
      <c r="F1679" s="23" t="s">
        <v>36</v>
      </c>
      <c r="G1679" s="27" t="s">
        <v>27</v>
      </c>
      <c r="H1679" s="27" t="s">
        <v>4338</v>
      </c>
      <c r="I1679" s="23" t="s">
        <v>4339</v>
      </c>
      <c r="J1679" t="s">
        <v>4654</v>
      </c>
      <c r="K1679">
        <v>1</v>
      </c>
      <c r="L1679" s="23" t="s">
        <v>2525</v>
      </c>
    </row>
    <row r="1680" spans="1:12" x14ac:dyDescent="0.35">
      <c r="A1680" s="23" t="s">
        <v>6330</v>
      </c>
      <c r="B1680" s="23" t="s">
        <v>6329</v>
      </c>
      <c r="C1680" s="23" t="s">
        <v>3261</v>
      </c>
      <c r="D1680" s="23">
        <v>4.9560000000000004</v>
      </c>
      <c r="E1680" s="23" t="s">
        <v>144</v>
      </c>
      <c r="F1680" s="23" t="s">
        <v>36</v>
      </c>
      <c r="G1680" s="27" t="s">
        <v>4910</v>
      </c>
      <c r="H1680" s="27" t="s">
        <v>4338</v>
      </c>
      <c r="I1680" s="23" t="s">
        <v>4339</v>
      </c>
      <c r="J1680" t="s">
        <v>4768</v>
      </c>
      <c r="K1680">
        <v>2</v>
      </c>
      <c r="L1680" s="23" t="s">
        <v>2536</v>
      </c>
    </row>
    <row r="1681" spans="1:12" x14ac:dyDescent="0.35">
      <c r="A1681" s="23" t="s">
        <v>3643</v>
      </c>
      <c r="B1681" s="23" t="s">
        <v>3642</v>
      </c>
      <c r="C1681" s="23" t="s">
        <v>3261</v>
      </c>
      <c r="D1681" s="23">
        <v>5.0350000000000001</v>
      </c>
      <c r="E1681" s="23" t="s">
        <v>76</v>
      </c>
      <c r="F1681" s="23" t="s">
        <v>36</v>
      </c>
      <c r="G1681" s="27" t="s">
        <v>3274</v>
      </c>
      <c r="H1681" s="27" t="s">
        <v>4338</v>
      </c>
      <c r="I1681" s="23" t="s">
        <v>4342</v>
      </c>
      <c r="J1681" t="s">
        <v>4894</v>
      </c>
      <c r="K1681">
        <v>7</v>
      </c>
      <c r="L1681" s="23" t="s">
        <v>2536</v>
      </c>
    </row>
    <row r="1682" spans="1:12" x14ac:dyDescent="0.35">
      <c r="A1682" s="23" t="s">
        <v>3935</v>
      </c>
      <c r="B1682" s="23" t="s">
        <v>3934</v>
      </c>
      <c r="C1682" s="23" t="s">
        <v>3253</v>
      </c>
      <c r="D1682" s="23">
        <v>1.536</v>
      </c>
      <c r="E1682" s="23" t="s">
        <v>68</v>
      </c>
      <c r="F1682" s="23" t="s">
        <v>36</v>
      </c>
      <c r="G1682" s="27" t="s">
        <v>1733</v>
      </c>
      <c r="H1682" s="27" t="s">
        <v>4338</v>
      </c>
      <c r="I1682" s="23" t="s">
        <v>4342</v>
      </c>
      <c r="J1682" t="s">
        <v>4460</v>
      </c>
      <c r="K1682">
        <v>6</v>
      </c>
      <c r="L1682" s="23" t="s">
        <v>2522</v>
      </c>
    </row>
  </sheetData>
  <sheetProtection algorithmName="SHA-512" hashValue="8Xl+TP4qONHOBUz+ERwsjDsG0AoaNsF1h+jUde472xAX3utMeha7mUn5Uas/k4Sjn8CwP+fOC7eY2MK2jOAf0w==" saltValue="kDgbxIXPLUImQ2dehw6cDQ==" spinCount="100000" sheet="1" objects="1" scenarios="1"/>
  <autoFilter ref="A1:G1" xr:uid="{00000000-0001-0000-0100-000000000000}"/>
  <pageMargins left="0.70866141732283472" right="0.70866141732283472" top="0.74803149606299213" bottom="0.74803149606299213" header="0.31496062992125984" footer="0.31496062992125984"/>
  <pageSetup paperSize="9" scale="53" fitToHeight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172"/>
  <sheetViews>
    <sheetView zoomScaleNormal="100" workbookViewId="0"/>
  </sheetViews>
  <sheetFormatPr baseColWidth="10" defaultRowHeight="12.75" x14ac:dyDescent="0.35"/>
  <cols>
    <col min="1" max="1" width="29.53125" bestFit="1" customWidth="1"/>
    <col min="2" max="2" width="18" customWidth="1"/>
    <col min="3" max="3" width="6" customWidth="1"/>
    <col min="4" max="4" width="6.6640625" customWidth="1"/>
    <col min="5" max="5" width="5.53125" customWidth="1"/>
    <col min="6" max="6" width="3.46484375" customWidth="1"/>
    <col min="7" max="7" width="46.9296875" bestFit="1" customWidth="1"/>
    <col min="8" max="8" width="11.46484375" hidden="1" customWidth="1"/>
    <col min="9" max="9" width="10.6640625" hidden="1" customWidth="1"/>
    <col min="10" max="12" width="11.46484375" hidden="1" customWidth="1"/>
    <col min="13" max="13" width="11.796875" hidden="1" customWidth="1"/>
    <col min="14" max="14" width="23.19921875" hidden="1" customWidth="1"/>
    <col min="15" max="19" width="10.6640625" hidden="1" customWidth="1"/>
  </cols>
  <sheetData>
    <row r="1" spans="1:19" ht="26.25" x14ac:dyDescent="0.35">
      <c r="A1" s="43" t="s">
        <v>30</v>
      </c>
      <c r="B1" s="43" t="s">
        <v>13</v>
      </c>
      <c r="C1" s="43" t="s">
        <v>31</v>
      </c>
      <c r="D1" s="44" t="s">
        <v>32</v>
      </c>
      <c r="E1" s="44" t="s">
        <v>33</v>
      </c>
      <c r="F1" s="44" t="s">
        <v>34</v>
      </c>
      <c r="G1" s="44" t="s">
        <v>360</v>
      </c>
      <c r="H1" s="24" t="s">
        <v>361</v>
      </c>
      <c r="I1" s="24" t="s">
        <v>395</v>
      </c>
      <c r="J1" s="26" t="s">
        <v>812</v>
      </c>
      <c r="K1" s="26" t="s">
        <v>813</v>
      </c>
      <c r="L1" s="22" t="s">
        <v>31</v>
      </c>
      <c r="M1" s="33" t="s">
        <v>13</v>
      </c>
      <c r="N1" s="33" t="s">
        <v>2510</v>
      </c>
      <c r="O1" s="33" t="s">
        <v>2511</v>
      </c>
      <c r="P1" s="33" t="s">
        <v>2512</v>
      </c>
      <c r="Q1" s="33" t="s">
        <v>2513</v>
      </c>
      <c r="R1" s="33" t="s">
        <v>2514</v>
      </c>
      <c r="S1" s="33" t="s">
        <v>2515</v>
      </c>
    </row>
    <row r="2" spans="1:19" ht="13.25" customHeight="1" x14ac:dyDescent="0.35">
      <c r="A2" s="23" t="str">
        <f t="shared" ref="A2:A65" si="0">+N2</f>
        <v>Abadi Leandro</v>
      </c>
      <c r="B2" s="23" t="str">
        <f t="shared" ref="B2:B65" si="1">+M2</f>
        <v>100.09.485.0</v>
      </c>
      <c r="C2" s="23" t="str">
        <f t="shared" ref="C2:C65" si="2">LEFT(L2,2)</f>
        <v>R9</v>
      </c>
      <c r="D2" s="23">
        <f t="shared" ref="D2:D65" si="3">+Q2</f>
        <v>0.75</v>
      </c>
      <c r="E2" s="23" t="str">
        <f t="shared" ref="E2:E65" si="4">+R2</f>
        <v>18&amp;U</v>
      </c>
      <c r="F2" s="23" t="str">
        <f t="shared" ref="F2:F65" si="5">+S2</f>
        <v>S</v>
      </c>
      <c r="G2" s="27" t="s">
        <v>4909</v>
      </c>
      <c r="H2" s="27" t="str">
        <f>IF(B2=B1,1,"")</f>
        <v/>
      </c>
      <c r="I2" s="23" t="str">
        <f t="shared" ref="I2:I65" si="6">IF(K2&gt;4,"Dames","Messieurs")</f>
        <v>Messieurs</v>
      </c>
      <c r="J2" t="str">
        <f t="shared" ref="J2:J65" si="7">RIGHT(B2,5)</f>
        <v>485.0</v>
      </c>
      <c r="K2">
        <f t="shared" ref="K2:K65" si="8">VALUE(LEFT(J2,1))</f>
        <v>4</v>
      </c>
      <c r="L2" s="23" t="str">
        <f t="shared" ref="L2:L65" si="9">+O2</f>
        <v>R9 </v>
      </c>
      <c r="M2" s="23" t="s">
        <v>5885</v>
      </c>
      <c r="N2" s="23" t="s">
        <v>5886</v>
      </c>
      <c r="O2" s="23" t="s">
        <v>2525</v>
      </c>
      <c r="P2" s="23">
        <v>32606</v>
      </c>
      <c r="Q2" s="23">
        <v>0.75</v>
      </c>
      <c r="R2" s="23" t="s">
        <v>71</v>
      </c>
      <c r="S2" s="23" t="s">
        <v>822</v>
      </c>
    </row>
    <row r="3" spans="1:19" x14ac:dyDescent="0.35">
      <c r="A3" s="23" t="str">
        <f t="shared" si="0"/>
        <v>Abbis Jonathan</v>
      </c>
      <c r="B3" s="23" t="str">
        <f t="shared" si="1"/>
        <v>100.62.491.0</v>
      </c>
      <c r="C3" s="23" t="str">
        <f t="shared" si="2"/>
        <v>R6</v>
      </c>
      <c r="D3" s="23">
        <f t="shared" si="3"/>
        <v>3.7410000000000001</v>
      </c>
      <c r="E3" s="23" t="str">
        <f t="shared" si="4"/>
        <v>60+</v>
      </c>
      <c r="F3" s="23" t="str">
        <f t="shared" si="5"/>
        <v>A</v>
      </c>
      <c r="G3" s="27" t="s">
        <v>1733</v>
      </c>
      <c r="H3" s="27" t="str">
        <f t="shared" ref="H3:H66" si="10">IF(B3=B2,1,"")</f>
        <v/>
      </c>
      <c r="I3" s="23" t="str">
        <f t="shared" si="6"/>
        <v>Messieurs</v>
      </c>
      <c r="J3" t="str">
        <f t="shared" si="7"/>
        <v>491.0</v>
      </c>
      <c r="K3">
        <f t="shared" si="8"/>
        <v>4</v>
      </c>
      <c r="L3" s="23" t="str">
        <f t="shared" si="9"/>
        <v>R6 </v>
      </c>
      <c r="M3" s="23" t="s">
        <v>2711</v>
      </c>
      <c r="N3" s="23" t="s">
        <v>2712</v>
      </c>
      <c r="O3" s="23" t="s">
        <v>2517</v>
      </c>
      <c r="P3" s="23">
        <v>8802</v>
      </c>
      <c r="Q3" s="23">
        <v>3.7410000000000001</v>
      </c>
      <c r="R3" s="23" t="s">
        <v>47</v>
      </c>
      <c r="S3" s="23" t="s">
        <v>36</v>
      </c>
    </row>
    <row r="4" spans="1:19" x14ac:dyDescent="0.35">
      <c r="A4" s="23" t="str">
        <f t="shared" si="0"/>
        <v>Abboud Sandy</v>
      </c>
      <c r="B4" s="23" t="str">
        <f t="shared" si="1"/>
        <v>100.07.320.0</v>
      </c>
      <c r="C4" s="23" t="str">
        <f t="shared" si="2"/>
        <v>R9</v>
      </c>
      <c r="D4" s="23">
        <f t="shared" si="3"/>
        <v>0.75</v>
      </c>
      <c r="E4" s="23" t="str">
        <f t="shared" si="4"/>
        <v>A</v>
      </c>
      <c r="F4" s="23" t="str">
        <f t="shared" si="5"/>
        <v>S</v>
      </c>
      <c r="G4" s="27" t="s">
        <v>2783</v>
      </c>
      <c r="H4" s="27" t="str">
        <f t="shared" si="10"/>
        <v/>
      </c>
      <c r="I4" s="23" t="str">
        <f t="shared" si="6"/>
        <v>Messieurs</v>
      </c>
      <c r="J4" t="str">
        <f t="shared" si="7"/>
        <v>320.0</v>
      </c>
      <c r="K4">
        <f t="shared" si="8"/>
        <v>3</v>
      </c>
      <c r="L4" s="23" t="str">
        <f t="shared" si="9"/>
        <v>R9 </v>
      </c>
      <c r="M4" s="23" t="s">
        <v>774</v>
      </c>
      <c r="N4" s="23" t="s">
        <v>775</v>
      </c>
      <c r="O4" s="23" t="s">
        <v>2525</v>
      </c>
      <c r="P4" s="23">
        <v>32606</v>
      </c>
      <c r="Q4" s="23">
        <v>0.75</v>
      </c>
      <c r="R4" s="23" t="s">
        <v>36</v>
      </c>
      <c r="S4" s="23" t="s">
        <v>822</v>
      </c>
    </row>
    <row r="5" spans="1:19" x14ac:dyDescent="0.35">
      <c r="A5" s="23" t="str">
        <f t="shared" si="0"/>
        <v>Abeer Umar</v>
      </c>
      <c r="B5" s="23" t="str">
        <f t="shared" si="1"/>
        <v>100.85.407.0</v>
      </c>
      <c r="C5" s="23" t="str">
        <f t="shared" si="2"/>
        <v>R9</v>
      </c>
      <c r="D5" s="23">
        <f t="shared" si="3"/>
        <v>0.745</v>
      </c>
      <c r="E5" s="23" t="str">
        <f t="shared" si="4"/>
        <v>40+</v>
      </c>
      <c r="F5" s="23" t="str">
        <f t="shared" si="5"/>
        <v>A</v>
      </c>
      <c r="G5" s="27" t="s">
        <v>4910</v>
      </c>
      <c r="H5" s="27" t="str">
        <f t="shared" si="10"/>
        <v/>
      </c>
      <c r="I5" s="23" t="str">
        <f t="shared" si="6"/>
        <v>Messieurs</v>
      </c>
      <c r="J5" t="str">
        <f t="shared" si="7"/>
        <v>407.0</v>
      </c>
      <c r="K5">
        <f t="shared" si="8"/>
        <v>4</v>
      </c>
      <c r="L5" s="23" t="str">
        <f t="shared" si="9"/>
        <v>R9 </v>
      </c>
      <c r="M5" s="23" t="s">
        <v>6966</v>
      </c>
      <c r="N5" s="23" t="s">
        <v>6967</v>
      </c>
      <c r="O5" s="23" t="s">
        <v>2525</v>
      </c>
      <c r="P5" s="23">
        <v>44992</v>
      </c>
      <c r="Q5" s="23">
        <v>0.745</v>
      </c>
      <c r="R5" s="23" t="s">
        <v>68</v>
      </c>
      <c r="S5" s="23" t="s">
        <v>36</v>
      </c>
    </row>
    <row r="6" spans="1:19" x14ac:dyDescent="0.35">
      <c r="A6" s="23" t="str">
        <f t="shared" si="0"/>
        <v>Abi Akl Michel</v>
      </c>
      <c r="B6" s="23" t="str">
        <f t="shared" si="1"/>
        <v>101.91.117.0</v>
      </c>
      <c r="C6" s="23" t="str">
        <f t="shared" si="2"/>
        <v>R8</v>
      </c>
      <c r="D6" s="23">
        <f t="shared" si="3"/>
        <v>1.427</v>
      </c>
      <c r="E6" s="23" t="str">
        <f t="shared" si="4"/>
        <v>35+</v>
      </c>
      <c r="F6" s="23" t="str">
        <f t="shared" si="5"/>
        <v>A</v>
      </c>
      <c r="G6" s="27" t="s">
        <v>4910</v>
      </c>
      <c r="H6" s="27" t="str">
        <f t="shared" si="10"/>
        <v/>
      </c>
      <c r="I6" s="23" t="str">
        <f t="shared" si="6"/>
        <v>Messieurs</v>
      </c>
      <c r="J6" t="str">
        <f t="shared" si="7"/>
        <v>117.0</v>
      </c>
      <c r="K6">
        <f t="shared" si="8"/>
        <v>1</v>
      </c>
      <c r="L6" s="23" t="str">
        <f t="shared" si="9"/>
        <v>R8 </v>
      </c>
      <c r="M6" s="23" t="s">
        <v>6756</v>
      </c>
      <c r="N6" s="23" t="s">
        <v>6757</v>
      </c>
      <c r="O6" s="23" t="s">
        <v>2522</v>
      </c>
      <c r="P6" s="23">
        <v>24353</v>
      </c>
      <c r="Q6" s="23">
        <v>1.427</v>
      </c>
      <c r="R6" s="23" t="s">
        <v>42</v>
      </c>
      <c r="S6" s="23" t="s">
        <v>36</v>
      </c>
    </row>
    <row r="7" spans="1:19" x14ac:dyDescent="0.35">
      <c r="A7" s="23" t="str">
        <f t="shared" si="0"/>
        <v>Abi Karam Elio</v>
      </c>
      <c r="B7" s="23" t="str">
        <f t="shared" si="1"/>
        <v>101.90.410.0</v>
      </c>
      <c r="C7" s="23" t="str">
        <f t="shared" si="2"/>
        <v>R6</v>
      </c>
      <c r="D7" s="23">
        <f t="shared" si="3"/>
        <v>4.0650000000000004</v>
      </c>
      <c r="E7" s="23" t="str">
        <f t="shared" si="4"/>
        <v>35+</v>
      </c>
      <c r="F7" s="23" t="str">
        <f t="shared" si="5"/>
        <v>A</v>
      </c>
      <c r="G7" s="27" t="s">
        <v>4909</v>
      </c>
      <c r="H7" s="27" t="str">
        <f t="shared" si="10"/>
        <v/>
      </c>
      <c r="I7" s="23" t="str">
        <f t="shared" si="6"/>
        <v>Messieurs</v>
      </c>
      <c r="J7" t="str">
        <f t="shared" si="7"/>
        <v>410.0</v>
      </c>
      <c r="K7">
        <f t="shared" si="8"/>
        <v>4</v>
      </c>
      <c r="L7" s="23" t="str">
        <f t="shared" si="9"/>
        <v>R6 </v>
      </c>
      <c r="M7" s="23" t="s">
        <v>5677</v>
      </c>
      <c r="N7" s="23" t="s">
        <v>5678</v>
      </c>
      <c r="O7" s="23" t="s">
        <v>2517</v>
      </c>
      <c r="P7" s="23">
        <v>7383</v>
      </c>
      <c r="Q7" s="23">
        <v>4.0650000000000004</v>
      </c>
      <c r="R7" s="23" t="s">
        <v>42</v>
      </c>
      <c r="S7" s="23" t="s">
        <v>36</v>
      </c>
    </row>
    <row r="8" spans="1:19" x14ac:dyDescent="0.35">
      <c r="A8" s="23" t="str">
        <f t="shared" si="0"/>
        <v>Abid Alexandre</v>
      </c>
      <c r="B8" s="23" t="str">
        <f t="shared" si="1"/>
        <v>101.99.173.0</v>
      </c>
      <c r="C8" s="23" t="str">
        <f t="shared" si="2"/>
        <v>R5</v>
      </c>
      <c r="D8" s="23">
        <f t="shared" si="3"/>
        <v>4.9610000000000003</v>
      </c>
      <c r="E8" s="23" t="str">
        <f t="shared" si="4"/>
        <v>A</v>
      </c>
      <c r="F8" s="23" t="str">
        <f t="shared" si="5"/>
        <v>A</v>
      </c>
      <c r="G8" s="27" t="s">
        <v>29</v>
      </c>
      <c r="H8" s="27" t="str">
        <f t="shared" si="10"/>
        <v/>
      </c>
      <c r="I8" s="23" t="str">
        <f t="shared" si="6"/>
        <v>Messieurs</v>
      </c>
      <c r="J8" t="str">
        <f t="shared" si="7"/>
        <v>173.0</v>
      </c>
      <c r="K8">
        <f t="shared" si="8"/>
        <v>1</v>
      </c>
      <c r="L8" s="23" t="str">
        <f t="shared" si="9"/>
        <v>R5 </v>
      </c>
      <c r="M8" s="23" t="s">
        <v>5560</v>
      </c>
      <c r="N8" s="23" t="s">
        <v>5561</v>
      </c>
      <c r="O8" s="23" t="s">
        <v>2536</v>
      </c>
      <c r="P8" s="23">
        <v>4399</v>
      </c>
      <c r="Q8" s="23">
        <v>4.9610000000000003</v>
      </c>
      <c r="R8" s="23" t="s">
        <v>36</v>
      </c>
      <c r="S8" s="23" t="s">
        <v>36</v>
      </c>
    </row>
    <row r="9" spans="1:19" x14ac:dyDescent="0.35">
      <c r="A9" s="23" t="str">
        <f t="shared" si="0"/>
        <v>Abid Karim Alexandre</v>
      </c>
      <c r="B9" s="23" t="str">
        <f t="shared" si="1"/>
        <v>101.70.408.0</v>
      </c>
      <c r="C9" s="23" t="str">
        <f t="shared" si="2"/>
        <v>R6</v>
      </c>
      <c r="D9" s="23">
        <f t="shared" si="3"/>
        <v>4.0960000000000001</v>
      </c>
      <c r="E9" s="23" t="str">
        <f t="shared" si="4"/>
        <v>55+</v>
      </c>
      <c r="F9" s="23" t="str">
        <f t="shared" si="5"/>
        <v>A</v>
      </c>
      <c r="G9" s="27" t="s">
        <v>29</v>
      </c>
      <c r="H9" s="27" t="str">
        <f t="shared" si="10"/>
        <v/>
      </c>
      <c r="I9" s="23" t="str">
        <f t="shared" si="6"/>
        <v>Messieurs</v>
      </c>
      <c r="J9" t="str">
        <f t="shared" si="7"/>
        <v>408.0</v>
      </c>
      <c r="K9">
        <f t="shared" si="8"/>
        <v>4</v>
      </c>
      <c r="L9" s="23" t="str">
        <f t="shared" si="9"/>
        <v>R6 </v>
      </c>
      <c r="M9" s="23" t="s">
        <v>4170</v>
      </c>
      <c r="N9" s="23" t="s">
        <v>4171</v>
      </c>
      <c r="O9" s="23" t="s">
        <v>2517</v>
      </c>
      <c r="P9" s="23">
        <v>7247</v>
      </c>
      <c r="Q9" s="23">
        <v>4.0960000000000001</v>
      </c>
      <c r="R9" s="23" t="s">
        <v>53</v>
      </c>
      <c r="S9" s="23" t="s">
        <v>36</v>
      </c>
    </row>
    <row r="10" spans="1:19" x14ac:dyDescent="0.35">
      <c r="A10" s="23" t="str">
        <f t="shared" si="0"/>
        <v>Abid Samir</v>
      </c>
      <c r="B10" s="23" t="str">
        <f t="shared" si="1"/>
        <v>101.99.246.0</v>
      </c>
      <c r="C10" s="23" t="str">
        <f t="shared" si="2"/>
        <v>R7</v>
      </c>
      <c r="D10" s="23">
        <f t="shared" si="3"/>
        <v>2.21</v>
      </c>
      <c r="E10" s="23" t="str">
        <f t="shared" si="4"/>
        <v>A</v>
      </c>
      <c r="F10" s="23" t="str">
        <f t="shared" si="5"/>
        <v>S</v>
      </c>
      <c r="G10" s="27" t="s">
        <v>1733</v>
      </c>
      <c r="H10" s="27" t="str">
        <f t="shared" si="10"/>
        <v/>
      </c>
      <c r="I10" s="23" t="str">
        <f t="shared" si="6"/>
        <v>Messieurs</v>
      </c>
      <c r="J10" t="str">
        <f t="shared" si="7"/>
        <v>246.0</v>
      </c>
      <c r="K10">
        <f t="shared" si="8"/>
        <v>2</v>
      </c>
      <c r="L10" s="23" t="str">
        <f t="shared" si="9"/>
        <v>R7 </v>
      </c>
      <c r="M10" s="23" t="s">
        <v>2359</v>
      </c>
      <c r="N10" s="23" t="s">
        <v>2360</v>
      </c>
      <c r="O10" s="23" t="s">
        <v>2518</v>
      </c>
      <c r="P10" s="23">
        <v>17860</v>
      </c>
      <c r="Q10" s="23">
        <v>2.21</v>
      </c>
      <c r="R10" s="23" t="s">
        <v>36</v>
      </c>
      <c r="S10" s="23" t="s">
        <v>822</v>
      </c>
    </row>
    <row r="11" spans="1:19" x14ac:dyDescent="0.35">
      <c r="A11" s="23" t="str">
        <f t="shared" si="0"/>
        <v>Abran Zsuzsa Fanni</v>
      </c>
      <c r="B11" s="23" t="str">
        <f t="shared" si="1"/>
        <v>102.14.521.0</v>
      </c>
      <c r="C11" s="23" t="str">
        <f t="shared" si="2"/>
        <v>R9</v>
      </c>
      <c r="D11" s="23">
        <f t="shared" si="3"/>
        <v>0.69199999999999995</v>
      </c>
      <c r="E11" s="23" t="str">
        <f t="shared" si="4"/>
        <v>12&amp;U</v>
      </c>
      <c r="F11" s="23" t="str">
        <f t="shared" si="5"/>
        <v>A</v>
      </c>
      <c r="G11" s="27" t="s">
        <v>493</v>
      </c>
      <c r="H11" s="27" t="str">
        <f t="shared" si="10"/>
        <v/>
      </c>
      <c r="I11" s="23" t="str">
        <f t="shared" si="6"/>
        <v>Dames</v>
      </c>
      <c r="J11" t="str">
        <f t="shared" si="7"/>
        <v>521.0</v>
      </c>
      <c r="K11">
        <f t="shared" si="8"/>
        <v>5</v>
      </c>
      <c r="L11" s="23" t="str">
        <f t="shared" si="9"/>
        <v>R9 </v>
      </c>
      <c r="M11" s="23" t="s">
        <v>2845</v>
      </c>
      <c r="N11" s="23" t="s">
        <v>2846</v>
      </c>
      <c r="O11" s="23" t="s">
        <v>2525</v>
      </c>
      <c r="P11" s="23">
        <v>21296</v>
      </c>
      <c r="Q11" s="23">
        <v>0.69199999999999995</v>
      </c>
      <c r="R11" s="23" t="s">
        <v>50</v>
      </c>
      <c r="S11" s="23" t="s">
        <v>36</v>
      </c>
    </row>
    <row r="12" spans="1:19" x14ac:dyDescent="0.35">
      <c r="A12" s="23" t="str">
        <f t="shared" si="0"/>
        <v>Abrar Zacharie</v>
      </c>
      <c r="B12" s="23" t="str">
        <f t="shared" si="1"/>
        <v>102.15.315.0</v>
      </c>
      <c r="C12" s="23" t="str">
        <f t="shared" si="2"/>
        <v>R7</v>
      </c>
      <c r="D12" s="23">
        <f t="shared" si="3"/>
        <v>2.02</v>
      </c>
      <c r="E12" s="23" t="str">
        <f t="shared" si="4"/>
        <v>12&amp;U</v>
      </c>
      <c r="F12" s="23" t="str">
        <f t="shared" si="5"/>
        <v>A</v>
      </c>
      <c r="G12" s="27" t="s">
        <v>4910</v>
      </c>
      <c r="H12" s="27" t="str">
        <f t="shared" si="10"/>
        <v/>
      </c>
      <c r="I12" s="23" t="str">
        <f t="shared" si="6"/>
        <v>Messieurs</v>
      </c>
      <c r="J12" t="str">
        <f t="shared" si="7"/>
        <v>315.0</v>
      </c>
      <c r="K12">
        <f t="shared" si="8"/>
        <v>3</v>
      </c>
      <c r="L12" s="23" t="str">
        <f t="shared" si="9"/>
        <v>R7 </v>
      </c>
      <c r="M12" s="23" t="s">
        <v>6688</v>
      </c>
      <c r="N12" s="23" t="s">
        <v>6689</v>
      </c>
      <c r="O12" s="23" t="s">
        <v>2518</v>
      </c>
      <c r="P12" s="23">
        <v>19249</v>
      </c>
      <c r="Q12" s="23">
        <v>2.02</v>
      </c>
      <c r="R12" s="23" t="s">
        <v>50</v>
      </c>
      <c r="S12" s="23" t="s">
        <v>36</v>
      </c>
    </row>
    <row r="13" spans="1:19" x14ac:dyDescent="0.35">
      <c r="A13" s="23" t="str">
        <f t="shared" si="0"/>
        <v>Abriat Anne</v>
      </c>
      <c r="B13" s="23" t="str">
        <f t="shared" si="1"/>
        <v>102.63.881.0</v>
      </c>
      <c r="C13" s="23" t="str">
        <f t="shared" si="2"/>
        <v>R9</v>
      </c>
      <c r="D13" s="23">
        <f t="shared" si="3"/>
        <v>0.75</v>
      </c>
      <c r="E13" s="23" t="str">
        <f t="shared" si="4"/>
        <v>60+</v>
      </c>
      <c r="F13" s="23" t="str">
        <f t="shared" si="5"/>
        <v>S</v>
      </c>
      <c r="G13" s="27" t="s">
        <v>3273</v>
      </c>
      <c r="H13" s="27" t="str">
        <f t="shared" si="10"/>
        <v/>
      </c>
      <c r="I13" s="23" t="str">
        <f t="shared" si="6"/>
        <v>Dames</v>
      </c>
      <c r="J13" t="str">
        <f t="shared" si="7"/>
        <v>881.0</v>
      </c>
      <c r="K13">
        <f t="shared" si="8"/>
        <v>8</v>
      </c>
      <c r="L13" s="23" t="str">
        <f t="shared" si="9"/>
        <v>R9 </v>
      </c>
      <c r="M13" s="23" t="s">
        <v>3389</v>
      </c>
      <c r="N13" s="23" t="s">
        <v>3390</v>
      </c>
      <c r="O13" s="23" t="s">
        <v>2525</v>
      </c>
      <c r="P13" s="23">
        <v>11849</v>
      </c>
      <c r="Q13" s="23">
        <v>0.75</v>
      </c>
      <c r="R13" s="23" t="s">
        <v>47</v>
      </c>
      <c r="S13" s="23" t="s">
        <v>822</v>
      </c>
    </row>
    <row r="14" spans="1:19" x14ac:dyDescent="0.35">
      <c r="A14" s="23" t="str">
        <f t="shared" si="0"/>
        <v>Achek Anis</v>
      </c>
      <c r="B14" s="23" t="str">
        <f t="shared" si="1"/>
        <v>103.74.269.0</v>
      </c>
      <c r="C14" s="23" t="str">
        <f t="shared" si="2"/>
        <v>R6</v>
      </c>
      <c r="D14" s="23">
        <f t="shared" si="3"/>
        <v>3.8639999999999999</v>
      </c>
      <c r="E14" s="23" t="str">
        <f t="shared" si="4"/>
        <v>50+</v>
      </c>
      <c r="F14" s="23" t="str">
        <f t="shared" si="5"/>
        <v>A</v>
      </c>
      <c r="G14" s="27" t="s">
        <v>497</v>
      </c>
      <c r="H14" s="27" t="str">
        <f t="shared" si="10"/>
        <v/>
      </c>
      <c r="I14" s="23" t="str">
        <f t="shared" si="6"/>
        <v>Messieurs</v>
      </c>
      <c r="J14" t="str">
        <f t="shared" si="7"/>
        <v>269.0</v>
      </c>
      <c r="K14">
        <f t="shared" si="8"/>
        <v>2</v>
      </c>
      <c r="L14" s="23" t="str">
        <f t="shared" si="9"/>
        <v>R6 </v>
      </c>
      <c r="M14" s="23" t="s">
        <v>1037</v>
      </c>
      <c r="N14" s="23" t="s">
        <v>1038</v>
      </c>
      <c r="O14" s="23" t="s">
        <v>2517</v>
      </c>
      <c r="P14" s="23">
        <v>8294</v>
      </c>
      <c r="Q14" s="23">
        <v>3.8639999999999999</v>
      </c>
      <c r="R14" s="23" t="s">
        <v>39</v>
      </c>
      <c r="S14" s="23" t="s">
        <v>36</v>
      </c>
    </row>
    <row r="15" spans="1:19" x14ac:dyDescent="0.35">
      <c r="A15" s="23" t="str">
        <f t="shared" si="0"/>
        <v>Achikian Antoine</v>
      </c>
      <c r="B15" s="23" t="str">
        <f t="shared" si="1"/>
        <v>103.13.403.0</v>
      </c>
      <c r="C15" s="23" t="str">
        <f t="shared" si="2"/>
        <v>R6</v>
      </c>
      <c r="D15" s="23">
        <f t="shared" si="3"/>
        <v>4.2670000000000003</v>
      </c>
      <c r="E15" s="23" t="str">
        <f t="shared" si="4"/>
        <v>14&amp;U</v>
      </c>
      <c r="F15" s="23" t="str">
        <f t="shared" si="5"/>
        <v>A</v>
      </c>
      <c r="G15" s="27" t="s">
        <v>1733</v>
      </c>
      <c r="H15" s="27" t="str">
        <f t="shared" si="10"/>
        <v/>
      </c>
      <c r="I15" s="23" t="str">
        <f t="shared" si="6"/>
        <v>Messieurs</v>
      </c>
      <c r="J15" t="str">
        <f t="shared" si="7"/>
        <v>403.0</v>
      </c>
      <c r="K15">
        <f t="shared" si="8"/>
        <v>4</v>
      </c>
      <c r="L15" s="23" t="str">
        <f t="shared" si="9"/>
        <v>R6 </v>
      </c>
      <c r="M15" s="23" t="s">
        <v>2721</v>
      </c>
      <c r="N15" s="23" t="s">
        <v>2722</v>
      </c>
      <c r="O15" s="23" t="s">
        <v>2517</v>
      </c>
      <c r="P15" s="23">
        <v>6617</v>
      </c>
      <c r="Q15" s="23">
        <v>4.2670000000000003</v>
      </c>
      <c r="R15" s="23" t="s">
        <v>81</v>
      </c>
      <c r="S15" s="23" t="s">
        <v>36</v>
      </c>
    </row>
    <row r="16" spans="1:19" x14ac:dyDescent="0.35">
      <c r="A16" s="23" t="str">
        <f t="shared" si="0"/>
        <v>Ackermann Mathieu</v>
      </c>
      <c r="B16" s="23" t="str">
        <f t="shared" si="1"/>
        <v>103.85.373.0</v>
      </c>
      <c r="C16" s="23" t="str">
        <f t="shared" si="2"/>
        <v>R8</v>
      </c>
      <c r="D16" s="23">
        <f t="shared" si="3"/>
        <v>1.6970000000000001</v>
      </c>
      <c r="E16" s="23" t="str">
        <f t="shared" si="4"/>
        <v>40+</v>
      </c>
      <c r="F16" s="23" t="str">
        <f t="shared" si="5"/>
        <v>S</v>
      </c>
      <c r="G16" s="27" t="s">
        <v>4910</v>
      </c>
      <c r="H16" s="27" t="str">
        <f t="shared" si="10"/>
        <v/>
      </c>
      <c r="I16" s="23" t="str">
        <f t="shared" si="6"/>
        <v>Messieurs</v>
      </c>
      <c r="J16" t="str">
        <f t="shared" si="7"/>
        <v>373.0</v>
      </c>
      <c r="K16">
        <f t="shared" si="8"/>
        <v>3</v>
      </c>
      <c r="L16" s="23" t="str">
        <f t="shared" si="9"/>
        <v>R8 </v>
      </c>
      <c r="M16" s="23" t="s">
        <v>6730</v>
      </c>
      <c r="N16" s="23" t="s">
        <v>6731</v>
      </c>
      <c r="O16" s="23" t="s">
        <v>2522</v>
      </c>
      <c r="P16" s="23">
        <v>21885</v>
      </c>
      <c r="Q16" s="23">
        <v>1.6970000000000001</v>
      </c>
      <c r="R16" s="23" t="s">
        <v>68</v>
      </c>
      <c r="S16" s="23" t="s">
        <v>822</v>
      </c>
    </row>
    <row r="17" spans="1:19" x14ac:dyDescent="0.35">
      <c r="A17" s="23" t="str">
        <f t="shared" si="0"/>
        <v>Adam Fabrice</v>
      </c>
      <c r="B17" s="23" t="str">
        <f t="shared" si="1"/>
        <v>103.74.110.0</v>
      </c>
      <c r="C17" s="23" t="str">
        <f t="shared" si="2"/>
        <v>R9</v>
      </c>
      <c r="D17" s="23">
        <f t="shared" si="3"/>
        <v>0.75</v>
      </c>
      <c r="E17" s="23" t="str">
        <f t="shared" si="4"/>
        <v>50+</v>
      </c>
      <c r="F17" s="23" t="str">
        <f t="shared" si="5"/>
        <v>S</v>
      </c>
      <c r="G17" s="27" t="s">
        <v>1733</v>
      </c>
      <c r="H17" s="27" t="str">
        <f t="shared" si="10"/>
        <v/>
      </c>
      <c r="I17" s="23" t="str">
        <f t="shared" si="6"/>
        <v>Messieurs</v>
      </c>
      <c r="J17" t="str">
        <f t="shared" si="7"/>
        <v>110.0</v>
      </c>
      <c r="K17">
        <f t="shared" si="8"/>
        <v>1</v>
      </c>
      <c r="L17" s="23" t="str">
        <f t="shared" si="9"/>
        <v>R9 </v>
      </c>
      <c r="M17" s="23" t="s">
        <v>2723</v>
      </c>
      <c r="N17" s="23" t="s">
        <v>2724</v>
      </c>
      <c r="O17" s="23" t="s">
        <v>2525</v>
      </c>
      <c r="P17" s="23">
        <v>32606</v>
      </c>
      <c r="Q17" s="23">
        <v>0.75</v>
      </c>
      <c r="R17" s="23" t="s">
        <v>39</v>
      </c>
      <c r="S17" s="23" t="s">
        <v>822</v>
      </c>
    </row>
    <row r="18" spans="1:19" x14ac:dyDescent="0.35">
      <c r="A18" s="23" t="str">
        <f t="shared" si="0"/>
        <v>Adam John</v>
      </c>
      <c r="B18" s="23" t="str">
        <f t="shared" si="1"/>
        <v>103.68.124.0</v>
      </c>
      <c r="C18" s="23" t="str">
        <f t="shared" si="2"/>
        <v>R6</v>
      </c>
      <c r="D18" s="23">
        <f t="shared" si="3"/>
        <v>3.867</v>
      </c>
      <c r="E18" s="23" t="str">
        <f t="shared" si="4"/>
        <v>55+</v>
      </c>
      <c r="F18" s="23" t="str">
        <f t="shared" si="5"/>
        <v>A</v>
      </c>
      <c r="G18" s="27" t="s">
        <v>27</v>
      </c>
      <c r="H18" s="27" t="str">
        <f t="shared" si="10"/>
        <v/>
      </c>
      <c r="I18" s="23" t="str">
        <f t="shared" si="6"/>
        <v>Messieurs</v>
      </c>
      <c r="J18" t="str">
        <f t="shared" si="7"/>
        <v>124.0</v>
      </c>
      <c r="K18">
        <f t="shared" si="8"/>
        <v>1</v>
      </c>
      <c r="L18" s="23" t="str">
        <f t="shared" si="9"/>
        <v>R6 </v>
      </c>
      <c r="M18" s="23" t="s">
        <v>459</v>
      </c>
      <c r="N18" s="23" t="s">
        <v>1698</v>
      </c>
      <c r="O18" s="23" t="s">
        <v>2517</v>
      </c>
      <c r="P18" s="23">
        <v>8276</v>
      </c>
      <c r="Q18" s="23">
        <v>3.867</v>
      </c>
      <c r="R18" s="23" t="s">
        <v>53</v>
      </c>
      <c r="S18" s="23" t="s">
        <v>36</v>
      </c>
    </row>
    <row r="19" spans="1:19" x14ac:dyDescent="0.35">
      <c r="A19" s="23" t="str">
        <f t="shared" si="0"/>
        <v>Adriaenssens Clara</v>
      </c>
      <c r="B19" s="23" t="str">
        <f t="shared" si="1"/>
        <v>103.94.853.0</v>
      </c>
      <c r="C19" s="23" t="str">
        <f t="shared" si="2"/>
        <v>R7</v>
      </c>
      <c r="D19" s="23">
        <f t="shared" si="3"/>
        <v>2.3730000000000002</v>
      </c>
      <c r="E19" s="23" t="str">
        <f t="shared" si="4"/>
        <v>30+</v>
      </c>
      <c r="F19" s="23" t="str">
        <f t="shared" si="5"/>
        <v>A</v>
      </c>
      <c r="G19" s="27" t="s">
        <v>3273</v>
      </c>
      <c r="H19" s="27" t="str">
        <f t="shared" si="10"/>
        <v/>
      </c>
      <c r="I19" s="23" t="str">
        <f t="shared" si="6"/>
        <v>Dames</v>
      </c>
      <c r="J19" t="str">
        <f t="shared" si="7"/>
        <v>853.0</v>
      </c>
      <c r="K19">
        <f t="shared" si="8"/>
        <v>8</v>
      </c>
      <c r="L19" s="23" t="str">
        <f t="shared" si="9"/>
        <v>R7 </v>
      </c>
      <c r="M19" s="23" t="s">
        <v>4970</v>
      </c>
      <c r="N19" s="23" t="s">
        <v>4971</v>
      </c>
      <c r="O19" s="23" t="s">
        <v>2518</v>
      </c>
      <c r="P19" s="23">
        <v>5925</v>
      </c>
      <c r="Q19" s="23">
        <v>2.3730000000000002</v>
      </c>
      <c r="R19" s="23" t="s">
        <v>35</v>
      </c>
      <c r="S19" s="23" t="s">
        <v>36</v>
      </c>
    </row>
    <row r="20" spans="1:19" x14ac:dyDescent="0.35">
      <c r="A20" s="23" t="str">
        <f t="shared" si="0"/>
        <v>Aeberhard Marco</v>
      </c>
      <c r="B20" s="23" t="str">
        <f t="shared" si="1"/>
        <v>100.75.460.0</v>
      </c>
      <c r="C20" s="23" t="str">
        <f t="shared" si="2"/>
        <v>R6</v>
      </c>
      <c r="D20" s="23">
        <f t="shared" si="3"/>
        <v>3.577</v>
      </c>
      <c r="E20" s="23" t="str">
        <f t="shared" si="4"/>
        <v>50+</v>
      </c>
      <c r="F20" s="23" t="str">
        <f t="shared" si="5"/>
        <v>A</v>
      </c>
      <c r="G20" s="27" t="s">
        <v>28</v>
      </c>
      <c r="H20" s="27" t="str">
        <f t="shared" si="10"/>
        <v/>
      </c>
      <c r="I20" s="23" t="str">
        <f t="shared" si="6"/>
        <v>Messieurs</v>
      </c>
      <c r="J20" t="str">
        <f t="shared" si="7"/>
        <v>460.0</v>
      </c>
      <c r="K20">
        <f t="shared" si="8"/>
        <v>4</v>
      </c>
      <c r="L20" s="23" t="str">
        <f t="shared" si="9"/>
        <v>R6 </v>
      </c>
      <c r="M20" s="23" t="s">
        <v>3911</v>
      </c>
      <c r="N20" s="23" t="s">
        <v>3912</v>
      </c>
      <c r="O20" s="23" t="s">
        <v>2517</v>
      </c>
      <c r="P20" s="23">
        <v>9598</v>
      </c>
      <c r="Q20" s="23">
        <v>3.577</v>
      </c>
      <c r="R20" s="23" t="s">
        <v>39</v>
      </c>
      <c r="S20" s="23" t="s">
        <v>36</v>
      </c>
    </row>
    <row r="21" spans="1:19" x14ac:dyDescent="0.35">
      <c r="A21" s="23" t="str">
        <f t="shared" si="0"/>
        <v>Aebersold Marc</v>
      </c>
      <c r="B21" s="23" t="str">
        <f t="shared" si="1"/>
        <v>100.68.338.0</v>
      </c>
      <c r="C21" s="23" t="str">
        <f t="shared" si="2"/>
        <v>R7</v>
      </c>
      <c r="D21" s="23">
        <f t="shared" si="3"/>
        <v>2.9990000000000001</v>
      </c>
      <c r="E21" s="23" t="str">
        <f t="shared" si="4"/>
        <v>55+</v>
      </c>
      <c r="F21" s="23" t="str">
        <f t="shared" si="5"/>
        <v>A</v>
      </c>
      <c r="G21" s="27" t="s">
        <v>1733</v>
      </c>
      <c r="H21" s="27" t="str">
        <f t="shared" si="10"/>
        <v/>
      </c>
      <c r="I21" s="23" t="str">
        <f t="shared" si="6"/>
        <v>Messieurs</v>
      </c>
      <c r="J21" t="str">
        <f t="shared" si="7"/>
        <v>338.0</v>
      </c>
      <c r="K21">
        <f t="shared" si="8"/>
        <v>3</v>
      </c>
      <c r="L21" s="23" t="str">
        <f t="shared" si="9"/>
        <v>R7 </v>
      </c>
      <c r="M21" s="23" t="s">
        <v>6191</v>
      </c>
      <c r="N21" s="23" t="s">
        <v>6192</v>
      </c>
      <c r="O21" s="23" t="s">
        <v>2518</v>
      </c>
      <c r="P21" s="23">
        <v>12684</v>
      </c>
      <c r="Q21" s="23">
        <v>2.9990000000000001</v>
      </c>
      <c r="R21" s="23" t="s">
        <v>53</v>
      </c>
      <c r="S21" s="23" t="s">
        <v>36</v>
      </c>
    </row>
    <row r="22" spans="1:19" x14ac:dyDescent="0.35">
      <c r="A22" s="23" t="str">
        <f t="shared" si="0"/>
        <v>Aebischer Axel</v>
      </c>
      <c r="B22" s="23" t="str">
        <f t="shared" si="1"/>
        <v>101.00.217.0</v>
      </c>
      <c r="C22" s="23" t="str">
        <f t="shared" si="2"/>
        <v>R6</v>
      </c>
      <c r="D22" s="23">
        <f t="shared" si="3"/>
        <v>4.008</v>
      </c>
      <c r="E22" s="23" t="str">
        <f t="shared" si="4"/>
        <v>A</v>
      </c>
      <c r="F22" s="23" t="str">
        <f t="shared" si="5"/>
        <v>A</v>
      </c>
      <c r="G22" s="27" t="s">
        <v>2786</v>
      </c>
      <c r="H22" s="27" t="str">
        <f t="shared" si="10"/>
        <v/>
      </c>
      <c r="I22" s="23" t="str">
        <f t="shared" si="6"/>
        <v>Messieurs</v>
      </c>
      <c r="J22" t="str">
        <f t="shared" si="7"/>
        <v>217.0</v>
      </c>
      <c r="K22">
        <f t="shared" si="8"/>
        <v>2</v>
      </c>
      <c r="L22" s="23" t="str">
        <f t="shared" si="9"/>
        <v>R6 </v>
      </c>
      <c r="M22" s="23" t="s">
        <v>3822</v>
      </c>
      <c r="N22" s="23" t="s">
        <v>3823</v>
      </c>
      <c r="O22" s="23" t="s">
        <v>2517</v>
      </c>
      <c r="P22" s="23">
        <v>7619</v>
      </c>
      <c r="Q22" s="23">
        <v>4.008</v>
      </c>
      <c r="R22" s="23" t="s">
        <v>36</v>
      </c>
      <c r="S22" s="23" t="s">
        <v>36</v>
      </c>
    </row>
    <row r="23" spans="1:19" x14ac:dyDescent="0.35">
      <c r="A23" s="23" t="str">
        <f t="shared" si="0"/>
        <v>Aebischer Tom</v>
      </c>
      <c r="B23" s="23" t="str">
        <f t="shared" si="1"/>
        <v>101.11.265.0</v>
      </c>
      <c r="C23" s="23" t="str">
        <f t="shared" si="2"/>
        <v>R6</v>
      </c>
      <c r="D23" s="23">
        <f t="shared" si="3"/>
        <v>3.8759999999999999</v>
      </c>
      <c r="E23" s="23" t="str">
        <f t="shared" si="4"/>
        <v>16&amp;U</v>
      </c>
      <c r="F23" s="23" t="str">
        <f t="shared" si="5"/>
        <v>A</v>
      </c>
      <c r="G23" s="27" t="s">
        <v>2786</v>
      </c>
      <c r="H23" s="27" t="str">
        <f t="shared" si="10"/>
        <v/>
      </c>
      <c r="I23" s="23" t="str">
        <f t="shared" si="6"/>
        <v>Messieurs</v>
      </c>
      <c r="J23" t="str">
        <f t="shared" si="7"/>
        <v>265.0</v>
      </c>
      <c r="K23">
        <f t="shared" si="8"/>
        <v>2</v>
      </c>
      <c r="L23" s="23" t="str">
        <f t="shared" si="9"/>
        <v>R6 </v>
      </c>
      <c r="M23" s="23" t="s">
        <v>2976</v>
      </c>
      <c r="N23" s="23" t="s">
        <v>2977</v>
      </c>
      <c r="O23" s="23" t="s">
        <v>2517</v>
      </c>
      <c r="P23" s="23">
        <v>8237</v>
      </c>
      <c r="Q23" s="23">
        <v>3.8759999999999999</v>
      </c>
      <c r="R23" s="23" t="s">
        <v>85</v>
      </c>
      <c r="S23" s="23" t="s">
        <v>36</v>
      </c>
    </row>
    <row r="24" spans="1:19" x14ac:dyDescent="0.35">
      <c r="A24" s="23" t="str">
        <f t="shared" si="0"/>
        <v>Aeby James</v>
      </c>
      <c r="B24" s="23" t="str">
        <f t="shared" si="1"/>
        <v>102.97.322.0</v>
      </c>
      <c r="C24" s="23" t="str">
        <f t="shared" si="2"/>
        <v>R6</v>
      </c>
      <c r="D24" s="23">
        <f t="shared" si="3"/>
        <v>3.5939999999999999</v>
      </c>
      <c r="E24" s="23" t="str">
        <f t="shared" si="4"/>
        <v>A</v>
      </c>
      <c r="F24" s="23" t="str">
        <f t="shared" si="5"/>
        <v>A</v>
      </c>
      <c r="G24" s="27" t="s">
        <v>2786</v>
      </c>
      <c r="H24" s="27" t="str">
        <f t="shared" si="10"/>
        <v/>
      </c>
      <c r="I24" s="23" t="str">
        <f t="shared" si="6"/>
        <v>Messieurs</v>
      </c>
      <c r="J24" t="str">
        <f t="shared" si="7"/>
        <v>322.0</v>
      </c>
      <c r="K24">
        <f t="shared" si="8"/>
        <v>3</v>
      </c>
      <c r="L24" s="23" t="str">
        <f t="shared" si="9"/>
        <v>R6 </v>
      </c>
      <c r="M24" s="23" t="s">
        <v>2960</v>
      </c>
      <c r="N24" s="23" t="s">
        <v>2961</v>
      </c>
      <c r="O24" s="23" t="s">
        <v>2517</v>
      </c>
      <c r="P24" s="23">
        <v>9506</v>
      </c>
      <c r="Q24" s="23">
        <v>3.5939999999999999</v>
      </c>
      <c r="R24" s="23" t="s">
        <v>36</v>
      </c>
      <c r="S24" s="23" t="s">
        <v>36</v>
      </c>
    </row>
    <row r="25" spans="1:19" x14ac:dyDescent="0.35">
      <c r="A25" s="23" t="str">
        <f t="shared" si="0"/>
        <v>Aellen Nils</v>
      </c>
      <c r="B25" s="23" t="str">
        <f t="shared" si="1"/>
        <v>108.83.365.0</v>
      </c>
      <c r="C25" s="23" t="str">
        <f t="shared" si="2"/>
        <v>R5</v>
      </c>
      <c r="D25" s="23">
        <f t="shared" si="3"/>
        <v>5.0519999999999996</v>
      </c>
      <c r="E25" s="23" t="str">
        <f t="shared" si="4"/>
        <v>40+</v>
      </c>
      <c r="F25" s="23" t="str">
        <f t="shared" si="5"/>
        <v>A</v>
      </c>
      <c r="G25" s="27" t="s">
        <v>4910</v>
      </c>
      <c r="H25" s="27" t="str">
        <f t="shared" si="10"/>
        <v/>
      </c>
      <c r="I25" s="23" t="str">
        <f t="shared" si="6"/>
        <v>Messieurs</v>
      </c>
      <c r="J25" t="str">
        <f t="shared" si="7"/>
        <v>365.0</v>
      </c>
      <c r="K25">
        <f t="shared" si="8"/>
        <v>3</v>
      </c>
      <c r="L25" s="23" t="str">
        <f t="shared" si="9"/>
        <v>R5 </v>
      </c>
      <c r="M25" s="23" t="s">
        <v>6307</v>
      </c>
      <c r="N25" s="23" t="s">
        <v>6308</v>
      </c>
      <c r="O25" s="23" t="s">
        <v>2536</v>
      </c>
      <c r="P25" s="23">
        <v>4153</v>
      </c>
      <c r="Q25" s="23">
        <v>5.0519999999999996</v>
      </c>
      <c r="R25" s="23" t="s">
        <v>68</v>
      </c>
      <c r="S25" s="23" t="s">
        <v>36</v>
      </c>
    </row>
    <row r="26" spans="1:19" x14ac:dyDescent="0.35">
      <c r="A26" s="23" t="str">
        <f t="shared" si="0"/>
        <v>Afflelou Estée</v>
      </c>
      <c r="B26" s="23" t="str">
        <f t="shared" si="1"/>
        <v>104.11.701.0</v>
      </c>
      <c r="C26" s="23" t="str">
        <f t="shared" si="2"/>
        <v>R9</v>
      </c>
      <c r="D26" s="23">
        <f t="shared" si="3"/>
        <v>0.75</v>
      </c>
      <c r="E26" s="23" t="str">
        <f t="shared" si="4"/>
        <v>16&amp;U</v>
      </c>
      <c r="F26" s="23" t="str">
        <f t="shared" si="5"/>
        <v>S</v>
      </c>
      <c r="G26" s="27" t="s">
        <v>493</v>
      </c>
      <c r="H26" s="27" t="str">
        <f t="shared" si="10"/>
        <v/>
      </c>
      <c r="I26" s="23" t="str">
        <f t="shared" si="6"/>
        <v>Dames</v>
      </c>
      <c r="J26" t="str">
        <f t="shared" si="7"/>
        <v>701.0</v>
      </c>
      <c r="K26">
        <f t="shared" si="8"/>
        <v>7</v>
      </c>
      <c r="L26" s="23" t="str">
        <f t="shared" si="9"/>
        <v>R9 </v>
      </c>
      <c r="M26" s="23" t="s">
        <v>3614</v>
      </c>
      <c r="N26" s="23" t="s">
        <v>3615</v>
      </c>
      <c r="O26" s="23" t="s">
        <v>2525</v>
      </c>
      <c r="P26" s="23">
        <v>11849</v>
      </c>
      <c r="Q26" s="23">
        <v>0.75</v>
      </c>
      <c r="R26" s="23" t="s">
        <v>85</v>
      </c>
      <c r="S26" s="23" t="s">
        <v>822</v>
      </c>
    </row>
    <row r="27" spans="1:19" x14ac:dyDescent="0.35">
      <c r="A27" s="23" t="str">
        <f t="shared" si="0"/>
        <v>Affolter Valérie</v>
      </c>
      <c r="B27" s="23" t="str">
        <f t="shared" si="1"/>
        <v>104.82.815.0</v>
      </c>
      <c r="C27" s="23" t="str">
        <f t="shared" si="2"/>
        <v>R9</v>
      </c>
      <c r="D27" s="23">
        <f t="shared" si="3"/>
        <v>0.75</v>
      </c>
      <c r="E27" s="23" t="str">
        <f t="shared" si="4"/>
        <v>40+</v>
      </c>
      <c r="F27" s="23" t="str">
        <f t="shared" si="5"/>
        <v>S</v>
      </c>
      <c r="G27" s="27" t="s">
        <v>3273</v>
      </c>
      <c r="H27" s="27" t="str">
        <f t="shared" si="10"/>
        <v/>
      </c>
      <c r="I27" s="23" t="str">
        <f t="shared" si="6"/>
        <v>Dames</v>
      </c>
      <c r="J27" t="str">
        <f t="shared" si="7"/>
        <v>815.0</v>
      </c>
      <c r="K27">
        <f t="shared" si="8"/>
        <v>8</v>
      </c>
      <c r="L27" s="23" t="str">
        <f t="shared" si="9"/>
        <v>R9 </v>
      </c>
      <c r="M27" s="23" t="s">
        <v>3391</v>
      </c>
      <c r="N27" s="23" t="s">
        <v>3392</v>
      </c>
      <c r="O27" s="23" t="s">
        <v>2525</v>
      </c>
      <c r="P27" s="23">
        <v>11849</v>
      </c>
      <c r="Q27" s="23">
        <v>0.75</v>
      </c>
      <c r="R27" s="23" t="s">
        <v>68</v>
      </c>
      <c r="S27" s="23" t="s">
        <v>822</v>
      </c>
    </row>
    <row r="28" spans="1:19" x14ac:dyDescent="0.35">
      <c r="A28" s="23" t="str">
        <f t="shared" si="0"/>
        <v>Agopian Paul</v>
      </c>
      <c r="B28" s="23" t="str">
        <f t="shared" si="1"/>
        <v>105.41.193.0</v>
      </c>
      <c r="C28" s="23" t="str">
        <f t="shared" si="2"/>
        <v>R8</v>
      </c>
      <c r="D28" s="23">
        <f t="shared" si="3"/>
        <v>1.254</v>
      </c>
      <c r="E28" s="23" t="str">
        <f t="shared" si="4"/>
        <v>85+</v>
      </c>
      <c r="F28" s="23" t="str">
        <f t="shared" si="5"/>
        <v>A</v>
      </c>
      <c r="G28" s="27" t="s">
        <v>28</v>
      </c>
      <c r="H28" s="27" t="str">
        <f t="shared" si="10"/>
        <v/>
      </c>
      <c r="I28" s="23" t="str">
        <f t="shared" si="6"/>
        <v>Messieurs</v>
      </c>
      <c r="J28" t="str">
        <f t="shared" si="7"/>
        <v>193.0</v>
      </c>
      <c r="K28">
        <f t="shared" si="8"/>
        <v>1</v>
      </c>
      <c r="L28" s="23" t="str">
        <f t="shared" si="9"/>
        <v>R8 </v>
      </c>
      <c r="M28" s="23" t="s">
        <v>320</v>
      </c>
      <c r="N28" s="23" t="s">
        <v>321</v>
      </c>
      <c r="O28" s="23" t="s">
        <v>2522</v>
      </c>
      <c r="P28" s="23">
        <v>26326</v>
      </c>
      <c r="Q28" s="23">
        <v>1.254</v>
      </c>
      <c r="R28" s="23" t="s">
        <v>3605</v>
      </c>
      <c r="S28" s="23" t="s">
        <v>36</v>
      </c>
    </row>
    <row r="29" spans="1:19" x14ac:dyDescent="0.35">
      <c r="A29" s="23" t="str">
        <f t="shared" si="0"/>
        <v>Aguiar Machado Inês</v>
      </c>
      <c r="B29" s="23" t="str">
        <f t="shared" si="1"/>
        <v>105.96.750.0</v>
      </c>
      <c r="C29" s="23" t="str">
        <f t="shared" si="2"/>
        <v>R7</v>
      </c>
      <c r="D29" s="23">
        <f t="shared" si="3"/>
        <v>2.992</v>
      </c>
      <c r="E29" s="23" t="str">
        <f t="shared" si="4"/>
        <v>30+</v>
      </c>
      <c r="F29" s="23" t="str">
        <f t="shared" si="5"/>
        <v>A</v>
      </c>
      <c r="G29" s="27" t="s">
        <v>1733</v>
      </c>
      <c r="H29" s="27" t="str">
        <f t="shared" si="10"/>
        <v/>
      </c>
      <c r="I29" s="23" t="str">
        <f t="shared" si="6"/>
        <v>Dames</v>
      </c>
      <c r="J29" t="str">
        <f t="shared" si="7"/>
        <v>750.0</v>
      </c>
      <c r="K29">
        <f t="shared" si="8"/>
        <v>7</v>
      </c>
      <c r="L29" s="23" t="str">
        <f t="shared" si="9"/>
        <v>R7 </v>
      </c>
      <c r="M29" s="23" t="s">
        <v>6181</v>
      </c>
      <c r="N29" s="23" t="s">
        <v>6182</v>
      </c>
      <c r="O29" s="23" t="s">
        <v>2518</v>
      </c>
      <c r="P29" s="23">
        <v>4403</v>
      </c>
      <c r="Q29" s="23">
        <v>2.992</v>
      </c>
      <c r="R29" s="23" t="s">
        <v>35</v>
      </c>
      <c r="S29" s="23" t="s">
        <v>36</v>
      </c>
    </row>
    <row r="30" spans="1:19" x14ac:dyDescent="0.35">
      <c r="A30" s="23" t="str">
        <f t="shared" si="0"/>
        <v>Aguilar Liliane</v>
      </c>
      <c r="B30" s="23" t="str">
        <f t="shared" si="1"/>
        <v>105.51.660.0</v>
      </c>
      <c r="C30" s="23" t="str">
        <f t="shared" si="2"/>
        <v>R8</v>
      </c>
      <c r="D30" s="23">
        <f t="shared" si="3"/>
        <v>1.1619999999999999</v>
      </c>
      <c r="E30" s="23" t="str">
        <f t="shared" si="4"/>
        <v>75+</v>
      </c>
      <c r="F30" s="23" t="str">
        <f t="shared" si="5"/>
        <v>S</v>
      </c>
      <c r="G30" s="27" t="s">
        <v>25</v>
      </c>
      <c r="H30" s="27" t="str">
        <f t="shared" si="10"/>
        <v/>
      </c>
      <c r="I30" s="23" t="str">
        <f t="shared" si="6"/>
        <v>Dames</v>
      </c>
      <c r="J30" t="str">
        <f t="shared" si="7"/>
        <v>660.0</v>
      </c>
      <c r="K30">
        <f t="shared" si="8"/>
        <v>6</v>
      </c>
      <c r="L30" s="23" t="str">
        <f t="shared" si="9"/>
        <v>R8 </v>
      </c>
      <c r="M30" s="23" t="s">
        <v>2067</v>
      </c>
      <c r="N30" s="23" t="s">
        <v>2068</v>
      </c>
      <c r="O30" s="23" t="s">
        <v>2522</v>
      </c>
      <c r="P30" s="23">
        <v>10034</v>
      </c>
      <c r="Q30" s="23">
        <v>1.1619999999999999</v>
      </c>
      <c r="R30" s="23" t="s">
        <v>155</v>
      </c>
      <c r="S30" s="23" t="s">
        <v>822</v>
      </c>
    </row>
    <row r="31" spans="1:19" x14ac:dyDescent="0.35">
      <c r="A31" s="23" t="str">
        <f t="shared" si="0"/>
        <v>Aguirre Victor</v>
      </c>
      <c r="B31" s="23" t="str">
        <f t="shared" si="1"/>
        <v>105.85.213.0</v>
      </c>
      <c r="C31" s="23" t="str">
        <f t="shared" si="2"/>
        <v>R8</v>
      </c>
      <c r="D31" s="23">
        <f t="shared" si="3"/>
        <v>1.5329999999999999</v>
      </c>
      <c r="E31" s="23" t="str">
        <f t="shared" si="4"/>
        <v>40+</v>
      </c>
      <c r="F31" s="23" t="str">
        <f t="shared" si="5"/>
        <v>A</v>
      </c>
      <c r="G31" s="27" t="s">
        <v>4910</v>
      </c>
      <c r="H31" s="27" t="str">
        <f t="shared" si="10"/>
        <v/>
      </c>
      <c r="I31" s="23" t="str">
        <f t="shared" si="6"/>
        <v>Messieurs</v>
      </c>
      <c r="J31" t="str">
        <f t="shared" si="7"/>
        <v>213.0</v>
      </c>
      <c r="K31">
        <f t="shared" si="8"/>
        <v>2</v>
      </c>
      <c r="L31" s="23" t="str">
        <f t="shared" si="9"/>
        <v>R8 </v>
      </c>
      <c r="M31" s="23" t="s">
        <v>6744</v>
      </c>
      <c r="N31" s="23" t="s">
        <v>6745</v>
      </c>
      <c r="O31" s="23" t="s">
        <v>2522</v>
      </c>
      <c r="P31" s="23">
        <v>23341</v>
      </c>
      <c r="Q31" s="23">
        <v>1.5329999999999999</v>
      </c>
      <c r="R31" s="23" t="s">
        <v>68</v>
      </c>
      <c r="S31" s="23" t="s">
        <v>36</v>
      </c>
    </row>
    <row r="32" spans="1:19" ht="13.25" customHeight="1" x14ac:dyDescent="0.35">
      <c r="A32" s="23" t="str">
        <f t="shared" si="0"/>
        <v>Agushi Elias</v>
      </c>
      <c r="B32" s="23" t="str">
        <f t="shared" si="1"/>
        <v>105.13.470.0</v>
      </c>
      <c r="C32" s="23" t="str">
        <f t="shared" si="2"/>
        <v>R9</v>
      </c>
      <c r="D32" s="23">
        <f t="shared" si="3"/>
        <v>0.75</v>
      </c>
      <c r="E32" s="23" t="str">
        <f t="shared" si="4"/>
        <v>14&amp;U</v>
      </c>
      <c r="F32" s="23" t="str">
        <f t="shared" si="5"/>
        <v>S</v>
      </c>
      <c r="G32" s="27" t="s">
        <v>4909</v>
      </c>
      <c r="H32" s="27" t="str">
        <f t="shared" si="10"/>
        <v/>
      </c>
      <c r="I32" s="23" t="str">
        <f t="shared" si="6"/>
        <v>Messieurs</v>
      </c>
      <c r="J32" t="str">
        <f t="shared" si="7"/>
        <v>470.0</v>
      </c>
      <c r="K32">
        <f t="shared" si="8"/>
        <v>4</v>
      </c>
      <c r="L32" s="23" t="str">
        <f t="shared" si="9"/>
        <v>R9 </v>
      </c>
      <c r="M32" s="23" t="s">
        <v>5871</v>
      </c>
      <c r="N32" s="23" t="s">
        <v>5872</v>
      </c>
      <c r="O32" s="23" t="s">
        <v>2525</v>
      </c>
      <c r="P32" s="23">
        <v>32606</v>
      </c>
      <c r="Q32" s="23">
        <v>0.75</v>
      </c>
      <c r="R32" s="23" t="s">
        <v>81</v>
      </c>
      <c r="S32" s="23" t="s">
        <v>822</v>
      </c>
    </row>
    <row r="33" spans="1:19" x14ac:dyDescent="0.35">
      <c r="A33" s="23" t="str">
        <f t="shared" si="0"/>
        <v>Ahmed Mazen</v>
      </c>
      <c r="B33" s="23" t="str">
        <f t="shared" si="1"/>
        <v>105.14.401.0</v>
      </c>
      <c r="C33" s="23" t="str">
        <f t="shared" si="2"/>
        <v>R9</v>
      </c>
      <c r="D33" s="23">
        <f t="shared" si="3"/>
        <v>0.75</v>
      </c>
      <c r="E33" s="23" t="str">
        <f t="shared" si="4"/>
        <v>12&amp;U</v>
      </c>
      <c r="F33" s="23" t="str">
        <f t="shared" si="5"/>
        <v>A</v>
      </c>
      <c r="G33" s="27" t="s">
        <v>4909</v>
      </c>
      <c r="H33" s="27" t="str">
        <f t="shared" si="10"/>
        <v/>
      </c>
      <c r="I33" s="23" t="str">
        <f t="shared" si="6"/>
        <v>Messieurs</v>
      </c>
      <c r="J33" t="str">
        <f t="shared" si="7"/>
        <v>401.0</v>
      </c>
      <c r="K33">
        <f t="shared" si="8"/>
        <v>4</v>
      </c>
      <c r="L33" s="23" t="str">
        <f t="shared" si="9"/>
        <v>R9 </v>
      </c>
      <c r="M33" s="23" t="s">
        <v>5859</v>
      </c>
      <c r="N33" s="23" t="s">
        <v>5860</v>
      </c>
      <c r="O33" s="23" t="s">
        <v>2525</v>
      </c>
      <c r="P33" s="23">
        <v>32606</v>
      </c>
      <c r="Q33" s="23">
        <v>0.75</v>
      </c>
      <c r="R33" s="23" t="s">
        <v>50</v>
      </c>
      <c r="S33" s="23" t="s">
        <v>36</v>
      </c>
    </row>
    <row r="34" spans="1:19" x14ac:dyDescent="0.35">
      <c r="A34" s="23" t="str">
        <f t="shared" si="0"/>
        <v>Ahmeti Daniel</v>
      </c>
      <c r="B34" s="23" t="str">
        <f t="shared" si="1"/>
        <v>105.79.391.0</v>
      </c>
      <c r="C34" s="23" t="str">
        <f t="shared" si="2"/>
        <v>R9</v>
      </c>
      <c r="D34" s="23">
        <f t="shared" si="3"/>
        <v>0.75</v>
      </c>
      <c r="E34" s="23" t="str">
        <f t="shared" si="4"/>
        <v>45+</v>
      </c>
      <c r="F34" s="23" t="str">
        <f t="shared" si="5"/>
        <v>S</v>
      </c>
      <c r="G34" s="27" t="s">
        <v>25</v>
      </c>
      <c r="H34" s="27" t="str">
        <f t="shared" si="10"/>
        <v/>
      </c>
      <c r="I34" s="23" t="str">
        <f t="shared" si="6"/>
        <v>Messieurs</v>
      </c>
      <c r="J34" t="str">
        <f t="shared" si="7"/>
        <v>391.0</v>
      </c>
      <c r="K34">
        <f t="shared" si="8"/>
        <v>3</v>
      </c>
      <c r="L34" s="23" t="str">
        <f t="shared" si="9"/>
        <v>R9 </v>
      </c>
      <c r="M34" s="23" t="s">
        <v>841</v>
      </c>
      <c r="N34" s="23" t="s">
        <v>842</v>
      </c>
      <c r="O34" s="23" t="s">
        <v>2525</v>
      </c>
      <c r="P34" s="23">
        <v>32606</v>
      </c>
      <c r="Q34" s="23">
        <v>0.75</v>
      </c>
      <c r="R34" s="23" t="s">
        <v>76</v>
      </c>
      <c r="S34" s="23" t="s">
        <v>822</v>
      </c>
    </row>
    <row r="35" spans="1:19" x14ac:dyDescent="0.35">
      <c r="A35" s="23" t="str">
        <f t="shared" si="0"/>
        <v>Ahola Susanna</v>
      </c>
      <c r="B35" s="23" t="str">
        <f t="shared" si="1"/>
        <v>776.70.802.0</v>
      </c>
      <c r="C35" s="23" t="str">
        <f t="shared" si="2"/>
        <v>R9</v>
      </c>
      <c r="D35" s="23">
        <f t="shared" si="3"/>
        <v>0.75</v>
      </c>
      <c r="E35" s="23" t="str">
        <f t="shared" si="4"/>
        <v>55+</v>
      </c>
      <c r="F35" s="23" t="str">
        <f t="shared" si="5"/>
        <v>S</v>
      </c>
      <c r="G35" s="27" t="s">
        <v>2783</v>
      </c>
      <c r="H35" s="27" t="str">
        <f t="shared" si="10"/>
        <v/>
      </c>
      <c r="I35" s="23" t="str">
        <f t="shared" si="6"/>
        <v>Dames</v>
      </c>
      <c r="J35" t="str">
        <f t="shared" si="7"/>
        <v>802.0</v>
      </c>
      <c r="K35">
        <f t="shared" si="8"/>
        <v>8</v>
      </c>
      <c r="L35" s="23" t="str">
        <f t="shared" si="9"/>
        <v>R9 </v>
      </c>
      <c r="M35" s="23" t="s">
        <v>1644</v>
      </c>
      <c r="N35" s="23" t="s">
        <v>2469</v>
      </c>
      <c r="O35" s="23" t="s">
        <v>2525</v>
      </c>
      <c r="P35" s="23">
        <v>11849</v>
      </c>
      <c r="Q35" s="23">
        <v>0.75</v>
      </c>
      <c r="R35" s="23" t="s">
        <v>53</v>
      </c>
      <c r="S35" s="23" t="s">
        <v>822</v>
      </c>
    </row>
    <row r="36" spans="1:19" x14ac:dyDescent="0.35">
      <c r="A36" s="23" t="str">
        <f t="shared" si="0"/>
        <v>Akkawi Ramona</v>
      </c>
      <c r="B36" s="23" t="str">
        <f t="shared" si="1"/>
        <v>105.90.662.0</v>
      </c>
      <c r="C36" s="23" t="str">
        <f t="shared" si="2"/>
        <v>R8</v>
      </c>
      <c r="D36" s="23">
        <f t="shared" si="3"/>
        <v>1.3009999999999999</v>
      </c>
      <c r="E36" s="23" t="str">
        <f t="shared" si="4"/>
        <v>35+</v>
      </c>
      <c r="F36" s="23" t="str">
        <f t="shared" si="5"/>
        <v>A</v>
      </c>
      <c r="G36" s="27" t="s">
        <v>3273</v>
      </c>
      <c r="H36" s="27" t="str">
        <f t="shared" si="10"/>
        <v/>
      </c>
      <c r="I36" s="23" t="str">
        <f t="shared" si="6"/>
        <v>Dames</v>
      </c>
      <c r="J36" t="str">
        <f t="shared" si="7"/>
        <v>662.0</v>
      </c>
      <c r="K36">
        <f t="shared" si="8"/>
        <v>6</v>
      </c>
      <c r="L36" s="23" t="str">
        <f t="shared" si="9"/>
        <v>R8 </v>
      </c>
      <c r="M36" s="23" t="s">
        <v>3373</v>
      </c>
      <c r="N36" s="23" t="s">
        <v>3374</v>
      </c>
      <c r="O36" s="23" t="s">
        <v>2522</v>
      </c>
      <c r="P36" s="23">
        <v>9430</v>
      </c>
      <c r="Q36" s="23">
        <v>1.3009999999999999</v>
      </c>
      <c r="R36" s="23" t="s">
        <v>42</v>
      </c>
      <c r="S36" s="23" t="s">
        <v>36</v>
      </c>
    </row>
    <row r="37" spans="1:19" ht="13.25" customHeight="1" x14ac:dyDescent="0.35">
      <c r="A37" s="23" t="str">
        <f t="shared" si="0"/>
        <v>AKKAYA YUKSEL</v>
      </c>
      <c r="B37" s="23" t="str">
        <f t="shared" si="1"/>
        <v>105.64.239.0</v>
      </c>
      <c r="C37" s="23" t="str">
        <f t="shared" si="2"/>
        <v>R9</v>
      </c>
      <c r="D37" s="23">
        <f t="shared" si="3"/>
        <v>0.75</v>
      </c>
      <c r="E37" s="23" t="str">
        <f t="shared" si="4"/>
        <v>60+</v>
      </c>
      <c r="F37" s="23" t="str">
        <f t="shared" si="5"/>
        <v>S</v>
      </c>
      <c r="G37" s="27" t="s">
        <v>2783</v>
      </c>
      <c r="H37" s="27" t="str">
        <f t="shared" si="10"/>
        <v/>
      </c>
      <c r="I37" s="23" t="str">
        <f t="shared" si="6"/>
        <v>Messieurs</v>
      </c>
      <c r="J37" t="str">
        <f t="shared" si="7"/>
        <v>239.0</v>
      </c>
      <c r="K37">
        <f t="shared" si="8"/>
        <v>2</v>
      </c>
      <c r="L37" s="23" t="str">
        <f t="shared" si="9"/>
        <v>R9 </v>
      </c>
      <c r="M37" s="23" t="s">
        <v>2492</v>
      </c>
      <c r="N37" s="23" t="s">
        <v>2493</v>
      </c>
      <c r="O37" s="23" t="s">
        <v>2525</v>
      </c>
      <c r="P37" s="23">
        <v>32606</v>
      </c>
      <c r="Q37" s="23">
        <v>0.75</v>
      </c>
      <c r="R37" s="23" t="s">
        <v>47</v>
      </c>
      <c r="S37" s="23" t="s">
        <v>822</v>
      </c>
    </row>
    <row r="38" spans="1:19" x14ac:dyDescent="0.35">
      <c r="A38" s="23" t="str">
        <f t="shared" si="0"/>
        <v>Aktas Derya</v>
      </c>
      <c r="B38" s="23" t="str">
        <f t="shared" si="1"/>
        <v>105.12.788.0</v>
      </c>
      <c r="C38" s="23" t="str">
        <f t="shared" si="2"/>
        <v>R9</v>
      </c>
      <c r="D38" s="23">
        <f t="shared" si="3"/>
        <v>0.75</v>
      </c>
      <c r="E38" s="23" t="str">
        <f t="shared" si="4"/>
        <v>14&amp;U</v>
      </c>
      <c r="F38" s="23" t="str">
        <f t="shared" si="5"/>
        <v>A</v>
      </c>
      <c r="G38" s="27" t="s">
        <v>3273</v>
      </c>
      <c r="H38" s="27" t="str">
        <f t="shared" si="10"/>
        <v/>
      </c>
      <c r="I38" s="23" t="str">
        <f t="shared" si="6"/>
        <v>Dames</v>
      </c>
      <c r="J38" t="str">
        <f t="shared" si="7"/>
        <v>788.0</v>
      </c>
      <c r="K38">
        <f t="shared" si="8"/>
        <v>7</v>
      </c>
      <c r="L38" s="23" t="str">
        <f t="shared" si="9"/>
        <v>R9 </v>
      </c>
      <c r="M38" s="23" t="s">
        <v>3375</v>
      </c>
      <c r="N38" s="23" t="s">
        <v>3376</v>
      </c>
      <c r="O38" s="23" t="s">
        <v>2525</v>
      </c>
      <c r="P38" s="23">
        <v>11849</v>
      </c>
      <c r="Q38" s="23">
        <v>0.75</v>
      </c>
      <c r="R38" s="23" t="s">
        <v>81</v>
      </c>
      <c r="S38" s="23" t="s">
        <v>36</v>
      </c>
    </row>
    <row r="39" spans="1:19" x14ac:dyDescent="0.35">
      <c r="A39" s="23" t="str">
        <f t="shared" si="0"/>
        <v>Alberi Adrien</v>
      </c>
      <c r="B39" s="23" t="str">
        <f t="shared" si="1"/>
        <v>106.99.283.0</v>
      </c>
      <c r="C39" s="23" t="str">
        <f t="shared" si="2"/>
        <v>R8</v>
      </c>
      <c r="D39" s="23">
        <f t="shared" si="3"/>
        <v>1.694</v>
      </c>
      <c r="E39" s="23" t="str">
        <f t="shared" si="4"/>
        <v>A</v>
      </c>
      <c r="F39" s="23" t="str">
        <f t="shared" si="5"/>
        <v>S</v>
      </c>
      <c r="G39" s="27" t="s">
        <v>3273</v>
      </c>
      <c r="H39" s="27" t="str">
        <f t="shared" si="10"/>
        <v/>
      </c>
      <c r="I39" s="23" t="str">
        <f t="shared" si="6"/>
        <v>Messieurs</v>
      </c>
      <c r="J39" t="str">
        <f t="shared" si="7"/>
        <v>283.0</v>
      </c>
      <c r="K39">
        <f t="shared" si="8"/>
        <v>2</v>
      </c>
      <c r="L39" s="23" t="str">
        <f t="shared" si="9"/>
        <v>R8 </v>
      </c>
      <c r="M39" s="23" t="s">
        <v>3415</v>
      </c>
      <c r="N39" s="23" t="s">
        <v>3416</v>
      </c>
      <c r="O39" s="23" t="s">
        <v>2522</v>
      </c>
      <c r="P39" s="23">
        <v>21914</v>
      </c>
      <c r="Q39" s="23">
        <v>1.694</v>
      </c>
      <c r="R39" s="23" t="s">
        <v>36</v>
      </c>
      <c r="S39" s="23" t="s">
        <v>822</v>
      </c>
    </row>
    <row r="40" spans="1:19" x14ac:dyDescent="0.35">
      <c r="A40" s="23" t="str">
        <f t="shared" si="0"/>
        <v>Aldenkortt Christian</v>
      </c>
      <c r="B40" s="23" t="str">
        <f t="shared" si="1"/>
        <v>107.74.252.0</v>
      </c>
      <c r="C40" s="23" t="str">
        <f t="shared" si="2"/>
        <v>R9</v>
      </c>
      <c r="D40" s="23">
        <f t="shared" si="3"/>
        <v>0.75</v>
      </c>
      <c r="E40" s="23" t="str">
        <f t="shared" si="4"/>
        <v>50+</v>
      </c>
      <c r="F40" s="23" t="str">
        <f t="shared" si="5"/>
        <v>S</v>
      </c>
      <c r="G40" s="27" t="s">
        <v>3273</v>
      </c>
      <c r="H40" s="27" t="str">
        <f t="shared" si="10"/>
        <v/>
      </c>
      <c r="I40" s="23" t="str">
        <f t="shared" si="6"/>
        <v>Messieurs</v>
      </c>
      <c r="J40" t="str">
        <f t="shared" si="7"/>
        <v>252.0</v>
      </c>
      <c r="K40">
        <f t="shared" si="8"/>
        <v>2</v>
      </c>
      <c r="L40" s="23" t="str">
        <f t="shared" si="9"/>
        <v>R9 </v>
      </c>
      <c r="M40" s="23" t="s">
        <v>3557</v>
      </c>
      <c r="N40" s="23" t="s">
        <v>3558</v>
      </c>
      <c r="O40" s="23" t="s">
        <v>2525</v>
      </c>
      <c r="P40" s="23">
        <v>32606</v>
      </c>
      <c r="Q40" s="23">
        <v>0.75</v>
      </c>
      <c r="R40" s="23" t="s">
        <v>39</v>
      </c>
      <c r="S40" s="23" t="s">
        <v>822</v>
      </c>
    </row>
    <row r="41" spans="1:19" x14ac:dyDescent="0.35">
      <c r="A41" s="23" t="str">
        <f t="shared" si="0"/>
        <v>Alexander Ilona</v>
      </c>
      <c r="B41" s="23" t="str">
        <f t="shared" si="1"/>
        <v>107.75.525.0</v>
      </c>
      <c r="C41" s="23" t="str">
        <f t="shared" si="2"/>
        <v>R9</v>
      </c>
      <c r="D41" s="23">
        <f t="shared" si="3"/>
        <v>0.75</v>
      </c>
      <c r="E41" s="23" t="str">
        <f t="shared" si="4"/>
        <v>50+</v>
      </c>
      <c r="F41" s="23" t="str">
        <f t="shared" si="5"/>
        <v>S</v>
      </c>
      <c r="G41" s="27" t="s">
        <v>5553</v>
      </c>
      <c r="H41" s="27" t="str">
        <f t="shared" si="10"/>
        <v/>
      </c>
      <c r="I41" s="23" t="str">
        <f t="shared" si="6"/>
        <v>Dames</v>
      </c>
      <c r="J41" t="str">
        <f t="shared" si="7"/>
        <v>525.0</v>
      </c>
      <c r="K41">
        <f t="shared" si="8"/>
        <v>5</v>
      </c>
      <c r="L41" s="23" t="str">
        <f t="shared" si="9"/>
        <v>R9 </v>
      </c>
      <c r="M41" s="23" t="s">
        <v>5275</v>
      </c>
      <c r="N41" s="23" t="s">
        <v>5276</v>
      </c>
      <c r="O41" s="23" t="s">
        <v>2525</v>
      </c>
      <c r="P41" s="23">
        <v>11849</v>
      </c>
      <c r="Q41" s="23">
        <v>0.75</v>
      </c>
      <c r="R41" s="23" t="s">
        <v>39</v>
      </c>
      <c r="S41" s="23" t="s">
        <v>822</v>
      </c>
    </row>
    <row r="42" spans="1:19" x14ac:dyDescent="0.35">
      <c r="A42" s="23" t="str">
        <f t="shared" si="0"/>
        <v>Alix Augustin</v>
      </c>
      <c r="B42" s="23" t="str">
        <f t="shared" si="1"/>
        <v>107.12.319.0</v>
      </c>
      <c r="C42" s="23" t="str">
        <f t="shared" si="2"/>
        <v>R9</v>
      </c>
      <c r="D42" s="23">
        <f t="shared" si="3"/>
        <v>0.745</v>
      </c>
      <c r="E42" s="23" t="str">
        <f t="shared" si="4"/>
        <v>14&amp;U</v>
      </c>
      <c r="F42" s="23" t="str">
        <f t="shared" si="5"/>
        <v>A</v>
      </c>
      <c r="G42" s="27" t="s">
        <v>3273</v>
      </c>
      <c r="H42" s="27" t="str">
        <f t="shared" si="10"/>
        <v/>
      </c>
      <c r="I42" s="23" t="str">
        <f t="shared" si="6"/>
        <v>Messieurs</v>
      </c>
      <c r="J42" t="str">
        <f t="shared" si="7"/>
        <v>319.0</v>
      </c>
      <c r="K42">
        <f t="shared" si="8"/>
        <v>3</v>
      </c>
      <c r="L42" s="23" t="str">
        <f t="shared" si="9"/>
        <v>R9 </v>
      </c>
      <c r="M42" s="23" t="s">
        <v>4992</v>
      </c>
      <c r="N42" s="23" t="s">
        <v>4993</v>
      </c>
      <c r="O42" s="23" t="s">
        <v>2525</v>
      </c>
      <c r="P42" s="23">
        <v>44992</v>
      </c>
      <c r="Q42" s="23">
        <v>0.745</v>
      </c>
      <c r="R42" s="23" t="s">
        <v>81</v>
      </c>
      <c r="S42" s="23" t="s">
        <v>36</v>
      </c>
    </row>
    <row r="43" spans="1:19" x14ac:dyDescent="0.35">
      <c r="A43" s="23" t="str">
        <f t="shared" si="0"/>
        <v>Allemann Mathias</v>
      </c>
      <c r="B43" s="23" t="str">
        <f t="shared" si="1"/>
        <v>108.09.181.0</v>
      </c>
      <c r="C43" s="23" t="str">
        <f t="shared" si="2"/>
        <v>R9</v>
      </c>
      <c r="D43" s="23">
        <f t="shared" si="3"/>
        <v>0.77700000000000002</v>
      </c>
      <c r="E43" s="23" t="str">
        <f t="shared" si="4"/>
        <v>18&amp;U</v>
      </c>
      <c r="F43" s="23" t="str">
        <f t="shared" si="5"/>
        <v>S</v>
      </c>
      <c r="G43" s="27" t="s">
        <v>5553</v>
      </c>
      <c r="H43" s="27" t="str">
        <f t="shared" si="10"/>
        <v/>
      </c>
      <c r="I43" s="23" t="str">
        <f t="shared" si="6"/>
        <v>Messieurs</v>
      </c>
      <c r="J43" t="str">
        <f t="shared" si="7"/>
        <v>181.0</v>
      </c>
      <c r="K43">
        <f t="shared" si="8"/>
        <v>1</v>
      </c>
      <c r="L43" s="23" t="str">
        <f t="shared" si="9"/>
        <v>R9 </v>
      </c>
      <c r="M43" s="23" t="s">
        <v>5337</v>
      </c>
      <c r="N43" s="23" t="s">
        <v>5338</v>
      </c>
      <c r="O43" s="23" t="s">
        <v>2525</v>
      </c>
      <c r="P43" s="23">
        <v>32269</v>
      </c>
      <c r="Q43" s="23">
        <v>0.77700000000000002</v>
      </c>
      <c r="R43" s="23" t="s">
        <v>71</v>
      </c>
      <c r="S43" s="23" t="s">
        <v>822</v>
      </c>
    </row>
    <row r="44" spans="1:19" x14ac:dyDescent="0.35">
      <c r="A44" s="23" t="str">
        <f t="shared" si="0"/>
        <v>Allen Stephen</v>
      </c>
      <c r="B44" s="23" t="str">
        <f t="shared" si="1"/>
        <v>108.77.335.0</v>
      </c>
      <c r="C44" s="23" t="str">
        <f t="shared" si="2"/>
        <v>R9</v>
      </c>
      <c r="D44" s="23">
        <f t="shared" si="3"/>
        <v>0.75</v>
      </c>
      <c r="E44" s="23" t="str">
        <f t="shared" si="4"/>
        <v>45+</v>
      </c>
      <c r="F44" s="23" t="str">
        <f t="shared" si="5"/>
        <v>S</v>
      </c>
      <c r="G44" s="27" t="s">
        <v>3273</v>
      </c>
      <c r="H44" s="27" t="str">
        <f t="shared" si="10"/>
        <v/>
      </c>
      <c r="I44" s="23" t="str">
        <f t="shared" si="6"/>
        <v>Messieurs</v>
      </c>
      <c r="J44" t="str">
        <f t="shared" si="7"/>
        <v>335.0</v>
      </c>
      <c r="K44">
        <f t="shared" si="8"/>
        <v>3</v>
      </c>
      <c r="L44" s="23" t="str">
        <f t="shared" si="9"/>
        <v>R9 </v>
      </c>
      <c r="M44" s="23" t="s">
        <v>3533</v>
      </c>
      <c r="N44" s="23" t="s">
        <v>3534</v>
      </c>
      <c r="O44" s="23" t="s">
        <v>2525</v>
      </c>
      <c r="P44" s="23">
        <v>32606</v>
      </c>
      <c r="Q44" s="23">
        <v>0.75</v>
      </c>
      <c r="R44" s="23" t="s">
        <v>76</v>
      </c>
      <c r="S44" s="23" t="s">
        <v>822</v>
      </c>
    </row>
    <row r="45" spans="1:19" x14ac:dyDescent="0.35">
      <c r="A45" s="23" t="str">
        <f t="shared" si="0"/>
        <v>Allibhai Hana</v>
      </c>
      <c r="B45" s="23" t="str">
        <f t="shared" si="1"/>
        <v>108.09.826.0</v>
      </c>
      <c r="C45" s="23" t="str">
        <f t="shared" si="2"/>
        <v>R7</v>
      </c>
      <c r="D45" s="23">
        <f t="shared" si="3"/>
        <v>1.7929999999999999</v>
      </c>
      <c r="E45" s="23" t="str">
        <f t="shared" si="4"/>
        <v>18&amp;U</v>
      </c>
      <c r="F45" s="23" t="str">
        <f t="shared" si="5"/>
        <v>S</v>
      </c>
      <c r="G45" s="27" t="s">
        <v>5553</v>
      </c>
      <c r="H45" s="27" t="str">
        <f t="shared" si="10"/>
        <v/>
      </c>
      <c r="I45" s="23" t="str">
        <f t="shared" si="6"/>
        <v>Dames</v>
      </c>
      <c r="J45" t="str">
        <f t="shared" si="7"/>
        <v>826.0</v>
      </c>
      <c r="K45">
        <f t="shared" si="8"/>
        <v>8</v>
      </c>
      <c r="L45" s="23" t="str">
        <f t="shared" si="9"/>
        <v>R7 </v>
      </c>
      <c r="M45" s="23" t="s">
        <v>5111</v>
      </c>
      <c r="N45" s="23" t="s">
        <v>5112</v>
      </c>
      <c r="O45" s="23" t="s">
        <v>2518</v>
      </c>
      <c r="P45" s="23">
        <v>7538</v>
      </c>
      <c r="Q45" s="23">
        <v>1.7929999999999999</v>
      </c>
      <c r="R45" s="23" t="s">
        <v>71</v>
      </c>
      <c r="S45" s="23" t="s">
        <v>822</v>
      </c>
    </row>
    <row r="46" spans="1:19" x14ac:dyDescent="0.35">
      <c r="A46" s="23" t="str">
        <f t="shared" si="0"/>
        <v>Allibhai Harys</v>
      </c>
      <c r="B46" s="23" t="str">
        <f t="shared" si="1"/>
        <v>108.12.165.0</v>
      </c>
      <c r="C46" s="23" t="str">
        <f t="shared" si="2"/>
        <v>R8</v>
      </c>
      <c r="D46" s="23">
        <f t="shared" si="3"/>
        <v>1.7390000000000001</v>
      </c>
      <c r="E46" s="23" t="str">
        <f t="shared" si="4"/>
        <v>14&amp;U</v>
      </c>
      <c r="F46" s="23" t="str">
        <f t="shared" si="5"/>
        <v>S</v>
      </c>
      <c r="G46" s="27" t="s">
        <v>5553</v>
      </c>
      <c r="H46" s="27" t="str">
        <f t="shared" si="10"/>
        <v/>
      </c>
      <c r="I46" s="23" t="str">
        <f t="shared" si="6"/>
        <v>Messieurs</v>
      </c>
      <c r="J46" t="str">
        <f t="shared" si="7"/>
        <v>165.0</v>
      </c>
      <c r="K46">
        <f t="shared" si="8"/>
        <v>1</v>
      </c>
      <c r="L46" s="23" t="str">
        <f t="shared" si="9"/>
        <v>R8 </v>
      </c>
      <c r="M46" s="23" t="s">
        <v>5229</v>
      </c>
      <c r="N46" s="23" t="s">
        <v>5230</v>
      </c>
      <c r="O46" s="23" t="s">
        <v>2522</v>
      </c>
      <c r="P46" s="23">
        <v>21500</v>
      </c>
      <c r="Q46" s="23">
        <v>1.7390000000000001</v>
      </c>
      <c r="R46" s="23" t="s">
        <v>81</v>
      </c>
      <c r="S46" s="23" t="s">
        <v>822</v>
      </c>
    </row>
    <row r="47" spans="1:19" x14ac:dyDescent="0.35">
      <c r="A47" s="23" t="str">
        <f t="shared" si="0"/>
        <v>Alloro Giuseppe Adriano</v>
      </c>
      <c r="B47" s="23" t="str">
        <f t="shared" si="1"/>
        <v>108.07.346.0</v>
      </c>
      <c r="C47" s="23" t="str">
        <f t="shared" si="2"/>
        <v>R5</v>
      </c>
      <c r="D47" s="23">
        <f t="shared" si="3"/>
        <v>4.88</v>
      </c>
      <c r="E47" s="23" t="str">
        <f t="shared" si="4"/>
        <v>A</v>
      </c>
      <c r="F47" s="23" t="str">
        <f t="shared" si="5"/>
        <v>A</v>
      </c>
      <c r="G47" s="27" t="s">
        <v>497</v>
      </c>
      <c r="H47" s="27" t="str">
        <f t="shared" si="10"/>
        <v/>
      </c>
      <c r="I47" s="23" t="str">
        <f t="shared" si="6"/>
        <v>Messieurs</v>
      </c>
      <c r="J47" t="str">
        <f t="shared" si="7"/>
        <v>346.0</v>
      </c>
      <c r="K47">
        <f t="shared" si="8"/>
        <v>3</v>
      </c>
      <c r="L47" s="23" t="str">
        <f t="shared" si="9"/>
        <v>R5 </v>
      </c>
      <c r="M47" s="23" t="s">
        <v>2191</v>
      </c>
      <c r="N47" s="23" t="s">
        <v>2192</v>
      </c>
      <c r="O47" s="23" t="s">
        <v>2536</v>
      </c>
      <c r="P47" s="23">
        <v>4613</v>
      </c>
      <c r="Q47" s="23">
        <v>4.88</v>
      </c>
      <c r="R47" s="23" t="s">
        <v>36</v>
      </c>
      <c r="S47" s="23" t="s">
        <v>36</v>
      </c>
    </row>
    <row r="48" spans="1:19" x14ac:dyDescent="0.35">
      <c r="A48" s="23" t="str">
        <f t="shared" si="0"/>
        <v>Alloro Martina</v>
      </c>
      <c r="B48" s="23" t="str">
        <f t="shared" si="1"/>
        <v>108.04.502.0</v>
      </c>
      <c r="C48" s="23" t="str">
        <f t="shared" si="2"/>
        <v>R6</v>
      </c>
      <c r="D48" s="23">
        <f t="shared" si="3"/>
        <v>4.2460000000000004</v>
      </c>
      <c r="E48" s="23" t="str">
        <f t="shared" si="4"/>
        <v>A</v>
      </c>
      <c r="F48" s="23" t="str">
        <f t="shared" si="5"/>
        <v>S</v>
      </c>
      <c r="G48" s="27" t="s">
        <v>4910</v>
      </c>
      <c r="H48" s="27" t="str">
        <f t="shared" si="10"/>
        <v/>
      </c>
      <c r="I48" s="23" t="str">
        <f t="shared" si="6"/>
        <v>Dames</v>
      </c>
      <c r="J48" t="str">
        <f t="shared" si="7"/>
        <v>502.0</v>
      </c>
      <c r="K48">
        <f t="shared" si="8"/>
        <v>5</v>
      </c>
      <c r="L48" s="23" t="str">
        <f t="shared" si="9"/>
        <v>R6 </v>
      </c>
      <c r="M48" s="23" t="s">
        <v>6323</v>
      </c>
      <c r="N48" s="23" t="s">
        <v>6324</v>
      </c>
      <c r="O48" s="23" t="s">
        <v>2517</v>
      </c>
      <c r="P48" s="23">
        <v>2364</v>
      </c>
      <c r="Q48" s="23">
        <v>4.2460000000000004</v>
      </c>
      <c r="R48" s="23" t="s">
        <v>36</v>
      </c>
      <c r="S48" s="23" t="s">
        <v>822</v>
      </c>
    </row>
    <row r="49" spans="1:19" x14ac:dyDescent="0.35">
      <c r="A49" s="23" t="str">
        <f t="shared" si="0"/>
        <v>Alonso Emeline</v>
      </c>
      <c r="B49" s="23" t="str">
        <f t="shared" si="1"/>
        <v>109.82.706.0</v>
      </c>
      <c r="C49" s="23" t="str">
        <f t="shared" si="2"/>
        <v>R9</v>
      </c>
      <c r="D49" s="23">
        <f t="shared" si="3"/>
        <v>0.75</v>
      </c>
      <c r="E49" s="23" t="str">
        <f t="shared" si="4"/>
        <v>40+</v>
      </c>
      <c r="F49" s="23" t="str">
        <f t="shared" si="5"/>
        <v>S</v>
      </c>
      <c r="G49" s="27" t="s">
        <v>497</v>
      </c>
      <c r="H49" s="27" t="str">
        <f t="shared" si="10"/>
        <v/>
      </c>
      <c r="I49" s="23" t="str">
        <f t="shared" si="6"/>
        <v>Dames</v>
      </c>
      <c r="J49" t="str">
        <f t="shared" si="7"/>
        <v>706.0</v>
      </c>
      <c r="K49">
        <f t="shared" si="8"/>
        <v>7</v>
      </c>
      <c r="L49" s="23" t="str">
        <f t="shared" si="9"/>
        <v>R9 </v>
      </c>
      <c r="M49" s="23" t="s">
        <v>1039</v>
      </c>
      <c r="N49" s="23" t="s">
        <v>1040</v>
      </c>
      <c r="O49" s="23" t="s">
        <v>2525</v>
      </c>
      <c r="P49" s="23">
        <v>11849</v>
      </c>
      <c r="Q49" s="23">
        <v>0.75</v>
      </c>
      <c r="R49" s="23" t="s">
        <v>68</v>
      </c>
      <c r="S49" s="23" t="s">
        <v>822</v>
      </c>
    </row>
    <row r="50" spans="1:19" x14ac:dyDescent="0.35">
      <c r="A50" s="23" t="str">
        <f t="shared" si="0"/>
        <v>Alonso Jordan</v>
      </c>
      <c r="B50" s="23" t="str">
        <f t="shared" si="1"/>
        <v>109.08.502.0</v>
      </c>
      <c r="C50" s="23" t="str">
        <f t="shared" si="2"/>
        <v>R8</v>
      </c>
      <c r="D50" s="23">
        <f t="shared" si="3"/>
        <v>1.3540000000000001</v>
      </c>
      <c r="E50" s="23" t="str">
        <f t="shared" si="4"/>
        <v>18&amp;U</v>
      </c>
      <c r="F50" s="23" t="str">
        <f t="shared" si="5"/>
        <v>S</v>
      </c>
      <c r="G50" s="27" t="s">
        <v>497</v>
      </c>
      <c r="H50" s="27" t="str">
        <f t="shared" si="10"/>
        <v/>
      </c>
      <c r="I50" s="23" t="str">
        <f t="shared" si="6"/>
        <v>Dames</v>
      </c>
      <c r="J50" t="str">
        <f t="shared" si="7"/>
        <v>502.0</v>
      </c>
      <c r="K50">
        <f t="shared" si="8"/>
        <v>5</v>
      </c>
      <c r="L50" s="23" t="str">
        <f t="shared" si="9"/>
        <v>R8 </v>
      </c>
      <c r="M50" s="23" t="s">
        <v>556</v>
      </c>
      <c r="N50" s="23" t="s">
        <v>557</v>
      </c>
      <c r="O50" s="23" t="s">
        <v>2522</v>
      </c>
      <c r="P50" s="23">
        <v>9202</v>
      </c>
      <c r="Q50" s="23">
        <v>1.3540000000000001</v>
      </c>
      <c r="R50" s="23" t="s">
        <v>71</v>
      </c>
      <c r="S50" s="23" t="s">
        <v>822</v>
      </c>
    </row>
    <row r="51" spans="1:19" x14ac:dyDescent="0.35">
      <c r="A51" s="23" t="str">
        <f t="shared" si="0"/>
        <v>ALSTEENS Théodore</v>
      </c>
      <c r="B51" s="23" t="str">
        <f t="shared" si="1"/>
        <v>109.08.141.0</v>
      </c>
      <c r="C51" s="23" t="str">
        <f t="shared" si="2"/>
        <v>R9</v>
      </c>
      <c r="D51" s="23">
        <f t="shared" si="3"/>
        <v>0.82199999999999995</v>
      </c>
      <c r="E51" s="23" t="str">
        <f t="shared" si="4"/>
        <v>18&amp;U</v>
      </c>
      <c r="F51" s="23" t="str">
        <f t="shared" si="5"/>
        <v>S</v>
      </c>
      <c r="G51" s="27" t="s">
        <v>497</v>
      </c>
      <c r="H51" s="27" t="str">
        <f t="shared" si="10"/>
        <v/>
      </c>
      <c r="I51" s="23" t="str">
        <f t="shared" si="6"/>
        <v>Messieurs</v>
      </c>
      <c r="J51" t="str">
        <f t="shared" si="7"/>
        <v>141.0</v>
      </c>
      <c r="K51">
        <f t="shared" si="8"/>
        <v>1</v>
      </c>
      <c r="L51" s="23" t="str">
        <f t="shared" si="9"/>
        <v>R9 </v>
      </c>
      <c r="M51" s="23" t="s">
        <v>2230</v>
      </c>
      <c r="N51" s="23" t="s">
        <v>2231</v>
      </c>
      <c r="O51" s="23" t="s">
        <v>2525</v>
      </c>
      <c r="P51" s="23">
        <v>31542</v>
      </c>
      <c r="Q51" s="23">
        <v>0.82199999999999995</v>
      </c>
      <c r="R51" s="23" t="s">
        <v>71</v>
      </c>
      <c r="S51" s="23" t="s">
        <v>822</v>
      </c>
    </row>
    <row r="52" spans="1:19" x14ac:dyDescent="0.35">
      <c r="A52" s="23" t="str">
        <f t="shared" si="0"/>
        <v>Altherr Alexandre</v>
      </c>
      <c r="B52" s="23" t="str">
        <f t="shared" si="1"/>
        <v>109.00.233.0</v>
      </c>
      <c r="C52" s="23" t="str">
        <f t="shared" si="2"/>
        <v>R8</v>
      </c>
      <c r="D52" s="23">
        <f t="shared" si="3"/>
        <v>1.3129999999999999</v>
      </c>
      <c r="E52" s="23" t="str">
        <f t="shared" si="4"/>
        <v>A</v>
      </c>
      <c r="F52" s="23" t="str">
        <f t="shared" si="5"/>
        <v>S</v>
      </c>
      <c r="G52" s="27" t="s">
        <v>497</v>
      </c>
      <c r="H52" s="27" t="str">
        <f t="shared" si="10"/>
        <v/>
      </c>
      <c r="I52" s="23" t="str">
        <f t="shared" si="6"/>
        <v>Messieurs</v>
      </c>
      <c r="J52" t="str">
        <f t="shared" si="7"/>
        <v>233.0</v>
      </c>
      <c r="K52">
        <f t="shared" si="8"/>
        <v>2</v>
      </c>
      <c r="L52" s="23" t="str">
        <f t="shared" si="9"/>
        <v>R8 </v>
      </c>
      <c r="M52" s="23" t="s">
        <v>1705</v>
      </c>
      <c r="N52" s="23" t="s">
        <v>1706</v>
      </c>
      <c r="O52" s="23" t="s">
        <v>2522</v>
      </c>
      <c r="P52" s="23">
        <v>25592</v>
      </c>
      <c r="Q52" s="23">
        <v>1.3129999999999999</v>
      </c>
      <c r="R52" s="23" t="s">
        <v>36</v>
      </c>
      <c r="S52" s="23" t="s">
        <v>822</v>
      </c>
    </row>
    <row r="53" spans="1:19" x14ac:dyDescent="0.35">
      <c r="A53" s="23" t="str">
        <f t="shared" si="0"/>
        <v>Altherr Julien</v>
      </c>
      <c r="B53" s="23" t="str">
        <f t="shared" si="1"/>
        <v>109.15.206.0</v>
      </c>
      <c r="C53" s="23" t="str">
        <f t="shared" si="2"/>
        <v>R7</v>
      </c>
      <c r="D53" s="23">
        <f t="shared" si="3"/>
        <v>2.673</v>
      </c>
      <c r="E53" s="23" t="str">
        <f t="shared" si="4"/>
        <v>12&amp;U</v>
      </c>
      <c r="F53" s="23" t="str">
        <f t="shared" si="5"/>
        <v>A</v>
      </c>
      <c r="G53" s="27" t="s">
        <v>1733</v>
      </c>
      <c r="H53" s="27" t="str">
        <f t="shared" si="10"/>
        <v/>
      </c>
      <c r="I53" s="23" t="str">
        <f t="shared" si="6"/>
        <v>Messieurs</v>
      </c>
      <c r="J53" t="str">
        <f t="shared" si="7"/>
        <v>206.0</v>
      </c>
      <c r="K53">
        <f t="shared" si="8"/>
        <v>2</v>
      </c>
      <c r="L53" s="23" t="str">
        <f t="shared" si="9"/>
        <v>R7 </v>
      </c>
      <c r="M53" s="23" t="s">
        <v>4022</v>
      </c>
      <c r="N53" s="23" t="s">
        <v>4023</v>
      </c>
      <c r="O53" s="23" t="s">
        <v>2518</v>
      </c>
      <c r="P53" s="23">
        <v>14670</v>
      </c>
      <c r="Q53" s="23">
        <v>2.673</v>
      </c>
      <c r="R53" s="23" t="s">
        <v>50</v>
      </c>
      <c r="S53" s="23" t="s">
        <v>36</v>
      </c>
    </row>
    <row r="54" spans="1:19" x14ac:dyDescent="0.35">
      <c r="A54" s="23" t="str">
        <f t="shared" si="0"/>
        <v>Altherr Noémie</v>
      </c>
      <c r="B54" s="23" t="str">
        <f t="shared" si="1"/>
        <v>109.17.704.0</v>
      </c>
      <c r="C54" s="23" t="str">
        <f t="shared" si="2"/>
        <v>R7</v>
      </c>
      <c r="D54" s="23">
        <f t="shared" si="3"/>
        <v>2.391</v>
      </c>
      <c r="E54" s="23" t="str">
        <f t="shared" si="4"/>
        <v>10&amp;U</v>
      </c>
      <c r="F54" s="23" t="str">
        <f t="shared" si="5"/>
        <v>A</v>
      </c>
      <c r="G54" s="27" t="s">
        <v>1733</v>
      </c>
      <c r="H54" s="27" t="str">
        <f t="shared" si="10"/>
        <v/>
      </c>
      <c r="I54" s="23" t="str">
        <f t="shared" si="6"/>
        <v>Dames</v>
      </c>
      <c r="J54" t="str">
        <f t="shared" si="7"/>
        <v>704.0</v>
      </c>
      <c r="K54">
        <f t="shared" si="8"/>
        <v>7</v>
      </c>
      <c r="L54" s="23" t="str">
        <f t="shared" si="9"/>
        <v>R7 </v>
      </c>
      <c r="M54" s="23" t="s">
        <v>6187</v>
      </c>
      <c r="N54" s="23" t="s">
        <v>6188</v>
      </c>
      <c r="O54" s="23" t="s">
        <v>2518</v>
      </c>
      <c r="P54" s="23">
        <v>5754</v>
      </c>
      <c r="Q54" s="23">
        <v>2.391</v>
      </c>
      <c r="R54" s="23" t="s">
        <v>106</v>
      </c>
      <c r="S54" s="23" t="s">
        <v>36</v>
      </c>
    </row>
    <row r="55" spans="1:19" x14ac:dyDescent="0.35">
      <c r="A55" s="23" t="str">
        <f t="shared" si="0"/>
        <v>Altherr Patrick</v>
      </c>
      <c r="B55" s="23" t="str">
        <f t="shared" si="1"/>
        <v>109.68.257.0</v>
      </c>
      <c r="C55" s="23" t="str">
        <f t="shared" si="2"/>
        <v>R9</v>
      </c>
      <c r="D55" s="23">
        <f t="shared" si="3"/>
        <v>0.75</v>
      </c>
      <c r="E55" s="23" t="str">
        <f t="shared" si="4"/>
        <v>55+</v>
      </c>
      <c r="F55" s="23" t="str">
        <f t="shared" si="5"/>
        <v>S</v>
      </c>
      <c r="G55" s="27" t="s">
        <v>1733</v>
      </c>
      <c r="H55" s="27" t="str">
        <f t="shared" si="10"/>
        <v/>
      </c>
      <c r="I55" s="23" t="str">
        <f t="shared" si="6"/>
        <v>Messieurs</v>
      </c>
      <c r="J55" t="str">
        <f t="shared" si="7"/>
        <v>257.0</v>
      </c>
      <c r="K55">
        <f t="shared" si="8"/>
        <v>2</v>
      </c>
      <c r="L55" s="23" t="str">
        <f t="shared" si="9"/>
        <v>R9 </v>
      </c>
      <c r="M55" s="23" t="s">
        <v>1964</v>
      </c>
      <c r="N55" s="23" t="s">
        <v>1965</v>
      </c>
      <c r="O55" s="23" t="s">
        <v>2525</v>
      </c>
      <c r="P55" s="23">
        <v>32606</v>
      </c>
      <c r="Q55" s="23">
        <v>0.75</v>
      </c>
      <c r="R55" s="23" t="s">
        <v>53</v>
      </c>
      <c r="S55" s="23" t="s">
        <v>822</v>
      </c>
    </row>
    <row r="56" spans="1:19" x14ac:dyDescent="0.35">
      <c r="A56" s="23" t="str">
        <f t="shared" si="0"/>
        <v>Altherr Théo</v>
      </c>
      <c r="B56" s="23" t="str">
        <f t="shared" si="1"/>
        <v>109.02.364.0</v>
      </c>
      <c r="C56" s="23" t="str">
        <f t="shared" si="2"/>
        <v>R9</v>
      </c>
      <c r="D56" s="23">
        <f t="shared" si="3"/>
        <v>0.75</v>
      </c>
      <c r="E56" s="23" t="str">
        <f t="shared" si="4"/>
        <v>A</v>
      </c>
      <c r="F56" s="23" t="str">
        <f t="shared" si="5"/>
        <v>S</v>
      </c>
      <c r="G56" s="27" t="s">
        <v>497</v>
      </c>
      <c r="H56" s="27" t="str">
        <f t="shared" si="10"/>
        <v/>
      </c>
      <c r="I56" s="23" t="str">
        <f t="shared" si="6"/>
        <v>Messieurs</v>
      </c>
      <c r="J56" t="str">
        <f t="shared" si="7"/>
        <v>364.0</v>
      </c>
      <c r="K56">
        <f t="shared" si="8"/>
        <v>3</v>
      </c>
      <c r="L56" s="23" t="str">
        <f t="shared" si="9"/>
        <v>R9 </v>
      </c>
      <c r="M56" s="23" t="s">
        <v>558</v>
      </c>
      <c r="N56" s="23" t="s">
        <v>559</v>
      </c>
      <c r="O56" s="23" t="s">
        <v>2525</v>
      </c>
      <c r="P56" s="23">
        <v>32606</v>
      </c>
      <c r="Q56" s="23">
        <v>0.75</v>
      </c>
      <c r="R56" s="23" t="s">
        <v>36</v>
      </c>
      <c r="S56" s="23" t="s">
        <v>822</v>
      </c>
    </row>
    <row r="57" spans="1:19" x14ac:dyDescent="0.35">
      <c r="A57" s="23" t="str">
        <f t="shared" si="0"/>
        <v>Altieri Allan</v>
      </c>
      <c r="B57" s="23" t="str">
        <f t="shared" si="1"/>
        <v>109.95.304.0</v>
      </c>
      <c r="C57" s="23" t="str">
        <f t="shared" si="2"/>
        <v>R8</v>
      </c>
      <c r="D57" s="23">
        <f t="shared" si="3"/>
        <v>0.92600000000000005</v>
      </c>
      <c r="E57" s="23" t="str">
        <f t="shared" si="4"/>
        <v>A</v>
      </c>
      <c r="F57" s="23" t="str">
        <f t="shared" si="5"/>
        <v>A</v>
      </c>
      <c r="G57" s="27" t="s">
        <v>26</v>
      </c>
      <c r="H57" s="27" t="str">
        <f t="shared" si="10"/>
        <v/>
      </c>
      <c r="I57" s="23" t="str">
        <f t="shared" si="6"/>
        <v>Messieurs</v>
      </c>
      <c r="J57" t="str">
        <f t="shared" si="7"/>
        <v>304.0</v>
      </c>
      <c r="K57">
        <f t="shared" si="8"/>
        <v>3</v>
      </c>
      <c r="L57" s="23" t="str">
        <f t="shared" si="9"/>
        <v>R8 </v>
      </c>
      <c r="M57" s="23" t="s">
        <v>808</v>
      </c>
      <c r="N57" s="23" t="s">
        <v>809</v>
      </c>
      <c r="O57" s="23" t="s">
        <v>2522</v>
      </c>
      <c r="P57" s="23">
        <v>30080</v>
      </c>
      <c r="Q57" s="23">
        <v>0.92600000000000005</v>
      </c>
      <c r="R57" s="23" t="s">
        <v>36</v>
      </c>
      <c r="S57" s="23" t="s">
        <v>36</v>
      </c>
    </row>
    <row r="58" spans="1:19" x14ac:dyDescent="0.35">
      <c r="A58" s="23" t="str">
        <f t="shared" si="0"/>
        <v>Alvarez Manuel</v>
      </c>
      <c r="B58" s="23" t="str">
        <f t="shared" si="1"/>
        <v>109.03.368.0</v>
      </c>
      <c r="C58" s="23" t="str">
        <f t="shared" si="2"/>
        <v>R9</v>
      </c>
      <c r="D58" s="23">
        <f t="shared" si="3"/>
        <v>0.75</v>
      </c>
      <c r="E58" s="23" t="str">
        <f t="shared" si="4"/>
        <v>A</v>
      </c>
      <c r="F58" s="23" t="str">
        <f t="shared" si="5"/>
        <v>S</v>
      </c>
      <c r="G58" s="27" t="s">
        <v>1733</v>
      </c>
      <c r="H58" s="27" t="str">
        <f t="shared" si="10"/>
        <v/>
      </c>
      <c r="I58" s="23" t="str">
        <f t="shared" si="6"/>
        <v>Messieurs</v>
      </c>
      <c r="J58" t="str">
        <f t="shared" si="7"/>
        <v>368.0</v>
      </c>
      <c r="K58">
        <f t="shared" si="8"/>
        <v>3</v>
      </c>
      <c r="L58" s="23" t="str">
        <f t="shared" si="9"/>
        <v>R9 </v>
      </c>
      <c r="M58" s="23" t="s">
        <v>2008</v>
      </c>
      <c r="N58" s="23" t="s">
        <v>2009</v>
      </c>
      <c r="O58" s="23" t="s">
        <v>2525</v>
      </c>
      <c r="P58" s="23">
        <v>32606</v>
      </c>
      <c r="Q58" s="23">
        <v>0.75</v>
      </c>
      <c r="R58" s="23" t="s">
        <v>36</v>
      </c>
      <c r="S58" s="23" t="s">
        <v>822</v>
      </c>
    </row>
    <row r="59" spans="1:19" x14ac:dyDescent="0.35">
      <c r="A59" s="23" t="str">
        <f t="shared" si="0"/>
        <v>Alvarin José</v>
      </c>
      <c r="B59" s="23" t="str">
        <f t="shared" si="1"/>
        <v>109.69.117.0</v>
      </c>
      <c r="C59" s="23" t="str">
        <f t="shared" si="2"/>
        <v>R9</v>
      </c>
      <c r="D59" s="23">
        <f t="shared" si="3"/>
        <v>0.75</v>
      </c>
      <c r="E59" s="23" t="str">
        <f t="shared" si="4"/>
        <v>55+</v>
      </c>
      <c r="F59" s="23" t="str">
        <f t="shared" si="5"/>
        <v>S</v>
      </c>
      <c r="G59" s="27" t="s">
        <v>2783</v>
      </c>
      <c r="H59" s="27" t="str">
        <f t="shared" si="10"/>
        <v/>
      </c>
      <c r="I59" s="23" t="str">
        <f t="shared" si="6"/>
        <v>Messieurs</v>
      </c>
      <c r="J59" t="str">
        <f t="shared" si="7"/>
        <v>117.0</v>
      </c>
      <c r="K59">
        <f t="shared" si="8"/>
        <v>1</v>
      </c>
      <c r="L59" s="23" t="str">
        <f t="shared" si="9"/>
        <v>R9 </v>
      </c>
      <c r="M59" s="23" t="s">
        <v>1512</v>
      </c>
      <c r="N59" s="23" t="s">
        <v>1513</v>
      </c>
      <c r="O59" s="23" t="s">
        <v>2525</v>
      </c>
      <c r="P59" s="23">
        <v>32606</v>
      </c>
      <c r="Q59" s="23">
        <v>0.75</v>
      </c>
      <c r="R59" s="23" t="s">
        <v>53</v>
      </c>
      <c r="S59" s="23" t="s">
        <v>822</v>
      </c>
    </row>
    <row r="60" spans="1:19" x14ac:dyDescent="0.35">
      <c r="A60" s="23" t="str">
        <f t="shared" si="0"/>
        <v>Alves Antonio</v>
      </c>
      <c r="B60" s="23" t="str">
        <f t="shared" si="1"/>
        <v>109.63.271.0</v>
      </c>
      <c r="C60" s="23" t="str">
        <f t="shared" si="2"/>
        <v>R9</v>
      </c>
      <c r="D60" s="23">
        <f t="shared" si="3"/>
        <v>0.75</v>
      </c>
      <c r="E60" s="23" t="str">
        <f t="shared" si="4"/>
        <v>60+</v>
      </c>
      <c r="F60" s="23" t="str">
        <f t="shared" si="5"/>
        <v>S</v>
      </c>
      <c r="G60" s="27" t="s">
        <v>497</v>
      </c>
      <c r="H60" s="27" t="str">
        <f t="shared" si="10"/>
        <v/>
      </c>
      <c r="I60" s="23" t="str">
        <f t="shared" si="6"/>
        <v>Messieurs</v>
      </c>
      <c r="J60" t="str">
        <f t="shared" si="7"/>
        <v>271.0</v>
      </c>
      <c r="K60">
        <f t="shared" si="8"/>
        <v>2</v>
      </c>
      <c r="L60" s="23" t="str">
        <f t="shared" si="9"/>
        <v>R9 </v>
      </c>
      <c r="M60" s="23" t="s">
        <v>593</v>
      </c>
      <c r="N60" s="23" t="s">
        <v>594</v>
      </c>
      <c r="O60" s="23" t="s">
        <v>2525</v>
      </c>
      <c r="P60" s="23">
        <v>32606</v>
      </c>
      <c r="Q60" s="23">
        <v>0.75</v>
      </c>
      <c r="R60" s="23" t="s">
        <v>47</v>
      </c>
      <c r="S60" s="23" t="s">
        <v>822</v>
      </c>
    </row>
    <row r="61" spans="1:19" ht="14.45" customHeight="1" x14ac:dyDescent="0.35">
      <c r="A61" s="23" t="str">
        <f t="shared" si="0"/>
        <v>Amez-Droz Agnès</v>
      </c>
      <c r="B61" s="23" t="str">
        <f t="shared" si="1"/>
        <v>111.89.787.0</v>
      </c>
      <c r="C61" s="23" t="str">
        <f t="shared" si="2"/>
        <v>R6</v>
      </c>
      <c r="D61" s="23">
        <f t="shared" si="3"/>
        <v>4.0739999999999998</v>
      </c>
      <c r="E61" s="23" t="str">
        <f t="shared" si="4"/>
        <v>35+</v>
      </c>
      <c r="F61" s="23" t="str">
        <f t="shared" si="5"/>
        <v>A</v>
      </c>
      <c r="G61" s="27" t="s">
        <v>497</v>
      </c>
      <c r="H61" s="27" t="str">
        <f t="shared" si="10"/>
        <v/>
      </c>
      <c r="I61" s="23" t="str">
        <f t="shared" si="6"/>
        <v>Dames</v>
      </c>
      <c r="J61" t="str">
        <f t="shared" si="7"/>
        <v>787.0</v>
      </c>
      <c r="K61">
        <f t="shared" si="8"/>
        <v>7</v>
      </c>
      <c r="L61" s="23" t="str">
        <f t="shared" si="9"/>
        <v>R6 </v>
      </c>
      <c r="M61" s="23" t="s">
        <v>2799</v>
      </c>
      <c r="N61" s="23" t="s">
        <v>2800</v>
      </c>
      <c r="O61" s="23" t="s">
        <v>2517</v>
      </c>
      <c r="P61" s="23">
        <v>2590</v>
      </c>
      <c r="Q61" s="23">
        <v>4.0739999999999998</v>
      </c>
      <c r="R61" s="23" t="s">
        <v>42</v>
      </c>
      <c r="S61" s="23" t="s">
        <v>36</v>
      </c>
    </row>
    <row r="62" spans="1:19" ht="14.45" customHeight="1" x14ac:dyDescent="0.35">
      <c r="A62" s="23" t="str">
        <f t="shared" si="0"/>
        <v>Ammann Baptiste</v>
      </c>
      <c r="B62" s="23" t="str">
        <f t="shared" si="1"/>
        <v>112.10.277.0</v>
      </c>
      <c r="C62" s="23" t="str">
        <f t="shared" si="2"/>
        <v>R5</v>
      </c>
      <c r="D62" s="23">
        <f t="shared" si="3"/>
        <v>5.5330000000000004</v>
      </c>
      <c r="E62" s="23" t="str">
        <f t="shared" si="4"/>
        <v>16&amp;U</v>
      </c>
      <c r="F62" s="23" t="str">
        <f t="shared" si="5"/>
        <v>S</v>
      </c>
      <c r="G62" s="27" t="s">
        <v>2786</v>
      </c>
      <c r="H62" s="27" t="str">
        <f t="shared" si="10"/>
        <v/>
      </c>
      <c r="I62" s="23" t="str">
        <f t="shared" si="6"/>
        <v>Messieurs</v>
      </c>
      <c r="J62" t="str">
        <f t="shared" si="7"/>
        <v>277.0</v>
      </c>
      <c r="K62">
        <f t="shared" si="8"/>
        <v>2</v>
      </c>
      <c r="L62" s="23" t="str">
        <f t="shared" si="9"/>
        <v>R5 </v>
      </c>
      <c r="M62" s="23" t="s">
        <v>4916</v>
      </c>
      <c r="N62" s="23" t="s">
        <v>4917</v>
      </c>
      <c r="O62" s="23" t="s">
        <v>2536</v>
      </c>
      <c r="P62" s="23">
        <v>3093</v>
      </c>
      <c r="Q62" s="23">
        <v>5.5330000000000004</v>
      </c>
      <c r="R62" s="23" t="s">
        <v>85</v>
      </c>
      <c r="S62" s="23" t="s">
        <v>822</v>
      </c>
    </row>
    <row r="63" spans="1:19" ht="14.45" customHeight="1" x14ac:dyDescent="0.35">
      <c r="A63" s="23" t="str">
        <f t="shared" si="0"/>
        <v>Ammann Olivia</v>
      </c>
      <c r="B63" s="23" t="str">
        <f t="shared" si="1"/>
        <v>112.89.825.0</v>
      </c>
      <c r="C63" s="23" t="str">
        <f t="shared" si="2"/>
        <v>R8</v>
      </c>
      <c r="D63" s="23">
        <f t="shared" si="3"/>
        <v>1.369</v>
      </c>
      <c r="E63" s="23" t="str">
        <f t="shared" si="4"/>
        <v>35+</v>
      </c>
      <c r="F63" s="23" t="str">
        <f t="shared" si="5"/>
        <v>A</v>
      </c>
      <c r="G63" s="27" t="s">
        <v>4910</v>
      </c>
      <c r="H63" s="27" t="str">
        <f t="shared" si="10"/>
        <v/>
      </c>
      <c r="I63" s="23" t="str">
        <f t="shared" si="6"/>
        <v>Dames</v>
      </c>
      <c r="J63" t="str">
        <f t="shared" si="7"/>
        <v>825.0</v>
      </c>
      <c r="K63">
        <f t="shared" si="8"/>
        <v>8</v>
      </c>
      <c r="L63" s="23" t="str">
        <f t="shared" si="9"/>
        <v>R8 </v>
      </c>
      <c r="M63" s="23" t="s">
        <v>6463</v>
      </c>
      <c r="N63" s="23" t="s">
        <v>6464</v>
      </c>
      <c r="O63" s="23" t="s">
        <v>2522</v>
      </c>
      <c r="P63" s="23">
        <v>9149</v>
      </c>
      <c r="Q63" s="23">
        <v>1.369</v>
      </c>
      <c r="R63" s="23" t="s">
        <v>42</v>
      </c>
      <c r="S63" s="23" t="s">
        <v>36</v>
      </c>
    </row>
    <row r="64" spans="1:19" ht="14.45" customHeight="1" x14ac:dyDescent="0.35">
      <c r="A64" s="23" t="str">
        <f t="shared" si="0"/>
        <v>Amy David</v>
      </c>
      <c r="B64" s="23" t="str">
        <f t="shared" si="1"/>
        <v>114.00.303.0</v>
      </c>
      <c r="C64" s="23" t="str">
        <f t="shared" si="2"/>
        <v>R6</v>
      </c>
      <c r="D64" s="23">
        <f t="shared" si="3"/>
        <v>4.6790000000000003</v>
      </c>
      <c r="E64" s="23" t="str">
        <f t="shared" si="4"/>
        <v>A</v>
      </c>
      <c r="F64" s="23" t="str">
        <f t="shared" si="5"/>
        <v>A</v>
      </c>
      <c r="G64" s="27" t="s">
        <v>27</v>
      </c>
      <c r="H64" s="27" t="str">
        <f t="shared" si="10"/>
        <v/>
      </c>
      <c r="I64" s="23" t="str">
        <f t="shared" si="6"/>
        <v>Messieurs</v>
      </c>
      <c r="J64" t="str">
        <f t="shared" si="7"/>
        <v>303.0</v>
      </c>
      <c r="K64">
        <f t="shared" si="8"/>
        <v>3</v>
      </c>
      <c r="L64" s="23" t="str">
        <f t="shared" si="9"/>
        <v>R6 </v>
      </c>
      <c r="M64" s="23" t="s">
        <v>369</v>
      </c>
      <c r="N64" s="23" t="s">
        <v>370</v>
      </c>
      <c r="O64" s="23" t="s">
        <v>2517</v>
      </c>
      <c r="P64" s="23">
        <v>5263</v>
      </c>
      <c r="Q64" s="23">
        <v>4.6790000000000003</v>
      </c>
      <c r="R64" s="23" t="s">
        <v>36</v>
      </c>
      <c r="S64" s="23" t="s">
        <v>36</v>
      </c>
    </row>
    <row r="65" spans="1:19" ht="14.45" customHeight="1" x14ac:dyDescent="0.35">
      <c r="A65" s="23" t="str">
        <f t="shared" si="0"/>
        <v>André Jacques</v>
      </c>
      <c r="B65" s="23" t="str">
        <f t="shared" si="1"/>
        <v>116.12.419.0</v>
      </c>
      <c r="C65" s="23" t="str">
        <f t="shared" si="2"/>
        <v>R9</v>
      </c>
      <c r="D65" s="23">
        <f t="shared" si="3"/>
        <v>0.75</v>
      </c>
      <c r="E65" s="23" t="str">
        <f t="shared" si="4"/>
        <v>14&amp;U</v>
      </c>
      <c r="F65" s="23" t="str">
        <f t="shared" si="5"/>
        <v>S</v>
      </c>
      <c r="G65" s="27" t="s">
        <v>1733</v>
      </c>
      <c r="H65" s="27" t="str">
        <f t="shared" si="10"/>
        <v/>
      </c>
      <c r="I65" s="23" t="str">
        <f t="shared" si="6"/>
        <v>Messieurs</v>
      </c>
      <c r="J65" t="str">
        <f t="shared" si="7"/>
        <v>419.0</v>
      </c>
      <c r="K65">
        <f t="shared" si="8"/>
        <v>4</v>
      </c>
      <c r="L65" s="23" t="str">
        <f t="shared" si="9"/>
        <v>R9 </v>
      </c>
      <c r="M65" s="23" t="s">
        <v>4018</v>
      </c>
      <c r="N65" s="23" t="s">
        <v>4019</v>
      </c>
      <c r="O65" s="23" t="s">
        <v>2525</v>
      </c>
      <c r="P65" s="23">
        <v>32606</v>
      </c>
      <c r="Q65" s="23">
        <v>0.75</v>
      </c>
      <c r="R65" s="23" t="s">
        <v>81</v>
      </c>
      <c r="S65" s="23" t="s">
        <v>822</v>
      </c>
    </row>
    <row r="66" spans="1:19" ht="14.45" customHeight="1" x14ac:dyDescent="0.35">
      <c r="A66" s="23" t="str">
        <f t="shared" ref="A66:A130" si="11">+N66</f>
        <v>André Jules</v>
      </c>
      <c r="B66" s="23" t="str">
        <f t="shared" ref="B66:B130" si="12">+M66</f>
        <v>116.09.465.0</v>
      </c>
      <c r="C66" s="23" t="str">
        <f t="shared" ref="C66:C130" si="13">LEFT(L66,2)</f>
        <v>R9</v>
      </c>
      <c r="D66" s="23">
        <f t="shared" ref="D66:D130" si="14">+Q66</f>
        <v>0.75</v>
      </c>
      <c r="E66" s="23" t="str">
        <f t="shared" ref="E66:E130" si="15">+R66</f>
        <v>18&amp;U</v>
      </c>
      <c r="F66" s="23" t="str">
        <f t="shared" ref="F66:F130" si="16">+S66</f>
        <v>S</v>
      </c>
      <c r="G66" s="27" t="s">
        <v>1733</v>
      </c>
      <c r="H66" s="27" t="str">
        <f t="shared" si="10"/>
        <v/>
      </c>
      <c r="I66" s="23" t="str">
        <f t="shared" ref="I66:I130" si="17">IF(K66&gt;4,"Dames","Messieurs")</f>
        <v>Messieurs</v>
      </c>
      <c r="J66" t="str">
        <f t="shared" ref="J66:J130" si="18">RIGHT(B66,5)</f>
        <v>465.0</v>
      </c>
      <c r="K66">
        <f t="shared" ref="K66:K130" si="19">VALUE(LEFT(J66,1))</f>
        <v>4</v>
      </c>
      <c r="L66" s="23" t="str">
        <f t="shared" ref="L66:L130" si="20">+O66</f>
        <v>R9 </v>
      </c>
      <c r="M66" s="23" t="s">
        <v>2731</v>
      </c>
      <c r="N66" s="23" t="s">
        <v>2732</v>
      </c>
      <c r="O66" s="23" t="s">
        <v>2525</v>
      </c>
      <c r="P66" s="23">
        <v>32606</v>
      </c>
      <c r="Q66" s="23">
        <v>0.75</v>
      </c>
      <c r="R66" s="23" t="s">
        <v>71</v>
      </c>
      <c r="S66" s="23" t="s">
        <v>822</v>
      </c>
    </row>
    <row r="67" spans="1:19" ht="14.45" customHeight="1" x14ac:dyDescent="0.35">
      <c r="A67" s="23" t="str">
        <f t="shared" si="11"/>
        <v>Andres Alia</v>
      </c>
      <c r="B67" s="23" t="str">
        <f t="shared" si="12"/>
        <v>116.17.791.0</v>
      </c>
      <c r="C67" s="23" t="str">
        <f t="shared" si="13"/>
        <v>R7</v>
      </c>
      <c r="D67" s="23">
        <f t="shared" si="14"/>
        <v>1.9670000000000001</v>
      </c>
      <c r="E67" s="23" t="str">
        <f t="shared" si="15"/>
        <v>10&amp;U</v>
      </c>
      <c r="F67" s="23" t="str">
        <f t="shared" si="16"/>
        <v>S</v>
      </c>
      <c r="G67" s="27" t="s">
        <v>2783</v>
      </c>
      <c r="H67" s="27" t="str">
        <f t="shared" ref="H67:H129" si="21">IF(B67=B66,1,"")</f>
        <v/>
      </c>
      <c r="I67" s="23" t="str">
        <f t="shared" si="17"/>
        <v>Dames</v>
      </c>
      <c r="J67" t="str">
        <f t="shared" si="18"/>
        <v>791.0</v>
      </c>
      <c r="K67">
        <f t="shared" si="19"/>
        <v>7</v>
      </c>
      <c r="L67" s="23" t="str">
        <f t="shared" si="20"/>
        <v>R7 </v>
      </c>
      <c r="M67" s="23" t="s">
        <v>5047</v>
      </c>
      <c r="N67" s="23" t="s">
        <v>5048</v>
      </c>
      <c r="O67" s="23" t="s">
        <v>2518</v>
      </c>
      <c r="P67" s="23">
        <v>7001</v>
      </c>
      <c r="Q67" s="23">
        <v>1.9670000000000001</v>
      </c>
      <c r="R67" s="23" t="s">
        <v>106</v>
      </c>
      <c r="S67" s="23" t="s">
        <v>822</v>
      </c>
    </row>
    <row r="68" spans="1:19" ht="14.45" customHeight="1" x14ac:dyDescent="0.35">
      <c r="A68" s="23" t="str">
        <f t="shared" si="11"/>
        <v>Andrey Eddie</v>
      </c>
      <c r="B68" s="23" t="str">
        <f t="shared" si="12"/>
        <v>116.62.429.0</v>
      </c>
      <c r="C68" s="23" t="str">
        <f t="shared" si="13"/>
        <v>R7</v>
      </c>
      <c r="D68" s="23">
        <f t="shared" si="14"/>
        <v>2.1709999999999998</v>
      </c>
      <c r="E68" s="23" t="str">
        <f t="shared" si="15"/>
        <v>60+</v>
      </c>
      <c r="F68" s="23" t="str">
        <f t="shared" si="16"/>
        <v>A</v>
      </c>
      <c r="G68" s="27" t="s">
        <v>4910</v>
      </c>
      <c r="H68" s="27" t="str">
        <f t="shared" si="21"/>
        <v/>
      </c>
      <c r="I68" s="23" t="str">
        <f t="shared" si="17"/>
        <v>Messieurs</v>
      </c>
      <c r="J68" t="str">
        <f t="shared" si="18"/>
        <v>429.0</v>
      </c>
      <c r="K68">
        <f t="shared" si="19"/>
        <v>4</v>
      </c>
      <c r="L68" s="23" t="str">
        <f t="shared" si="20"/>
        <v>R7 </v>
      </c>
      <c r="M68" s="23" t="s">
        <v>6670</v>
      </c>
      <c r="N68" s="23" t="s">
        <v>6671</v>
      </c>
      <c r="O68" s="23" t="s">
        <v>2518</v>
      </c>
      <c r="P68" s="23">
        <v>18141</v>
      </c>
      <c r="Q68" s="23">
        <v>2.1709999999999998</v>
      </c>
      <c r="R68" s="23" t="s">
        <v>47</v>
      </c>
      <c r="S68" s="23" t="s">
        <v>36</v>
      </c>
    </row>
    <row r="69" spans="1:19" ht="14.45" customHeight="1" x14ac:dyDescent="0.35">
      <c r="A69" s="23" t="str">
        <f t="shared" si="11"/>
        <v>Andrey Raphaël</v>
      </c>
      <c r="B69" s="23" t="str">
        <f t="shared" si="12"/>
        <v>116.16.119.0</v>
      </c>
      <c r="C69" s="23" t="str">
        <f t="shared" si="13"/>
        <v>R8</v>
      </c>
      <c r="D69" s="23">
        <f t="shared" si="14"/>
        <v>1.1160000000000001</v>
      </c>
      <c r="E69" s="23" t="str">
        <f t="shared" si="15"/>
        <v>10&amp;U</v>
      </c>
      <c r="F69" s="23" t="str">
        <f t="shared" si="16"/>
        <v>A</v>
      </c>
      <c r="G69" s="27" t="s">
        <v>2783</v>
      </c>
      <c r="H69" s="27" t="str">
        <f t="shared" si="21"/>
        <v/>
      </c>
      <c r="I69" s="23" t="str">
        <f t="shared" si="17"/>
        <v>Messieurs</v>
      </c>
      <c r="J69" t="str">
        <f t="shared" si="18"/>
        <v>119.0</v>
      </c>
      <c r="K69">
        <f t="shared" si="19"/>
        <v>1</v>
      </c>
      <c r="L69" s="23" t="str">
        <f t="shared" si="20"/>
        <v>R8 </v>
      </c>
      <c r="M69" s="23" t="s">
        <v>4088</v>
      </c>
      <c r="N69" s="23" t="s">
        <v>4089</v>
      </c>
      <c r="O69" s="23" t="s">
        <v>2522</v>
      </c>
      <c r="P69" s="23">
        <v>27890</v>
      </c>
      <c r="Q69" s="23">
        <v>1.1160000000000001</v>
      </c>
      <c r="R69" s="23" t="s">
        <v>106</v>
      </c>
      <c r="S69" s="23" t="s">
        <v>36</v>
      </c>
    </row>
    <row r="70" spans="1:19" ht="14.45" customHeight="1" x14ac:dyDescent="0.35">
      <c r="A70" s="23" t="str">
        <f t="shared" si="11"/>
        <v>Andriamialison Naomi</v>
      </c>
      <c r="B70" s="23" t="str">
        <f t="shared" si="12"/>
        <v>116.08.752.0</v>
      </c>
      <c r="C70" s="23" t="str">
        <f t="shared" si="13"/>
        <v>R7</v>
      </c>
      <c r="D70" s="23">
        <f t="shared" si="14"/>
        <v>2.722</v>
      </c>
      <c r="E70" s="23" t="str">
        <f t="shared" si="15"/>
        <v>18&amp;U</v>
      </c>
      <c r="F70" s="23" t="str">
        <f t="shared" si="16"/>
        <v>A</v>
      </c>
      <c r="G70" s="27" t="s">
        <v>4910</v>
      </c>
      <c r="H70" s="27" t="str">
        <f t="shared" si="21"/>
        <v/>
      </c>
      <c r="I70" s="23" t="str">
        <f t="shared" si="17"/>
        <v>Dames</v>
      </c>
      <c r="J70" t="str">
        <f t="shared" si="18"/>
        <v>752.0</v>
      </c>
      <c r="K70">
        <f t="shared" si="19"/>
        <v>7</v>
      </c>
      <c r="L70" s="23" t="str">
        <f t="shared" si="20"/>
        <v>R7 </v>
      </c>
      <c r="M70" s="23" t="s">
        <v>6377</v>
      </c>
      <c r="N70" s="23" t="s">
        <v>6378</v>
      </c>
      <c r="O70" s="23" t="s">
        <v>2518</v>
      </c>
      <c r="P70" s="23">
        <v>4983</v>
      </c>
      <c r="Q70" s="23">
        <v>2.722</v>
      </c>
      <c r="R70" s="23" t="s">
        <v>71</v>
      </c>
      <c r="S70" s="23" t="s">
        <v>36</v>
      </c>
    </row>
    <row r="71" spans="1:19" ht="14.45" customHeight="1" x14ac:dyDescent="0.35">
      <c r="A71" s="23" t="str">
        <f t="shared" si="11"/>
        <v>Andriamialison Stella</v>
      </c>
      <c r="B71" s="23" t="str">
        <f t="shared" si="12"/>
        <v>116.11.529.0</v>
      </c>
      <c r="C71" s="23" t="str">
        <f t="shared" si="13"/>
        <v>R5</v>
      </c>
      <c r="D71" s="23">
        <f t="shared" si="14"/>
        <v>4.7729999999999997</v>
      </c>
      <c r="E71" s="23" t="str">
        <f t="shared" si="15"/>
        <v>16&amp;U</v>
      </c>
      <c r="F71" s="23" t="str">
        <f t="shared" si="16"/>
        <v>A</v>
      </c>
      <c r="G71" s="27" t="s">
        <v>4910</v>
      </c>
      <c r="H71" s="27" t="str">
        <f t="shared" si="21"/>
        <v/>
      </c>
      <c r="I71" s="23" t="str">
        <f t="shared" si="17"/>
        <v>Dames</v>
      </c>
      <c r="J71" t="str">
        <f t="shared" si="18"/>
        <v>529.0</v>
      </c>
      <c r="K71">
        <f t="shared" si="19"/>
        <v>5</v>
      </c>
      <c r="L71" s="23" t="str">
        <f t="shared" si="20"/>
        <v>R5 </v>
      </c>
      <c r="M71" s="23" t="s">
        <v>6295</v>
      </c>
      <c r="N71" s="23" t="s">
        <v>6296</v>
      </c>
      <c r="O71" s="23" t="s">
        <v>2536</v>
      </c>
      <c r="P71" s="23">
        <v>1750</v>
      </c>
      <c r="Q71" s="23">
        <v>4.7729999999999997</v>
      </c>
      <c r="R71" s="23" t="s">
        <v>85</v>
      </c>
      <c r="S71" s="23" t="s">
        <v>36</v>
      </c>
    </row>
    <row r="72" spans="1:19" ht="14.45" customHeight="1" x14ac:dyDescent="0.35">
      <c r="A72" s="23" t="str">
        <f t="shared" si="11"/>
        <v>Andrianjafy Hary</v>
      </c>
      <c r="B72" s="23" t="str">
        <f t="shared" si="12"/>
        <v>116.03.452.0</v>
      </c>
      <c r="C72" s="23" t="str">
        <f t="shared" si="13"/>
        <v>R9</v>
      </c>
      <c r="D72" s="23">
        <f t="shared" si="14"/>
        <v>0.75</v>
      </c>
      <c r="E72" s="23" t="str">
        <f t="shared" si="15"/>
        <v>A</v>
      </c>
      <c r="F72" s="23" t="str">
        <f t="shared" si="16"/>
        <v>S</v>
      </c>
      <c r="G72" s="27" t="s">
        <v>497</v>
      </c>
      <c r="H72" s="27" t="str">
        <f t="shared" si="21"/>
        <v/>
      </c>
      <c r="I72" s="23" t="str">
        <f t="shared" si="17"/>
        <v>Messieurs</v>
      </c>
      <c r="J72" t="str">
        <f t="shared" si="18"/>
        <v>452.0</v>
      </c>
      <c r="K72">
        <f t="shared" si="19"/>
        <v>4</v>
      </c>
      <c r="L72" s="23" t="str">
        <f t="shared" si="20"/>
        <v>R9 </v>
      </c>
      <c r="M72" s="23" t="s">
        <v>1041</v>
      </c>
      <c r="N72" s="23" t="s">
        <v>1042</v>
      </c>
      <c r="O72" s="23" t="s">
        <v>2525</v>
      </c>
      <c r="P72" s="23">
        <v>32606</v>
      </c>
      <c r="Q72" s="23">
        <v>0.75</v>
      </c>
      <c r="R72" s="23" t="s">
        <v>36</v>
      </c>
      <c r="S72" s="23" t="s">
        <v>822</v>
      </c>
    </row>
    <row r="73" spans="1:19" ht="14.45" customHeight="1" x14ac:dyDescent="0.35">
      <c r="A73" s="23" t="str">
        <f t="shared" si="11"/>
        <v>Andriotis Alice</v>
      </c>
      <c r="B73" s="23" t="str">
        <f t="shared" si="12"/>
        <v>116.12.766.0</v>
      </c>
      <c r="C73" s="23" t="str">
        <f t="shared" si="13"/>
        <v>R7</v>
      </c>
      <c r="D73" s="23">
        <f t="shared" si="14"/>
        <v>2.5979999999999999</v>
      </c>
      <c r="E73" s="23" t="str">
        <f t="shared" si="15"/>
        <v>14&amp;U</v>
      </c>
      <c r="F73" s="23" t="str">
        <f t="shared" si="16"/>
        <v>A</v>
      </c>
      <c r="G73" s="27" t="s">
        <v>4910</v>
      </c>
      <c r="H73" s="27" t="str">
        <f t="shared" si="21"/>
        <v/>
      </c>
      <c r="I73" s="23" t="str">
        <f t="shared" si="17"/>
        <v>Dames</v>
      </c>
      <c r="J73" t="str">
        <f t="shared" si="18"/>
        <v>766.0</v>
      </c>
      <c r="K73">
        <f t="shared" si="19"/>
        <v>7</v>
      </c>
      <c r="L73" s="23" t="str">
        <f t="shared" si="20"/>
        <v>R7 </v>
      </c>
      <c r="M73" s="23" t="s">
        <v>6389</v>
      </c>
      <c r="N73" s="23" t="s">
        <v>6390</v>
      </c>
      <c r="O73" s="23" t="s">
        <v>2518</v>
      </c>
      <c r="P73" s="23">
        <v>5259</v>
      </c>
      <c r="Q73" s="23">
        <v>2.5979999999999999</v>
      </c>
      <c r="R73" s="23" t="s">
        <v>81</v>
      </c>
      <c r="S73" s="23" t="s">
        <v>36</v>
      </c>
    </row>
    <row r="74" spans="1:19" x14ac:dyDescent="0.35">
      <c r="A74" s="23" t="str">
        <f t="shared" si="11"/>
        <v>Angella Patrice</v>
      </c>
      <c r="B74" s="23" t="str">
        <f t="shared" si="12"/>
        <v>117.72.446.0</v>
      </c>
      <c r="C74" s="23" t="str">
        <f t="shared" si="13"/>
        <v>R9</v>
      </c>
      <c r="D74" s="23">
        <f t="shared" si="14"/>
        <v>0.75</v>
      </c>
      <c r="E74" s="23" t="str">
        <f t="shared" si="15"/>
        <v>50+</v>
      </c>
      <c r="F74" s="23" t="str">
        <f t="shared" si="16"/>
        <v>S</v>
      </c>
      <c r="G74" s="27" t="s">
        <v>3258</v>
      </c>
      <c r="H74" s="27" t="str">
        <f t="shared" si="21"/>
        <v/>
      </c>
      <c r="I74" s="23" t="str">
        <f t="shared" si="17"/>
        <v>Messieurs</v>
      </c>
      <c r="J74" t="str">
        <f t="shared" si="18"/>
        <v>446.0</v>
      </c>
      <c r="K74">
        <f t="shared" si="19"/>
        <v>4</v>
      </c>
      <c r="L74" s="23" t="str">
        <f t="shared" si="20"/>
        <v>R9 </v>
      </c>
      <c r="M74" s="23" t="s">
        <v>184</v>
      </c>
      <c r="N74" s="23" t="s">
        <v>185</v>
      </c>
      <c r="O74" s="23" t="s">
        <v>2525</v>
      </c>
      <c r="P74" s="23">
        <v>32606</v>
      </c>
      <c r="Q74" s="23">
        <v>0.75</v>
      </c>
      <c r="R74" s="23" t="s">
        <v>39</v>
      </c>
      <c r="S74" s="23" t="s">
        <v>822</v>
      </c>
    </row>
    <row r="75" spans="1:19" x14ac:dyDescent="0.35">
      <c r="A75" s="23" t="str">
        <f t="shared" si="11"/>
        <v>Angeloz Claude</v>
      </c>
      <c r="B75" s="23" t="str">
        <f t="shared" si="12"/>
        <v>117.52.272.0</v>
      </c>
      <c r="C75" s="23" t="str">
        <f t="shared" si="13"/>
        <v>R8</v>
      </c>
      <c r="D75" s="23">
        <f t="shared" si="14"/>
        <v>1.579</v>
      </c>
      <c r="E75" s="23" t="str">
        <f t="shared" si="15"/>
        <v>70+</v>
      </c>
      <c r="F75" s="23" t="str">
        <f t="shared" si="16"/>
        <v>A</v>
      </c>
      <c r="G75" s="27" t="s">
        <v>3274</v>
      </c>
      <c r="H75" s="27" t="str">
        <f t="shared" si="21"/>
        <v/>
      </c>
      <c r="I75" s="23" t="str">
        <f t="shared" si="17"/>
        <v>Messieurs</v>
      </c>
      <c r="J75" t="str">
        <f t="shared" si="18"/>
        <v>272.0</v>
      </c>
      <c r="K75">
        <f t="shared" si="19"/>
        <v>2</v>
      </c>
      <c r="L75" s="23" t="str">
        <f t="shared" si="20"/>
        <v>R8 </v>
      </c>
      <c r="M75" s="23" t="s">
        <v>3706</v>
      </c>
      <c r="N75" s="23" t="s">
        <v>3707</v>
      </c>
      <c r="O75" s="23" t="s">
        <v>2522</v>
      </c>
      <c r="P75" s="23">
        <v>22937</v>
      </c>
      <c r="Q75" s="23">
        <v>1.579</v>
      </c>
      <c r="R75" s="23" t="s">
        <v>144</v>
      </c>
      <c r="S75" s="23" t="s">
        <v>36</v>
      </c>
    </row>
    <row r="76" spans="1:19" x14ac:dyDescent="0.35">
      <c r="A76" s="23" t="str">
        <f t="shared" si="11"/>
        <v>Antas de Barros Alvaro</v>
      </c>
      <c r="B76" s="23" t="str">
        <f t="shared" si="12"/>
        <v>118.11.186.0</v>
      </c>
      <c r="C76" s="23" t="str">
        <f t="shared" si="13"/>
        <v>R9</v>
      </c>
      <c r="D76" s="23">
        <f t="shared" si="14"/>
        <v>0.75</v>
      </c>
      <c r="E76" s="23" t="str">
        <f t="shared" si="15"/>
        <v>16&amp;U</v>
      </c>
      <c r="F76" s="23" t="str">
        <f t="shared" si="16"/>
        <v>S</v>
      </c>
      <c r="G76" s="27" t="s">
        <v>5553</v>
      </c>
      <c r="H76" s="27" t="str">
        <f t="shared" si="21"/>
        <v/>
      </c>
      <c r="I76" s="23" t="str">
        <f t="shared" si="17"/>
        <v>Messieurs</v>
      </c>
      <c r="J76" t="str">
        <f t="shared" si="18"/>
        <v>186.0</v>
      </c>
      <c r="K76">
        <f t="shared" si="19"/>
        <v>1</v>
      </c>
      <c r="L76" s="23" t="str">
        <f t="shared" si="20"/>
        <v>R9 </v>
      </c>
      <c r="M76" s="23" t="s">
        <v>5467</v>
      </c>
      <c r="N76" s="23" t="s">
        <v>5468</v>
      </c>
      <c r="O76" s="23" t="s">
        <v>2525</v>
      </c>
      <c r="P76" s="23">
        <v>32606</v>
      </c>
      <c r="Q76" s="23">
        <v>0.75</v>
      </c>
      <c r="R76" s="23" t="s">
        <v>85</v>
      </c>
      <c r="S76" s="23" t="s">
        <v>822</v>
      </c>
    </row>
    <row r="77" spans="1:19" x14ac:dyDescent="0.35">
      <c r="A77" s="23" t="str">
        <f t="shared" si="11"/>
        <v>Antenen Jacques</v>
      </c>
      <c r="B77" s="23" t="str">
        <f t="shared" si="12"/>
        <v>118.56.260.0</v>
      </c>
      <c r="C77" s="23" t="str">
        <f t="shared" si="13"/>
        <v>R9</v>
      </c>
      <c r="D77" s="23">
        <f t="shared" si="14"/>
        <v>0.75</v>
      </c>
      <c r="E77" s="23" t="str">
        <f t="shared" si="15"/>
        <v>70+</v>
      </c>
      <c r="F77" s="23" t="str">
        <f t="shared" si="16"/>
        <v>A</v>
      </c>
      <c r="G77" s="27" t="s">
        <v>4910</v>
      </c>
      <c r="H77" s="27" t="str">
        <f t="shared" si="21"/>
        <v/>
      </c>
      <c r="I77" s="23" t="str">
        <f t="shared" si="17"/>
        <v>Messieurs</v>
      </c>
      <c r="J77" t="str">
        <f t="shared" si="18"/>
        <v>260.0</v>
      </c>
      <c r="K77">
        <f t="shared" si="19"/>
        <v>2</v>
      </c>
      <c r="L77" s="23" t="str">
        <f t="shared" si="20"/>
        <v>R9 </v>
      </c>
      <c r="M77" s="23" t="s">
        <v>6826</v>
      </c>
      <c r="N77" s="23" t="s">
        <v>6827</v>
      </c>
      <c r="O77" s="23" t="s">
        <v>2525</v>
      </c>
      <c r="P77" s="23">
        <v>32606</v>
      </c>
      <c r="Q77" s="23">
        <v>0.75</v>
      </c>
      <c r="R77" s="23" t="s">
        <v>144</v>
      </c>
      <c r="S77" s="23" t="s">
        <v>36</v>
      </c>
    </row>
    <row r="78" spans="1:19" x14ac:dyDescent="0.35">
      <c r="A78" s="23" t="str">
        <f t="shared" si="11"/>
        <v>Antenucci Leo</v>
      </c>
      <c r="B78" s="23" t="str">
        <f t="shared" si="12"/>
        <v>118.97.474.0</v>
      </c>
      <c r="C78" s="23" t="str">
        <f t="shared" si="13"/>
        <v>R5</v>
      </c>
      <c r="D78" s="23">
        <f t="shared" si="14"/>
        <v>5.125</v>
      </c>
      <c r="E78" s="23" t="str">
        <f t="shared" si="15"/>
        <v>A</v>
      </c>
      <c r="F78" s="23" t="str">
        <f t="shared" si="16"/>
        <v>A</v>
      </c>
      <c r="G78" s="27" t="s">
        <v>497</v>
      </c>
      <c r="H78" s="27" t="str">
        <f t="shared" si="21"/>
        <v/>
      </c>
      <c r="I78" s="23" t="str">
        <f t="shared" si="17"/>
        <v>Messieurs</v>
      </c>
      <c r="J78" t="str">
        <f t="shared" si="18"/>
        <v>474.0</v>
      </c>
      <c r="K78">
        <f t="shared" si="19"/>
        <v>4</v>
      </c>
      <c r="L78" s="23" t="str">
        <f t="shared" si="20"/>
        <v>R5 </v>
      </c>
      <c r="M78" s="23" t="s">
        <v>5614</v>
      </c>
      <c r="N78" s="23" t="s">
        <v>5615</v>
      </c>
      <c r="O78" s="23" t="s">
        <v>2536</v>
      </c>
      <c r="P78" s="23">
        <v>3984</v>
      </c>
      <c r="Q78" s="23">
        <v>5.125</v>
      </c>
      <c r="R78" s="23" t="s">
        <v>36</v>
      </c>
      <c r="S78" s="23" t="s">
        <v>36</v>
      </c>
    </row>
    <row r="79" spans="1:19" x14ac:dyDescent="0.35">
      <c r="A79" s="23" t="str">
        <f t="shared" si="11"/>
        <v>Antohi Adrian</v>
      </c>
      <c r="B79" s="23" t="str">
        <f t="shared" si="12"/>
        <v>118.16.448.0</v>
      </c>
      <c r="C79" s="23" t="str">
        <f t="shared" si="13"/>
        <v>R8</v>
      </c>
      <c r="D79" s="23">
        <f t="shared" si="14"/>
        <v>1.865</v>
      </c>
      <c r="E79" s="23" t="str">
        <f t="shared" si="15"/>
        <v>10&amp;U</v>
      </c>
      <c r="F79" s="23" t="str">
        <f t="shared" si="16"/>
        <v>A</v>
      </c>
      <c r="G79" s="27" t="s">
        <v>5553</v>
      </c>
      <c r="H79" s="27" t="str">
        <f t="shared" si="21"/>
        <v/>
      </c>
      <c r="I79" s="23" t="str">
        <f t="shared" si="17"/>
        <v>Messieurs</v>
      </c>
      <c r="J79" t="str">
        <f t="shared" si="18"/>
        <v>448.0</v>
      </c>
      <c r="K79">
        <f t="shared" si="19"/>
        <v>4</v>
      </c>
      <c r="L79" s="23" t="str">
        <f t="shared" si="20"/>
        <v>R8 </v>
      </c>
      <c r="M79" s="23" t="s">
        <v>5217</v>
      </c>
      <c r="N79" s="23" t="s">
        <v>5218</v>
      </c>
      <c r="O79" s="23" t="s">
        <v>2522</v>
      </c>
      <c r="P79" s="23">
        <v>20476</v>
      </c>
      <c r="Q79" s="23">
        <v>1.865</v>
      </c>
      <c r="R79" s="23" t="s">
        <v>106</v>
      </c>
      <c r="S79" s="23" t="s">
        <v>36</v>
      </c>
    </row>
    <row r="80" spans="1:19" x14ac:dyDescent="0.35">
      <c r="A80" s="23" t="str">
        <f t="shared" si="11"/>
        <v>Antohi Marius</v>
      </c>
      <c r="B80" s="23" t="str">
        <f t="shared" si="12"/>
        <v>118.78.367.0</v>
      </c>
      <c r="C80" s="23" t="str">
        <f t="shared" si="13"/>
        <v>R6</v>
      </c>
      <c r="D80" s="23">
        <f t="shared" si="14"/>
        <v>3.61</v>
      </c>
      <c r="E80" s="23" t="str">
        <f t="shared" si="15"/>
        <v>45+</v>
      </c>
      <c r="F80" s="23" t="str">
        <f t="shared" si="16"/>
        <v>A</v>
      </c>
      <c r="G80" s="27" t="s">
        <v>5553</v>
      </c>
      <c r="H80" s="27" t="str">
        <f t="shared" si="21"/>
        <v/>
      </c>
      <c r="I80" s="23" t="str">
        <f t="shared" si="17"/>
        <v>Messieurs</v>
      </c>
      <c r="J80" t="str">
        <f t="shared" si="18"/>
        <v>367.0</v>
      </c>
      <c r="K80">
        <f t="shared" si="19"/>
        <v>3</v>
      </c>
      <c r="L80" s="23" t="str">
        <f t="shared" si="20"/>
        <v>R6 </v>
      </c>
      <c r="M80" s="23" t="s">
        <v>5133</v>
      </c>
      <c r="N80" s="23" t="s">
        <v>5134</v>
      </c>
      <c r="O80" s="23" t="s">
        <v>2517</v>
      </c>
      <c r="P80" s="23">
        <v>9434</v>
      </c>
      <c r="Q80" s="23">
        <v>3.61</v>
      </c>
      <c r="R80" s="23" t="s">
        <v>76</v>
      </c>
      <c r="S80" s="23" t="s">
        <v>36</v>
      </c>
    </row>
    <row r="81" spans="1:19" x14ac:dyDescent="0.35">
      <c r="A81" s="23" t="str">
        <f t="shared" si="11"/>
        <v>Antohi Maximilian</v>
      </c>
      <c r="B81" s="23" t="str">
        <f t="shared" si="12"/>
        <v>118.15.140.0</v>
      </c>
      <c r="C81" s="23" t="str">
        <f t="shared" si="13"/>
        <v>R8</v>
      </c>
      <c r="D81" s="23">
        <f t="shared" si="14"/>
        <v>1.865</v>
      </c>
      <c r="E81" s="23" t="str">
        <f t="shared" si="15"/>
        <v>12&amp;U</v>
      </c>
      <c r="F81" s="23" t="str">
        <f t="shared" si="16"/>
        <v>A</v>
      </c>
      <c r="G81" s="27" t="s">
        <v>5553</v>
      </c>
      <c r="H81" s="27" t="str">
        <f t="shared" si="21"/>
        <v/>
      </c>
      <c r="I81" s="23" t="str">
        <f t="shared" si="17"/>
        <v>Messieurs</v>
      </c>
      <c r="J81" t="str">
        <f t="shared" si="18"/>
        <v>140.0</v>
      </c>
      <c r="K81">
        <f t="shared" si="19"/>
        <v>1</v>
      </c>
      <c r="L81" s="23" t="str">
        <f t="shared" si="20"/>
        <v>R8 </v>
      </c>
      <c r="M81" s="23" t="s">
        <v>5213</v>
      </c>
      <c r="N81" s="23" t="s">
        <v>5214</v>
      </c>
      <c r="O81" s="23" t="s">
        <v>2522</v>
      </c>
      <c r="P81" s="23">
        <v>20474</v>
      </c>
      <c r="Q81" s="23">
        <v>1.865</v>
      </c>
      <c r="R81" s="23" t="s">
        <v>50</v>
      </c>
      <c r="S81" s="23" t="s">
        <v>36</v>
      </c>
    </row>
    <row r="82" spans="1:19" x14ac:dyDescent="0.35">
      <c r="A82" s="23" t="str">
        <f t="shared" si="11"/>
        <v>Antunes Mauro</v>
      </c>
      <c r="B82" s="23" t="str">
        <f t="shared" si="12"/>
        <v>118.99.439.0</v>
      </c>
      <c r="C82" s="23" t="str">
        <f t="shared" si="13"/>
        <v>R9</v>
      </c>
      <c r="D82" s="23">
        <f t="shared" si="14"/>
        <v>0.75</v>
      </c>
      <c r="E82" s="23" t="str">
        <f t="shared" si="15"/>
        <v>A</v>
      </c>
      <c r="F82" s="23" t="str">
        <f t="shared" si="16"/>
        <v>S</v>
      </c>
      <c r="G82" s="27" t="s">
        <v>4909</v>
      </c>
      <c r="H82" s="27" t="str">
        <f t="shared" si="21"/>
        <v/>
      </c>
      <c r="I82" s="23" t="str">
        <f t="shared" si="17"/>
        <v>Messieurs</v>
      </c>
      <c r="J82" t="str">
        <f t="shared" si="18"/>
        <v>439.0</v>
      </c>
      <c r="K82">
        <f t="shared" si="19"/>
        <v>4</v>
      </c>
      <c r="L82" s="23" t="str">
        <f t="shared" si="20"/>
        <v>R9 </v>
      </c>
      <c r="M82" s="23" t="s">
        <v>5899</v>
      </c>
      <c r="N82" s="23" t="s">
        <v>5900</v>
      </c>
      <c r="O82" s="23" t="s">
        <v>2525</v>
      </c>
      <c r="P82" s="23">
        <v>32606</v>
      </c>
      <c r="Q82" s="23">
        <v>0.75</v>
      </c>
      <c r="R82" s="23" t="s">
        <v>36</v>
      </c>
      <c r="S82" s="23" t="s">
        <v>822</v>
      </c>
    </row>
    <row r="83" spans="1:19" x14ac:dyDescent="0.35">
      <c r="A83" s="23" t="str">
        <f t="shared" ref="A83" si="22">+N83</f>
        <v xml:space="preserve">Anzile Philippe </v>
      </c>
      <c r="B83" s="23" t="str">
        <f t="shared" ref="B83" si="23">+M83</f>
        <v>118.69.283.0</v>
      </c>
      <c r="C83" s="23" t="str">
        <f t="shared" ref="C83" si="24">LEFT(L83,2)</f>
        <v>R7</v>
      </c>
      <c r="D83" s="23">
        <f t="shared" ref="D83" si="25">+Q83</f>
        <v>2.7240000000000002</v>
      </c>
      <c r="E83" s="23" t="str">
        <f t="shared" ref="E83" si="26">+R83</f>
        <v>55+</v>
      </c>
      <c r="F83" s="23" t="str">
        <f t="shared" ref="F83" si="27">+S83</f>
        <v>A</v>
      </c>
      <c r="G83" s="27" t="s">
        <v>29</v>
      </c>
      <c r="H83" s="27" t="str">
        <f>IF(B83=B81,1,"")</f>
        <v/>
      </c>
      <c r="I83" s="23" t="str">
        <f t="shared" ref="I83" si="28">IF(K83&gt;4,"Dames","Messieurs")</f>
        <v>Messieurs</v>
      </c>
      <c r="J83" t="str">
        <f t="shared" ref="J83" si="29">RIGHT(B83,5)</f>
        <v>283.0</v>
      </c>
      <c r="K83">
        <f t="shared" ref="K83" si="30">VALUE(LEFT(J83,1))</f>
        <v>2</v>
      </c>
      <c r="L83" s="23" t="str">
        <f t="shared" ref="L83" si="31">+O83</f>
        <v>R7 </v>
      </c>
      <c r="M83" s="23" t="s">
        <v>7105</v>
      </c>
      <c r="N83" s="23" t="s">
        <v>7106</v>
      </c>
      <c r="O83" s="23" t="s">
        <v>2518</v>
      </c>
      <c r="P83" s="23">
        <v>14348</v>
      </c>
      <c r="Q83" s="23">
        <v>2.7240000000000002</v>
      </c>
      <c r="R83" s="23" t="s">
        <v>53</v>
      </c>
      <c r="S83" s="23" t="s">
        <v>36</v>
      </c>
    </row>
    <row r="84" spans="1:19" x14ac:dyDescent="0.35">
      <c r="A84" s="23" t="str">
        <f t="shared" si="11"/>
        <v>Anzile Rafael</v>
      </c>
      <c r="B84" s="23" t="str">
        <f t="shared" si="12"/>
        <v>118.08.102.0</v>
      </c>
      <c r="C84" s="23" t="str">
        <f t="shared" si="13"/>
        <v>R8</v>
      </c>
      <c r="D84" s="23">
        <f t="shared" si="14"/>
        <v>1.48</v>
      </c>
      <c r="E84" s="23" t="str">
        <f t="shared" si="15"/>
        <v>18&amp;U</v>
      </c>
      <c r="F84" s="23" t="str">
        <f t="shared" si="16"/>
        <v>S</v>
      </c>
      <c r="G84" s="27" t="s">
        <v>1733</v>
      </c>
      <c r="H84" s="27" t="str">
        <f>IF(B84=B82,1,"")</f>
        <v/>
      </c>
      <c r="I84" s="23" t="str">
        <f t="shared" si="17"/>
        <v>Messieurs</v>
      </c>
      <c r="J84" t="str">
        <f t="shared" si="18"/>
        <v>102.0</v>
      </c>
      <c r="K84">
        <f t="shared" si="19"/>
        <v>1</v>
      </c>
      <c r="L84" s="23" t="str">
        <f t="shared" si="20"/>
        <v>R8 </v>
      </c>
      <c r="M84" s="23" t="s">
        <v>1942</v>
      </c>
      <c r="N84" s="23" t="s">
        <v>1943</v>
      </c>
      <c r="O84" s="23" t="s">
        <v>2522</v>
      </c>
      <c r="P84" s="23">
        <v>23853</v>
      </c>
      <c r="Q84" s="23">
        <v>1.48</v>
      </c>
      <c r="R84" s="23" t="s">
        <v>71</v>
      </c>
      <c r="S84" s="23" t="s">
        <v>822</v>
      </c>
    </row>
    <row r="85" spans="1:19" x14ac:dyDescent="0.35">
      <c r="A85" s="23" t="str">
        <f t="shared" si="11"/>
        <v>Apostolides Pierre</v>
      </c>
      <c r="B85" s="23" t="str">
        <f t="shared" si="12"/>
        <v>119.64.179.0</v>
      </c>
      <c r="C85" s="23" t="str">
        <f t="shared" si="13"/>
        <v>R9</v>
      </c>
      <c r="D85" s="23">
        <f t="shared" si="14"/>
        <v>0.75</v>
      </c>
      <c r="E85" s="23" t="str">
        <f t="shared" si="15"/>
        <v>60+</v>
      </c>
      <c r="F85" s="23" t="str">
        <f t="shared" si="16"/>
        <v>S</v>
      </c>
      <c r="G85" s="27" t="s">
        <v>3273</v>
      </c>
      <c r="H85" s="27" t="str">
        <f t="shared" si="21"/>
        <v/>
      </c>
      <c r="I85" s="23" t="str">
        <f t="shared" si="17"/>
        <v>Messieurs</v>
      </c>
      <c r="J85" t="str">
        <f t="shared" si="18"/>
        <v>179.0</v>
      </c>
      <c r="K85">
        <f t="shared" si="19"/>
        <v>1</v>
      </c>
      <c r="L85" s="23" t="str">
        <f t="shared" si="20"/>
        <v>R9 </v>
      </c>
      <c r="M85" s="23" t="s">
        <v>3527</v>
      </c>
      <c r="N85" s="23" t="s">
        <v>3528</v>
      </c>
      <c r="O85" s="23" t="s">
        <v>2525</v>
      </c>
      <c r="P85" s="23">
        <v>32606</v>
      </c>
      <c r="Q85" s="23">
        <v>0.75</v>
      </c>
      <c r="R85" s="23" t="s">
        <v>47</v>
      </c>
      <c r="S85" s="23" t="s">
        <v>822</v>
      </c>
    </row>
    <row r="86" spans="1:19" x14ac:dyDescent="0.35">
      <c r="A86" s="23" t="str">
        <f t="shared" si="11"/>
        <v>Aragno Marco</v>
      </c>
      <c r="B86" s="23" t="str">
        <f t="shared" si="12"/>
        <v>120.89.165.0</v>
      </c>
      <c r="C86" s="23" t="str">
        <f t="shared" si="13"/>
        <v>R9</v>
      </c>
      <c r="D86" s="23">
        <f t="shared" si="14"/>
        <v>0.75</v>
      </c>
      <c r="E86" s="23" t="str">
        <f t="shared" si="15"/>
        <v>35+</v>
      </c>
      <c r="F86" s="23" t="str">
        <f t="shared" si="16"/>
        <v>S</v>
      </c>
      <c r="G86" s="27" t="s">
        <v>2783</v>
      </c>
      <c r="H86" s="27" t="str">
        <f t="shared" si="21"/>
        <v/>
      </c>
      <c r="I86" s="23" t="str">
        <f t="shared" si="17"/>
        <v>Messieurs</v>
      </c>
      <c r="J86" t="str">
        <f t="shared" si="18"/>
        <v>165.0</v>
      </c>
      <c r="K86">
        <f t="shared" si="19"/>
        <v>1</v>
      </c>
      <c r="L86" s="23" t="str">
        <f t="shared" si="20"/>
        <v>R9 </v>
      </c>
      <c r="M86" s="23" t="s">
        <v>2476</v>
      </c>
      <c r="N86" s="23" t="s">
        <v>2477</v>
      </c>
      <c r="O86" s="23" t="s">
        <v>2525</v>
      </c>
      <c r="P86" s="23">
        <v>32606</v>
      </c>
      <c r="Q86" s="23">
        <v>0.75</v>
      </c>
      <c r="R86" s="23" t="s">
        <v>42</v>
      </c>
      <c r="S86" s="23" t="s">
        <v>822</v>
      </c>
    </row>
    <row r="87" spans="1:19" x14ac:dyDescent="0.35">
      <c r="A87" s="23" t="str">
        <f t="shared" si="11"/>
        <v>Aragon Carmen</v>
      </c>
      <c r="B87" s="23" t="str">
        <f t="shared" si="12"/>
        <v>120.04.874.0</v>
      </c>
      <c r="C87" s="23" t="str">
        <f t="shared" si="13"/>
        <v>R9</v>
      </c>
      <c r="D87" s="23">
        <f t="shared" si="14"/>
        <v>0.75</v>
      </c>
      <c r="E87" s="23" t="str">
        <f t="shared" si="15"/>
        <v>A</v>
      </c>
      <c r="F87" s="23" t="str">
        <f t="shared" si="16"/>
        <v>S</v>
      </c>
      <c r="G87" s="27" t="s">
        <v>4909</v>
      </c>
      <c r="H87" s="27" t="str">
        <f t="shared" si="21"/>
        <v/>
      </c>
      <c r="I87" s="23" t="str">
        <f t="shared" si="17"/>
        <v>Dames</v>
      </c>
      <c r="J87" t="str">
        <f t="shared" si="18"/>
        <v>874.0</v>
      </c>
      <c r="K87">
        <f t="shared" si="19"/>
        <v>8</v>
      </c>
      <c r="L87" s="23" t="str">
        <f t="shared" si="20"/>
        <v>R9 </v>
      </c>
      <c r="M87" s="23" t="s">
        <v>5749</v>
      </c>
      <c r="N87" s="23" t="s">
        <v>5750</v>
      </c>
      <c r="O87" s="23" t="s">
        <v>2525</v>
      </c>
      <c r="P87" s="23">
        <v>11849</v>
      </c>
      <c r="Q87" s="23">
        <v>0.75</v>
      </c>
      <c r="R87" s="23" t="s">
        <v>36</v>
      </c>
      <c r="S87" s="23" t="s">
        <v>822</v>
      </c>
    </row>
    <row r="88" spans="1:19" x14ac:dyDescent="0.35">
      <c r="A88" s="23" t="str">
        <f t="shared" si="11"/>
        <v>Arcan Selim</v>
      </c>
      <c r="B88" s="23" t="str">
        <f t="shared" si="12"/>
        <v>120.72.387.0</v>
      </c>
      <c r="C88" s="23" t="str">
        <f t="shared" si="13"/>
        <v>R7</v>
      </c>
      <c r="D88" s="23">
        <f t="shared" si="14"/>
        <v>3.2269999999999999</v>
      </c>
      <c r="E88" s="23" t="str">
        <f t="shared" si="15"/>
        <v>50+</v>
      </c>
      <c r="F88" s="23" t="str">
        <f t="shared" si="16"/>
        <v>A</v>
      </c>
      <c r="G88" s="27" t="s">
        <v>27</v>
      </c>
      <c r="H88" s="27" t="str">
        <f t="shared" si="21"/>
        <v/>
      </c>
      <c r="I88" s="23" t="str">
        <f t="shared" si="17"/>
        <v>Messieurs</v>
      </c>
      <c r="J88" t="str">
        <f t="shared" si="18"/>
        <v>387.0</v>
      </c>
      <c r="K88">
        <f t="shared" si="19"/>
        <v>3</v>
      </c>
      <c r="L88" s="23" t="str">
        <f t="shared" si="20"/>
        <v>R7 </v>
      </c>
      <c r="M88" s="23" t="s">
        <v>225</v>
      </c>
      <c r="N88" s="23" t="s">
        <v>226</v>
      </c>
      <c r="O88" s="23" t="s">
        <v>2518</v>
      </c>
      <c r="P88" s="23">
        <v>11396</v>
      </c>
      <c r="Q88" s="23">
        <v>3.2269999999999999</v>
      </c>
      <c r="R88" s="23" t="s">
        <v>39</v>
      </c>
      <c r="S88" s="23" t="s">
        <v>36</v>
      </c>
    </row>
    <row r="89" spans="1:19" x14ac:dyDescent="0.35">
      <c r="A89" s="23" t="str">
        <f t="shared" si="11"/>
        <v>ARCHANIOTI Paraskevi</v>
      </c>
      <c r="B89" s="23" t="str">
        <f t="shared" si="12"/>
        <v>120.79.673.0</v>
      </c>
      <c r="C89" s="23" t="str">
        <f t="shared" si="13"/>
        <v>R6</v>
      </c>
      <c r="D89" s="23">
        <f t="shared" si="14"/>
        <v>3.395</v>
      </c>
      <c r="E89" s="23" t="str">
        <f t="shared" si="15"/>
        <v>45+</v>
      </c>
      <c r="F89" s="23" t="str">
        <f t="shared" si="16"/>
        <v>A</v>
      </c>
      <c r="G89" s="27" t="s">
        <v>497</v>
      </c>
      <c r="H89" s="27" t="str">
        <f t="shared" si="21"/>
        <v/>
      </c>
      <c r="I89" s="23" t="str">
        <f t="shared" si="17"/>
        <v>Dames</v>
      </c>
      <c r="J89" t="str">
        <f t="shared" si="18"/>
        <v>673.0</v>
      </c>
      <c r="K89">
        <f t="shared" si="19"/>
        <v>6</v>
      </c>
      <c r="L89" s="23" t="str">
        <f t="shared" si="20"/>
        <v>R6 </v>
      </c>
      <c r="M89" s="23" t="s">
        <v>2578</v>
      </c>
      <c r="N89" s="23" t="s">
        <v>2579</v>
      </c>
      <c r="O89" s="23" t="s">
        <v>2517</v>
      </c>
      <c r="P89" s="23">
        <v>3693</v>
      </c>
      <c r="Q89" s="23">
        <v>3.395</v>
      </c>
      <c r="R89" s="23" t="s">
        <v>76</v>
      </c>
      <c r="S89" s="23" t="s">
        <v>36</v>
      </c>
    </row>
    <row r="90" spans="1:19" x14ac:dyDescent="0.35">
      <c r="A90" s="23" t="str">
        <f t="shared" si="11"/>
        <v>Arduini Giovanni</v>
      </c>
      <c r="B90" s="23" t="str">
        <f t="shared" si="12"/>
        <v>120.45.368.0</v>
      </c>
      <c r="C90" s="23" t="str">
        <f t="shared" si="13"/>
        <v>R9</v>
      </c>
      <c r="D90" s="23">
        <f t="shared" si="14"/>
        <v>0.75</v>
      </c>
      <c r="E90" s="23" t="str">
        <f t="shared" si="15"/>
        <v>80+</v>
      </c>
      <c r="F90" s="23" t="str">
        <f t="shared" si="16"/>
        <v>S</v>
      </c>
      <c r="G90" s="27" t="s">
        <v>497</v>
      </c>
      <c r="H90" s="27" t="str">
        <f t="shared" si="21"/>
        <v/>
      </c>
      <c r="I90" s="23" t="str">
        <f t="shared" si="17"/>
        <v>Messieurs</v>
      </c>
      <c r="J90" t="str">
        <f t="shared" si="18"/>
        <v>368.0</v>
      </c>
      <c r="K90">
        <f t="shared" si="19"/>
        <v>3</v>
      </c>
      <c r="L90" s="23" t="str">
        <f t="shared" si="20"/>
        <v>R9 </v>
      </c>
      <c r="M90" s="23" t="s">
        <v>625</v>
      </c>
      <c r="N90" s="23" t="s">
        <v>626</v>
      </c>
      <c r="O90" s="23" t="s">
        <v>2525</v>
      </c>
      <c r="P90" s="23">
        <v>32606</v>
      </c>
      <c r="Q90" s="23">
        <v>0.75</v>
      </c>
      <c r="R90" s="23" t="s">
        <v>156</v>
      </c>
      <c r="S90" s="23" t="s">
        <v>822</v>
      </c>
    </row>
    <row r="91" spans="1:19" x14ac:dyDescent="0.35">
      <c r="A91" s="23" t="str">
        <f t="shared" si="11"/>
        <v>Arean Emily</v>
      </c>
      <c r="B91" s="23" t="str">
        <f t="shared" si="12"/>
        <v>120.08.885.0</v>
      </c>
      <c r="C91" s="23" t="str">
        <f t="shared" si="13"/>
        <v>R5</v>
      </c>
      <c r="D91" s="23">
        <f t="shared" si="14"/>
        <v>5.6150000000000002</v>
      </c>
      <c r="E91" s="23" t="str">
        <f t="shared" si="15"/>
        <v>18&amp;U</v>
      </c>
      <c r="F91" s="23" t="str">
        <f t="shared" si="16"/>
        <v>A</v>
      </c>
      <c r="G91" s="27" t="s">
        <v>6998</v>
      </c>
      <c r="H91" s="27" t="str">
        <f t="shared" si="21"/>
        <v/>
      </c>
      <c r="I91" s="23" t="str">
        <f t="shared" si="17"/>
        <v>Dames</v>
      </c>
      <c r="J91" t="str">
        <f t="shared" si="18"/>
        <v>885.0</v>
      </c>
      <c r="K91">
        <f t="shared" si="19"/>
        <v>8</v>
      </c>
      <c r="L91" s="23" t="str">
        <f t="shared" si="20"/>
        <v>R5 </v>
      </c>
      <c r="M91" s="23" t="s">
        <v>6061</v>
      </c>
      <c r="N91" s="23" t="s">
        <v>6062</v>
      </c>
      <c r="O91" s="23" t="s">
        <v>2536</v>
      </c>
      <c r="P91" s="23">
        <v>1088</v>
      </c>
      <c r="Q91" s="23">
        <v>5.6150000000000002</v>
      </c>
      <c r="R91" s="23" t="s">
        <v>71</v>
      </c>
      <c r="S91" s="23" t="s">
        <v>36</v>
      </c>
    </row>
    <row r="92" spans="1:19" x14ac:dyDescent="0.35">
      <c r="A92" s="23" t="str">
        <f t="shared" si="11"/>
        <v>Arkhangelskaya Tatiana</v>
      </c>
      <c r="B92" s="23" t="str">
        <f t="shared" si="12"/>
        <v>120.74.852.0</v>
      </c>
      <c r="C92" s="23" t="str">
        <f t="shared" si="13"/>
        <v>R9</v>
      </c>
      <c r="D92" s="23">
        <f t="shared" si="14"/>
        <v>0.75</v>
      </c>
      <c r="E92" s="23" t="str">
        <f t="shared" si="15"/>
        <v>50+</v>
      </c>
      <c r="F92" s="23" t="str">
        <f t="shared" si="16"/>
        <v>S</v>
      </c>
      <c r="G92" s="27" t="s">
        <v>2783</v>
      </c>
      <c r="H92" s="27" t="str">
        <f t="shared" si="21"/>
        <v/>
      </c>
      <c r="I92" s="23" t="str">
        <f t="shared" si="17"/>
        <v>Dames</v>
      </c>
      <c r="J92" t="str">
        <f t="shared" si="18"/>
        <v>852.0</v>
      </c>
      <c r="K92">
        <f t="shared" si="19"/>
        <v>8</v>
      </c>
      <c r="L92" s="23" t="str">
        <f t="shared" si="20"/>
        <v>R9 </v>
      </c>
      <c r="M92" s="23" t="s">
        <v>1740</v>
      </c>
      <c r="N92" s="23" t="s">
        <v>1741</v>
      </c>
      <c r="O92" s="23" t="s">
        <v>2525</v>
      </c>
      <c r="P92" s="23">
        <v>11849</v>
      </c>
      <c r="Q92" s="23">
        <v>0.75</v>
      </c>
      <c r="R92" s="23" t="s">
        <v>39</v>
      </c>
      <c r="S92" s="23" t="s">
        <v>822</v>
      </c>
    </row>
    <row r="93" spans="1:19" x14ac:dyDescent="0.35">
      <c r="A93" s="23" t="str">
        <f t="shared" si="11"/>
        <v>Armuzzi Létizia</v>
      </c>
      <c r="B93" s="23" t="str">
        <f t="shared" si="12"/>
        <v>120.09.861.0</v>
      </c>
      <c r="C93" s="23" t="str">
        <f t="shared" si="13"/>
        <v>R9</v>
      </c>
      <c r="D93" s="23">
        <f t="shared" si="14"/>
        <v>0.75</v>
      </c>
      <c r="E93" s="23" t="str">
        <f t="shared" si="15"/>
        <v>18&amp;U</v>
      </c>
      <c r="F93" s="23" t="str">
        <f t="shared" si="16"/>
        <v>A</v>
      </c>
      <c r="G93" s="27" t="s">
        <v>493</v>
      </c>
      <c r="H93" s="27" t="str">
        <f t="shared" si="21"/>
        <v/>
      </c>
      <c r="I93" s="23" t="str">
        <f t="shared" si="17"/>
        <v>Dames</v>
      </c>
      <c r="J93" t="str">
        <f t="shared" si="18"/>
        <v>861.0</v>
      </c>
      <c r="K93">
        <f t="shared" si="19"/>
        <v>8</v>
      </c>
      <c r="L93" s="23" t="str">
        <f t="shared" si="20"/>
        <v>R9 </v>
      </c>
      <c r="M93" s="23" t="s">
        <v>3606</v>
      </c>
      <c r="N93" s="23" t="s">
        <v>3607</v>
      </c>
      <c r="O93" s="23" t="s">
        <v>2525</v>
      </c>
      <c r="P93" s="23">
        <v>11849</v>
      </c>
      <c r="Q93" s="23">
        <v>0.75</v>
      </c>
      <c r="R93" s="23" t="s">
        <v>71</v>
      </c>
      <c r="S93" s="23" t="s">
        <v>36</v>
      </c>
    </row>
    <row r="94" spans="1:19" x14ac:dyDescent="0.35">
      <c r="A94" s="23" t="str">
        <f t="shared" si="11"/>
        <v>Arnaud Eliott</v>
      </c>
      <c r="B94" s="23" t="str">
        <f t="shared" si="12"/>
        <v>120.09.131.0</v>
      </c>
      <c r="C94" s="23" t="str">
        <f t="shared" si="13"/>
        <v>R9</v>
      </c>
      <c r="D94" s="23">
        <f t="shared" si="14"/>
        <v>0.75</v>
      </c>
      <c r="E94" s="23" t="str">
        <f t="shared" si="15"/>
        <v>18&amp;U</v>
      </c>
      <c r="F94" s="23" t="str">
        <f t="shared" si="16"/>
        <v>A</v>
      </c>
      <c r="G94" s="27" t="s">
        <v>27</v>
      </c>
      <c r="H94" s="27" t="str">
        <f t="shared" si="21"/>
        <v/>
      </c>
      <c r="I94" s="23" t="str">
        <f t="shared" si="17"/>
        <v>Messieurs</v>
      </c>
      <c r="J94" t="str">
        <f t="shared" si="18"/>
        <v>131.0</v>
      </c>
      <c r="K94">
        <f t="shared" si="19"/>
        <v>1</v>
      </c>
      <c r="L94" s="23" t="str">
        <f t="shared" si="20"/>
        <v>R9 </v>
      </c>
      <c r="M94" s="23" t="s">
        <v>2627</v>
      </c>
      <c r="N94" s="23" t="s">
        <v>2628</v>
      </c>
      <c r="O94" s="23" t="s">
        <v>2525</v>
      </c>
      <c r="P94" s="23">
        <v>32606</v>
      </c>
      <c r="Q94" s="23">
        <v>0.75</v>
      </c>
      <c r="R94" s="23" t="s">
        <v>71</v>
      </c>
      <c r="S94" s="23" t="s">
        <v>36</v>
      </c>
    </row>
    <row r="95" spans="1:19" x14ac:dyDescent="0.35">
      <c r="A95" s="23" t="str">
        <f t="shared" si="11"/>
        <v>Arnaud Jérôme</v>
      </c>
      <c r="B95" s="23" t="str">
        <f t="shared" si="12"/>
        <v>120.93.446.0</v>
      </c>
      <c r="C95" s="23" t="str">
        <f t="shared" si="13"/>
        <v>R9</v>
      </c>
      <c r="D95" s="23">
        <f t="shared" si="14"/>
        <v>0.75</v>
      </c>
      <c r="E95" s="23" t="str">
        <f t="shared" si="15"/>
        <v>A</v>
      </c>
      <c r="F95" s="23" t="str">
        <f t="shared" si="16"/>
        <v>S</v>
      </c>
      <c r="G95" s="27" t="s">
        <v>497</v>
      </c>
      <c r="H95" s="27" t="str">
        <f t="shared" si="21"/>
        <v/>
      </c>
      <c r="I95" s="23" t="str">
        <f t="shared" si="17"/>
        <v>Messieurs</v>
      </c>
      <c r="J95" t="str">
        <f t="shared" si="18"/>
        <v>446.0</v>
      </c>
      <c r="K95">
        <f t="shared" si="19"/>
        <v>4</v>
      </c>
      <c r="L95" s="23" t="str">
        <f t="shared" si="20"/>
        <v>R9 </v>
      </c>
      <c r="M95" s="23" t="s">
        <v>1043</v>
      </c>
      <c r="N95" s="23" t="s">
        <v>1044</v>
      </c>
      <c r="O95" s="23" t="s">
        <v>2525</v>
      </c>
      <c r="P95" s="23">
        <v>32606</v>
      </c>
      <c r="Q95" s="23">
        <v>0.75</v>
      </c>
      <c r="R95" s="23" t="s">
        <v>36</v>
      </c>
      <c r="S95" s="23" t="s">
        <v>822</v>
      </c>
    </row>
    <row r="96" spans="1:19" x14ac:dyDescent="0.35">
      <c r="A96" s="23" t="str">
        <f t="shared" si="11"/>
        <v>Arnaudo Pascal</v>
      </c>
      <c r="B96" s="23" t="str">
        <f t="shared" si="12"/>
        <v>120.65.173.0</v>
      </c>
      <c r="C96" s="23" t="str">
        <f t="shared" si="13"/>
        <v>R9</v>
      </c>
      <c r="D96" s="23">
        <f t="shared" si="14"/>
        <v>0.85299999999999998</v>
      </c>
      <c r="E96" s="23" t="str">
        <f t="shared" si="15"/>
        <v>60+</v>
      </c>
      <c r="F96" s="23" t="str">
        <f t="shared" si="16"/>
        <v>A</v>
      </c>
      <c r="G96" s="27" t="s">
        <v>2786</v>
      </c>
      <c r="H96" s="27" t="str">
        <f t="shared" si="21"/>
        <v/>
      </c>
      <c r="I96" s="23" t="str">
        <f t="shared" si="17"/>
        <v>Messieurs</v>
      </c>
      <c r="J96" t="str">
        <f t="shared" si="18"/>
        <v>173.0</v>
      </c>
      <c r="K96">
        <f t="shared" si="19"/>
        <v>1</v>
      </c>
      <c r="L96" s="23" t="str">
        <f t="shared" si="20"/>
        <v>R9 </v>
      </c>
      <c r="M96" s="23" t="s">
        <v>3072</v>
      </c>
      <c r="N96" s="23" t="s">
        <v>3073</v>
      </c>
      <c r="O96" s="23" t="s">
        <v>2525</v>
      </c>
      <c r="P96" s="23">
        <v>31128</v>
      </c>
      <c r="Q96" s="23">
        <v>0.85299999999999998</v>
      </c>
      <c r="R96" s="23" t="s">
        <v>47</v>
      </c>
      <c r="S96" s="23" t="s">
        <v>36</v>
      </c>
    </row>
    <row r="97" spans="1:19" x14ac:dyDescent="0.35">
      <c r="A97" s="23" t="str">
        <f t="shared" si="11"/>
        <v>Arnold Eric</v>
      </c>
      <c r="B97" s="23" t="str">
        <f t="shared" si="12"/>
        <v>121.10.327.0</v>
      </c>
      <c r="C97" s="23" t="str">
        <f t="shared" si="13"/>
        <v>R8</v>
      </c>
      <c r="D97" s="23">
        <f t="shared" si="14"/>
        <v>1.337</v>
      </c>
      <c r="E97" s="23" t="str">
        <f t="shared" si="15"/>
        <v>16&amp;U</v>
      </c>
      <c r="F97" s="23" t="str">
        <f t="shared" si="16"/>
        <v>A</v>
      </c>
      <c r="G97" s="27" t="s">
        <v>4909</v>
      </c>
      <c r="H97" s="27" t="str">
        <f t="shared" si="21"/>
        <v/>
      </c>
      <c r="I97" s="23" t="str">
        <f t="shared" si="17"/>
        <v>Messieurs</v>
      </c>
      <c r="J97" t="str">
        <f t="shared" si="18"/>
        <v>327.0</v>
      </c>
      <c r="K97">
        <f t="shared" si="19"/>
        <v>3</v>
      </c>
      <c r="L97" s="23" t="str">
        <f t="shared" si="20"/>
        <v>R8 </v>
      </c>
      <c r="M97" s="23" t="s">
        <v>5781</v>
      </c>
      <c r="N97" s="23" t="s">
        <v>5782</v>
      </c>
      <c r="O97" s="23" t="s">
        <v>2522</v>
      </c>
      <c r="P97" s="23">
        <v>25322</v>
      </c>
      <c r="Q97" s="23">
        <v>1.337</v>
      </c>
      <c r="R97" s="23" t="s">
        <v>85</v>
      </c>
      <c r="S97" s="23" t="s">
        <v>36</v>
      </c>
    </row>
    <row r="98" spans="1:19" ht="13.25" customHeight="1" x14ac:dyDescent="0.35">
      <c r="A98" s="23" t="str">
        <f t="shared" si="11"/>
        <v>Aron Ananda Jasmin</v>
      </c>
      <c r="B98" s="23" t="str">
        <f t="shared" si="12"/>
        <v>122.86.859.0</v>
      </c>
      <c r="C98" s="23" t="str">
        <f t="shared" si="13"/>
        <v>R6</v>
      </c>
      <c r="D98" s="23">
        <f t="shared" si="14"/>
        <v>3.2669999999999999</v>
      </c>
      <c r="E98" s="23" t="str">
        <f t="shared" si="15"/>
        <v>40+</v>
      </c>
      <c r="F98" s="23" t="str">
        <f t="shared" si="16"/>
        <v>A</v>
      </c>
      <c r="G98" s="27" t="s">
        <v>28</v>
      </c>
      <c r="H98" s="27" t="str">
        <f t="shared" si="21"/>
        <v/>
      </c>
      <c r="I98" s="23" t="str">
        <f t="shared" si="17"/>
        <v>Dames</v>
      </c>
      <c r="J98" t="str">
        <f t="shared" si="18"/>
        <v>859.0</v>
      </c>
      <c r="K98">
        <f t="shared" si="19"/>
        <v>8</v>
      </c>
      <c r="L98" s="23" t="str">
        <f t="shared" si="20"/>
        <v>R6 </v>
      </c>
      <c r="M98" s="23" t="s">
        <v>6065</v>
      </c>
      <c r="N98" s="23" t="s">
        <v>6066</v>
      </c>
      <c r="O98" s="23" t="s">
        <v>2517</v>
      </c>
      <c r="P98" s="23">
        <v>3909</v>
      </c>
      <c r="Q98" s="23">
        <v>3.2669999999999999</v>
      </c>
      <c r="R98" s="23" t="s">
        <v>68</v>
      </c>
      <c r="S98" s="23" t="s">
        <v>36</v>
      </c>
    </row>
    <row r="99" spans="1:19" x14ac:dyDescent="0.35">
      <c r="A99" s="23" t="str">
        <f t="shared" si="11"/>
        <v>Arpat Alp</v>
      </c>
      <c r="B99" s="23" t="str">
        <f t="shared" si="12"/>
        <v>122.13.189.0</v>
      </c>
      <c r="C99" s="23" t="str">
        <f t="shared" si="13"/>
        <v>R7</v>
      </c>
      <c r="D99" s="23">
        <f t="shared" si="14"/>
        <v>2.5259999999999998</v>
      </c>
      <c r="E99" s="23" t="str">
        <f t="shared" si="15"/>
        <v>14&amp;U</v>
      </c>
      <c r="F99" s="23" t="str">
        <f t="shared" si="16"/>
        <v>A</v>
      </c>
      <c r="G99" s="27" t="s">
        <v>27</v>
      </c>
      <c r="H99" s="27" t="str">
        <f t="shared" si="21"/>
        <v/>
      </c>
      <c r="I99" s="23" t="str">
        <f t="shared" si="17"/>
        <v>Messieurs</v>
      </c>
      <c r="J99" t="str">
        <f t="shared" si="18"/>
        <v>189.0</v>
      </c>
      <c r="K99">
        <f t="shared" si="19"/>
        <v>1</v>
      </c>
      <c r="L99" s="23" t="str">
        <f t="shared" si="20"/>
        <v>R7 </v>
      </c>
      <c r="M99" s="23" t="s">
        <v>2617</v>
      </c>
      <c r="N99" s="23" t="s">
        <v>2618</v>
      </c>
      <c r="O99" s="23" t="s">
        <v>2518</v>
      </c>
      <c r="P99" s="23">
        <v>15604</v>
      </c>
      <c r="Q99" s="23">
        <v>2.5259999999999998</v>
      </c>
      <c r="R99" s="23" t="s">
        <v>81</v>
      </c>
      <c r="S99" s="23" t="s">
        <v>36</v>
      </c>
    </row>
    <row r="100" spans="1:19" x14ac:dyDescent="0.35">
      <c r="A100" s="23" t="str">
        <f t="shared" si="11"/>
        <v>Arpat Can</v>
      </c>
      <c r="B100" s="23" t="str">
        <f t="shared" si="12"/>
        <v>122.09.103.0</v>
      </c>
      <c r="C100" s="23" t="str">
        <f t="shared" si="13"/>
        <v>R7</v>
      </c>
      <c r="D100" s="23">
        <f t="shared" si="14"/>
        <v>2.1539999999999999</v>
      </c>
      <c r="E100" s="23" t="str">
        <f t="shared" si="15"/>
        <v>18&amp;U</v>
      </c>
      <c r="F100" s="23" t="str">
        <f t="shared" si="16"/>
        <v>A</v>
      </c>
      <c r="G100" s="27" t="s">
        <v>27</v>
      </c>
      <c r="H100" s="27" t="str">
        <f t="shared" si="21"/>
        <v/>
      </c>
      <c r="I100" s="23" t="str">
        <f t="shared" si="17"/>
        <v>Messieurs</v>
      </c>
      <c r="J100" t="str">
        <f t="shared" si="18"/>
        <v>103.0</v>
      </c>
      <c r="K100">
        <f t="shared" si="19"/>
        <v>1</v>
      </c>
      <c r="L100" s="23" t="str">
        <f t="shared" si="20"/>
        <v>R7 </v>
      </c>
      <c r="M100" s="23" t="s">
        <v>3857</v>
      </c>
      <c r="N100" s="23" t="s">
        <v>3858</v>
      </c>
      <c r="O100" s="23" t="s">
        <v>2518</v>
      </c>
      <c r="P100" s="23">
        <v>18250</v>
      </c>
      <c r="Q100" s="23">
        <v>2.1539999999999999</v>
      </c>
      <c r="R100" s="23" t="s">
        <v>71</v>
      </c>
      <c r="S100" s="23" t="s">
        <v>36</v>
      </c>
    </row>
    <row r="101" spans="1:19" x14ac:dyDescent="0.35">
      <c r="A101" s="23" t="str">
        <f t="shared" si="11"/>
        <v>Arranz Isabel</v>
      </c>
      <c r="B101" s="23" t="str">
        <f t="shared" si="12"/>
        <v>122.94.619.1</v>
      </c>
      <c r="C101" s="23" t="str">
        <f t="shared" si="13"/>
        <v>R9</v>
      </c>
      <c r="D101" s="23">
        <f t="shared" si="14"/>
        <v>0.75</v>
      </c>
      <c r="E101" s="23" t="str">
        <f t="shared" si="15"/>
        <v>30+</v>
      </c>
      <c r="F101" s="23" t="str">
        <f t="shared" si="16"/>
        <v>A</v>
      </c>
      <c r="G101" s="27" t="s">
        <v>4910</v>
      </c>
      <c r="H101" s="27" t="str">
        <f t="shared" si="21"/>
        <v/>
      </c>
      <c r="I101" s="23" t="str">
        <f t="shared" si="17"/>
        <v>Dames</v>
      </c>
      <c r="J101" t="str">
        <f t="shared" si="18"/>
        <v>619.1</v>
      </c>
      <c r="K101">
        <f t="shared" si="19"/>
        <v>6</v>
      </c>
      <c r="L101" s="23" t="str">
        <f t="shared" si="20"/>
        <v>R9 </v>
      </c>
      <c r="M101" s="23" t="s">
        <v>6485</v>
      </c>
      <c r="N101" s="23" t="s">
        <v>6486</v>
      </c>
      <c r="O101" s="23" t="s">
        <v>2525</v>
      </c>
      <c r="P101" s="23">
        <v>11849</v>
      </c>
      <c r="Q101" s="23">
        <v>0.75</v>
      </c>
      <c r="R101" s="23" t="s">
        <v>35</v>
      </c>
      <c r="S101" s="23" t="s">
        <v>36</v>
      </c>
    </row>
    <row r="102" spans="1:19" x14ac:dyDescent="0.35">
      <c r="A102" s="23" t="str">
        <f t="shared" si="11"/>
        <v>Artioli Loris</v>
      </c>
      <c r="B102" s="23" t="str">
        <f t="shared" si="12"/>
        <v>122.49.417.0</v>
      </c>
      <c r="C102" s="23" t="str">
        <f t="shared" si="13"/>
        <v>R7</v>
      </c>
      <c r="D102" s="23">
        <f t="shared" si="14"/>
        <v>2.3780000000000001</v>
      </c>
      <c r="E102" s="23" t="str">
        <f t="shared" si="15"/>
        <v>75+</v>
      </c>
      <c r="F102" s="23" t="str">
        <f t="shared" si="16"/>
        <v>A</v>
      </c>
      <c r="G102" s="27" t="s">
        <v>4910</v>
      </c>
      <c r="H102" s="27" t="str">
        <f t="shared" si="21"/>
        <v/>
      </c>
      <c r="I102" s="23" t="str">
        <f t="shared" si="17"/>
        <v>Messieurs</v>
      </c>
      <c r="J102" t="str">
        <f t="shared" si="18"/>
        <v>417.0</v>
      </c>
      <c r="K102">
        <f t="shared" si="19"/>
        <v>4</v>
      </c>
      <c r="L102" s="23" t="str">
        <f t="shared" si="20"/>
        <v>R7 </v>
      </c>
      <c r="M102" s="23" t="s">
        <v>6646</v>
      </c>
      <c r="N102" s="23" t="s">
        <v>6647</v>
      </c>
      <c r="O102" s="23" t="s">
        <v>2518</v>
      </c>
      <c r="P102" s="23">
        <v>16632</v>
      </c>
      <c r="Q102" s="23">
        <v>2.3780000000000001</v>
      </c>
      <c r="R102" s="23" t="s">
        <v>155</v>
      </c>
      <c r="S102" s="23" t="s">
        <v>36</v>
      </c>
    </row>
    <row r="103" spans="1:19" x14ac:dyDescent="0.35">
      <c r="A103" s="23" t="str">
        <f t="shared" si="11"/>
        <v>Aschwanden Keiji</v>
      </c>
      <c r="B103" s="23" t="str">
        <f t="shared" si="12"/>
        <v>123.14.270.0</v>
      </c>
      <c r="C103" s="23" t="str">
        <f t="shared" si="13"/>
        <v>R8</v>
      </c>
      <c r="D103" s="23">
        <f t="shared" si="14"/>
        <v>1.0169999999999999</v>
      </c>
      <c r="E103" s="23" t="str">
        <f t="shared" si="15"/>
        <v>12&amp;U</v>
      </c>
      <c r="F103" s="23" t="str">
        <f t="shared" si="16"/>
        <v>S</v>
      </c>
      <c r="G103" s="27" t="s">
        <v>497</v>
      </c>
      <c r="H103" s="27" t="str">
        <f t="shared" si="21"/>
        <v/>
      </c>
      <c r="I103" s="23" t="str">
        <f t="shared" si="17"/>
        <v>Messieurs</v>
      </c>
      <c r="J103" t="str">
        <f t="shared" si="18"/>
        <v>270.0</v>
      </c>
      <c r="K103">
        <f t="shared" si="19"/>
        <v>2</v>
      </c>
      <c r="L103" s="23" t="str">
        <f t="shared" si="20"/>
        <v>R8 </v>
      </c>
      <c r="M103" s="23" t="s">
        <v>2817</v>
      </c>
      <c r="N103" s="23" t="s">
        <v>2818</v>
      </c>
      <c r="O103" s="23" t="s">
        <v>2522</v>
      </c>
      <c r="P103" s="23">
        <v>28901</v>
      </c>
      <c r="Q103" s="23">
        <v>1.0169999999999999</v>
      </c>
      <c r="R103" s="23" t="s">
        <v>50</v>
      </c>
      <c r="S103" s="23" t="s">
        <v>822</v>
      </c>
    </row>
    <row r="104" spans="1:19" x14ac:dyDescent="0.35">
      <c r="A104" s="23" t="str">
        <f t="shared" si="11"/>
        <v>Aspert François</v>
      </c>
      <c r="B104" s="23" t="str">
        <f t="shared" si="12"/>
        <v>123.80.473.0</v>
      </c>
      <c r="C104" s="23" t="str">
        <f t="shared" si="13"/>
        <v>R9</v>
      </c>
      <c r="D104" s="23">
        <f t="shared" si="14"/>
        <v>0.70499999999999996</v>
      </c>
      <c r="E104" s="23" t="str">
        <f t="shared" si="15"/>
        <v>45+</v>
      </c>
      <c r="F104" s="23" t="str">
        <f t="shared" si="16"/>
        <v>A</v>
      </c>
      <c r="G104" s="27" t="s">
        <v>4910</v>
      </c>
      <c r="H104" s="27" t="str">
        <f t="shared" si="21"/>
        <v/>
      </c>
      <c r="I104" s="23" t="str">
        <f t="shared" si="17"/>
        <v>Messieurs</v>
      </c>
      <c r="J104" t="str">
        <f t="shared" si="18"/>
        <v>473.0</v>
      </c>
      <c r="K104">
        <f t="shared" si="19"/>
        <v>4</v>
      </c>
      <c r="L104" s="23" t="str">
        <f t="shared" si="20"/>
        <v>R9 </v>
      </c>
      <c r="M104" s="23" t="s">
        <v>6974</v>
      </c>
      <c r="N104" s="23" t="s">
        <v>6975</v>
      </c>
      <c r="O104" s="23" t="s">
        <v>2525</v>
      </c>
      <c r="P104" s="23">
        <v>57582</v>
      </c>
      <c r="Q104" s="23">
        <v>0.70499999999999996</v>
      </c>
      <c r="R104" s="23" t="s">
        <v>76</v>
      </c>
      <c r="S104" s="23" t="s">
        <v>36</v>
      </c>
    </row>
    <row r="105" spans="1:19" x14ac:dyDescent="0.35">
      <c r="A105" s="23" t="str">
        <f t="shared" si="11"/>
        <v>Aspinall Susan</v>
      </c>
      <c r="B105" s="23" t="str">
        <f t="shared" si="12"/>
        <v>123.45.679.0</v>
      </c>
      <c r="C105" s="23" t="str">
        <f t="shared" si="13"/>
        <v>R9</v>
      </c>
      <c r="D105" s="23">
        <f t="shared" si="14"/>
        <v>0.75</v>
      </c>
      <c r="E105" s="23" t="str">
        <f t="shared" si="15"/>
        <v>80+</v>
      </c>
      <c r="F105" s="23" t="str">
        <f t="shared" si="16"/>
        <v>S</v>
      </c>
      <c r="G105" s="27" t="s">
        <v>5553</v>
      </c>
      <c r="H105" s="27" t="str">
        <f t="shared" si="21"/>
        <v/>
      </c>
      <c r="I105" s="23" t="str">
        <f t="shared" si="17"/>
        <v>Dames</v>
      </c>
      <c r="J105" t="str">
        <f t="shared" si="18"/>
        <v>679.0</v>
      </c>
      <c r="K105">
        <f t="shared" si="19"/>
        <v>6</v>
      </c>
      <c r="L105" s="23" t="str">
        <f t="shared" si="20"/>
        <v>R9 </v>
      </c>
      <c r="M105" s="23" t="s">
        <v>5219</v>
      </c>
      <c r="N105" s="23" t="s">
        <v>5220</v>
      </c>
      <c r="O105" s="23" t="s">
        <v>2525</v>
      </c>
      <c r="P105" s="23">
        <v>11849</v>
      </c>
      <c r="Q105" s="23">
        <v>0.75</v>
      </c>
      <c r="R105" s="23" t="s">
        <v>156</v>
      </c>
      <c r="S105" s="23" t="s">
        <v>822</v>
      </c>
    </row>
    <row r="106" spans="1:19" x14ac:dyDescent="0.35">
      <c r="A106" s="23" t="str">
        <f t="shared" si="11"/>
        <v>Assal Paul-Alexandre</v>
      </c>
      <c r="B106" s="23" t="str">
        <f t="shared" si="12"/>
        <v>123.12.150.0</v>
      </c>
      <c r="C106" s="23" t="str">
        <f t="shared" si="13"/>
        <v>R8</v>
      </c>
      <c r="D106" s="23">
        <f t="shared" si="14"/>
        <v>1.4910000000000001</v>
      </c>
      <c r="E106" s="23" t="str">
        <f t="shared" si="15"/>
        <v>14&amp;U</v>
      </c>
      <c r="F106" s="23" t="str">
        <f t="shared" si="16"/>
        <v>A</v>
      </c>
      <c r="G106" s="27" t="s">
        <v>497</v>
      </c>
      <c r="H106" s="27" t="str">
        <f t="shared" si="21"/>
        <v/>
      </c>
      <c r="I106" s="23" t="str">
        <f t="shared" si="17"/>
        <v>Messieurs</v>
      </c>
      <c r="J106" t="str">
        <f t="shared" si="18"/>
        <v>150.0</v>
      </c>
      <c r="K106">
        <f t="shared" si="19"/>
        <v>1</v>
      </c>
      <c r="L106" s="23" t="str">
        <f t="shared" si="20"/>
        <v>R8 </v>
      </c>
      <c r="M106" s="23" t="s">
        <v>2601</v>
      </c>
      <c r="N106" s="23" t="s">
        <v>2602</v>
      </c>
      <c r="O106" s="23" t="s">
        <v>2522</v>
      </c>
      <c r="P106" s="23">
        <v>23747</v>
      </c>
      <c r="Q106" s="23">
        <v>1.4910000000000001</v>
      </c>
      <c r="R106" s="23" t="s">
        <v>81</v>
      </c>
      <c r="S106" s="23" t="s">
        <v>36</v>
      </c>
    </row>
    <row r="107" spans="1:19" x14ac:dyDescent="0.35">
      <c r="A107" s="23" t="str">
        <f t="shared" si="11"/>
        <v>Assaraf Ruben</v>
      </c>
      <c r="B107" s="23" t="str">
        <f t="shared" si="12"/>
        <v>123.10.410.0</v>
      </c>
      <c r="C107" s="23" t="str">
        <f t="shared" si="13"/>
        <v>R9</v>
      </c>
      <c r="D107" s="23">
        <f t="shared" si="14"/>
        <v>0.75</v>
      </c>
      <c r="E107" s="23" t="str">
        <f t="shared" si="15"/>
        <v>16&amp;U</v>
      </c>
      <c r="F107" s="23" t="str">
        <f t="shared" si="16"/>
        <v>S</v>
      </c>
      <c r="G107" s="27" t="s">
        <v>5553</v>
      </c>
      <c r="H107" s="27" t="str">
        <f t="shared" si="21"/>
        <v/>
      </c>
      <c r="I107" s="23" t="str">
        <f t="shared" si="17"/>
        <v>Messieurs</v>
      </c>
      <c r="J107" t="str">
        <f t="shared" si="18"/>
        <v>410.0</v>
      </c>
      <c r="K107">
        <f t="shared" si="19"/>
        <v>4</v>
      </c>
      <c r="L107" s="23" t="str">
        <f t="shared" si="20"/>
        <v>R9 </v>
      </c>
      <c r="M107" s="23" t="s">
        <v>5495</v>
      </c>
      <c r="N107" s="23" t="s">
        <v>5496</v>
      </c>
      <c r="O107" s="23" t="s">
        <v>2525</v>
      </c>
      <c r="P107" s="23">
        <v>32606</v>
      </c>
      <c r="Q107" s="23">
        <v>0.75</v>
      </c>
      <c r="R107" s="23" t="s">
        <v>85</v>
      </c>
      <c r="S107" s="23" t="s">
        <v>822</v>
      </c>
    </row>
    <row r="108" spans="1:19" x14ac:dyDescent="0.35">
      <c r="A108" s="23" t="str">
        <f t="shared" si="11"/>
        <v>Assuncao Lucas</v>
      </c>
      <c r="B108" s="23" t="str">
        <f t="shared" si="12"/>
        <v>123.59.360.0</v>
      </c>
      <c r="C108" s="23" t="str">
        <f t="shared" si="13"/>
        <v>R9</v>
      </c>
      <c r="D108" s="23">
        <f t="shared" si="14"/>
        <v>0.75</v>
      </c>
      <c r="E108" s="23" t="str">
        <f t="shared" si="15"/>
        <v>65+</v>
      </c>
      <c r="F108" s="23" t="str">
        <f t="shared" si="16"/>
        <v>S</v>
      </c>
      <c r="G108" s="27" t="s">
        <v>5553</v>
      </c>
      <c r="H108" s="27" t="str">
        <f t="shared" si="21"/>
        <v/>
      </c>
      <c r="I108" s="23" t="str">
        <f t="shared" si="17"/>
        <v>Messieurs</v>
      </c>
      <c r="J108" t="str">
        <f t="shared" si="18"/>
        <v>360.0</v>
      </c>
      <c r="K108">
        <f t="shared" si="19"/>
        <v>3</v>
      </c>
      <c r="L108" s="23" t="str">
        <f t="shared" si="20"/>
        <v>R9 </v>
      </c>
      <c r="M108" s="23" t="s">
        <v>5415</v>
      </c>
      <c r="N108" s="23" t="s">
        <v>5416</v>
      </c>
      <c r="O108" s="23" t="s">
        <v>2525</v>
      </c>
      <c r="P108" s="23">
        <v>32606</v>
      </c>
      <c r="Q108" s="23">
        <v>0.75</v>
      </c>
      <c r="R108" s="23" t="s">
        <v>96</v>
      </c>
      <c r="S108" s="23" t="s">
        <v>822</v>
      </c>
    </row>
    <row r="109" spans="1:19" x14ac:dyDescent="0.35">
      <c r="A109" s="23" t="str">
        <f t="shared" si="11"/>
        <v>Astarita Anastasia</v>
      </c>
      <c r="B109" s="23" t="str">
        <f t="shared" si="12"/>
        <v>123.93.592.0</v>
      </c>
      <c r="C109" s="23" t="str">
        <f t="shared" si="13"/>
        <v>R7</v>
      </c>
      <c r="D109" s="23">
        <f t="shared" si="14"/>
        <v>1.784</v>
      </c>
      <c r="E109" s="23" t="str">
        <f t="shared" si="15"/>
        <v>30+</v>
      </c>
      <c r="F109" s="23" t="str">
        <f t="shared" si="16"/>
        <v>S</v>
      </c>
      <c r="G109" s="27" t="s">
        <v>4910</v>
      </c>
      <c r="H109" s="27" t="str">
        <f t="shared" si="21"/>
        <v/>
      </c>
      <c r="I109" s="23" t="str">
        <f t="shared" si="17"/>
        <v>Dames</v>
      </c>
      <c r="J109" t="str">
        <f t="shared" si="18"/>
        <v>592.0</v>
      </c>
      <c r="K109">
        <f t="shared" si="19"/>
        <v>5</v>
      </c>
      <c r="L109" s="23" t="str">
        <f t="shared" si="20"/>
        <v>R7 </v>
      </c>
      <c r="M109" s="23" t="s">
        <v>6433</v>
      </c>
      <c r="N109" s="23" t="s">
        <v>6434</v>
      </c>
      <c r="O109" s="23" t="s">
        <v>2518</v>
      </c>
      <c r="P109" s="23">
        <v>7578</v>
      </c>
      <c r="Q109" s="23">
        <v>1.784</v>
      </c>
      <c r="R109" s="23" t="s">
        <v>35</v>
      </c>
      <c r="S109" s="23" t="s">
        <v>822</v>
      </c>
    </row>
    <row r="110" spans="1:19" x14ac:dyDescent="0.35">
      <c r="A110" s="23" t="str">
        <f t="shared" si="11"/>
        <v>Astolfi Valentina</v>
      </c>
      <c r="B110" s="23" t="str">
        <f t="shared" si="12"/>
        <v>123.11.847.0</v>
      </c>
      <c r="C110" s="23" t="str">
        <f t="shared" si="13"/>
        <v>R7</v>
      </c>
      <c r="D110" s="23">
        <f t="shared" si="14"/>
        <v>3.1549999999999998</v>
      </c>
      <c r="E110" s="23" t="str">
        <f t="shared" si="15"/>
        <v>16&amp;U</v>
      </c>
      <c r="F110" s="23" t="str">
        <f t="shared" si="16"/>
        <v>A</v>
      </c>
      <c r="G110" s="27" t="s">
        <v>27</v>
      </c>
      <c r="H110" s="27" t="str">
        <f t="shared" si="21"/>
        <v/>
      </c>
      <c r="I110" s="23" t="str">
        <f t="shared" si="17"/>
        <v>Dames</v>
      </c>
      <c r="J110" t="str">
        <f t="shared" si="18"/>
        <v>847.0</v>
      </c>
      <c r="K110">
        <f t="shared" si="19"/>
        <v>8</v>
      </c>
      <c r="L110" s="23" t="str">
        <f t="shared" si="20"/>
        <v>R7 </v>
      </c>
      <c r="M110" s="23" t="s">
        <v>2264</v>
      </c>
      <c r="N110" s="23" t="s">
        <v>2265</v>
      </c>
      <c r="O110" s="23" t="s">
        <v>2518</v>
      </c>
      <c r="P110" s="23">
        <v>4110</v>
      </c>
      <c r="Q110" s="23">
        <v>3.1549999999999998</v>
      </c>
      <c r="R110" s="23" t="s">
        <v>85</v>
      </c>
      <c r="S110" s="23" t="s">
        <v>36</v>
      </c>
    </row>
    <row r="111" spans="1:19" x14ac:dyDescent="0.35">
      <c r="A111" s="23" t="str">
        <f t="shared" si="11"/>
        <v>Aubry Matthieu</v>
      </c>
      <c r="B111" s="23" t="str">
        <f t="shared" si="12"/>
        <v>124.83.425.0</v>
      </c>
      <c r="C111" s="23" t="str">
        <f t="shared" si="13"/>
        <v>R8</v>
      </c>
      <c r="D111" s="23">
        <f t="shared" si="14"/>
        <v>1.5429999999999999</v>
      </c>
      <c r="E111" s="23" t="str">
        <f t="shared" si="15"/>
        <v>40+</v>
      </c>
      <c r="F111" s="23" t="str">
        <f t="shared" si="16"/>
        <v>A</v>
      </c>
      <c r="G111" s="27" t="s">
        <v>29</v>
      </c>
      <c r="H111" s="27" t="str">
        <f t="shared" si="21"/>
        <v/>
      </c>
      <c r="I111" s="23" t="str">
        <f t="shared" si="17"/>
        <v>Messieurs</v>
      </c>
      <c r="J111" t="str">
        <f t="shared" si="18"/>
        <v>425.0</v>
      </c>
      <c r="K111">
        <f t="shared" si="19"/>
        <v>4</v>
      </c>
      <c r="L111" s="23" t="str">
        <f t="shared" si="20"/>
        <v>R8 </v>
      </c>
      <c r="M111" s="23" t="s">
        <v>4218</v>
      </c>
      <c r="N111" s="23" t="s">
        <v>4219</v>
      </c>
      <c r="O111" s="23" t="s">
        <v>2522</v>
      </c>
      <c r="P111" s="23">
        <v>23264</v>
      </c>
      <c r="Q111" s="23">
        <v>1.5429999999999999</v>
      </c>
      <c r="R111" s="23" t="s">
        <v>68</v>
      </c>
      <c r="S111" s="23" t="s">
        <v>36</v>
      </c>
    </row>
    <row r="112" spans="1:19" x14ac:dyDescent="0.35">
      <c r="A112" s="23" t="str">
        <f t="shared" si="11"/>
        <v>Auer Camilla</v>
      </c>
      <c r="B112" s="23" t="str">
        <f t="shared" si="12"/>
        <v>124.07.884.0</v>
      </c>
      <c r="C112" s="23" t="str">
        <f t="shared" si="13"/>
        <v>R9</v>
      </c>
      <c r="D112" s="23">
        <f t="shared" si="14"/>
        <v>0.75</v>
      </c>
      <c r="E112" s="23" t="str">
        <f t="shared" si="15"/>
        <v>A</v>
      </c>
      <c r="F112" s="23" t="str">
        <f t="shared" si="16"/>
        <v>S</v>
      </c>
      <c r="G112" s="27" t="s">
        <v>4910</v>
      </c>
      <c r="H112" s="27" t="str">
        <f t="shared" si="21"/>
        <v/>
      </c>
      <c r="I112" s="23" t="str">
        <f t="shared" si="17"/>
        <v>Dames</v>
      </c>
      <c r="J112" t="str">
        <f t="shared" si="18"/>
        <v>884.0</v>
      </c>
      <c r="K112">
        <f t="shared" si="19"/>
        <v>8</v>
      </c>
      <c r="L112" s="23" t="str">
        <f t="shared" si="20"/>
        <v>R9 </v>
      </c>
      <c r="M112" s="23" t="s">
        <v>6517</v>
      </c>
      <c r="N112" s="23" t="s">
        <v>6518</v>
      </c>
      <c r="O112" s="23" t="s">
        <v>2525</v>
      </c>
      <c r="P112" s="23">
        <v>11849</v>
      </c>
      <c r="Q112" s="23">
        <v>0.75</v>
      </c>
      <c r="R112" s="23" t="s">
        <v>36</v>
      </c>
      <c r="S112" s="23" t="s">
        <v>822</v>
      </c>
    </row>
    <row r="113" spans="1:19" x14ac:dyDescent="0.35">
      <c r="A113" s="23" t="str">
        <f t="shared" si="11"/>
        <v>Augsburger Daniel</v>
      </c>
      <c r="B113" s="23" t="str">
        <f t="shared" si="12"/>
        <v>124.59.251.0</v>
      </c>
      <c r="C113" s="23" t="str">
        <f t="shared" si="13"/>
        <v>R9</v>
      </c>
      <c r="D113" s="23">
        <f t="shared" si="14"/>
        <v>0.75</v>
      </c>
      <c r="E113" s="23" t="str">
        <f t="shared" si="15"/>
        <v>65+</v>
      </c>
      <c r="F113" s="23" t="str">
        <f t="shared" si="16"/>
        <v>A</v>
      </c>
      <c r="G113" s="27" t="s">
        <v>29</v>
      </c>
      <c r="H113" s="27" t="str">
        <f t="shared" si="21"/>
        <v/>
      </c>
      <c r="I113" s="23" t="str">
        <f t="shared" si="17"/>
        <v>Messieurs</v>
      </c>
      <c r="J113" t="str">
        <f t="shared" si="18"/>
        <v>251.0</v>
      </c>
      <c r="K113">
        <f t="shared" si="19"/>
        <v>2</v>
      </c>
      <c r="L113" s="23" t="str">
        <f t="shared" si="20"/>
        <v>R9 </v>
      </c>
      <c r="M113" s="23" t="s">
        <v>5594</v>
      </c>
      <c r="N113" s="23" t="s">
        <v>5595</v>
      </c>
      <c r="O113" s="23" t="s">
        <v>2525</v>
      </c>
      <c r="P113" s="23">
        <v>32606</v>
      </c>
      <c r="Q113" s="23">
        <v>0.75</v>
      </c>
      <c r="R113" s="23" t="s">
        <v>96</v>
      </c>
      <c r="S113" s="23" t="s">
        <v>36</v>
      </c>
    </row>
    <row r="114" spans="1:19" x14ac:dyDescent="0.35">
      <c r="A114" s="23" t="str">
        <f t="shared" si="11"/>
        <v>Ausoni Pascale</v>
      </c>
      <c r="B114" s="23" t="str">
        <f t="shared" si="12"/>
        <v>124.65.502.0</v>
      </c>
      <c r="C114" s="23" t="str">
        <f t="shared" si="13"/>
        <v>R8</v>
      </c>
      <c r="D114" s="23">
        <f t="shared" si="14"/>
        <v>1.371</v>
      </c>
      <c r="E114" s="23" t="str">
        <f t="shared" si="15"/>
        <v>60+</v>
      </c>
      <c r="F114" s="23" t="str">
        <f t="shared" si="16"/>
        <v>A</v>
      </c>
      <c r="G114" s="27" t="s">
        <v>4909</v>
      </c>
      <c r="H114" s="27" t="str">
        <f t="shared" si="21"/>
        <v/>
      </c>
      <c r="I114" s="23" t="str">
        <f t="shared" si="17"/>
        <v>Dames</v>
      </c>
      <c r="J114" t="str">
        <f t="shared" si="18"/>
        <v>502.0</v>
      </c>
      <c r="K114">
        <f t="shared" si="19"/>
        <v>5</v>
      </c>
      <c r="L114" s="23" t="str">
        <f t="shared" si="20"/>
        <v>R8 </v>
      </c>
      <c r="M114" s="23" t="s">
        <v>5685</v>
      </c>
      <c r="N114" s="23" t="s">
        <v>5686</v>
      </c>
      <c r="O114" s="23" t="s">
        <v>2522</v>
      </c>
      <c r="P114" s="23">
        <v>9144</v>
      </c>
      <c r="Q114" s="23">
        <v>1.371</v>
      </c>
      <c r="R114" s="23" t="s">
        <v>47</v>
      </c>
      <c r="S114" s="23" t="s">
        <v>36</v>
      </c>
    </row>
    <row r="115" spans="1:19" x14ac:dyDescent="0.35">
      <c r="A115" s="23" t="str">
        <f t="shared" si="11"/>
        <v>Avancini Moari</v>
      </c>
      <c r="B115" s="23" t="str">
        <f t="shared" si="12"/>
        <v>124.81.406.0</v>
      </c>
      <c r="C115" s="23" t="str">
        <f t="shared" si="13"/>
        <v>R8</v>
      </c>
      <c r="D115" s="23">
        <f t="shared" si="14"/>
        <v>1.03</v>
      </c>
      <c r="E115" s="23" t="str">
        <f t="shared" si="15"/>
        <v>45+</v>
      </c>
      <c r="F115" s="23" t="str">
        <f t="shared" si="16"/>
        <v>S</v>
      </c>
      <c r="G115" s="27" t="s">
        <v>5553</v>
      </c>
      <c r="H115" s="27" t="str">
        <f t="shared" si="21"/>
        <v/>
      </c>
      <c r="I115" s="23" t="str">
        <f t="shared" si="17"/>
        <v>Messieurs</v>
      </c>
      <c r="J115" t="str">
        <f t="shared" si="18"/>
        <v>406.0</v>
      </c>
      <c r="K115">
        <f t="shared" si="19"/>
        <v>4</v>
      </c>
      <c r="L115" s="23" t="str">
        <f t="shared" si="20"/>
        <v>R8 </v>
      </c>
      <c r="M115" s="23" t="s">
        <v>5289</v>
      </c>
      <c r="N115" s="23" t="s">
        <v>5290</v>
      </c>
      <c r="O115" s="23" t="s">
        <v>2522</v>
      </c>
      <c r="P115" s="23">
        <v>28764</v>
      </c>
      <c r="Q115" s="23">
        <v>1.03</v>
      </c>
      <c r="R115" s="23" t="s">
        <v>76</v>
      </c>
      <c r="S115" s="23" t="s">
        <v>822</v>
      </c>
    </row>
    <row r="116" spans="1:19" x14ac:dyDescent="0.35">
      <c r="A116" s="23" t="str">
        <f t="shared" si="11"/>
        <v>Avondo-Rossier Christine</v>
      </c>
      <c r="B116" s="23" t="str">
        <f t="shared" si="12"/>
        <v>124.63.774.0</v>
      </c>
      <c r="C116" s="23" t="str">
        <f t="shared" si="13"/>
        <v>R9</v>
      </c>
      <c r="D116" s="23">
        <f t="shared" si="14"/>
        <v>0.75</v>
      </c>
      <c r="E116" s="23" t="str">
        <f t="shared" si="15"/>
        <v>60+</v>
      </c>
      <c r="F116" s="23" t="str">
        <f t="shared" si="16"/>
        <v>S</v>
      </c>
      <c r="G116" s="27" t="s">
        <v>4909</v>
      </c>
      <c r="H116" s="27" t="str">
        <f t="shared" si="21"/>
        <v/>
      </c>
      <c r="I116" s="23" t="str">
        <f t="shared" si="17"/>
        <v>Dames</v>
      </c>
      <c r="J116" t="str">
        <f t="shared" si="18"/>
        <v>774.0</v>
      </c>
      <c r="K116">
        <f t="shared" si="19"/>
        <v>7</v>
      </c>
      <c r="L116" s="23" t="str">
        <f t="shared" si="20"/>
        <v>R9 </v>
      </c>
      <c r="M116" s="23" t="s">
        <v>5721</v>
      </c>
      <c r="N116" s="23" t="s">
        <v>5722</v>
      </c>
      <c r="O116" s="23" t="s">
        <v>2525</v>
      </c>
      <c r="P116" s="23">
        <v>11849</v>
      </c>
      <c r="Q116" s="23">
        <v>0.75</v>
      </c>
      <c r="R116" s="23" t="s">
        <v>47</v>
      </c>
      <c r="S116" s="23" t="s">
        <v>822</v>
      </c>
    </row>
    <row r="117" spans="1:19" x14ac:dyDescent="0.35">
      <c r="A117" s="23" t="str">
        <f t="shared" si="11"/>
        <v>Avouli Eliza</v>
      </c>
      <c r="B117" s="23" t="str">
        <f t="shared" si="12"/>
        <v>124.07.547.0</v>
      </c>
      <c r="C117" s="23" t="str">
        <f t="shared" si="13"/>
        <v>R9</v>
      </c>
      <c r="D117" s="23">
        <f t="shared" si="14"/>
        <v>0.75</v>
      </c>
      <c r="E117" s="23" t="str">
        <f t="shared" si="15"/>
        <v>A</v>
      </c>
      <c r="F117" s="23" t="str">
        <f t="shared" si="16"/>
        <v>S</v>
      </c>
      <c r="G117" s="27" t="s">
        <v>497</v>
      </c>
      <c r="H117" s="27" t="str">
        <f t="shared" si="21"/>
        <v/>
      </c>
      <c r="I117" s="23" t="str">
        <f t="shared" si="17"/>
        <v>Dames</v>
      </c>
      <c r="J117" t="str">
        <f t="shared" si="18"/>
        <v>547.0</v>
      </c>
      <c r="K117">
        <f t="shared" si="19"/>
        <v>5</v>
      </c>
      <c r="L117" s="23" t="str">
        <f t="shared" si="20"/>
        <v>R9 </v>
      </c>
      <c r="M117" s="23" t="s">
        <v>1707</v>
      </c>
      <c r="N117" s="23" t="s">
        <v>1708</v>
      </c>
      <c r="O117" s="23" t="s">
        <v>2525</v>
      </c>
      <c r="P117" s="23">
        <v>11849</v>
      </c>
      <c r="Q117" s="23">
        <v>0.75</v>
      </c>
      <c r="R117" s="23" t="s">
        <v>36</v>
      </c>
      <c r="S117" s="23" t="s">
        <v>822</v>
      </c>
    </row>
    <row r="118" spans="1:19" x14ac:dyDescent="0.35">
      <c r="A118" s="23" t="str">
        <f t="shared" si="11"/>
        <v>Ayer Nathan</v>
      </c>
      <c r="B118" s="23" t="str">
        <f t="shared" si="12"/>
        <v>124.15.136.0</v>
      </c>
      <c r="C118" s="23" t="str">
        <f t="shared" si="13"/>
        <v>R5</v>
      </c>
      <c r="D118" s="23">
        <f t="shared" si="14"/>
        <v>4.8410000000000002</v>
      </c>
      <c r="E118" s="23" t="str">
        <f t="shared" si="15"/>
        <v>12&amp;U</v>
      </c>
      <c r="F118" s="23" t="str">
        <f t="shared" si="16"/>
        <v>A</v>
      </c>
      <c r="G118" s="27" t="s">
        <v>2786</v>
      </c>
      <c r="H118" s="27" t="str">
        <f t="shared" si="21"/>
        <v/>
      </c>
      <c r="I118" s="23" t="str">
        <f t="shared" si="17"/>
        <v>Messieurs</v>
      </c>
      <c r="J118" t="str">
        <f t="shared" si="18"/>
        <v>136.0</v>
      </c>
      <c r="K118">
        <f t="shared" si="19"/>
        <v>1</v>
      </c>
      <c r="L118" s="23" t="str">
        <f t="shared" si="20"/>
        <v>R5 </v>
      </c>
      <c r="M118" s="23" t="s">
        <v>3818</v>
      </c>
      <c r="N118" s="23" t="s">
        <v>3819</v>
      </c>
      <c r="O118" s="23" t="s">
        <v>2536</v>
      </c>
      <c r="P118" s="23">
        <v>4745</v>
      </c>
      <c r="Q118" s="23">
        <v>4.8410000000000002</v>
      </c>
      <c r="R118" s="23" t="s">
        <v>50</v>
      </c>
      <c r="S118" s="23" t="s">
        <v>36</v>
      </c>
    </row>
    <row r="119" spans="1:19" x14ac:dyDescent="0.35">
      <c r="A119" s="23" t="str">
        <f t="shared" si="11"/>
        <v>Aymon Nicole</v>
      </c>
      <c r="B119" s="23" t="str">
        <f t="shared" si="12"/>
        <v>124.62.691.0</v>
      </c>
      <c r="C119" s="23" t="str">
        <f t="shared" si="13"/>
        <v>R7</v>
      </c>
      <c r="D119" s="23">
        <f t="shared" si="14"/>
        <v>2.2949999999999999</v>
      </c>
      <c r="E119" s="23" t="str">
        <f t="shared" si="15"/>
        <v>60+</v>
      </c>
      <c r="F119" s="23" t="str">
        <f t="shared" si="16"/>
        <v>A</v>
      </c>
      <c r="G119" s="27" t="s">
        <v>25</v>
      </c>
      <c r="H119" s="27" t="str">
        <f t="shared" si="21"/>
        <v/>
      </c>
      <c r="I119" s="23" t="str">
        <f t="shared" si="17"/>
        <v>Dames</v>
      </c>
      <c r="J119" t="str">
        <f t="shared" si="18"/>
        <v>691.0</v>
      </c>
      <c r="K119">
        <f t="shared" si="19"/>
        <v>6</v>
      </c>
      <c r="L119" s="23" t="str">
        <f t="shared" si="20"/>
        <v>R7 </v>
      </c>
      <c r="M119" s="23" t="s">
        <v>37</v>
      </c>
      <c r="N119" s="23" t="s">
        <v>38</v>
      </c>
      <c r="O119" s="23" t="s">
        <v>2518</v>
      </c>
      <c r="P119" s="23">
        <v>5991</v>
      </c>
      <c r="Q119" s="23">
        <v>2.2949999999999999</v>
      </c>
      <c r="R119" s="23" t="s">
        <v>47</v>
      </c>
      <c r="S119" s="23" t="s">
        <v>36</v>
      </c>
    </row>
    <row r="120" spans="1:19" x14ac:dyDescent="0.35">
      <c r="A120" s="23" t="str">
        <f t="shared" si="11"/>
        <v>Aymon Pascal</v>
      </c>
      <c r="B120" s="23" t="str">
        <f t="shared" si="12"/>
        <v>124.77.257.0</v>
      </c>
      <c r="C120" s="23" t="str">
        <f t="shared" si="13"/>
        <v>R6</v>
      </c>
      <c r="D120" s="23">
        <f t="shared" si="14"/>
        <v>4.0279999999999996</v>
      </c>
      <c r="E120" s="23" t="str">
        <f t="shared" si="15"/>
        <v>45+</v>
      </c>
      <c r="F120" s="23" t="str">
        <f t="shared" si="16"/>
        <v>A</v>
      </c>
      <c r="G120" s="27" t="s">
        <v>2786</v>
      </c>
      <c r="H120" s="27" t="str">
        <f t="shared" si="21"/>
        <v/>
      </c>
      <c r="I120" s="23" t="str">
        <f t="shared" si="17"/>
        <v>Messieurs</v>
      </c>
      <c r="J120" t="str">
        <f t="shared" si="18"/>
        <v>257.0</v>
      </c>
      <c r="K120">
        <f t="shared" si="19"/>
        <v>2</v>
      </c>
      <c r="L120" s="23" t="str">
        <f t="shared" si="20"/>
        <v>R6 </v>
      </c>
      <c r="M120" s="23" t="s">
        <v>3012</v>
      </c>
      <c r="N120" s="23" t="s">
        <v>3013</v>
      </c>
      <c r="O120" s="23" t="s">
        <v>2517</v>
      </c>
      <c r="P120" s="23">
        <v>7532</v>
      </c>
      <c r="Q120" s="23">
        <v>4.0279999999999996</v>
      </c>
      <c r="R120" s="23" t="s">
        <v>76</v>
      </c>
      <c r="S120" s="23" t="s">
        <v>36</v>
      </c>
    </row>
    <row r="121" spans="1:19" x14ac:dyDescent="0.35">
      <c r="A121" s="23" t="str">
        <f t="shared" si="11"/>
        <v>Aymon Tania</v>
      </c>
      <c r="B121" s="23" t="str">
        <f t="shared" si="12"/>
        <v>124.98.742.0</v>
      </c>
      <c r="C121" s="23" t="str">
        <f t="shared" si="13"/>
        <v>R8</v>
      </c>
      <c r="D121" s="23">
        <f t="shared" si="14"/>
        <v>1.58</v>
      </c>
      <c r="E121" s="23" t="str">
        <f t="shared" si="15"/>
        <v>A</v>
      </c>
      <c r="F121" s="23" t="str">
        <f t="shared" si="16"/>
        <v>A</v>
      </c>
      <c r="G121" s="27" t="s">
        <v>25</v>
      </c>
      <c r="H121" s="27" t="str">
        <f t="shared" si="21"/>
        <v/>
      </c>
      <c r="I121" s="23" t="str">
        <f t="shared" si="17"/>
        <v>Dames</v>
      </c>
      <c r="J121" t="str">
        <f t="shared" si="18"/>
        <v>742.0</v>
      </c>
      <c r="K121">
        <f t="shared" si="19"/>
        <v>7</v>
      </c>
      <c r="L121" s="23" t="str">
        <f t="shared" si="20"/>
        <v>R8 </v>
      </c>
      <c r="M121" s="23" t="s">
        <v>94</v>
      </c>
      <c r="N121" s="23" t="s">
        <v>95</v>
      </c>
      <c r="O121" s="23" t="s">
        <v>2522</v>
      </c>
      <c r="P121" s="23">
        <v>8302</v>
      </c>
      <c r="Q121" s="23">
        <v>1.58</v>
      </c>
      <c r="R121" s="23" t="s">
        <v>36</v>
      </c>
      <c r="S121" s="23" t="s">
        <v>36</v>
      </c>
    </row>
    <row r="122" spans="1:19" x14ac:dyDescent="0.35">
      <c r="A122" s="23" t="str">
        <f t="shared" si="11"/>
        <v>Azami Youssef</v>
      </c>
      <c r="B122" s="23" t="str">
        <f t="shared" si="12"/>
        <v>124.75.289.0</v>
      </c>
      <c r="C122" s="23" t="str">
        <f t="shared" si="13"/>
        <v>R5</v>
      </c>
      <c r="D122" s="23">
        <f t="shared" si="14"/>
        <v>5.3940000000000001</v>
      </c>
      <c r="E122" s="23" t="str">
        <f t="shared" si="15"/>
        <v>50+</v>
      </c>
      <c r="F122" s="23" t="str">
        <f t="shared" si="16"/>
        <v>A</v>
      </c>
      <c r="G122" s="27" t="s">
        <v>1733</v>
      </c>
      <c r="H122" s="27" t="str">
        <f t="shared" si="21"/>
        <v/>
      </c>
      <c r="I122" s="23" t="str">
        <f t="shared" si="17"/>
        <v>Messieurs</v>
      </c>
      <c r="J122" t="str">
        <f t="shared" si="18"/>
        <v>289.0</v>
      </c>
      <c r="K122">
        <f t="shared" si="19"/>
        <v>2</v>
      </c>
      <c r="L122" s="23" t="str">
        <f t="shared" si="20"/>
        <v>R5 </v>
      </c>
      <c r="M122" s="23" t="s">
        <v>3950</v>
      </c>
      <c r="N122" s="23" t="s">
        <v>3951</v>
      </c>
      <c r="O122" s="23" t="s">
        <v>2536</v>
      </c>
      <c r="P122" s="23">
        <v>3375</v>
      </c>
      <c r="Q122" s="23">
        <v>5.3940000000000001</v>
      </c>
      <c r="R122" s="23" t="s">
        <v>39</v>
      </c>
      <c r="S122" s="23" t="s">
        <v>36</v>
      </c>
    </row>
    <row r="123" spans="1:19" x14ac:dyDescent="0.35">
      <c r="A123" s="23" t="str">
        <f t="shared" si="11"/>
        <v>Aziz Karim</v>
      </c>
      <c r="B123" s="23" t="str">
        <f t="shared" si="12"/>
        <v>124.97.268.0</v>
      </c>
      <c r="C123" s="23" t="str">
        <f t="shared" si="13"/>
        <v>R7</v>
      </c>
      <c r="D123" s="23">
        <f t="shared" si="14"/>
        <v>2.1030000000000002</v>
      </c>
      <c r="E123" s="23" t="str">
        <f t="shared" si="15"/>
        <v>A</v>
      </c>
      <c r="F123" s="23" t="str">
        <f t="shared" si="16"/>
        <v>A</v>
      </c>
      <c r="G123" s="27" t="s">
        <v>3273</v>
      </c>
      <c r="H123" s="27" t="str">
        <f t="shared" si="21"/>
        <v/>
      </c>
      <c r="I123" s="23" t="str">
        <f t="shared" si="17"/>
        <v>Messieurs</v>
      </c>
      <c r="J123" t="str">
        <f t="shared" si="18"/>
        <v>268.0</v>
      </c>
      <c r="K123">
        <f t="shared" si="19"/>
        <v>2</v>
      </c>
      <c r="L123" s="23" t="str">
        <f t="shared" si="20"/>
        <v>R7 </v>
      </c>
      <c r="M123" s="23" t="s">
        <v>3421</v>
      </c>
      <c r="N123" s="23" t="s">
        <v>3422</v>
      </c>
      <c r="O123" s="23" t="s">
        <v>2518</v>
      </c>
      <c r="P123" s="23">
        <v>18623</v>
      </c>
      <c r="Q123" s="23">
        <v>2.1030000000000002</v>
      </c>
      <c r="R123" s="23" t="s">
        <v>36</v>
      </c>
      <c r="S123" s="23" t="s">
        <v>36</v>
      </c>
    </row>
    <row r="124" spans="1:19" x14ac:dyDescent="0.35">
      <c r="A124" s="23" t="str">
        <f t="shared" si="11"/>
        <v>Aziz Kim</v>
      </c>
      <c r="B124" s="23" t="str">
        <f t="shared" si="12"/>
        <v>124.97.268.1</v>
      </c>
      <c r="C124" s="23" t="str">
        <f t="shared" si="13"/>
        <v>R9</v>
      </c>
      <c r="D124" s="23">
        <f t="shared" si="14"/>
        <v>0.75</v>
      </c>
      <c r="E124" s="23" t="str">
        <f t="shared" si="15"/>
        <v>A</v>
      </c>
      <c r="F124" s="23" t="str">
        <f t="shared" si="16"/>
        <v>S</v>
      </c>
      <c r="G124" s="27" t="s">
        <v>3273</v>
      </c>
      <c r="H124" s="27" t="str">
        <f t="shared" si="21"/>
        <v/>
      </c>
      <c r="I124" s="23" t="str">
        <f t="shared" si="17"/>
        <v>Messieurs</v>
      </c>
      <c r="J124" t="str">
        <f t="shared" si="18"/>
        <v>268.1</v>
      </c>
      <c r="K124">
        <f t="shared" si="19"/>
        <v>2</v>
      </c>
      <c r="L124" s="23" t="str">
        <f t="shared" si="20"/>
        <v>R9 </v>
      </c>
      <c r="M124" s="23" t="s">
        <v>3523</v>
      </c>
      <c r="N124" s="23" t="s">
        <v>3524</v>
      </c>
      <c r="O124" s="23" t="s">
        <v>2525</v>
      </c>
      <c r="P124" s="23">
        <v>32606</v>
      </c>
      <c r="Q124" s="23">
        <v>0.75</v>
      </c>
      <c r="R124" s="23" t="s">
        <v>36</v>
      </c>
      <c r="S124" s="23" t="s">
        <v>822</v>
      </c>
    </row>
    <row r="125" spans="1:19" x14ac:dyDescent="0.35">
      <c r="A125" s="23" t="str">
        <f t="shared" si="11"/>
        <v>Azkoul Jazz</v>
      </c>
      <c r="B125" s="23" t="str">
        <f t="shared" si="12"/>
        <v>124.48.270.0</v>
      </c>
      <c r="C125" s="23" t="str">
        <f t="shared" si="13"/>
        <v>R9</v>
      </c>
      <c r="D125" s="23">
        <f t="shared" si="14"/>
        <v>0.53</v>
      </c>
      <c r="E125" s="23" t="str">
        <f t="shared" si="15"/>
        <v>75+</v>
      </c>
      <c r="F125" s="23" t="str">
        <f t="shared" si="16"/>
        <v>A</v>
      </c>
      <c r="G125" s="27" t="s">
        <v>2783</v>
      </c>
      <c r="H125" s="27" t="str">
        <f t="shared" si="21"/>
        <v/>
      </c>
      <c r="I125" s="23" t="str">
        <f t="shared" si="17"/>
        <v>Messieurs</v>
      </c>
      <c r="J125" t="str">
        <f t="shared" si="18"/>
        <v>270.0</v>
      </c>
      <c r="K125">
        <f t="shared" si="19"/>
        <v>2</v>
      </c>
      <c r="L125" s="23" t="str">
        <f t="shared" si="20"/>
        <v>R9 </v>
      </c>
      <c r="M125" s="23" t="s">
        <v>1514</v>
      </c>
      <c r="N125" s="23" t="s">
        <v>1515</v>
      </c>
      <c r="O125" s="23" t="s">
        <v>2525</v>
      </c>
      <c r="P125" s="23">
        <v>58939</v>
      </c>
      <c r="Q125" s="23">
        <v>0.53</v>
      </c>
      <c r="R125" s="23" t="s">
        <v>155</v>
      </c>
      <c r="S125" s="23" t="s">
        <v>36</v>
      </c>
    </row>
    <row r="126" spans="1:19" x14ac:dyDescent="0.35">
      <c r="A126" s="23" t="str">
        <f t="shared" si="11"/>
        <v>Azzam Iannis</v>
      </c>
      <c r="B126" s="23" t="str">
        <f t="shared" si="12"/>
        <v>124.93.473.0</v>
      </c>
      <c r="C126" s="23" t="str">
        <f t="shared" si="13"/>
        <v>R9</v>
      </c>
      <c r="D126" s="23">
        <f t="shared" si="14"/>
        <v>0.75</v>
      </c>
      <c r="E126" s="23" t="str">
        <f t="shared" si="15"/>
        <v>A</v>
      </c>
      <c r="F126" s="23" t="str">
        <f t="shared" si="16"/>
        <v>S</v>
      </c>
      <c r="G126" s="27" t="s">
        <v>2783</v>
      </c>
      <c r="H126" s="27" t="str">
        <f t="shared" si="21"/>
        <v/>
      </c>
      <c r="I126" s="23" t="str">
        <f t="shared" si="17"/>
        <v>Messieurs</v>
      </c>
      <c r="J126" t="str">
        <f t="shared" si="18"/>
        <v>473.0</v>
      </c>
      <c r="K126">
        <f t="shared" si="19"/>
        <v>4</v>
      </c>
      <c r="L126" s="23" t="str">
        <f t="shared" si="20"/>
        <v>R9 </v>
      </c>
      <c r="M126" s="23" t="s">
        <v>1742</v>
      </c>
      <c r="N126" s="23" t="s">
        <v>1743</v>
      </c>
      <c r="O126" s="23" t="s">
        <v>2525</v>
      </c>
      <c r="P126" s="23">
        <v>32606</v>
      </c>
      <c r="Q126" s="23">
        <v>0.75</v>
      </c>
      <c r="R126" s="23" t="s">
        <v>36</v>
      </c>
      <c r="S126" s="23" t="s">
        <v>822</v>
      </c>
    </row>
    <row r="127" spans="1:19" x14ac:dyDescent="0.35">
      <c r="A127" s="23" t="str">
        <f t="shared" si="11"/>
        <v>Babel Carole</v>
      </c>
      <c r="B127" s="23" t="str">
        <f t="shared" si="12"/>
        <v>125.60.857.0</v>
      </c>
      <c r="C127" s="23" t="str">
        <f t="shared" si="13"/>
        <v>R7</v>
      </c>
      <c r="D127" s="23">
        <f t="shared" si="14"/>
        <v>2.92</v>
      </c>
      <c r="E127" s="23" t="str">
        <f t="shared" si="15"/>
        <v>65+</v>
      </c>
      <c r="F127" s="23" t="str">
        <f t="shared" si="16"/>
        <v>A</v>
      </c>
      <c r="G127" s="27" t="s">
        <v>497</v>
      </c>
      <c r="H127" s="27" t="str">
        <f t="shared" si="21"/>
        <v/>
      </c>
      <c r="I127" s="23" t="str">
        <f t="shared" si="17"/>
        <v>Dames</v>
      </c>
      <c r="J127" t="str">
        <f t="shared" si="18"/>
        <v>857.0</v>
      </c>
      <c r="K127">
        <f t="shared" si="19"/>
        <v>8</v>
      </c>
      <c r="L127" s="23" t="str">
        <f t="shared" si="20"/>
        <v>R7 </v>
      </c>
      <c r="M127" s="23" t="s">
        <v>1691</v>
      </c>
      <c r="N127" s="23" t="s">
        <v>1692</v>
      </c>
      <c r="O127" s="23" t="s">
        <v>2518</v>
      </c>
      <c r="P127" s="23">
        <v>4579</v>
      </c>
      <c r="Q127" s="23">
        <v>2.92</v>
      </c>
      <c r="R127" s="23" t="s">
        <v>96</v>
      </c>
      <c r="S127" s="23" t="s">
        <v>36</v>
      </c>
    </row>
    <row r="128" spans="1:19" x14ac:dyDescent="0.35">
      <c r="A128" s="23" t="str">
        <f t="shared" si="11"/>
        <v>Babutsidze Alexander</v>
      </c>
      <c r="B128" s="23" t="str">
        <f t="shared" si="12"/>
        <v>125.96.228.0</v>
      </c>
      <c r="C128" s="23" t="str">
        <f t="shared" si="13"/>
        <v>R9</v>
      </c>
      <c r="D128" s="23">
        <f t="shared" si="14"/>
        <v>0.75</v>
      </c>
      <c r="E128" s="23" t="str">
        <f t="shared" si="15"/>
        <v>A</v>
      </c>
      <c r="F128" s="23" t="str">
        <f t="shared" si="16"/>
        <v>S</v>
      </c>
      <c r="G128" s="27" t="s">
        <v>497</v>
      </c>
      <c r="H128" s="27" t="str">
        <f t="shared" si="21"/>
        <v/>
      </c>
      <c r="I128" s="23" t="str">
        <f t="shared" si="17"/>
        <v>Messieurs</v>
      </c>
      <c r="J128" t="str">
        <f t="shared" si="18"/>
        <v>228.0</v>
      </c>
      <c r="K128">
        <f t="shared" si="19"/>
        <v>2</v>
      </c>
      <c r="L128" s="23" t="str">
        <f t="shared" si="20"/>
        <v>R9 </v>
      </c>
      <c r="M128" s="23" t="s">
        <v>1045</v>
      </c>
      <c r="N128" s="23" t="s">
        <v>1046</v>
      </c>
      <c r="O128" s="23" t="s">
        <v>2525</v>
      </c>
      <c r="P128" s="23">
        <v>32606</v>
      </c>
      <c r="Q128" s="23">
        <v>0.75</v>
      </c>
      <c r="R128" s="23" t="s">
        <v>36</v>
      </c>
      <c r="S128" s="23" t="s">
        <v>822</v>
      </c>
    </row>
    <row r="129" spans="1:19" x14ac:dyDescent="0.35">
      <c r="A129" s="23" t="str">
        <f t="shared" si="11"/>
        <v>Babutsidze Téodor</v>
      </c>
      <c r="B129" s="23" t="str">
        <f t="shared" si="12"/>
        <v>125.99.404.0</v>
      </c>
      <c r="C129" s="23" t="str">
        <f t="shared" si="13"/>
        <v>R9</v>
      </c>
      <c r="D129" s="23">
        <f t="shared" si="14"/>
        <v>0.75</v>
      </c>
      <c r="E129" s="23" t="str">
        <f t="shared" si="15"/>
        <v>A</v>
      </c>
      <c r="F129" s="23" t="str">
        <f t="shared" si="16"/>
        <v>S</v>
      </c>
      <c r="G129" s="27" t="s">
        <v>497</v>
      </c>
      <c r="H129" s="27" t="str">
        <f t="shared" si="21"/>
        <v/>
      </c>
      <c r="I129" s="23" t="str">
        <f t="shared" si="17"/>
        <v>Messieurs</v>
      </c>
      <c r="J129" t="str">
        <f t="shared" si="18"/>
        <v>404.0</v>
      </c>
      <c r="K129">
        <f t="shared" si="19"/>
        <v>4</v>
      </c>
      <c r="L129" s="23" t="str">
        <f t="shared" si="20"/>
        <v>R9 </v>
      </c>
      <c r="M129" s="23" t="s">
        <v>1047</v>
      </c>
      <c r="N129" s="23" t="s">
        <v>1048</v>
      </c>
      <c r="O129" s="23" t="s">
        <v>2525</v>
      </c>
      <c r="P129" s="23">
        <v>32606</v>
      </c>
      <c r="Q129" s="23">
        <v>0.75</v>
      </c>
      <c r="R129" s="23" t="s">
        <v>36</v>
      </c>
      <c r="S129" s="23" t="s">
        <v>822</v>
      </c>
    </row>
    <row r="130" spans="1:19" x14ac:dyDescent="0.35">
      <c r="A130" s="23" t="str">
        <f t="shared" si="11"/>
        <v>Bach Baouab Amin</v>
      </c>
      <c r="B130" s="23" t="str">
        <f t="shared" si="12"/>
        <v>126.12.227.0</v>
      </c>
      <c r="C130" s="23" t="str">
        <f t="shared" si="13"/>
        <v>R9</v>
      </c>
      <c r="D130" s="23">
        <f t="shared" si="14"/>
        <v>0.63200000000000001</v>
      </c>
      <c r="E130" s="23" t="str">
        <f t="shared" si="15"/>
        <v>14&amp;U</v>
      </c>
      <c r="F130" s="23" t="str">
        <f t="shared" si="16"/>
        <v>A</v>
      </c>
      <c r="G130" s="27" t="s">
        <v>5553</v>
      </c>
      <c r="H130" s="27" t="str">
        <f t="shared" ref="H130:H192" si="32">IF(B130=B129,1,"")</f>
        <v/>
      </c>
      <c r="I130" s="23" t="str">
        <f t="shared" si="17"/>
        <v>Messieurs</v>
      </c>
      <c r="J130" t="str">
        <f t="shared" si="18"/>
        <v>227.0</v>
      </c>
      <c r="K130">
        <f t="shared" si="19"/>
        <v>2</v>
      </c>
      <c r="L130" s="23" t="str">
        <f t="shared" si="20"/>
        <v>R9 </v>
      </c>
      <c r="M130" s="23" t="s">
        <v>5549</v>
      </c>
      <c r="N130" s="23" t="s">
        <v>5550</v>
      </c>
      <c r="O130" s="23" t="s">
        <v>2525</v>
      </c>
      <c r="P130" s="23">
        <v>58328</v>
      </c>
      <c r="Q130" s="23">
        <v>0.63200000000000001</v>
      </c>
      <c r="R130" s="23" t="s">
        <v>81</v>
      </c>
      <c r="S130" s="23" t="s">
        <v>36</v>
      </c>
    </row>
    <row r="131" spans="1:19" x14ac:dyDescent="0.35">
      <c r="A131" s="23" t="str">
        <f t="shared" ref="A131:A194" si="33">+N131</f>
        <v>Bachelard Axel</v>
      </c>
      <c r="B131" s="23" t="str">
        <f t="shared" ref="B131:B194" si="34">+M131</f>
        <v>126.07.341.0</v>
      </c>
      <c r="C131" s="23" t="str">
        <f t="shared" ref="C131:C194" si="35">LEFT(L131,2)</f>
        <v>R9</v>
      </c>
      <c r="D131" s="23">
        <f t="shared" ref="D131:D194" si="36">+Q131</f>
        <v>0.75</v>
      </c>
      <c r="E131" s="23" t="str">
        <f t="shared" ref="E131:E194" si="37">+R131</f>
        <v>A</v>
      </c>
      <c r="F131" s="23" t="str">
        <f t="shared" ref="F131:F194" si="38">+S131</f>
        <v>S</v>
      </c>
      <c r="G131" s="27" t="s">
        <v>1733</v>
      </c>
      <c r="H131" s="27" t="str">
        <f t="shared" si="32"/>
        <v/>
      </c>
      <c r="I131" s="23" t="str">
        <f t="shared" ref="I131:I194" si="39">IF(K131&gt;4,"Dames","Messieurs")</f>
        <v>Messieurs</v>
      </c>
      <c r="J131" t="str">
        <f t="shared" ref="J131:J194" si="40">RIGHT(B131,5)</f>
        <v>341.0</v>
      </c>
      <c r="K131">
        <f t="shared" ref="K131:K194" si="41">VALUE(LEFT(J131,1))</f>
        <v>3</v>
      </c>
      <c r="L131" s="23" t="str">
        <f t="shared" ref="L131:L194" si="42">+O131</f>
        <v>R9 </v>
      </c>
      <c r="M131" s="23" t="s">
        <v>2016</v>
      </c>
      <c r="N131" s="23" t="s">
        <v>2017</v>
      </c>
      <c r="O131" s="23" t="s">
        <v>2525</v>
      </c>
      <c r="P131" s="23">
        <v>32606</v>
      </c>
      <c r="Q131" s="23">
        <v>0.75</v>
      </c>
      <c r="R131" s="23" t="s">
        <v>36</v>
      </c>
      <c r="S131" s="23" t="s">
        <v>822</v>
      </c>
    </row>
    <row r="132" spans="1:19" x14ac:dyDescent="0.35">
      <c r="A132" s="23" t="str">
        <f t="shared" si="33"/>
        <v>Bachelard Manuel</v>
      </c>
      <c r="B132" s="23" t="str">
        <f t="shared" si="34"/>
        <v>126.88.170.0</v>
      </c>
      <c r="C132" s="23" t="str">
        <f t="shared" si="35"/>
        <v>R9</v>
      </c>
      <c r="D132" s="23">
        <f t="shared" si="36"/>
        <v>0.75</v>
      </c>
      <c r="E132" s="23" t="str">
        <f t="shared" si="37"/>
        <v>35+</v>
      </c>
      <c r="F132" s="23" t="str">
        <f t="shared" si="38"/>
        <v>S</v>
      </c>
      <c r="G132" s="27" t="s">
        <v>1733</v>
      </c>
      <c r="H132" s="27" t="str">
        <f t="shared" si="32"/>
        <v/>
      </c>
      <c r="I132" s="23" t="str">
        <f t="shared" si="39"/>
        <v>Messieurs</v>
      </c>
      <c r="J132" t="str">
        <f t="shared" si="40"/>
        <v>170.0</v>
      </c>
      <c r="K132">
        <f t="shared" si="41"/>
        <v>1</v>
      </c>
      <c r="L132" s="23" t="str">
        <f t="shared" si="42"/>
        <v>R9 </v>
      </c>
      <c r="M132" s="23" t="s">
        <v>1848</v>
      </c>
      <c r="N132" s="23" t="s">
        <v>1849</v>
      </c>
      <c r="O132" s="23" t="s">
        <v>2525</v>
      </c>
      <c r="P132" s="23">
        <v>32606</v>
      </c>
      <c r="Q132" s="23">
        <v>0.75</v>
      </c>
      <c r="R132" s="23" t="s">
        <v>42</v>
      </c>
      <c r="S132" s="23" t="s">
        <v>822</v>
      </c>
    </row>
    <row r="133" spans="1:19" x14ac:dyDescent="0.35">
      <c r="A133" s="23" t="str">
        <f t="shared" si="33"/>
        <v>Bacher Patrick</v>
      </c>
      <c r="B133" s="23" t="str">
        <f t="shared" si="34"/>
        <v>126.67.331.0</v>
      </c>
      <c r="C133" s="23" t="str">
        <f t="shared" si="35"/>
        <v>R5</v>
      </c>
      <c r="D133" s="23">
        <f t="shared" si="36"/>
        <v>4.782</v>
      </c>
      <c r="E133" s="23" t="str">
        <f t="shared" si="37"/>
        <v>55+</v>
      </c>
      <c r="F133" s="23" t="str">
        <f t="shared" si="38"/>
        <v>A</v>
      </c>
      <c r="G133" s="27" t="s">
        <v>1733</v>
      </c>
      <c r="H133" s="27" t="str">
        <f t="shared" si="32"/>
        <v/>
      </c>
      <c r="I133" s="23" t="str">
        <f t="shared" si="39"/>
        <v>Messieurs</v>
      </c>
      <c r="J133" t="str">
        <f t="shared" si="40"/>
        <v>331.0</v>
      </c>
      <c r="K133">
        <f t="shared" si="41"/>
        <v>3</v>
      </c>
      <c r="L133" s="23" t="str">
        <f t="shared" si="42"/>
        <v>R5 </v>
      </c>
      <c r="M133" s="23" t="s">
        <v>3184</v>
      </c>
      <c r="N133" s="23" t="s">
        <v>3185</v>
      </c>
      <c r="O133" s="23" t="s">
        <v>2536</v>
      </c>
      <c r="P133" s="23">
        <v>4940</v>
      </c>
      <c r="Q133" s="23">
        <v>4.782</v>
      </c>
      <c r="R133" s="23" t="s">
        <v>53</v>
      </c>
      <c r="S133" s="23" t="s">
        <v>36</v>
      </c>
    </row>
    <row r="134" spans="1:19" x14ac:dyDescent="0.35">
      <c r="A134" s="23" t="str">
        <f t="shared" si="33"/>
        <v>Bachkaikine Pierre</v>
      </c>
      <c r="B134" s="23" t="str">
        <f t="shared" si="34"/>
        <v>126.02.188.0</v>
      </c>
      <c r="C134" s="23" t="str">
        <f t="shared" si="35"/>
        <v>R9</v>
      </c>
      <c r="D134" s="23">
        <f t="shared" si="36"/>
        <v>0.75</v>
      </c>
      <c r="E134" s="23" t="str">
        <f t="shared" si="37"/>
        <v>A</v>
      </c>
      <c r="F134" s="23" t="str">
        <f t="shared" si="38"/>
        <v>S</v>
      </c>
      <c r="G134" s="27" t="s">
        <v>493</v>
      </c>
      <c r="H134" s="27" t="str">
        <f t="shared" si="32"/>
        <v/>
      </c>
      <c r="I134" s="23" t="str">
        <f t="shared" si="39"/>
        <v>Messieurs</v>
      </c>
      <c r="J134" t="str">
        <f t="shared" si="40"/>
        <v>188.0</v>
      </c>
      <c r="K134">
        <f t="shared" si="41"/>
        <v>1</v>
      </c>
      <c r="L134" s="23" t="str">
        <f t="shared" si="42"/>
        <v>R9 </v>
      </c>
      <c r="M134" s="23" t="s">
        <v>405</v>
      </c>
      <c r="N134" s="23" t="s">
        <v>406</v>
      </c>
      <c r="O134" s="23" t="s">
        <v>2525</v>
      </c>
      <c r="P134" s="23">
        <v>32606</v>
      </c>
      <c r="Q134" s="23">
        <v>0.75</v>
      </c>
      <c r="R134" s="23" t="s">
        <v>36</v>
      </c>
      <c r="S134" s="23" t="s">
        <v>822</v>
      </c>
    </row>
    <row r="135" spans="1:19" x14ac:dyDescent="0.35">
      <c r="A135" s="23" t="str">
        <f t="shared" si="33"/>
        <v>Bader Théo</v>
      </c>
      <c r="B135" s="23" t="str">
        <f t="shared" si="34"/>
        <v>128.16.481.0</v>
      </c>
      <c r="C135" s="23" t="str">
        <f t="shared" si="35"/>
        <v>R9</v>
      </c>
      <c r="D135" s="23">
        <f t="shared" si="36"/>
        <v>0.75</v>
      </c>
      <c r="E135" s="23" t="str">
        <f t="shared" si="37"/>
        <v>10&amp;U</v>
      </c>
      <c r="F135" s="23" t="str">
        <f t="shared" si="38"/>
        <v>A</v>
      </c>
      <c r="G135" s="27" t="s">
        <v>497</v>
      </c>
      <c r="H135" s="27" t="str">
        <f t="shared" si="32"/>
        <v/>
      </c>
      <c r="I135" s="23" t="str">
        <f t="shared" si="39"/>
        <v>Messieurs</v>
      </c>
      <c r="J135" t="str">
        <f t="shared" si="40"/>
        <v>481.0</v>
      </c>
      <c r="K135">
        <f t="shared" si="41"/>
        <v>4</v>
      </c>
      <c r="L135" s="23" t="str">
        <f t="shared" si="42"/>
        <v>R9 </v>
      </c>
      <c r="M135" s="23" t="s">
        <v>5639</v>
      </c>
      <c r="N135" s="23" t="s">
        <v>5640</v>
      </c>
      <c r="O135" s="23" t="s">
        <v>2525</v>
      </c>
      <c r="P135" s="23">
        <v>32606</v>
      </c>
      <c r="Q135" s="23">
        <v>0.75</v>
      </c>
      <c r="R135" s="23" t="s">
        <v>106</v>
      </c>
      <c r="S135" s="23" t="s">
        <v>36</v>
      </c>
    </row>
    <row r="136" spans="1:19" ht="13.25" customHeight="1" x14ac:dyDescent="0.35">
      <c r="A136" s="23" t="str">
        <f t="shared" si="33"/>
        <v>Bagnard Pierre-Henri</v>
      </c>
      <c r="B136" s="23" t="str">
        <f t="shared" si="34"/>
        <v>129.74.268.0</v>
      </c>
      <c r="C136" s="23" t="str">
        <f t="shared" si="35"/>
        <v>R9</v>
      </c>
      <c r="D136" s="23">
        <f t="shared" si="36"/>
        <v>0.75</v>
      </c>
      <c r="E136" s="23" t="str">
        <f t="shared" si="37"/>
        <v>50+</v>
      </c>
      <c r="F136" s="23" t="str">
        <f t="shared" si="38"/>
        <v>S</v>
      </c>
      <c r="G136" s="27" t="s">
        <v>497</v>
      </c>
      <c r="H136" s="27" t="str">
        <f t="shared" si="32"/>
        <v/>
      </c>
      <c r="I136" s="23" t="str">
        <f t="shared" si="39"/>
        <v>Messieurs</v>
      </c>
      <c r="J136" t="str">
        <f t="shared" si="40"/>
        <v>268.0</v>
      </c>
      <c r="K136">
        <f t="shared" si="41"/>
        <v>2</v>
      </c>
      <c r="L136" s="23" t="str">
        <f t="shared" si="42"/>
        <v>R9 </v>
      </c>
      <c r="M136" s="23" t="s">
        <v>1049</v>
      </c>
      <c r="N136" s="23" t="s">
        <v>1050</v>
      </c>
      <c r="O136" s="23" t="s">
        <v>2525</v>
      </c>
      <c r="P136" s="23">
        <v>32606</v>
      </c>
      <c r="Q136" s="23">
        <v>0.75</v>
      </c>
      <c r="R136" s="23" t="s">
        <v>39</v>
      </c>
      <c r="S136" s="23" t="s">
        <v>822</v>
      </c>
    </row>
    <row r="137" spans="1:19" x14ac:dyDescent="0.35">
      <c r="A137" s="23" t="str">
        <f t="shared" si="33"/>
        <v>Bahl Veer</v>
      </c>
      <c r="B137" s="23" t="str">
        <f t="shared" si="34"/>
        <v>129.09.142.0</v>
      </c>
      <c r="C137" s="23" t="str">
        <f t="shared" si="35"/>
        <v>R9</v>
      </c>
      <c r="D137" s="23">
        <f t="shared" si="36"/>
        <v>0.75</v>
      </c>
      <c r="E137" s="23" t="str">
        <f t="shared" si="37"/>
        <v>18&amp;U</v>
      </c>
      <c r="F137" s="23" t="str">
        <f t="shared" si="38"/>
        <v>S</v>
      </c>
      <c r="G137" s="27" t="s">
        <v>1733</v>
      </c>
      <c r="H137" s="27" t="str">
        <f t="shared" si="32"/>
        <v/>
      </c>
      <c r="I137" s="23" t="str">
        <f t="shared" si="39"/>
        <v>Messieurs</v>
      </c>
      <c r="J137" t="str">
        <f t="shared" si="40"/>
        <v>142.0</v>
      </c>
      <c r="K137">
        <f t="shared" si="41"/>
        <v>1</v>
      </c>
      <c r="L137" s="23" t="str">
        <f t="shared" si="42"/>
        <v>R9 </v>
      </c>
      <c r="M137" s="23" t="s">
        <v>2454</v>
      </c>
      <c r="N137" s="23" t="s">
        <v>2455</v>
      </c>
      <c r="O137" s="23" t="s">
        <v>2525</v>
      </c>
      <c r="P137" s="23">
        <v>32606</v>
      </c>
      <c r="Q137" s="23">
        <v>0.75</v>
      </c>
      <c r="R137" s="23" t="s">
        <v>71</v>
      </c>
      <c r="S137" s="23" t="s">
        <v>822</v>
      </c>
    </row>
    <row r="138" spans="1:19" x14ac:dyDescent="0.35">
      <c r="A138" s="23" t="str">
        <f t="shared" si="33"/>
        <v>Bajard Gilyan</v>
      </c>
      <c r="B138" s="23" t="str">
        <f t="shared" si="34"/>
        <v>129.15.460.0</v>
      </c>
      <c r="C138" s="23" t="str">
        <f t="shared" si="35"/>
        <v>R9</v>
      </c>
      <c r="D138" s="23">
        <f t="shared" si="36"/>
        <v>0.75</v>
      </c>
      <c r="E138" s="23" t="str">
        <f t="shared" si="37"/>
        <v>12&amp;U</v>
      </c>
      <c r="F138" s="23" t="str">
        <f t="shared" si="38"/>
        <v>A</v>
      </c>
      <c r="G138" s="27" t="s">
        <v>4910</v>
      </c>
      <c r="H138" s="27" t="str">
        <f t="shared" si="32"/>
        <v/>
      </c>
      <c r="I138" s="23" t="str">
        <f t="shared" si="39"/>
        <v>Messieurs</v>
      </c>
      <c r="J138" t="str">
        <f t="shared" si="40"/>
        <v>460.0</v>
      </c>
      <c r="K138">
        <f t="shared" si="41"/>
        <v>4</v>
      </c>
      <c r="L138" s="23" t="str">
        <f t="shared" si="42"/>
        <v>R9 </v>
      </c>
      <c r="M138" s="23" t="s">
        <v>6828</v>
      </c>
      <c r="N138" s="23" t="s">
        <v>6829</v>
      </c>
      <c r="O138" s="23" t="s">
        <v>2525</v>
      </c>
      <c r="P138" s="23">
        <v>32606</v>
      </c>
      <c r="Q138" s="23">
        <v>0.75</v>
      </c>
      <c r="R138" s="23" t="s">
        <v>50</v>
      </c>
      <c r="S138" s="23" t="s">
        <v>36</v>
      </c>
    </row>
    <row r="139" spans="1:19" x14ac:dyDescent="0.35">
      <c r="A139" s="23" t="str">
        <f t="shared" si="33"/>
        <v>Baker William</v>
      </c>
      <c r="B139" s="23" t="str">
        <f t="shared" si="34"/>
        <v>129.10.152.0</v>
      </c>
      <c r="C139" s="23" t="str">
        <f t="shared" si="35"/>
        <v>R9</v>
      </c>
      <c r="D139" s="23">
        <f t="shared" si="36"/>
        <v>0.86699999999999999</v>
      </c>
      <c r="E139" s="23" t="str">
        <f t="shared" si="37"/>
        <v>16&amp;U</v>
      </c>
      <c r="F139" s="23" t="str">
        <f t="shared" si="38"/>
        <v>A</v>
      </c>
      <c r="G139" s="27" t="s">
        <v>28</v>
      </c>
      <c r="H139" s="27" t="str">
        <f t="shared" si="32"/>
        <v/>
      </c>
      <c r="I139" s="23" t="str">
        <f t="shared" si="39"/>
        <v>Messieurs</v>
      </c>
      <c r="J139" t="str">
        <f t="shared" si="40"/>
        <v>152.0</v>
      </c>
      <c r="K139">
        <f t="shared" si="41"/>
        <v>1</v>
      </c>
      <c r="L139" s="23" t="str">
        <f t="shared" si="42"/>
        <v>R9 </v>
      </c>
      <c r="M139" s="23" t="s">
        <v>2644</v>
      </c>
      <c r="N139" s="23" t="s">
        <v>2645</v>
      </c>
      <c r="O139" s="23" t="s">
        <v>2525</v>
      </c>
      <c r="P139" s="23">
        <v>30932</v>
      </c>
      <c r="Q139" s="23">
        <v>0.86699999999999999</v>
      </c>
      <c r="R139" s="23" t="s">
        <v>85</v>
      </c>
      <c r="S139" s="23" t="s">
        <v>36</v>
      </c>
    </row>
    <row r="140" spans="1:19" x14ac:dyDescent="0.35">
      <c r="A140" s="23" t="str">
        <f t="shared" si="33"/>
        <v>Bakhtiar Sasha</v>
      </c>
      <c r="B140" s="23" t="str">
        <f t="shared" si="34"/>
        <v>129.06.483.1</v>
      </c>
      <c r="C140" s="23" t="str">
        <f t="shared" si="35"/>
        <v>R9</v>
      </c>
      <c r="D140" s="23">
        <f t="shared" si="36"/>
        <v>0.75</v>
      </c>
      <c r="E140" s="23" t="str">
        <f t="shared" si="37"/>
        <v>A</v>
      </c>
      <c r="F140" s="23" t="str">
        <f t="shared" si="38"/>
        <v>S</v>
      </c>
      <c r="G140" s="27" t="s">
        <v>1733</v>
      </c>
      <c r="H140" s="27" t="str">
        <f t="shared" si="32"/>
        <v/>
      </c>
      <c r="I140" s="23" t="str">
        <f t="shared" si="39"/>
        <v>Messieurs</v>
      </c>
      <c r="J140" t="str">
        <f t="shared" si="40"/>
        <v>483.1</v>
      </c>
      <c r="K140">
        <f t="shared" si="41"/>
        <v>4</v>
      </c>
      <c r="L140" s="23" t="str">
        <f t="shared" si="42"/>
        <v>R9 </v>
      </c>
      <c r="M140" s="23" t="s">
        <v>2725</v>
      </c>
      <c r="N140" s="23" t="s">
        <v>2726</v>
      </c>
      <c r="O140" s="23" t="s">
        <v>2525</v>
      </c>
      <c r="P140" s="23">
        <v>32606</v>
      </c>
      <c r="Q140" s="23">
        <v>0.75</v>
      </c>
      <c r="R140" s="23" t="s">
        <v>36</v>
      </c>
      <c r="S140" s="23" t="s">
        <v>822</v>
      </c>
    </row>
    <row r="141" spans="1:19" x14ac:dyDescent="0.35">
      <c r="A141" s="23" t="str">
        <f t="shared" si="33"/>
        <v>Bakhtiar Teymour</v>
      </c>
      <c r="B141" s="23" t="str">
        <f t="shared" si="34"/>
        <v>129.96.101.0</v>
      </c>
      <c r="C141" s="23" t="str">
        <f t="shared" si="35"/>
        <v>R6</v>
      </c>
      <c r="D141" s="23">
        <f t="shared" si="36"/>
        <v>4.2830000000000004</v>
      </c>
      <c r="E141" s="23" t="str">
        <f t="shared" si="37"/>
        <v>A</v>
      </c>
      <c r="F141" s="23" t="str">
        <f t="shared" si="38"/>
        <v>A</v>
      </c>
      <c r="G141" s="27" t="s">
        <v>3273</v>
      </c>
      <c r="H141" s="27" t="str">
        <f t="shared" si="32"/>
        <v/>
      </c>
      <c r="I141" s="23" t="str">
        <f t="shared" si="39"/>
        <v>Messieurs</v>
      </c>
      <c r="J141" t="str">
        <f t="shared" si="40"/>
        <v>101.0</v>
      </c>
      <c r="K141">
        <f t="shared" si="41"/>
        <v>1</v>
      </c>
      <c r="L141" s="23" t="str">
        <f t="shared" si="42"/>
        <v>R6 </v>
      </c>
      <c r="M141" s="23" t="s">
        <v>3395</v>
      </c>
      <c r="N141" s="23" t="s">
        <v>3396</v>
      </c>
      <c r="O141" s="23" t="s">
        <v>2517</v>
      </c>
      <c r="P141" s="23">
        <v>6562</v>
      </c>
      <c r="Q141" s="23">
        <v>4.2830000000000004</v>
      </c>
      <c r="R141" s="23" t="s">
        <v>36</v>
      </c>
      <c r="S141" s="23" t="s">
        <v>36</v>
      </c>
    </row>
    <row r="142" spans="1:19" x14ac:dyDescent="0.35">
      <c r="A142" s="23" t="str">
        <f t="shared" si="33"/>
        <v>Bala Agu</v>
      </c>
      <c r="B142" s="23" t="str">
        <f t="shared" si="34"/>
        <v>130.10.124.0</v>
      </c>
      <c r="C142" s="23" t="str">
        <f t="shared" si="35"/>
        <v>R9</v>
      </c>
      <c r="D142" s="23">
        <f t="shared" si="36"/>
        <v>0.75</v>
      </c>
      <c r="E142" s="23" t="str">
        <f t="shared" si="37"/>
        <v>16&amp;U</v>
      </c>
      <c r="F142" s="23" t="str">
        <f t="shared" si="38"/>
        <v>S</v>
      </c>
      <c r="G142" s="27" t="s">
        <v>497</v>
      </c>
      <c r="H142" s="27" t="str">
        <f t="shared" si="32"/>
        <v/>
      </c>
      <c r="I142" s="23" t="str">
        <f t="shared" si="39"/>
        <v>Messieurs</v>
      </c>
      <c r="J142" t="str">
        <f t="shared" si="40"/>
        <v>124.0</v>
      </c>
      <c r="K142">
        <f t="shared" si="41"/>
        <v>1</v>
      </c>
      <c r="L142" s="23" t="str">
        <f t="shared" si="42"/>
        <v>R9 </v>
      </c>
      <c r="M142" s="23" t="s">
        <v>2595</v>
      </c>
      <c r="N142" s="23" t="s">
        <v>2596</v>
      </c>
      <c r="O142" s="23" t="s">
        <v>2525</v>
      </c>
      <c r="P142" s="23">
        <v>32606</v>
      </c>
      <c r="Q142" s="23">
        <v>0.75</v>
      </c>
      <c r="R142" s="23" t="s">
        <v>85</v>
      </c>
      <c r="S142" s="23" t="s">
        <v>822</v>
      </c>
    </row>
    <row r="143" spans="1:19" x14ac:dyDescent="0.35">
      <c r="A143" s="23" t="str">
        <f t="shared" si="33"/>
        <v>Bald Iain</v>
      </c>
      <c r="B143" s="23" t="str">
        <f t="shared" si="34"/>
        <v>130.75.321.0</v>
      </c>
      <c r="C143" s="23" t="str">
        <f t="shared" si="35"/>
        <v>R9</v>
      </c>
      <c r="D143" s="23">
        <f t="shared" si="36"/>
        <v>0.75</v>
      </c>
      <c r="E143" s="23" t="str">
        <f t="shared" si="37"/>
        <v>50+</v>
      </c>
      <c r="F143" s="23" t="str">
        <f t="shared" si="38"/>
        <v>S</v>
      </c>
      <c r="G143" s="27" t="s">
        <v>5553</v>
      </c>
      <c r="H143" s="27" t="str">
        <f t="shared" si="32"/>
        <v/>
      </c>
      <c r="I143" s="23" t="str">
        <f t="shared" si="39"/>
        <v>Messieurs</v>
      </c>
      <c r="J143" t="str">
        <f t="shared" si="40"/>
        <v>321.0</v>
      </c>
      <c r="K143">
        <f t="shared" si="41"/>
        <v>3</v>
      </c>
      <c r="L143" s="23" t="str">
        <f t="shared" si="42"/>
        <v>R9 </v>
      </c>
      <c r="M143" s="23" t="s">
        <v>5423</v>
      </c>
      <c r="N143" s="23" t="s">
        <v>5424</v>
      </c>
      <c r="O143" s="23" t="s">
        <v>2525</v>
      </c>
      <c r="P143" s="23">
        <v>32606</v>
      </c>
      <c r="Q143" s="23">
        <v>0.75</v>
      </c>
      <c r="R143" s="23" t="s">
        <v>39</v>
      </c>
      <c r="S143" s="23" t="s">
        <v>822</v>
      </c>
    </row>
    <row r="144" spans="1:19" x14ac:dyDescent="0.35">
      <c r="A144" s="23" t="str">
        <f t="shared" si="33"/>
        <v>Baldi Thalia</v>
      </c>
      <c r="B144" s="23" t="str">
        <f t="shared" si="34"/>
        <v>130.09.837.0</v>
      </c>
      <c r="C144" s="23" t="str">
        <f t="shared" si="35"/>
        <v>R8</v>
      </c>
      <c r="D144" s="23">
        <f t="shared" si="36"/>
        <v>1.3440000000000001</v>
      </c>
      <c r="E144" s="23" t="str">
        <f t="shared" si="37"/>
        <v>18&amp;U</v>
      </c>
      <c r="F144" s="23" t="str">
        <f t="shared" si="38"/>
        <v>A</v>
      </c>
      <c r="G144" s="27" t="s">
        <v>4910</v>
      </c>
      <c r="H144" s="27" t="str">
        <f t="shared" si="32"/>
        <v/>
      </c>
      <c r="I144" s="23" t="str">
        <f t="shared" si="39"/>
        <v>Dames</v>
      </c>
      <c r="J144" t="str">
        <f t="shared" si="40"/>
        <v>837.0</v>
      </c>
      <c r="K144">
        <f t="shared" si="41"/>
        <v>8</v>
      </c>
      <c r="L144" s="23" t="str">
        <f t="shared" si="42"/>
        <v>R8 </v>
      </c>
      <c r="M144" s="23" t="s">
        <v>6467</v>
      </c>
      <c r="N144" s="23" t="s">
        <v>6468</v>
      </c>
      <c r="O144" s="23" t="s">
        <v>2522</v>
      </c>
      <c r="P144" s="23">
        <v>9252</v>
      </c>
      <c r="Q144" s="23">
        <v>1.3440000000000001</v>
      </c>
      <c r="R144" s="23" t="s">
        <v>71</v>
      </c>
      <c r="S144" s="23" t="s">
        <v>36</v>
      </c>
    </row>
    <row r="145" spans="1:19" x14ac:dyDescent="0.35">
      <c r="A145" s="23" t="str">
        <f t="shared" si="33"/>
        <v>Balestra Leo</v>
      </c>
      <c r="B145" s="23" t="str">
        <f t="shared" si="34"/>
        <v>130.04.229.0</v>
      </c>
      <c r="C145" s="23" t="str">
        <f t="shared" si="35"/>
        <v>R8</v>
      </c>
      <c r="D145" s="23">
        <f t="shared" si="36"/>
        <v>1.5269999999999999</v>
      </c>
      <c r="E145" s="23" t="str">
        <f t="shared" si="37"/>
        <v>A</v>
      </c>
      <c r="F145" s="23" t="str">
        <f t="shared" si="38"/>
        <v>A</v>
      </c>
      <c r="G145" s="27" t="s">
        <v>1733</v>
      </c>
      <c r="H145" s="27" t="str">
        <f t="shared" si="32"/>
        <v/>
      </c>
      <c r="I145" s="23" t="str">
        <f t="shared" si="39"/>
        <v>Messieurs</v>
      </c>
      <c r="J145" t="str">
        <f t="shared" si="40"/>
        <v>229.0</v>
      </c>
      <c r="K145">
        <f t="shared" si="41"/>
        <v>2</v>
      </c>
      <c r="L145" s="23" t="str">
        <f t="shared" si="42"/>
        <v>R8 </v>
      </c>
      <c r="M145" s="23" t="s">
        <v>1818</v>
      </c>
      <c r="N145" s="23" t="s">
        <v>1819</v>
      </c>
      <c r="O145" s="23" t="s">
        <v>2522</v>
      </c>
      <c r="P145" s="23">
        <v>23399</v>
      </c>
      <c r="Q145" s="23">
        <v>1.5269999999999999</v>
      </c>
      <c r="R145" s="23" t="s">
        <v>36</v>
      </c>
      <c r="S145" s="23" t="s">
        <v>36</v>
      </c>
    </row>
    <row r="146" spans="1:19" ht="13.25" customHeight="1" x14ac:dyDescent="0.35">
      <c r="A146" s="23" t="str">
        <f t="shared" si="33"/>
        <v>Balestra Noah</v>
      </c>
      <c r="B146" s="23" t="str">
        <f t="shared" si="34"/>
        <v>130.07.364.0</v>
      </c>
      <c r="C146" s="23" t="str">
        <f t="shared" si="35"/>
        <v>R9</v>
      </c>
      <c r="D146" s="23">
        <f t="shared" si="36"/>
        <v>0.75</v>
      </c>
      <c r="E146" s="23" t="str">
        <f t="shared" si="37"/>
        <v>A</v>
      </c>
      <c r="F146" s="23" t="str">
        <f t="shared" si="38"/>
        <v>S</v>
      </c>
      <c r="G146" s="27" t="s">
        <v>1733</v>
      </c>
      <c r="H146" s="27" t="str">
        <f t="shared" si="32"/>
        <v/>
      </c>
      <c r="I146" s="23" t="str">
        <f t="shared" si="39"/>
        <v>Messieurs</v>
      </c>
      <c r="J146" t="str">
        <f t="shared" si="40"/>
        <v>364.0</v>
      </c>
      <c r="K146">
        <f t="shared" si="41"/>
        <v>3</v>
      </c>
      <c r="L146" s="23" t="str">
        <f t="shared" si="42"/>
        <v>R9 </v>
      </c>
      <c r="M146" s="23" t="s">
        <v>2424</v>
      </c>
      <c r="N146" s="23" t="s">
        <v>2425</v>
      </c>
      <c r="O146" s="23" t="s">
        <v>2525</v>
      </c>
      <c r="P146" s="23">
        <v>32606</v>
      </c>
      <c r="Q146" s="23">
        <v>0.75</v>
      </c>
      <c r="R146" s="23" t="s">
        <v>36</v>
      </c>
      <c r="S146" s="23" t="s">
        <v>822</v>
      </c>
    </row>
    <row r="147" spans="1:19" x14ac:dyDescent="0.35">
      <c r="A147" s="23" t="str">
        <f t="shared" si="33"/>
        <v>Ballestraz Jérémy</v>
      </c>
      <c r="B147" s="23" t="str">
        <f t="shared" si="34"/>
        <v>131.91.156.0</v>
      </c>
      <c r="C147" s="23" t="str">
        <f t="shared" si="35"/>
        <v>R7</v>
      </c>
      <c r="D147" s="23">
        <f t="shared" si="36"/>
        <v>2.2759999999999998</v>
      </c>
      <c r="E147" s="23" t="str">
        <f t="shared" si="37"/>
        <v>35+</v>
      </c>
      <c r="F147" s="23" t="str">
        <f t="shared" si="38"/>
        <v>S</v>
      </c>
      <c r="G147" s="27" t="s">
        <v>25</v>
      </c>
      <c r="H147" s="27" t="str">
        <f t="shared" si="32"/>
        <v/>
      </c>
      <c r="I147" s="23" t="str">
        <f t="shared" si="39"/>
        <v>Messieurs</v>
      </c>
      <c r="J147" t="str">
        <f t="shared" si="40"/>
        <v>156.0</v>
      </c>
      <c r="K147">
        <f t="shared" si="41"/>
        <v>1</v>
      </c>
      <c r="L147" s="23" t="str">
        <f t="shared" si="42"/>
        <v>R7 </v>
      </c>
      <c r="M147" s="23" t="s">
        <v>823</v>
      </c>
      <c r="N147" s="23" t="s">
        <v>824</v>
      </c>
      <c r="O147" s="23" t="s">
        <v>2518</v>
      </c>
      <c r="P147" s="23">
        <v>17394</v>
      </c>
      <c r="Q147" s="23">
        <v>2.2759999999999998</v>
      </c>
      <c r="R147" s="23" t="s">
        <v>42</v>
      </c>
      <c r="S147" s="23" t="s">
        <v>822</v>
      </c>
    </row>
    <row r="148" spans="1:19" x14ac:dyDescent="0.35">
      <c r="A148" s="23" t="str">
        <f t="shared" si="33"/>
        <v>Balmer-Mayor Emmanuelle</v>
      </c>
      <c r="B148" s="23" t="str">
        <f t="shared" si="34"/>
        <v>132.75.624.0</v>
      </c>
      <c r="C148" s="23" t="str">
        <f t="shared" si="35"/>
        <v>R9</v>
      </c>
      <c r="D148" s="23">
        <f t="shared" si="36"/>
        <v>0.75</v>
      </c>
      <c r="E148" s="23" t="str">
        <f t="shared" si="37"/>
        <v>50+</v>
      </c>
      <c r="F148" s="23" t="str">
        <f t="shared" si="38"/>
        <v>S</v>
      </c>
      <c r="G148" s="27" t="s">
        <v>25</v>
      </c>
      <c r="H148" s="27" t="str">
        <f t="shared" si="32"/>
        <v/>
      </c>
      <c r="I148" s="23" t="str">
        <f t="shared" si="39"/>
        <v>Dames</v>
      </c>
      <c r="J148" t="str">
        <f t="shared" si="40"/>
        <v>624.0</v>
      </c>
      <c r="K148">
        <f t="shared" si="41"/>
        <v>6</v>
      </c>
      <c r="L148" s="23" t="str">
        <f t="shared" si="42"/>
        <v>R9 </v>
      </c>
      <c r="M148" s="23" t="s">
        <v>843</v>
      </c>
      <c r="N148" s="23" t="s">
        <v>844</v>
      </c>
      <c r="O148" s="23" t="s">
        <v>2525</v>
      </c>
      <c r="P148" s="23">
        <v>11849</v>
      </c>
      <c r="Q148" s="23">
        <v>0.75</v>
      </c>
      <c r="R148" s="23" t="s">
        <v>39</v>
      </c>
      <c r="S148" s="23" t="s">
        <v>822</v>
      </c>
    </row>
    <row r="149" spans="1:19" x14ac:dyDescent="0.35">
      <c r="A149" s="23" t="str">
        <f t="shared" si="33"/>
        <v>Balthasar Tony</v>
      </c>
      <c r="B149" s="23" t="str">
        <f t="shared" si="34"/>
        <v>133.84.146.0</v>
      </c>
      <c r="C149" s="23" t="str">
        <f t="shared" si="35"/>
        <v>R9</v>
      </c>
      <c r="D149" s="23">
        <f t="shared" si="36"/>
        <v>0.7</v>
      </c>
      <c r="E149" s="23" t="str">
        <f t="shared" si="37"/>
        <v>40+</v>
      </c>
      <c r="F149" s="23" t="str">
        <f t="shared" si="38"/>
        <v>A</v>
      </c>
      <c r="G149" s="27" t="s">
        <v>3274</v>
      </c>
      <c r="H149" s="27" t="str">
        <f t="shared" si="32"/>
        <v/>
      </c>
      <c r="I149" s="23" t="str">
        <f t="shared" si="39"/>
        <v>Messieurs</v>
      </c>
      <c r="J149" t="str">
        <f t="shared" si="40"/>
        <v>146.0</v>
      </c>
      <c r="K149">
        <f t="shared" si="41"/>
        <v>1</v>
      </c>
      <c r="L149" s="23" t="str">
        <f t="shared" si="42"/>
        <v>R9 </v>
      </c>
      <c r="M149" s="23" t="s">
        <v>3772</v>
      </c>
      <c r="N149" s="23" t="s">
        <v>3773</v>
      </c>
      <c r="O149" s="23" t="s">
        <v>2525</v>
      </c>
      <c r="P149" s="23">
        <v>57630</v>
      </c>
      <c r="Q149" s="23">
        <v>0.7</v>
      </c>
      <c r="R149" s="23" t="s">
        <v>68</v>
      </c>
      <c r="S149" s="23" t="s">
        <v>36</v>
      </c>
    </row>
    <row r="150" spans="1:19" x14ac:dyDescent="0.35">
      <c r="A150" s="23" t="str">
        <f t="shared" si="33"/>
        <v>Bande Roméo</v>
      </c>
      <c r="B150" s="23" t="str">
        <f t="shared" si="34"/>
        <v>135.03.308.0</v>
      </c>
      <c r="C150" s="23" t="str">
        <f t="shared" si="35"/>
        <v>R9</v>
      </c>
      <c r="D150" s="23">
        <f t="shared" si="36"/>
        <v>0.75</v>
      </c>
      <c r="E150" s="23" t="str">
        <f t="shared" si="37"/>
        <v>A</v>
      </c>
      <c r="F150" s="23" t="str">
        <f t="shared" si="38"/>
        <v>S</v>
      </c>
      <c r="G150" s="27" t="s">
        <v>493</v>
      </c>
      <c r="H150" s="27" t="str">
        <f t="shared" si="32"/>
        <v/>
      </c>
      <c r="I150" s="23" t="str">
        <f t="shared" si="39"/>
        <v>Messieurs</v>
      </c>
      <c r="J150" t="str">
        <f t="shared" si="40"/>
        <v>308.0</v>
      </c>
      <c r="K150">
        <f t="shared" si="41"/>
        <v>3</v>
      </c>
      <c r="L150" s="23" t="str">
        <f t="shared" si="42"/>
        <v>R9 </v>
      </c>
      <c r="M150" s="23" t="s">
        <v>407</v>
      </c>
      <c r="N150" s="23" t="s">
        <v>408</v>
      </c>
      <c r="O150" s="23" t="s">
        <v>2525</v>
      </c>
      <c r="P150" s="23">
        <v>32606</v>
      </c>
      <c r="Q150" s="23">
        <v>0.75</v>
      </c>
      <c r="R150" s="23" t="s">
        <v>36</v>
      </c>
      <c r="S150" s="23" t="s">
        <v>822</v>
      </c>
    </row>
    <row r="151" spans="1:19" x14ac:dyDescent="0.35">
      <c r="A151" s="23" t="str">
        <f t="shared" si="33"/>
        <v>Bandeirinha Carlos</v>
      </c>
      <c r="B151" s="23" t="str">
        <f t="shared" si="34"/>
        <v>135.82.290.0</v>
      </c>
      <c r="C151" s="23" t="str">
        <f t="shared" si="35"/>
        <v>R5</v>
      </c>
      <c r="D151" s="23">
        <f t="shared" si="36"/>
        <v>5.4480000000000004</v>
      </c>
      <c r="E151" s="23" t="str">
        <f t="shared" si="37"/>
        <v>40+</v>
      </c>
      <c r="F151" s="23" t="str">
        <f t="shared" si="38"/>
        <v>A</v>
      </c>
      <c r="G151" s="27" t="s">
        <v>4910</v>
      </c>
      <c r="H151" s="27" t="str">
        <f t="shared" si="32"/>
        <v/>
      </c>
      <c r="I151" s="23" t="str">
        <f t="shared" si="39"/>
        <v>Messieurs</v>
      </c>
      <c r="J151" t="str">
        <f t="shared" si="40"/>
        <v>290.0</v>
      </c>
      <c r="K151">
        <f t="shared" si="41"/>
        <v>2</v>
      </c>
      <c r="L151" s="23" t="str">
        <f t="shared" si="42"/>
        <v>R5 </v>
      </c>
      <c r="M151" s="23" t="s">
        <v>6283</v>
      </c>
      <c r="N151" s="23" t="s">
        <v>6284</v>
      </c>
      <c r="O151" s="23" t="s">
        <v>2536</v>
      </c>
      <c r="P151" s="23">
        <v>3261</v>
      </c>
      <c r="Q151" s="23">
        <v>5.4480000000000004</v>
      </c>
      <c r="R151" s="23" t="s">
        <v>68</v>
      </c>
      <c r="S151" s="23" t="s">
        <v>36</v>
      </c>
    </row>
    <row r="152" spans="1:19" x14ac:dyDescent="0.35">
      <c r="A152" s="23" t="str">
        <f t="shared" si="33"/>
        <v>Banis Armin</v>
      </c>
      <c r="B152" s="23" t="str">
        <f t="shared" si="34"/>
        <v>135.54.427.0</v>
      </c>
      <c r="C152" s="23" t="str">
        <f t="shared" si="35"/>
        <v>R9</v>
      </c>
      <c r="D152" s="23">
        <f t="shared" si="36"/>
        <v>0.75</v>
      </c>
      <c r="E152" s="23" t="str">
        <f t="shared" si="37"/>
        <v>70+</v>
      </c>
      <c r="F152" s="23" t="str">
        <f t="shared" si="38"/>
        <v>S</v>
      </c>
      <c r="G152" s="27" t="s">
        <v>1733</v>
      </c>
      <c r="H152" s="27" t="str">
        <f t="shared" si="32"/>
        <v/>
      </c>
      <c r="I152" s="23" t="str">
        <f t="shared" si="39"/>
        <v>Messieurs</v>
      </c>
      <c r="J152" t="str">
        <f t="shared" si="40"/>
        <v>427.0</v>
      </c>
      <c r="K152">
        <f t="shared" si="41"/>
        <v>4</v>
      </c>
      <c r="L152" s="23" t="str">
        <f t="shared" si="42"/>
        <v>R9 </v>
      </c>
      <c r="M152" s="23" t="s">
        <v>2434</v>
      </c>
      <c r="N152" s="23" t="s">
        <v>2435</v>
      </c>
      <c r="O152" s="23" t="s">
        <v>2525</v>
      </c>
      <c r="P152" s="23">
        <v>32606</v>
      </c>
      <c r="Q152" s="23">
        <v>0.75</v>
      </c>
      <c r="R152" s="23" t="s">
        <v>144</v>
      </c>
      <c r="S152" s="23" t="s">
        <v>822</v>
      </c>
    </row>
    <row r="153" spans="1:19" x14ac:dyDescent="0.35">
      <c r="A153" s="23" t="str">
        <f t="shared" si="33"/>
        <v>Baour Dominique</v>
      </c>
      <c r="B153" s="23" t="str">
        <f t="shared" si="34"/>
        <v>135.62.124.0</v>
      </c>
      <c r="C153" s="23" t="str">
        <f t="shared" si="35"/>
        <v>R9</v>
      </c>
      <c r="D153" s="23">
        <f t="shared" si="36"/>
        <v>0.83899999999999997</v>
      </c>
      <c r="E153" s="23" t="str">
        <f t="shared" si="37"/>
        <v>60+</v>
      </c>
      <c r="F153" s="23" t="str">
        <f t="shared" si="38"/>
        <v>A</v>
      </c>
      <c r="G153" s="27" t="s">
        <v>27</v>
      </c>
      <c r="H153" s="27" t="str">
        <f t="shared" si="32"/>
        <v/>
      </c>
      <c r="I153" s="23" t="str">
        <f t="shared" si="39"/>
        <v>Messieurs</v>
      </c>
      <c r="J153" t="str">
        <f t="shared" si="40"/>
        <v>124.0</v>
      </c>
      <c r="K153">
        <f t="shared" si="41"/>
        <v>1</v>
      </c>
      <c r="L153" s="23" t="str">
        <f t="shared" si="42"/>
        <v>R9 </v>
      </c>
      <c r="M153" s="23" t="s">
        <v>231</v>
      </c>
      <c r="N153" s="23" t="s">
        <v>232</v>
      </c>
      <c r="O153" s="23" t="s">
        <v>2525</v>
      </c>
      <c r="P153" s="23">
        <v>31327</v>
      </c>
      <c r="Q153" s="23">
        <v>0.83899999999999997</v>
      </c>
      <c r="R153" s="23" t="s">
        <v>47</v>
      </c>
      <c r="S153" s="23" t="s">
        <v>36</v>
      </c>
    </row>
    <row r="154" spans="1:19" x14ac:dyDescent="0.35">
      <c r="A154" s="23" t="str">
        <f t="shared" si="33"/>
        <v>Bär Julian</v>
      </c>
      <c r="B154" s="23" t="str">
        <f t="shared" si="34"/>
        <v>136.00.147.0</v>
      </c>
      <c r="C154" s="23" t="str">
        <f t="shared" si="35"/>
        <v>R9</v>
      </c>
      <c r="D154" s="23">
        <f t="shared" si="36"/>
        <v>0.75</v>
      </c>
      <c r="E154" s="23" t="str">
        <f t="shared" si="37"/>
        <v>A</v>
      </c>
      <c r="F154" s="23" t="str">
        <f t="shared" si="38"/>
        <v>S</v>
      </c>
      <c r="G154" s="27" t="s">
        <v>497</v>
      </c>
      <c r="H154" s="27" t="str">
        <f t="shared" si="32"/>
        <v/>
      </c>
      <c r="I154" s="23" t="str">
        <f t="shared" si="39"/>
        <v>Messieurs</v>
      </c>
      <c r="J154" t="str">
        <f t="shared" si="40"/>
        <v>147.0</v>
      </c>
      <c r="K154">
        <f t="shared" si="41"/>
        <v>1</v>
      </c>
      <c r="L154" s="23" t="str">
        <f t="shared" si="42"/>
        <v>R9 </v>
      </c>
      <c r="M154" s="23" t="s">
        <v>1051</v>
      </c>
      <c r="N154" s="23" t="s">
        <v>1052</v>
      </c>
      <c r="O154" s="23" t="s">
        <v>2525</v>
      </c>
      <c r="P154" s="23">
        <v>32606</v>
      </c>
      <c r="Q154" s="23">
        <v>0.75</v>
      </c>
      <c r="R154" s="23" t="s">
        <v>36</v>
      </c>
      <c r="S154" s="23" t="s">
        <v>822</v>
      </c>
    </row>
    <row r="155" spans="1:19" x14ac:dyDescent="0.35">
      <c r="A155" s="23" t="str">
        <f t="shared" si="33"/>
        <v>Baran Nathalie</v>
      </c>
      <c r="B155" s="23" t="str">
        <f t="shared" si="34"/>
        <v>136.70.818.0</v>
      </c>
      <c r="C155" s="23" t="str">
        <f t="shared" si="35"/>
        <v>R9</v>
      </c>
      <c r="D155" s="23">
        <f t="shared" si="36"/>
        <v>0.75</v>
      </c>
      <c r="E155" s="23" t="str">
        <f t="shared" si="37"/>
        <v>55+</v>
      </c>
      <c r="F155" s="23" t="str">
        <f t="shared" si="38"/>
        <v>S</v>
      </c>
      <c r="G155" s="27" t="s">
        <v>2783</v>
      </c>
      <c r="H155" s="27" t="str">
        <f t="shared" si="32"/>
        <v/>
      </c>
      <c r="I155" s="23" t="str">
        <f t="shared" si="39"/>
        <v>Dames</v>
      </c>
      <c r="J155" t="str">
        <f t="shared" si="40"/>
        <v>818.0</v>
      </c>
      <c r="K155">
        <f t="shared" si="41"/>
        <v>8</v>
      </c>
      <c r="L155" s="23" t="str">
        <f t="shared" si="42"/>
        <v>R9 </v>
      </c>
      <c r="M155" s="23" t="s">
        <v>2467</v>
      </c>
      <c r="N155" s="23" t="s">
        <v>2468</v>
      </c>
      <c r="O155" s="23" t="s">
        <v>2525</v>
      </c>
      <c r="P155" s="23">
        <v>11849</v>
      </c>
      <c r="Q155" s="23">
        <v>0.75</v>
      </c>
      <c r="R155" s="23" t="s">
        <v>53</v>
      </c>
      <c r="S155" s="23" t="s">
        <v>822</v>
      </c>
    </row>
    <row r="156" spans="1:19" x14ac:dyDescent="0.35">
      <c r="A156" s="23" t="str">
        <f t="shared" si="33"/>
        <v>Barbey Laurent</v>
      </c>
      <c r="B156" s="23" t="str">
        <f t="shared" si="34"/>
        <v>136.46.185.0</v>
      </c>
      <c r="C156" s="23" t="str">
        <f t="shared" si="35"/>
        <v>R6</v>
      </c>
      <c r="D156" s="23">
        <f t="shared" si="36"/>
        <v>3.7770000000000001</v>
      </c>
      <c r="E156" s="23" t="str">
        <f t="shared" si="37"/>
        <v>80+</v>
      </c>
      <c r="F156" s="23" t="str">
        <f t="shared" si="38"/>
        <v>A</v>
      </c>
      <c r="G156" s="27" t="s">
        <v>4910</v>
      </c>
      <c r="H156" s="27" t="str">
        <f t="shared" si="32"/>
        <v/>
      </c>
      <c r="I156" s="23" t="str">
        <f t="shared" si="39"/>
        <v>Messieurs</v>
      </c>
      <c r="J156" t="str">
        <f t="shared" si="40"/>
        <v>185.0</v>
      </c>
      <c r="K156">
        <f t="shared" si="41"/>
        <v>1</v>
      </c>
      <c r="L156" s="23" t="str">
        <f t="shared" si="42"/>
        <v>R6 </v>
      </c>
      <c r="M156" s="23" t="s">
        <v>6487</v>
      </c>
      <c r="N156" s="23" t="s">
        <v>6488</v>
      </c>
      <c r="O156" s="23" t="s">
        <v>2517</v>
      </c>
      <c r="P156" s="23">
        <v>8656</v>
      </c>
      <c r="Q156" s="23">
        <v>3.7770000000000001</v>
      </c>
      <c r="R156" s="23" t="s">
        <v>156</v>
      </c>
      <c r="S156" s="23" t="s">
        <v>36</v>
      </c>
    </row>
    <row r="157" spans="1:19" x14ac:dyDescent="0.35">
      <c r="A157" s="23" t="str">
        <f t="shared" si="33"/>
        <v>Barbey Lionel</v>
      </c>
      <c r="B157" s="23" t="str">
        <f t="shared" si="34"/>
        <v>136.97.172.0</v>
      </c>
      <c r="C157" s="23" t="str">
        <f t="shared" si="35"/>
        <v>R8</v>
      </c>
      <c r="D157" s="23">
        <f t="shared" si="36"/>
        <v>1.28</v>
      </c>
      <c r="E157" s="23" t="str">
        <f t="shared" si="37"/>
        <v>A</v>
      </c>
      <c r="F157" s="23" t="str">
        <f t="shared" si="38"/>
        <v>S</v>
      </c>
      <c r="G157" s="27" t="s">
        <v>28</v>
      </c>
      <c r="H157" s="27" t="str">
        <f t="shared" si="32"/>
        <v/>
      </c>
      <c r="I157" s="23" t="str">
        <f t="shared" si="39"/>
        <v>Messieurs</v>
      </c>
      <c r="J157" t="str">
        <f t="shared" si="40"/>
        <v>172.0</v>
      </c>
      <c r="K157">
        <f t="shared" si="41"/>
        <v>1</v>
      </c>
      <c r="L157" s="23" t="str">
        <f t="shared" si="42"/>
        <v>R8 </v>
      </c>
      <c r="M157" s="23" t="s">
        <v>6098</v>
      </c>
      <c r="N157" s="23" t="s">
        <v>6099</v>
      </c>
      <c r="O157" s="23" t="s">
        <v>2522</v>
      </c>
      <c r="P157" s="23">
        <v>25977</v>
      </c>
      <c r="Q157" s="23">
        <v>1.28</v>
      </c>
      <c r="R157" s="23" t="s">
        <v>36</v>
      </c>
      <c r="S157" s="23" t="s">
        <v>822</v>
      </c>
    </row>
    <row r="158" spans="1:19" ht="13.25" customHeight="1" x14ac:dyDescent="0.35">
      <c r="A158" s="23" t="str">
        <f t="shared" si="33"/>
        <v>Barbey Mathieu</v>
      </c>
      <c r="B158" s="23" t="str">
        <f t="shared" si="34"/>
        <v>136.01.274.0</v>
      </c>
      <c r="C158" s="23" t="str">
        <f t="shared" si="35"/>
        <v>R6</v>
      </c>
      <c r="D158" s="23">
        <f t="shared" si="36"/>
        <v>4.6070000000000002</v>
      </c>
      <c r="E158" s="23" t="str">
        <f t="shared" si="37"/>
        <v>A</v>
      </c>
      <c r="F158" s="23" t="str">
        <f t="shared" si="38"/>
        <v>A</v>
      </c>
      <c r="G158" s="27" t="s">
        <v>4910</v>
      </c>
      <c r="H158" s="27" t="str">
        <f t="shared" si="32"/>
        <v/>
      </c>
      <c r="I158" s="23" t="str">
        <f t="shared" si="39"/>
        <v>Messieurs</v>
      </c>
      <c r="J158" t="str">
        <f t="shared" si="40"/>
        <v>274.0</v>
      </c>
      <c r="K158">
        <f t="shared" si="41"/>
        <v>2</v>
      </c>
      <c r="L158" s="23" t="str">
        <f t="shared" si="42"/>
        <v>R6 </v>
      </c>
      <c r="M158" s="23" t="s">
        <v>6367</v>
      </c>
      <c r="N158" s="23" t="s">
        <v>6368</v>
      </c>
      <c r="O158" s="23" t="s">
        <v>2517</v>
      </c>
      <c r="P158" s="23">
        <v>5490</v>
      </c>
      <c r="Q158" s="23">
        <v>4.6070000000000002</v>
      </c>
      <c r="R158" s="23" t="s">
        <v>36</v>
      </c>
      <c r="S158" s="23" t="s">
        <v>36</v>
      </c>
    </row>
    <row r="159" spans="1:19" ht="13.25" customHeight="1" x14ac:dyDescent="0.35">
      <c r="A159" s="23" t="str">
        <f t="shared" si="33"/>
        <v>Barbier Emma</v>
      </c>
      <c r="B159" s="23" t="str">
        <f t="shared" si="34"/>
        <v>136.97.826.0</v>
      </c>
      <c r="C159" s="23" t="str">
        <f t="shared" si="35"/>
        <v>R5</v>
      </c>
      <c r="D159" s="23">
        <f t="shared" si="36"/>
        <v>4.9889999999999999</v>
      </c>
      <c r="E159" s="23" t="str">
        <f t="shared" si="37"/>
        <v>A</v>
      </c>
      <c r="F159" s="23" t="str">
        <f t="shared" si="38"/>
        <v>A</v>
      </c>
      <c r="G159" s="27" t="s">
        <v>1733</v>
      </c>
      <c r="H159" s="27" t="str">
        <f t="shared" si="32"/>
        <v/>
      </c>
      <c r="I159" s="23" t="str">
        <f t="shared" si="39"/>
        <v>Dames</v>
      </c>
      <c r="J159" t="str">
        <f t="shared" si="40"/>
        <v>826.0</v>
      </c>
      <c r="K159">
        <f t="shared" si="41"/>
        <v>8</v>
      </c>
      <c r="L159" s="23" t="str">
        <f t="shared" si="42"/>
        <v>R5 </v>
      </c>
      <c r="M159" s="23" t="s">
        <v>6156</v>
      </c>
      <c r="N159" s="23" t="s">
        <v>6157</v>
      </c>
      <c r="O159" s="23" t="s">
        <v>2536</v>
      </c>
      <c r="P159" s="23">
        <v>1575</v>
      </c>
      <c r="Q159" s="23">
        <v>4.9889999999999999</v>
      </c>
      <c r="R159" s="23" t="s">
        <v>36</v>
      </c>
      <c r="S159" s="23" t="s">
        <v>36</v>
      </c>
    </row>
    <row r="160" spans="1:19" x14ac:dyDescent="0.35">
      <c r="A160" s="23" t="str">
        <f t="shared" si="33"/>
        <v>Barc Antoine</v>
      </c>
      <c r="B160" s="23" t="str">
        <f t="shared" si="34"/>
        <v>137.81.429.0</v>
      </c>
      <c r="C160" s="23" t="str">
        <f t="shared" si="35"/>
        <v>R9</v>
      </c>
      <c r="D160" s="23">
        <f t="shared" si="36"/>
        <v>0.75</v>
      </c>
      <c r="E160" s="23" t="str">
        <f t="shared" si="37"/>
        <v>45+</v>
      </c>
      <c r="F160" s="23" t="str">
        <f t="shared" si="38"/>
        <v>A</v>
      </c>
      <c r="G160" s="27" t="s">
        <v>4910</v>
      </c>
      <c r="H160" s="27" t="str">
        <f t="shared" si="32"/>
        <v/>
      </c>
      <c r="I160" s="23" t="str">
        <f t="shared" si="39"/>
        <v>Messieurs</v>
      </c>
      <c r="J160" t="str">
        <f t="shared" si="40"/>
        <v>429.0</v>
      </c>
      <c r="K160">
        <f t="shared" si="41"/>
        <v>4</v>
      </c>
      <c r="L160" s="23" t="str">
        <f t="shared" si="42"/>
        <v>R9 </v>
      </c>
      <c r="M160" s="23" t="s">
        <v>6830</v>
      </c>
      <c r="N160" s="23" t="s">
        <v>6831</v>
      </c>
      <c r="O160" s="23" t="s">
        <v>2525</v>
      </c>
      <c r="P160" s="23">
        <v>32606</v>
      </c>
      <c r="Q160" s="23">
        <v>0.75</v>
      </c>
      <c r="R160" s="23" t="s">
        <v>76</v>
      </c>
      <c r="S160" s="23" t="s">
        <v>36</v>
      </c>
    </row>
    <row r="161" spans="1:19" x14ac:dyDescent="0.35">
      <c r="A161" s="23" t="str">
        <f t="shared" si="33"/>
        <v>Barchha Audrey</v>
      </c>
      <c r="B161" s="23" t="str">
        <f t="shared" si="34"/>
        <v>137.45.637.0</v>
      </c>
      <c r="C161" s="23" t="str">
        <f t="shared" si="35"/>
        <v>R7</v>
      </c>
      <c r="D161" s="23">
        <f t="shared" si="36"/>
        <v>2.0289999999999999</v>
      </c>
      <c r="E161" s="23" t="str">
        <f t="shared" si="37"/>
        <v>80+</v>
      </c>
      <c r="F161" s="23" t="str">
        <f t="shared" si="38"/>
        <v>A</v>
      </c>
      <c r="G161" s="27" t="s">
        <v>29</v>
      </c>
      <c r="H161" s="27" t="str">
        <f t="shared" si="32"/>
        <v/>
      </c>
      <c r="I161" s="23" t="str">
        <f t="shared" si="39"/>
        <v>Dames</v>
      </c>
      <c r="J161" t="str">
        <f t="shared" si="40"/>
        <v>637.0</v>
      </c>
      <c r="K161">
        <f t="shared" si="41"/>
        <v>6</v>
      </c>
      <c r="L161" s="23" t="str">
        <f t="shared" si="42"/>
        <v>R7 </v>
      </c>
      <c r="M161" s="23" t="s">
        <v>3776</v>
      </c>
      <c r="N161" s="23" t="s">
        <v>3777</v>
      </c>
      <c r="O161" s="23" t="s">
        <v>2518</v>
      </c>
      <c r="P161" s="23">
        <v>6799</v>
      </c>
      <c r="Q161" s="23">
        <v>2.0289999999999999</v>
      </c>
      <c r="R161" s="23" t="s">
        <v>156</v>
      </c>
      <c r="S161" s="23" t="s">
        <v>36</v>
      </c>
    </row>
    <row r="162" spans="1:19" ht="13.25" customHeight="1" x14ac:dyDescent="0.35">
      <c r="A162" s="23" t="str">
        <f t="shared" si="33"/>
        <v>Barcoujaraud Camille</v>
      </c>
      <c r="B162" s="23" t="str">
        <f t="shared" si="34"/>
        <v>137.16.283.0</v>
      </c>
      <c r="C162" s="23" t="str">
        <f t="shared" si="35"/>
        <v>R9</v>
      </c>
      <c r="D162" s="23">
        <f t="shared" si="36"/>
        <v>0.745</v>
      </c>
      <c r="E162" s="23" t="str">
        <f t="shared" si="37"/>
        <v>10&amp;U</v>
      </c>
      <c r="F162" s="23" t="str">
        <f t="shared" si="38"/>
        <v>A</v>
      </c>
      <c r="G162" s="27" t="s">
        <v>4910</v>
      </c>
      <c r="H162" s="27" t="str">
        <f t="shared" si="32"/>
        <v/>
      </c>
      <c r="I162" s="23" t="str">
        <f t="shared" si="39"/>
        <v>Messieurs</v>
      </c>
      <c r="J162" t="str">
        <f t="shared" si="40"/>
        <v>283.0</v>
      </c>
      <c r="K162">
        <f t="shared" si="41"/>
        <v>2</v>
      </c>
      <c r="L162" s="23" t="str">
        <f t="shared" si="42"/>
        <v>R9 </v>
      </c>
      <c r="M162" s="23" t="s">
        <v>6958</v>
      </c>
      <c r="N162" s="23" t="s">
        <v>6959</v>
      </c>
      <c r="O162" s="23" t="s">
        <v>2525</v>
      </c>
      <c r="P162" s="23">
        <v>44992</v>
      </c>
      <c r="Q162" s="23">
        <v>0.745</v>
      </c>
      <c r="R162" s="23" t="s">
        <v>106</v>
      </c>
      <c r="S162" s="23" t="s">
        <v>36</v>
      </c>
    </row>
    <row r="163" spans="1:19" x14ac:dyDescent="0.35">
      <c r="A163" s="23" t="str">
        <f t="shared" si="33"/>
        <v>Baret Augustin</v>
      </c>
      <c r="B163" s="23" t="str">
        <f t="shared" si="34"/>
        <v>137.97.285.0</v>
      </c>
      <c r="C163" s="23" t="str">
        <f t="shared" si="35"/>
        <v>R9</v>
      </c>
      <c r="D163" s="23">
        <f t="shared" si="36"/>
        <v>0.75</v>
      </c>
      <c r="E163" s="23" t="str">
        <f t="shared" si="37"/>
        <v>A</v>
      </c>
      <c r="F163" s="23" t="str">
        <f t="shared" si="38"/>
        <v>S</v>
      </c>
      <c r="G163" s="27" t="s">
        <v>5553</v>
      </c>
      <c r="H163" s="27" t="str">
        <f t="shared" si="32"/>
        <v/>
      </c>
      <c r="I163" s="23" t="str">
        <f t="shared" si="39"/>
        <v>Messieurs</v>
      </c>
      <c r="J163" t="str">
        <f t="shared" si="40"/>
        <v>285.0</v>
      </c>
      <c r="K163">
        <f t="shared" si="41"/>
        <v>2</v>
      </c>
      <c r="L163" s="23" t="str">
        <f t="shared" si="42"/>
        <v>R9 </v>
      </c>
      <c r="M163" s="23" t="s">
        <v>5463</v>
      </c>
      <c r="N163" s="23" t="s">
        <v>5464</v>
      </c>
      <c r="O163" s="23" t="s">
        <v>2525</v>
      </c>
      <c r="P163" s="23">
        <v>32606</v>
      </c>
      <c r="Q163" s="23">
        <v>0.75</v>
      </c>
      <c r="R163" s="23" t="s">
        <v>36</v>
      </c>
      <c r="S163" s="23" t="s">
        <v>822</v>
      </c>
    </row>
    <row r="164" spans="1:19" ht="13.25" customHeight="1" x14ac:dyDescent="0.35">
      <c r="A164" s="23" t="str">
        <f t="shared" si="33"/>
        <v>Baretzki Thibault</v>
      </c>
      <c r="B164" s="23" t="str">
        <f t="shared" si="34"/>
        <v>137.01.266.0</v>
      </c>
      <c r="C164" s="23" t="str">
        <f t="shared" si="35"/>
        <v>R9</v>
      </c>
      <c r="D164" s="23">
        <f t="shared" si="36"/>
        <v>0.75</v>
      </c>
      <c r="E164" s="23" t="str">
        <f t="shared" si="37"/>
        <v>A</v>
      </c>
      <c r="F164" s="23" t="str">
        <f t="shared" si="38"/>
        <v>S</v>
      </c>
      <c r="G164" s="27" t="s">
        <v>497</v>
      </c>
      <c r="H164" s="27" t="str">
        <f t="shared" si="32"/>
        <v/>
      </c>
      <c r="I164" s="23" t="str">
        <f t="shared" si="39"/>
        <v>Messieurs</v>
      </c>
      <c r="J164" t="str">
        <f t="shared" si="40"/>
        <v>266.0</v>
      </c>
      <c r="K164">
        <f t="shared" si="41"/>
        <v>2</v>
      </c>
      <c r="L164" s="23" t="str">
        <f t="shared" si="42"/>
        <v>R9 </v>
      </c>
      <c r="M164" s="23" t="s">
        <v>1053</v>
      </c>
      <c r="N164" s="23" t="s">
        <v>1054</v>
      </c>
      <c r="O164" s="23" t="s">
        <v>2525</v>
      </c>
      <c r="P164" s="23">
        <v>32606</v>
      </c>
      <c r="Q164" s="23">
        <v>0.75</v>
      </c>
      <c r="R164" s="23" t="s">
        <v>36</v>
      </c>
      <c r="S164" s="23" t="s">
        <v>822</v>
      </c>
    </row>
    <row r="165" spans="1:19" x14ac:dyDescent="0.35">
      <c r="A165" s="23" t="str">
        <f t="shared" si="33"/>
        <v>Barnestein Daniel</v>
      </c>
      <c r="B165" s="23" t="str">
        <f t="shared" si="34"/>
        <v>138.95.181.0</v>
      </c>
      <c r="C165" s="23" t="str">
        <f t="shared" si="35"/>
        <v>R9</v>
      </c>
      <c r="D165" s="23">
        <f t="shared" si="36"/>
        <v>0.75</v>
      </c>
      <c r="E165" s="23" t="str">
        <f t="shared" si="37"/>
        <v>A</v>
      </c>
      <c r="F165" s="23" t="str">
        <f t="shared" si="38"/>
        <v>S</v>
      </c>
      <c r="G165" s="27" t="s">
        <v>2783</v>
      </c>
      <c r="H165" s="27" t="str">
        <f t="shared" si="32"/>
        <v/>
      </c>
      <c r="I165" s="23" t="str">
        <f t="shared" si="39"/>
        <v>Messieurs</v>
      </c>
      <c r="J165" t="str">
        <f t="shared" si="40"/>
        <v>181.0</v>
      </c>
      <c r="K165">
        <f t="shared" si="41"/>
        <v>1</v>
      </c>
      <c r="L165" s="23" t="str">
        <f t="shared" si="42"/>
        <v>R9 </v>
      </c>
      <c r="M165" s="23" t="s">
        <v>1516</v>
      </c>
      <c r="N165" s="23" t="s">
        <v>1517</v>
      </c>
      <c r="O165" s="23" t="s">
        <v>2525</v>
      </c>
      <c r="P165" s="23">
        <v>32606</v>
      </c>
      <c r="Q165" s="23">
        <v>0.75</v>
      </c>
      <c r="R165" s="23" t="s">
        <v>36</v>
      </c>
      <c r="S165" s="23" t="s">
        <v>822</v>
      </c>
    </row>
    <row r="166" spans="1:19" x14ac:dyDescent="0.35">
      <c r="A166" s="23" t="str">
        <f t="shared" si="33"/>
        <v>Barranco Hernandez Jaime</v>
      </c>
      <c r="B166" s="23" t="str">
        <f t="shared" si="34"/>
        <v>138.95.425.0</v>
      </c>
      <c r="C166" s="23" t="str">
        <f t="shared" si="35"/>
        <v>R7</v>
      </c>
      <c r="D166" s="23">
        <f t="shared" si="36"/>
        <v>3.0219999999999998</v>
      </c>
      <c r="E166" s="23" t="str">
        <f t="shared" si="37"/>
        <v>A</v>
      </c>
      <c r="F166" s="23" t="str">
        <f t="shared" si="38"/>
        <v>A</v>
      </c>
      <c r="G166" s="27" t="s">
        <v>4910</v>
      </c>
      <c r="H166" s="27" t="str">
        <f t="shared" si="32"/>
        <v/>
      </c>
      <c r="I166" s="23" t="str">
        <f t="shared" si="39"/>
        <v>Messieurs</v>
      </c>
      <c r="J166" t="str">
        <f t="shared" si="40"/>
        <v>425.0</v>
      </c>
      <c r="K166">
        <f t="shared" si="41"/>
        <v>4</v>
      </c>
      <c r="L166" s="23" t="str">
        <f t="shared" si="42"/>
        <v>R7 </v>
      </c>
      <c r="M166" s="23" t="s">
        <v>6575</v>
      </c>
      <c r="N166" s="23" t="s">
        <v>6576</v>
      </c>
      <c r="O166" s="23" t="s">
        <v>2518</v>
      </c>
      <c r="P166" s="23">
        <v>12533</v>
      </c>
      <c r="Q166" s="23">
        <v>3.0219999999999998</v>
      </c>
      <c r="R166" s="23" t="s">
        <v>36</v>
      </c>
      <c r="S166" s="23" t="s">
        <v>36</v>
      </c>
    </row>
    <row r="167" spans="1:19" x14ac:dyDescent="0.35">
      <c r="A167" s="23" t="str">
        <f t="shared" si="33"/>
        <v>Barras David</v>
      </c>
      <c r="B167" s="23" t="str">
        <f t="shared" si="34"/>
        <v>138.84.164.0</v>
      </c>
      <c r="C167" s="23" t="str">
        <f t="shared" si="35"/>
        <v>R9</v>
      </c>
      <c r="D167" s="23">
        <f t="shared" si="36"/>
        <v>0.75</v>
      </c>
      <c r="E167" s="23" t="str">
        <f t="shared" si="37"/>
        <v>40+</v>
      </c>
      <c r="F167" s="23" t="str">
        <f t="shared" si="38"/>
        <v>A</v>
      </c>
      <c r="G167" s="27" t="s">
        <v>4909</v>
      </c>
      <c r="H167" s="27" t="str">
        <f t="shared" si="32"/>
        <v/>
      </c>
      <c r="I167" s="23" t="str">
        <f t="shared" si="39"/>
        <v>Messieurs</v>
      </c>
      <c r="J167" t="str">
        <f t="shared" si="40"/>
        <v>164.0</v>
      </c>
      <c r="K167">
        <f t="shared" si="41"/>
        <v>1</v>
      </c>
      <c r="L167" s="23" t="str">
        <f t="shared" si="42"/>
        <v>R9 </v>
      </c>
      <c r="M167" s="23" t="s">
        <v>5857</v>
      </c>
      <c r="N167" s="23" t="s">
        <v>5858</v>
      </c>
      <c r="O167" s="23" t="s">
        <v>2525</v>
      </c>
      <c r="P167" s="23">
        <v>32606</v>
      </c>
      <c r="Q167" s="23">
        <v>0.75</v>
      </c>
      <c r="R167" s="23" t="s">
        <v>68</v>
      </c>
      <c r="S167" s="23" t="s">
        <v>36</v>
      </c>
    </row>
    <row r="168" spans="1:19" x14ac:dyDescent="0.35">
      <c r="A168" s="23" t="str">
        <f t="shared" si="33"/>
        <v>Barras Gilles</v>
      </c>
      <c r="B168" s="23" t="str">
        <f t="shared" si="34"/>
        <v>138.85.166.0</v>
      </c>
      <c r="C168" s="23" t="str">
        <f t="shared" si="35"/>
        <v>R6</v>
      </c>
      <c r="D168" s="23">
        <f t="shared" si="36"/>
        <v>4.3129999999999997</v>
      </c>
      <c r="E168" s="23" t="str">
        <f t="shared" si="37"/>
        <v>40+</v>
      </c>
      <c r="F168" s="23" t="str">
        <f t="shared" si="38"/>
        <v>A</v>
      </c>
      <c r="G168" s="27" t="s">
        <v>4910</v>
      </c>
      <c r="H168" s="27" t="str">
        <f t="shared" si="32"/>
        <v/>
      </c>
      <c r="I168" s="23" t="str">
        <f t="shared" si="39"/>
        <v>Messieurs</v>
      </c>
      <c r="J168" t="str">
        <f t="shared" si="40"/>
        <v>166.0</v>
      </c>
      <c r="K168">
        <f t="shared" si="41"/>
        <v>1</v>
      </c>
      <c r="L168" s="23" t="str">
        <f t="shared" si="42"/>
        <v>R6 </v>
      </c>
      <c r="M168" s="23" t="s">
        <v>6391</v>
      </c>
      <c r="N168" s="23" t="s">
        <v>6392</v>
      </c>
      <c r="O168" s="23" t="s">
        <v>2517</v>
      </c>
      <c r="P168" s="23">
        <v>6460</v>
      </c>
      <c r="Q168" s="23">
        <v>4.3129999999999997</v>
      </c>
      <c r="R168" s="23" t="s">
        <v>68</v>
      </c>
      <c r="S168" s="23" t="s">
        <v>36</v>
      </c>
    </row>
    <row r="169" spans="1:19" x14ac:dyDescent="0.35">
      <c r="A169" s="23" t="str">
        <f t="shared" si="33"/>
        <v>Barras Juliette</v>
      </c>
      <c r="B169" s="23" t="str">
        <f t="shared" si="34"/>
        <v>138.11.825.0</v>
      </c>
      <c r="C169" s="23" t="str">
        <f t="shared" si="35"/>
        <v>R9</v>
      </c>
      <c r="D169" s="23">
        <f t="shared" si="36"/>
        <v>0.74299999999999999</v>
      </c>
      <c r="E169" s="23" t="str">
        <f t="shared" si="37"/>
        <v>16&amp;U</v>
      </c>
      <c r="F169" s="23" t="str">
        <f t="shared" si="38"/>
        <v>A</v>
      </c>
      <c r="G169" s="27" t="s">
        <v>3274</v>
      </c>
      <c r="H169" s="27" t="str">
        <f t="shared" si="32"/>
        <v/>
      </c>
      <c r="I169" s="23" t="str">
        <f t="shared" si="39"/>
        <v>Dames</v>
      </c>
      <c r="J169" t="str">
        <f t="shared" si="40"/>
        <v>825.0</v>
      </c>
      <c r="K169">
        <f t="shared" si="41"/>
        <v>8</v>
      </c>
      <c r="L169" s="23" t="str">
        <f t="shared" si="42"/>
        <v>R9 </v>
      </c>
      <c r="M169" s="23" t="s">
        <v>5999</v>
      </c>
      <c r="N169" s="23" t="s">
        <v>6000</v>
      </c>
      <c r="O169" s="23" t="s">
        <v>2525</v>
      </c>
      <c r="P169" s="23">
        <v>16773</v>
      </c>
      <c r="Q169" s="23">
        <v>0.74299999999999999</v>
      </c>
      <c r="R169" s="23" t="s">
        <v>85</v>
      </c>
      <c r="S169" s="23" t="s">
        <v>36</v>
      </c>
    </row>
    <row r="170" spans="1:19" x14ac:dyDescent="0.35">
      <c r="A170" s="23" t="str">
        <f t="shared" si="33"/>
        <v>Barras Yannick</v>
      </c>
      <c r="B170" s="23" t="str">
        <f t="shared" si="34"/>
        <v>138.89.324.0</v>
      </c>
      <c r="C170" s="23" t="str">
        <f t="shared" si="35"/>
        <v>R7</v>
      </c>
      <c r="D170" s="23">
        <f t="shared" si="36"/>
        <v>2.1150000000000002</v>
      </c>
      <c r="E170" s="23" t="str">
        <f t="shared" si="37"/>
        <v>35+</v>
      </c>
      <c r="F170" s="23" t="str">
        <f t="shared" si="38"/>
        <v>A</v>
      </c>
      <c r="G170" s="27" t="s">
        <v>28</v>
      </c>
      <c r="H170" s="27" t="str">
        <f t="shared" si="32"/>
        <v/>
      </c>
      <c r="I170" s="23" t="str">
        <f t="shared" si="39"/>
        <v>Messieurs</v>
      </c>
      <c r="J170" t="str">
        <f t="shared" si="40"/>
        <v>324.0</v>
      </c>
      <c r="K170">
        <f t="shared" si="41"/>
        <v>3</v>
      </c>
      <c r="L170" s="23" t="str">
        <f t="shared" si="42"/>
        <v>R7 </v>
      </c>
      <c r="M170" s="23" t="s">
        <v>6085</v>
      </c>
      <c r="N170" s="23" t="s">
        <v>6086</v>
      </c>
      <c r="O170" s="23" t="s">
        <v>2518</v>
      </c>
      <c r="P170" s="23">
        <v>18545</v>
      </c>
      <c r="Q170" s="23">
        <v>2.1150000000000002</v>
      </c>
      <c r="R170" s="23" t="s">
        <v>42</v>
      </c>
      <c r="S170" s="23" t="s">
        <v>36</v>
      </c>
    </row>
    <row r="171" spans="1:19" x14ac:dyDescent="0.35">
      <c r="A171" s="23" t="str">
        <f t="shared" si="33"/>
        <v>Barreno Christelle</v>
      </c>
      <c r="B171" s="23" t="str">
        <f t="shared" si="34"/>
        <v>138.99.703.0</v>
      </c>
      <c r="C171" s="23" t="str">
        <f t="shared" si="35"/>
        <v>R9</v>
      </c>
      <c r="D171" s="23">
        <f t="shared" si="36"/>
        <v>0.75</v>
      </c>
      <c r="E171" s="23" t="str">
        <f t="shared" si="37"/>
        <v>A</v>
      </c>
      <c r="F171" s="23" t="str">
        <f t="shared" si="38"/>
        <v>S</v>
      </c>
      <c r="G171" s="27" t="s">
        <v>2783</v>
      </c>
      <c r="H171" s="27" t="str">
        <f t="shared" si="32"/>
        <v/>
      </c>
      <c r="I171" s="23" t="str">
        <f t="shared" si="39"/>
        <v>Dames</v>
      </c>
      <c r="J171" t="str">
        <f t="shared" si="40"/>
        <v>703.0</v>
      </c>
      <c r="K171">
        <f t="shared" si="41"/>
        <v>7</v>
      </c>
      <c r="L171" s="23" t="str">
        <f t="shared" si="42"/>
        <v>R9 </v>
      </c>
      <c r="M171" s="23" t="s">
        <v>1518</v>
      </c>
      <c r="N171" s="23" t="s">
        <v>1519</v>
      </c>
      <c r="O171" s="23" t="s">
        <v>2525</v>
      </c>
      <c r="P171" s="23">
        <v>11849</v>
      </c>
      <c r="Q171" s="23">
        <v>0.75</v>
      </c>
      <c r="R171" s="23" t="s">
        <v>36</v>
      </c>
      <c r="S171" s="23" t="s">
        <v>822</v>
      </c>
    </row>
    <row r="172" spans="1:19" x14ac:dyDescent="0.35">
      <c r="A172" s="23" t="str">
        <f t="shared" si="33"/>
        <v>Barreno Natasha</v>
      </c>
      <c r="B172" s="23" t="str">
        <f t="shared" si="34"/>
        <v>138.02.846.0</v>
      </c>
      <c r="C172" s="23" t="str">
        <f t="shared" si="35"/>
        <v>R9</v>
      </c>
      <c r="D172" s="23">
        <f t="shared" si="36"/>
        <v>0.75</v>
      </c>
      <c r="E172" s="23" t="str">
        <f t="shared" si="37"/>
        <v>A</v>
      </c>
      <c r="F172" s="23" t="str">
        <f t="shared" si="38"/>
        <v>S</v>
      </c>
      <c r="G172" s="27" t="s">
        <v>2783</v>
      </c>
      <c r="H172" s="27" t="str">
        <f t="shared" si="32"/>
        <v/>
      </c>
      <c r="I172" s="23" t="str">
        <f t="shared" si="39"/>
        <v>Dames</v>
      </c>
      <c r="J172" t="str">
        <f t="shared" si="40"/>
        <v>846.0</v>
      </c>
      <c r="K172">
        <f t="shared" si="41"/>
        <v>8</v>
      </c>
      <c r="L172" s="23" t="str">
        <f t="shared" si="42"/>
        <v>R9 </v>
      </c>
      <c r="M172" s="23" t="s">
        <v>725</v>
      </c>
      <c r="N172" s="23" t="s">
        <v>726</v>
      </c>
      <c r="O172" s="23" t="s">
        <v>2525</v>
      </c>
      <c r="P172" s="23">
        <v>11849</v>
      </c>
      <c r="Q172" s="23">
        <v>0.75</v>
      </c>
      <c r="R172" s="23" t="s">
        <v>36</v>
      </c>
      <c r="S172" s="23" t="s">
        <v>822</v>
      </c>
    </row>
    <row r="173" spans="1:19" x14ac:dyDescent="0.35">
      <c r="A173" s="23" t="str">
        <f t="shared" si="33"/>
        <v>Barthe Isabelle</v>
      </c>
      <c r="B173" s="23" t="str">
        <f t="shared" si="34"/>
        <v>139.72.601.0</v>
      </c>
      <c r="C173" s="23" t="str">
        <f t="shared" si="35"/>
        <v>R8</v>
      </c>
      <c r="D173" s="23">
        <f t="shared" si="36"/>
        <v>0.99</v>
      </c>
      <c r="E173" s="23" t="str">
        <f t="shared" si="37"/>
        <v>50+</v>
      </c>
      <c r="F173" s="23" t="str">
        <f t="shared" si="38"/>
        <v>A</v>
      </c>
      <c r="G173" s="27" t="s">
        <v>4910</v>
      </c>
      <c r="H173" s="27" t="str">
        <f t="shared" si="32"/>
        <v/>
      </c>
      <c r="I173" s="23" t="str">
        <f t="shared" si="39"/>
        <v>Dames</v>
      </c>
      <c r="J173" t="str">
        <f t="shared" si="40"/>
        <v>601.0</v>
      </c>
      <c r="K173">
        <f t="shared" si="41"/>
        <v>6</v>
      </c>
      <c r="L173" s="23" t="str">
        <f t="shared" si="42"/>
        <v>R8 </v>
      </c>
      <c r="M173" s="23" t="s">
        <v>566</v>
      </c>
      <c r="N173" s="23" t="s">
        <v>567</v>
      </c>
      <c r="O173" s="23" t="s">
        <v>2522</v>
      </c>
      <c r="P173" s="23">
        <v>10688</v>
      </c>
      <c r="Q173" s="23">
        <v>0.99</v>
      </c>
      <c r="R173" s="23" t="s">
        <v>39</v>
      </c>
      <c r="S173" s="23" t="s">
        <v>36</v>
      </c>
    </row>
    <row r="174" spans="1:19" x14ac:dyDescent="0.35">
      <c r="A174" s="23" t="str">
        <f t="shared" si="33"/>
        <v>Bartolini Edoardo</v>
      </c>
      <c r="B174" s="23" t="str">
        <f t="shared" si="34"/>
        <v>139.14.236.0</v>
      </c>
      <c r="C174" s="23" t="str">
        <f t="shared" si="35"/>
        <v>R9</v>
      </c>
      <c r="D174" s="23">
        <f t="shared" si="36"/>
        <v>0.745</v>
      </c>
      <c r="E174" s="23" t="str">
        <f t="shared" si="37"/>
        <v>12&amp;U</v>
      </c>
      <c r="F174" s="23" t="str">
        <f t="shared" si="38"/>
        <v>A</v>
      </c>
      <c r="G174" s="27" t="s">
        <v>28</v>
      </c>
      <c r="H174" s="27" t="str">
        <f t="shared" si="32"/>
        <v/>
      </c>
      <c r="I174" s="23" t="str">
        <f t="shared" si="39"/>
        <v>Messieurs</v>
      </c>
      <c r="J174" t="str">
        <f t="shared" si="40"/>
        <v>236.0</v>
      </c>
      <c r="K174">
        <f t="shared" si="41"/>
        <v>2</v>
      </c>
      <c r="L174" s="23" t="str">
        <f t="shared" si="42"/>
        <v>R9 </v>
      </c>
      <c r="M174" s="23" t="s">
        <v>6124</v>
      </c>
      <c r="N174" s="23" t="s">
        <v>6125</v>
      </c>
      <c r="O174" s="23" t="s">
        <v>2525</v>
      </c>
      <c r="P174" s="23">
        <v>44992</v>
      </c>
      <c r="Q174" s="23">
        <v>0.745</v>
      </c>
      <c r="R174" s="23" t="s">
        <v>50</v>
      </c>
      <c r="S174" s="23" t="s">
        <v>36</v>
      </c>
    </row>
    <row r="175" spans="1:19" x14ac:dyDescent="0.35">
      <c r="A175" s="23" t="str">
        <f t="shared" si="33"/>
        <v>Bartova Barbora</v>
      </c>
      <c r="B175" s="23" t="str">
        <f t="shared" si="34"/>
        <v>139.77.671.0</v>
      </c>
      <c r="C175" s="23" t="str">
        <f t="shared" si="35"/>
        <v>R7</v>
      </c>
      <c r="D175" s="23">
        <f t="shared" si="36"/>
        <v>2.5129999999999999</v>
      </c>
      <c r="E175" s="23" t="str">
        <f t="shared" si="37"/>
        <v>45+</v>
      </c>
      <c r="F175" s="23" t="str">
        <f t="shared" si="38"/>
        <v>A</v>
      </c>
      <c r="G175" s="27" t="s">
        <v>1733</v>
      </c>
      <c r="H175" s="27" t="str">
        <f t="shared" si="32"/>
        <v/>
      </c>
      <c r="I175" s="23" t="str">
        <f t="shared" si="39"/>
        <v>Dames</v>
      </c>
      <c r="J175" t="str">
        <f t="shared" si="40"/>
        <v>671.0</v>
      </c>
      <c r="K175">
        <f t="shared" si="41"/>
        <v>6</v>
      </c>
      <c r="L175" s="23" t="str">
        <f t="shared" si="42"/>
        <v>R7 </v>
      </c>
      <c r="M175" s="23" t="s">
        <v>1912</v>
      </c>
      <c r="N175" s="23" t="s">
        <v>1913</v>
      </c>
      <c r="O175" s="23" t="s">
        <v>2518</v>
      </c>
      <c r="P175" s="23">
        <v>5451</v>
      </c>
      <c r="Q175" s="23">
        <v>2.5129999999999999</v>
      </c>
      <c r="R175" s="23" t="s">
        <v>76</v>
      </c>
      <c r="S175" s="23" t="s">
        <v>36</v>
      </c>
    </row>
    <row r="176" spans="1:19" x14ac:dyDescent="0.35">
      <c r="A176" s="23" t="str">
        <f t="shared" si="33"/>
        <v>Bashirova Leyla</v>
      </c>
      <c r="B176" s="23" t="str">
        <f t="shared" si="34"/>
        <v>140.10.655.0</v>
      </c>
      <c r="C176" s="23" t="str">
        <f t="shared" si="35"/>
        <v>R6</v>
      </c>
      <c r="D176" s="23">
        <f t="shared" si="36"/>
        <v>4.1050000000000004</v>
      </c>
      <c r="E176" s="23" t="str">
        <f t="shared" si="37"/>
        <v>16&amp;U</v>
      </c>
      <c r="F176" s="23" t="str">
        <f t="shared" si="38"/>
        <v>A</v>
      </c>
      <c r="G176" s="27" t="s">
        <v>29</v>
      </c>
      <c r="H176" s="27" t="str">
        <f t="shared" si="32"/>
        <v/>
      </c>
      <c r="I176" s="23" t="str">
        <f t="shared" si="39"/>
        <v>Dames</v>
      </c>
      <c r="J176" t="str">
        <f t="shared" si="40"/>
        <v>655.0</v>
      </c>
      <c r="K176">
        <f t="shared" si="41"/>
        <v>6</v>
      </c>
      <c r="L176" s="23" t="str">
        <f t="shared" si="42"/>
        <v>R6 </v>
      </c>
      <c r="M176" s="23" t="s">
        <v>4150</v>
      </c>
      <c r="N176" s="23" t="s">
        <v>4151</v>
      </c>
      <c r="O176" s="23" t="s">
        <v>2517</v>
      </c>
      <c r="P176" s="23">
        <v>2550</v>
      </c>
      <c r="Q176" s="23">
        <v>4.1050000000000004</v>
      </c>
      <c r="R176" s="23" t="s">
        <v>85</v>
      </c>
      <c r="S176" s="23" t="s">
        <v>36</v>
      </c>
    </row>
    <row r="177" spans="1:19" x14ac:dyDescent="0.35">
      <c r="A177" s="23" t="str">
        <f t="shared" si="33"/>
        <v>Basinos Dimitrios</v>
      </c>
      <c r="B177" s="23" t="str">
        <f t="shared" si="34"/>
        <v>140.13.351.0</v>
      </c>
      <c r="C177" s="23" t="str">
        <f t="shared" si="35"/>
        <v>R6</v>
      </c>
      <c r="D177" s="23">
        <f t="shared" si="36"/>
        <v>3.4910000000000001</v>
      </c>
      <c r="E177" s="23" t="str">
        <f t="shared" si="37"/>
        <v>14&amp;U</v>
      </c>
      <c r="F177" s="23" t="str">
        <f t="shared" si="38"/>
        <v>A</v>
      </c>
      <c r="G177" s="27" t="s">
        <v>27</v>
      </c>
      <c r="H177" s="27" t="str">
        <f t="shared" si="32"/>
        <v/>
      </c>
      <c r="I177" s="23" t="str">
        <f t="shared" si="39"/>
        <v>Messieurs</v>
      </c>
      <c r="J177" t="str">
        <f t="shared" si="40"/>
        <v>351.0</v>
      </c>
      <c r="K177">
        <f t="shared" si="41"/>
        <v>3</v>
      </c>
      <c r="L177" s="23" t="str">
        <f t="shared" si="42"/>
        <v>R6 </v>
      </c>
      <c r="M177" s="23" t="s">
        <v>3126</v>
      </c>
      <c r="N177" s="23" t="s">
        <v>3127</v>
      </c>
      <c r="O177" s="23" t="s">
        <v>2517</v>
      </c>
      <c r="P177" s="23">
        <v>10027</v>
      </c>
      <c r="Q177" s="23">
        <v>3.4910000000000001</v>
      </c>
      <c r="R177" s="23" t="s">
        <v>81</v>
      </c>
      <c r="S177" s="23" t="s">
        <v>36</v>
      </c>
    </row>
    <row r="178" spans="1:19" x14ac:dyDescent="0.35">
      <c r="A178" s="23" t="str">
        <f t="shared" si="33"/>
        <v>Bataclan Emma</v>
      </c>
      <c r="B178" s="23" t="str">
        <f t="shared" si="34"/>
        <v>141.70.726.0</v>
      </c>
      <c r="C178" s="23" t="str">
        <f t="shared" si="35"/>
        <v>R9</v>
      </c>
      <c r="D178" s="23">
        <f t="shared" si="36"/>
        <v>0.75</v>
      </c>
      <c r="E178" s="23" t="str">
        <f t="shared" si="37"/>
        <v>55+</v>
      </c>
      <c r="F178" s="23" t="str">
        <f t="shared" si="38"/>
        <v>A</v>
      </c>
      <c r="G178" s="27" t="s">
        <v>3273</v>
      </c>
      <c r="H178" s="27" t="str">
        <f t="shared" si="32"/>
        <v/>
      </c>
      <c r="I178" s="23" t="str">
        <f t="shared" si="39"/>
        <v>Dames</v>
      </c>
      <c r="J178" t="str">
        <f t="shared" si="40"/>
        <v>726.0</v>
      </c>
      <c r="K178">
        <f t="shared" si="41"/>
        <v>7</v>
      </c>
      <c r="L178" s="23" t="str">
        <f t="shared" si="42"/>
        <v>R9 </v>
      </c>
      <c r="M178" s="23" t="s">
        <v>3363</v>
      </c>
      <c r="N178" s="23" t="s">
        <v>3364</v>
      </c>
      <c r="O178" s="23" t="s">
        <v>2525</v>
      </c>
      <c r="P178" s="23">
        <v>11849</v>
      </c>
      <c r="Q178" s="23">
        <v>0.75</v>
      </c>
      <c r="R178" s="23" t="s">
        <v>53</v>
      </c>
      <c r="S178" s="23" t="s">
        <v>36</v>
      </c>
    </row>
    <row r="179" spans="1:19" x14ac:dyDescent="0.35">
      <c r="A179" s="23" t="str">
        <f t="shared" si="33"/>
        <v>Bataclan Jonathan</v>
      </c>
      <c r="B179" s="23" t="str">
        <f t="shared" si="34"/>
        <v>141.73.326.0</v>
      </c>
      <c r="C179" s="23" t="str">
        <f t="shared" si="35"/>
        <v>R8</v>
      </c>
      <c r="D179" s="23">
        <f t="shared" si="36"/>
        <v>1.5109999999999999</v>
      </c>
      <c r="E179" s="23" t="str">
        <f t="shared" si="37"/>
        <v>50+</v>
      </c>
      <c r="F179" s="23" t="str">
        <f t="shared" si="38"/>
        <v>A</v>
      </c>
      <c r="G179" s="27" t="s">
        <v>3273</v>
      </c>
      <c r="H179" s="27" t="str">
        <f t="shared" si="32"/>
        <v/>
      </c>
      <c r="I179" s="23" t="str">
        <f t="shared" si="39"/>
        <v>Messieurs</v>
      </c>
      <c r="J179" t="str">
        <f t="shared" si="40"/>
        <v>326.0</v>
      </c>
      <c r="K179">
        <f t="shared" si="41"/>
        <v>3</v>
      </c>
      <c r="L179" s="23" t="str">
        <f t="shared" si="42"/>
        <v>R8 </v>
      </c>
      <c r="M179" s="23" t="s">
        <v>3457</v>
      </c>
      <c r="N179" s="23" t="s">
        <v>3458</v>
      </c>
      <c r="O179" s="23" t="s">
        <v>2522</v>
      </c>
      <c r="P179" s="23">
        <v>23557</v>
      </c>
      <c r="Q179" s="23">
        <v>1.5109999999999999</v>
      </c>
      <c r="R179" s="23" t="s">
        <v>39</v>
      </c>
      <c r="S179" s="23" t="s">
        <v>36</v>
      </c>
    </row>
    <row r="180" spans="1:19" x14ac:dyDescent="0.35">
      <c r="A180" s="23" t="str">
        <f t="shared" si="33"/>
        <v>Baudraz Charles</v>
      </c>
      <c r="B180" s="23" t="str">
        <f t="shared" si="34"/>
        <v>142.86.477.0</v>
      </c>
      <c r="C180" s="23" t="str">
        <f t="shared" si="35"/>
        <v>R9</v>
      </c>
      <c r="D180" s="23">
        <f t="shared" si="36"/>
        <v>0.745</v>
      </c>
      <c r="E180" s="23" t="str">
        <f t="shared" si="37"/>
        <v>40+</v>
      </c>
      <c r="F180" s="23" t="str">
        <f t="shared" si="38"/>
        <v>A</v>
      </c>
      <c r="G180" s="27" t="s">
        <v>497</v>
      </c>
      <c r="H180" s="27" t="str">
        <f t="shared" si="32"/>
        <v/>
      </c>
      <c r="I180" s="23" t="str">
        <f t="shared" si="39"/>
        <v>Messieurs</v>
      </c>
      <c r="J180" t="str">
        <f t="shared" si="40"/>
        <v>477.0</v>
      </c>
      <c r="K180">
        <f t="shared" si="41"/>
        <v>4</v>
      </c>
      <c r="L180" s="23" t="str">
        <f t="shared" si="42"/>
        <v>R9 </v>
      </c>
      <c r="M180" s="23" t="s">
        <v>5653</v>
      </c>
      <c r="N180" s="23" t="s">
        <v>5654</v>
      </c>
      <c r="O180" s="23" t="s">
        <v>2525</v>
      </c>
      <c r="P180" s="23">
        <v>44992</v>
      </c>
      <c r="Q180" s="23">
        <v>0.745</v>
      </c>
      <c r="R180" s="23" t="s">
        <v>68</v>
      </c>
      <c r="S180" s="23" t="s">
        <v>36</v>
      </c>
    </row>
    <row r="181" spans="1:19" x14ac:dyDescent="0.35">
      <c r="A181" s="23" t="str">
        <f t="shared" si="33"/>
        <v>Baumann Marc</v>
      </c>
      <c r="B181" s="23" t="str">
        <f t="shared" si="34"/>
        <v>144.57.465.0</v>
      </c>
      <c r="C181" s="23" t="str">
        <f t="shared" si="35"/>
        <v>R7</v>
      </c>
      <c r="D181" s="23">
        <f t="shared" si="36"/>
        <v>2.0670000000000002</v>
      </c>
      <c r="E181" s="23" t="str">
        <f t="shared" si="37"/>
        <v>65+</v>
      </c>
      <c r="F181" s="23" t="str">
        <f t="shared" si="38"/>
        <v>S</v>
      </c>
      <c r="G181" s="27" t="s">
        <v>6999</v>
      </c>
      <c r="H181" s="27" t="str">
        <f t="shared" si="32"/>
        <v/>
      </c>
      <c r="I181" s="23" t="str">
        <f t="shared" si="39"/>
        <v>Messieurs</v>
      </c>
      <c r="J181" t="str">
        <f t="shared" si="40"/>
        <v>465.0</v>
      </c>
      <c r="K181">
        <f t="shared" si="41"/>
        <v>4</v>
      </c>
      <c r="L181" s="23" t="str">
        <f t="shared" si="42"/>
        <v>R7 </v>
      </c>
      <c r="M181" s="23" t="s">
        <v>5201</v>
      </c>
      <c r="N181" s="23" t="s">
        <v>5202</v>
      </c>
      <c r="O181" s="23" t="s">
        <v>2518</v>
      </c>
      <c r="P181" s="23">
        <v>18892</v>
      </c>
      <c r="Q181" s="23">
        <v>2.0670000000000002</v>
      </c>
      <c r="R181" s="23" t="s">
        <v>96</v>
      </c>
      <c r="S181" s="23" t="s">
        <v>822</v>
      </c>
    </row>
    <row r="182" spans="1:19" ht="13.25" customHeight="1" x14ac:dyDescent="0.35">
      <c r="A182" s="23" t="str">
        <f t="shared" si="33"/>
        <v>Baumann Patrick</v>
      </c>
      <c r="B182" s="23" t="str">
        <f t="shared" si="34"/>
        <v>144.79.454.0</v>
      </c>
      <c r="C182" s="23" t="str">
        <f t="shared" si="35"/>
        <v>R8</v>
      </c>
      <c r="D182" s="23">
        <f t="shared" si="36"/>
        <v>0.878</v>
      </c>
      <c r="E182" s="23" t="str">
        <f t="shared" si="37"/>
        <v>45+</v>
      </c>
      <c r="F182" s="23" t="str">
        <f t="shared" si="38"/>
        <v>A</v>
      </c>
      <c r="G182" s="27" t="s">
        <v>4909</v>
      </c>
      <c r="H182" s="27" t="str">
        <f t="shared" si="32"/>
        <v/>
      </c>
      <c r="I182" s="23" t="str">
        <f t="shared" si="39"/>
        <v>Messieurs</v>
      </c>
      <c r="J182" t="str">
        <f t="shared" si="40"/>
        <v>454.0</v>
      </c>
      <c r="K182">
        <f t="shared" si="41"/>
        <v>4</v>
      </c>
      <c r="L182" s="23" t="str">
        <f t="shared" si="42"/>
        <v>R8 </v>
      </c>
      <c r="M182" s="23" t="s">
        <v>5835</v>
      </c>
      <c r="N182" s="23" t="s">
        <v>5836</v>
      </c>
      <c r="O182" s="23" t="s">
        <v>2522</v>
      </c>
      <c r="P182" s="23">
        <v>30768</v>
      </c>
      <c r="Q182" s="23">
        <v>0.878</v>
      </c>
      <c r="R182" s="23" t="s">
        <v>76</v>
      </c>
      <c r="S182" s="23" t="s">
        <v>36</v>
      </c>
    </row>
    <row r="183" spans="1:19" x14ac:dyDescent="0.35">
      <c r="A183" s="23" t="str">
        <f t="shared" si="33"/>
        <v>Baumer Kevin</v>
      </c>
      <c r="B183" s="23" t="str">
        <f t="shared" si="34"/>
        <v>145.78.340.0</v>
      </c>
      <c r="C183" s="23" t="str">
        <f t="shared" si="35"/>
        <v>R7</v>
      </c>
      <c r="D183" s="23">
        <f t="shared" si="36"/>
        <v>2.57</v>
      </c>
      <c r="E183" s="23" t="str">
        <f t="shared" si="37"/>
        <v>45+</v>
      </c>
      <c r="F183" s="23" t="str">
        <f t="shared" si="38"/>
        <v>A</v>
      </c>
      <c r="G183" s="27" t="s">
        <v>4910</v>
      </c>
      <c r="H183" s="27" t="str">
        <f t="shared" si="32"/>
        <v/>
      </c>
      <c r="I183" s="23" t="str">
        <f t="shared" si="39"/>
        <v>Messieurs</v>
      </c>
      <c r="J183" t="str">
        <f t="shared" si="40"/>
        <v>340.0</v>
      </c>
      <c r="K183">
        <f t="shared" si="41"/>
        <v>3</v>
      </c>
      <c r="L183" s="23" t="str">
        <f t="shared" si="42"/>
        <v>R7 </v>
      </c>
      <c r="M183" s="23" t="s">
        <v>6625</v>
      </c>
      <c r="N183" s="23" t="s">
        <v>6626</v>
      </c>
      <c r="O183" s="23" t="s">
        <v>2518</v>
      </c>
      <c r="P183" s="23">
        <v>15313</v>
      </c>
      <c r="Q183" s="23">
        <v>2.57</v>
      </c>
      <c r="R183" s="23" t="s">
        <v>76</v>
      </c>
      <c r="S183" s="23" t="s">
        <v>36</v>
      </c>
    </row>
    <row r="184" spans="1:19" x14ac:dyDescent="0.35">
      <c r="A184" s="23" t="str">
        <f t="shared" si="33"/>
        <v>Baumeyer Stoyan</v>
      </c>
      <c r="B184" s="23" t="str">
        <f t="shared" si="34"/>
        <v>145.73.242.0</v>
      </c>
      <c r="C184" s="23" t="str">
        <f t="shared" si="35"/>
        <v>R9</v>
      </c>
      <c r="D184" s="23">
        <f t="shared" si="36"/>
        <v>0.75</v>
      </c>
      <c r="E184" s="23" t="str">
        <f t="shared" si="37"/>
        <v>50+</v>
      </c>
      <c r="F184" s="23" t="str">
        <f t="shared" si="38"/>
        <v>A</v>
      </c>
      <c r="G184" s="27" t="s">
        <v>1733</v>
      </c>
      <c r="H184" s="27" t="str">
        <f t="shared" si="32"/>
        <v/>
      </c>
      <c r="I184" s="23" t="str">
        <f t="shared" si="39"/>
        <v>Messieurs</v>
      </c>
      <c r="J184" t="str">
        <f t="shared" si="40"/>
        <v>242.0</v>
      </c>
      <c r="K184">
        <f t="shared" si="41"/>
        <v>2</v>
      </c>
      <c r="L184" s="23" t="str">
        <f t="shared" si="42"/>
        <v>R9 </v>
      </c>
      <c r="M184" s="23" t="s">
        <v>2412</v>
      </c>
      <c r="N184" s="23" t="s">
        <v>2413</v>
      </c>
      <c r="O184" s="23" t="s">
        <v>2525</v>
      </c>
      <c r="P184" s="23">
        <v>32606</v>
      </c>
      <c r="Q184" s="23">
        <v>0.75</v>
      </c>
      <c r="R184" s="23" t="s">
        <v>39</v>
      </c>
      <c r="S184" s="23" t="s">
        <v>36</v>
      </c>
    </row>
    <row r="185" spans="1:19" x14ac:dyDescent="0.35">
      <c r="A185" s="23" t="str">
        <f t="shared" si="33"/>
        <v>Bayle Emmanuel</v>
      </c>
      <c r="B185" s="23" t="str">
        <f t="shared" si="34"/>
        <v>149.70.175.0</v>
      </c>
      <c r="C185" s="23" t="str">
        <f t="shared" si="35"/>
        <v>R9</v>
      </c>
      <c r="D185" s="23">
        <f t="shared" si="36"/>
        <v>0.75</v>
      </c>
      <c r="E185" s="23" t="str">
        <f t="shared" si="37"/>
        <v>55+</v>
      </c>
      <c r="F185" s="23" t="str">
        <f t="shared" si="38"/>
        <v>A</v>
      </c>
      <c r="G185" s="27" t="s">
        <v>4910</v>
      </c>
      <c r="H185" s="27" t="str">
        <f t="shared" si="32"/>
        <v/>
      </c>
      <c r="I185" s="23" t="str">
        <f t="shared" si="39"/>
        <v>Messieurs</v>
      </c>
      <c r="J185" t="str">
        <f t="shared" si="40"/>
        <v>175.0</v>
      </c>
      <c r="K185">
        <f t="shared" si="41"/>
        <v>1</v>
      </c>
      <c r="L185" s="23" t="str">
        <f t="shared" si="42"/>
        <v>R9 </v>
      </c>
      <c r="M185" s="23" t="s">
        <v>6924</v>
      </c>
      <c r="N185" s="23" t="s">
        <v>6925</v>
      </c>
      <c r="O185" s="23" t="s">
        <v>2525</v>
      </c>
      <c r="P185" s="23">
        <v>32606</v>
      </c>
      <c r="Q185" s="23">
        <v>0.75</v>
      </c>
      <c r="R185" s="23" t="s">
        <v>53</v>
      </c>
      <c r="S185" s="23" t="s">
        <v>36</v>
      </c>
    </row>
    <row r="186" spans="1:19" x14ac:dyDescent="0.35">
      <c r="A186" s="23" t="str">
        <f t="shared" si="33"/>
        <v>Baz Elie</v>
      </c>
      <c r="B186" s="23" t="str">
        <f t="shared" si="34"/>
        <v>149.52.429.0</v>
      </c>
      <c r="C186" s="23" t="str">
        <f t="shared" si="35"/>
        <v>R9</v>
      </c>
      <c r="D186" s="23">
        <f t="shared" si="36"/>
        <v>0.75</v>
      </c>
      <c r="E186" s="23" t="str">
        <f t="shared" si="37"/>
        <v>70+</v>
      </c>
      <c r="F186" s="23" t="str">
        <f t="shared" si="38"/>
        <v>S</v>
      </c>
      <c r="G186" s="27" t="s">
        <v>3273</v>
      </c>
      <c r="H186" s="27" t="str">
        <f t="shared" si="32"/>
        <v/>
      </c>
      <c r="I186" s="23" t="str">
        <f t="shared" si="39"/>
        <v>Messieurs</v>
      </c>
      <c r="J186" t="str">
        <f t="shared" si="40"/>
        <v>429.0</v>
      </c>
      <c r="K186">
        <f t="shared" si="41"/>
        <v>4</v>
      </c>
      <c r="L186" s="23" t="str">
        <f t="shared" si="42"/>
        <v>R9 </v>
      </c>
      <c r="M186" s="23" t="s">
        <v>3553</v>
      </c>
      <c r="N186" s="23" t="s">
        <v>3554</v>
      </c>
      <c r="O186" s="23" t="s">
        <v>2525</v>
      </c>
      <c r="P186" s="23">
        <v>32606</v>
      </c>
      <c r="Q186" s="23">
        <v>0.75</v>
      </c>
      <c r="R186" s="23" t="s">
        <v>144</v>
      </c>
      <c r="S186" s="23" t="s">
        <v>822</v>
      </c>
    </row>
    <row r="187" spans="1:19" x14ac:dyDescent="0.35">
      <c r="A187" s="23" t="str">
        <f t="shared" si="33"/>
        <v>Beard Arthur</v>
      </c>
      <c r="B187" s="23" t="str">
        <f t="shared" si="34"/>
        <v>150.98.204.0</v>
      </c>
      <c r="C187" s="23" t="str">
        <f t="shared" si="35"/>
        <v>R9</v>
      </c>
      <c r="D187" s="23">
        <f t="shared" si="36"/>
        <v>0.745</v>
      </c>
      <c r="E187" s="23" t="str">
        <f t="shared" si="37"/>
        <v>A</v>
      </c>
      <c r="F187" s="23" t="str">
        <f t="shared" si="38"/>
        <v>A</v>
      </c>
      <c r="G187" s="27" t="s">
        <v>5553</v>
      </c>
      <c r="H187" s="27" t="str">
        <f t="shared" si="32"/>
        <v/>
      </c>
      <c r="I187" s="23" t="str">
        <f t="shared" si="39"/>
        <v>Messieurs</v>
      </c>
      <c r="J187" t="str">
        <f t="shared" si="40"/>
        <v>204.0</v>
      </c>
      <c r="K187">
        <f t="shared" si="41"/>
        <v>2</v>
      </c>
      <c r="L187" s="23" t="str">
        <f t="shared" si="42"/>
        <v>R9 </v>
      </c>
      <c r="M187" s="23" t="s">
        <v>5535</v>
      </c>
      <c r="N187" s="23" t="s">
        <v>5536</v>
      </c>
      <c r="O187" s="23" t="s">
        <v>2525</v>
      </c>
      <c r="P187" s="23">
        <v>44992</v>
      </c>
      <c r="Q187" s="23">
        <v>0.745</v>
      </c>
      <c r="R187" s="23" t="s">
        <v>36</v>
      </c>
      <c r="S187" s="23" t="s">
        <v>36</v>
      </c>
    </row>
    <row r="188" spans="1:19" x14ac:dyDescent="0.35">
      <c r="A188" s="23" t="str">
        <f t="shared" si="33"/>
        <v>Beard Richard</v>
      </c>
      <c r="B188" s="23" t="str">
        <f t="shared" si="34"/>
        <v>150.78.408.0</v>
      </c>
      <c r="C188" s="23" t="str">
        <f t="shared" si="35"/>
        <v>R9</v>
      </c>
      <c r="D188" s="23">
        <f t="shared" si="36"/>
        <v>0.75</v>
      </c>
      <c r="E188" s="23" t="str">
        <f t="shared" si="37"/>
        <v>45+</v>
      </c>
      <c r="F188" s="23" t="str">
        <f t="shared" si="38"/>
        <v>A</v>
      </c>
      <c r="G188" s="27" t="s">
        <v>5553</v>
      </c>
      <c r="H188" s="27" t="str">
        <f t="shared" si="32"/>
        <v/>
      </c>
      <c r="I188" s="23" t="str">
        <f t="shared" si="39"/>
        <v>Messieurs</v>
      </c>
      <c r="J188" t="str">
        <f t="shared" si="40"/>
        <v>408.0</v>
      </c>
      <c r="K188">
        <f t="shared" si="41"/>
        <v>4</v>
      </c>
      <c r="L188" s="23" t="str">
        <f t="shared" si="42"/>
        <v>R9 </v>
      </c>
      <c r="M188" s="23" t="s">
        <v>5353</v>
      </c>
      <c r="N188" s="23" t="s">
        <v>5354</v>
      </c>
      <c r="O188" s="23" t="s">
        <v>2525</v>
      </c>
      <c r="P188" s="23">
        <v>32606</v>
      </c>
      <c r="Q188" s="23">
        <v>0.75</v>
      </c>
      <c r="R188" s="23" t="s">
        <v>76</v>
      </c>
      <c r="S188" s="23" t="s">
        <v>36</v>
      </c>
    </row>
    <row r="189" spans="1:19" x14ac:dyDescent="0.35">
      <c r="A189" s="23" t="str">
        <f t="shared" si="33"/>
        <v>Beccherle Maurizio</v>
      </c>
      <c r="B189" s="23" t="str">
        <f t="shared" si="34"/>
        <v>150.74.185.0</v>
      </c>
      <c r="C189" s="23" t="str">
        <f t="shared" si="35"/>
        <v>R8</v>
      </c>
      <c r="D189" s="23">
        <f t="shared" si="36"/>
        <v>1.4219999999999999</v>
      </c>
      <c r="E189" s="23" t="str">
        <f t="shared" si="37"/>
        <v>50+</v>
      </c>
      <c r="F189" s="23" t="str">
        <f t="shared" si="38"/>
        <v>A</v>
      </c>
      <c r="G189" s="27" t="s">
        <v>29</v>
      </c>
      <c r="H189" s="27" t="str">
        <f t="shared" si="32"/>
        <v/>
      </c>
      <c r="I189" s="23" t="str">
        <f t="shared" si="39"/>
        <v>Messieurs</v>
      </c>
      <c r="J189" t="str">
        <f t="shared" si="40"/>
        <v>185.0</v>
      </c>
      <c r="K189">
        <f t="shared" si="41"/>
        <v>1</v>
      </c>
      <c r="L189" s="23" t="str">
        <f t="shared" si="42"/>
        <v>R8 </v>
      </c>
      <c r="M189" s="23" t="s">
        <v>4326</v>
      </c>
      <c r="N189" s="23" t="s">
        <v>4327</v>
      </c>
      <c r="O189" s="23" t="s">
        <v>2522</v>
      </c>
      <c r="P189" s="23">
        <v>24411</v>
      </c>
      <c r="Q189" s="23">
        <v>1.4219999999999999</v>
      </c>
      <c r="R189" s="23" t="s">
        <v>39</v>
      </c>
      <c r="S189" s="23" t="s">
        <v>36</v>
      </c>
    </row>
    <row r="190" spans="1:19" x14ac:dyDescent="0.35">
      <c r="A190" s="23" t="str">
        <f t="shared" si="33"/>
        <v>Becerra Damian</v>
      </c>
      <c r="B190" s="23" t="str">
        <f t="shared" si="34"/>
        <v>150.11.243.0</v>
      </c>
      <c r="C190" s="23" t="str">
        <f t="shared" si="35"/>
        <v>R8</v>
      </c>
      <c r="D190" s="23">
        <f t="shared" si="36"/>
        <v>1.0189999999999999</v>
      </c>
      <c r="E190" s="23" t="str">
        <f t="shared" si="37"/>
        <v>16&amp;U</v>
      </c>
      <c r="F190" s="23" t="str">
        <f t="shared" si="38"/>
        <v>A</v>
      </c>
      <c r="G190" s="27" t="s">
        <v>5553</v>
      </c>
      <c r="H190" s="27" t="str">
        <f t="shared" si="32"/>
        <v/>
      </c>
      <c r="I190" s="23" t="str">
        <f t="shared" si="39"/>
        <v>Messieurs</v>
      </c>
      <c r="J190" t="str">
        <f t="shared" si="40"/>
        <v>243.0</v>
      </c>
      <c r="K190">
        <f t="shared" si="41"/>
        <v>2</v>
      </c>
      <c r="L190" s="23" t="str">
        <f t="shared" si="42"/>
        <v>R8 </v>
      </c>
      <c r="M190" s="23" t="s">
        <v>5293</v>
      </c>
      <c r="N190" s="23" t="s">
        <v>5294</v>
      </c>
      <c r="O190" s="23" t="s">
        <v>2522</v>
      </c>
      <c r="P190" s="23">
        <v>28885</v>
      </c>
      <c r="Q190" s="23">
        <v>1.0189999999999999</v>
      </c>
      <c r="R190" s="23" t="s">
        <v>85</v>
      </c>
      <c r="S190" s="23" t="s">
        <v>36</v>
      </c>
    </row>
    <row r="191" spans="1:19" x14ac:dyDescent="0.35">
      <c r="A191" s="23" t="str">
        <f t="shared" si="33"/>
        <v>Becerra Fabian</v>
      </c>
      <c r="B191" s="23" t="str">
        <f t="shared" si="34"/>
        <v>150.10.116.0</v>
      </c>
      <c r="C191" s="23" t="str">
        <f t="shared" si="35"/>
        <v>R7</v>
      </c>
      <c r="D191" s="23">
        <f t="shared" si="36"/>
        <v>2.2679999999999998</v>
      </c>
      <c r="E191" s="23" t="str">
        <f t="shared" si="37"/>
        <v>16&amp;U</v>
      </c>
      <c r="F191" s="23" t="str">
        <f t="shared" si="38"/>
        <v>A</v>
      </c>
      <c r="G191" s="27" t="s">
        <v>5553</v>
      </c>
      <c r="H191" s="27" t="str">
        <f t="shared" si="32"/>
        <v/>
      </c>
      <c r="I191" s="23" t="str">
        <f t="shared" si="39"/>
        <v>Messieurs</v>
      </c>
      <c r="J191" t="str">
        <f t="shared" si="40"/>
        <v>116.0</v>
      </c>
      <c r="K191">
        <f t="shared" si="41"/>
        <v>1</v>
      </c>
      <c r="L191" s="23" t="str">
        <f t="shared" si="42"/>
        <v>R7 </v>
      </c>
      <c r="M191" s="23" t="s">
        <v>5189</v>
      </c>
      <c r="N191" s="23" t="s">
        <v>5190</v>
      </c>
      <c r="O191" s="23" t="s">
        <v>2518</v>
      </c>
      <c r="P191" s="23">
        <v>17446</v>
      </c>
      <c r="Q191" s="23">
        <v>2.2679999999999998</v>
      </c>
      <c r="R191" s="23" t="s">
        <v>85</v>
      </c>
      <c r="S191" s="23" t="s">
        <v>36</v>
      </c>
    </row>
    <row r="192" spans="1:19" x14ac:dyDescent="0.35">
      <c r="A192" s="23" t="str">
        <f t="shared" si="33"/>
        <v>Béchu Charles</v>
      </c>
      <c r="B192" s="23" t="str">
        <f t="shared" si="34"/>
        <v>150.13.474.0</v>
      </c>
      <c r="C192" s="23" t="str">
        <f t="shared" si="35"/>
        <v>R9</v>
      </c>
      <c r="D192" s="23">
        <f t="shared" si="36"/>
        <v>0.75</v>
      </c>
      <c r="E192" s="23" t="str">
        <f t="shared" si="37"/>
        <v>14&amp;U</v>
      </c>
      <c r="F192" s="23" t="str">
        <f t="shared" si="38"/>
        <v>A</v>
      </c>
      <c r="G192" s="27" t="s">
        <v>28</v>
      </c>
      <c r="H192" s="27" t="str">
        <f t="shared" si="32"/>
        <v/>
      </c>
      <c r="I192" s="23" t="str">
        <f t="shared" si="39"/>
        <v>Messieurs</v>
      </c>
      <c r="J192" t="str">
        <f t="shared" si="40"/>
        <v>474.0</v>
      </c>
      <c r="K192">
        <f t="shared" si="41"/>
        <v>4</v>
      </c>
      <c r="L192" s="23" t="str">
        <f t="shared" si="42"/>
        <v>R9 </v>
      </c>
      <c r="M192" s="23" t="s">
        <v>3920</v>
      </c>
      <c r="N192" s="23" t="s">
        <v>3921</v>
      </c>
      <c r="O192" s="23" t="s">
        <v>2525</v>
      </c>
      <c r="P192" s="23">
        <v>32606</v>
      </c>
      <c r="Q192" s="23">
        <v>0.75</v>
      </c>
      <c r="R192" s="23" t="s">
        <v>81</v>
      </c>
      <c r="S192" s="23" t="s">
        <v>36</v>
      </c>
    </row>
    <row r="193" spans="1:19" x14ac:dyDescent="0.35">
      <c r="A193" s="23" t="str">
        <f t="shared" si="33"/>
        <v>Beerli Alexi</v>
      </c>
      <c r="B193" s="23" t="str">
        <f t="shared" si="34"/>
        <v>151.15.271.0</v>
      </c>
      <c r="C193" s="23" t="str">
        <f t="shared" si="35"/>
        <v>R7</v>
      </c>
      <c r="D193" s="23">
        <f t="shared" si="36"/>
        <v>1.8939999999999999</v>
      </c>
      <c r="E193" s="23" t="str">
        <f t="shared" si="37"/>
        <v>12&amp;U</v>
      </c>
      <c r="F193" s="23" t="str">
        <f t="shared" si="38"/>
        <v>A</v>
      </c>
      <c r="G193" s="27" t="s">
        <v>29</v>
      </c>
      <c r="H193" s="27" t="str">
        <f t="shared" ref="H193:H252" si="43">IF(B193=B192,1,"")</f>
        <v/>
      </c>
      <c r="I193" s="23" t="str">
        <f t="shared" si="39"/>
        <v>Messieurs</v>
      </c>
      <c r="J193" t="str">
        <f t="shared" si="40"/>
        <v>271.0</v>
      </c>
      <c r="K193">
        <f t="shared" si="41"/>
        <v>2</v>
      </c>
      <c r="L193" s="23" t="str">
        <f t="shared" si="42"/>
        <v>R7 </v>
      </c>
      <c r="M193" s="23" t="s">
        <v>4234</v>
      </c>
      <c r="N193" s="23" t="s">
        <v>4235</v>
      </c>
      <c r="O193" s="23" t="s">
        <v>2518</v>
      </c>
      <c r="P193" s="23">
        <v>20248</v>
      </c>
      <c r="Q193" s="23">
        <v>1.8939999999999999</v>
      </c>
      <c r="R193" s="23" t="s">
        <v>50</v>
      </c>
      <c r="S193" s="23" t="s">
        <v>36</v>
      </c>
    </row>
    <row r="194" spans="1:19" x14ac:dyDescent="0.35">
      <c r="A194" s="23" t="str">
        <f t="shared" si="33"/>
        <v>Beerli Christian</v>
      </c>
      <c r="B194" s="23" t="str">
        <f t="shared" si="34"/>
        <v>151.78.190.0</v>
      </c>
      <c r="C194" s="23" t="str">
        <f t="shared" si="35"/>
        <v>R8</v>
      </c>
      <c r="D194" s="23">
        <f t="shared" si="36"/>
        <v>1.4079999999999999</v>
      </c>
      <c r="E194" s="23" t="str">
        <f t="shared" si="37"/>
        <v>45+</v>
      </c>
      <c r="F194" s="23" t="str">
        <f t="shared" si="38"/>
        <v>A</v>
      </c>
      <c r="G194" s="27" t="s">
        <v>29</v>
      </c>
      <c r="H194" s="27" t="str">
        <f t="shared" si="43"/>
        <v/>
      </c>
      <c r="I194" s="23" t="str">
        <f t="shared" si="39"/>
        <v>Messieurs</v>
      </c>
      <c r="J194" t="str">
        <f t="shared" si="40"/>
        <v>190.0</v>
      </c>
      <c r="K194">
        <f t="shared" si="41"/>
        <v>1</v>
      </c>
      <c r="L194" s="23" t="str">
        <f t="shared" si="42"/>
        <v>R8 </v>
      </c>
      <c r="M194" s="23" t="s">
        <v>4220</v>
      </c>
      <c r="N194" s="23" t="s">
        <v>4221</v>
      </c>
      <c r="O194" s="23" t="s">
        <v>2522</v>
      </c>
      <c r="P194" s="23">
        <v>24542</v>
      </c>
      <c r="Q194" s="23">
        <v>1.4079999999999999</v>
      </c>
      <c r="R194" s="23" t="s">
        <v>76</v>
      </c>
      <c r="S194" s="23" t="s">
        <v>36</v>
      </c>
    </row>
    <row r="195" spans="1:19" x14ac:dyDescent="0.35">
      <c r="A195" s="23" t="str">
        <f t="shared" ref="A195:A258" si="44">+N195</f>
        <v>Behrendt Sven</v>
      </c>
      <c r="B195" s="23" t="str">
        <f t="shared" ref="B195:B258" si="45">+M195</f>
        <v>152.68.152.0</v>
      </c>
      <c r="C195" s="23" t="str">
        <f t="shared" ref="C195:C258" si="46">LEFT(L195,2)</f>
        <v>R9</v>
      </c>
      <c r="D195" s="23">
        <f t="shared" ref="D195:D258" si="47">+Q195</f>
        <v>0.75</v>
      </c>
      <c r="E195" s="23" t="str">
        <f t="shared" ref="E195:E258" si="48">+R195</f>
        <v>55+</v>
      </c>
      <c r="F195" s="23" t="str">
        <f t="shared" ref="F195:F258" si="49">+S195</f>
        <v>S</v>
      </c>
      <c r="G195" s="27" t="s">
        <v>29</v>
      </c>
      <c r="H195" s="27" t="str">
        <f t="shared" si="43"/>
        <v/>
      </c>
      <c r="I195" s="23" t="str">
        <f t="shared" ref="I195:I258" si="50">IF(K195&gt;4,"Dames","Messieurs")</f>
        <v>Messieurs</v>
      </c>
      <c r="J195" t="str">
        <f t="shared" ref="J195:J258" si="51">RIGHT(B195,5)</f>
        <v>152.0</v>
      </c>
      <c r="K195">
        <f t="shared" ref="K195:K258" si="52">VALUE(LEFT(J195,1))</f>
        <v>1</v>
      </c>
      <c r="L195" s="23" t="str">
        <f t="shared" ref="L195:L258" si="53">+O195</f>
        <v>R9 </v>
      </c>
      <c r="M195" s="23" t="s">
        <v>4316</v>
      </c>
      <c r="N195" s="23" t="s">
        <v>4317</v>
      </c>
      <c r="O195" s="23" t="s">
        <v>2525</v>
      </c>
      <c r="P195" s="23">
        <v>32606</v>
      </c>
      <c r="Q195" s="23">
        <v>0.75</v>
      </c>
      <c r="R195" s="23" t="s">
        <v>53</v>
      </c>
      <c r="S195" s="23" t="s">
        <v>822</v>
      </c>
    </row>
    <row r="196" spans="1:19" x14ac:dyDescent="0.35">
      <c r="A196" s="23" t="str">
        <f t="shared" si="44"/>
        <v>Belfellah Elias</v>
      </c>
      <c r="B196" s="23" t="str">
        <f t="shared" si="45"/>
        <v>153.13.325.0</v>
      </c>
      <c r="C196" s="23" t="str">
        <f t="shared" si="46"/>
        <v>R9</v>
      </c>
      <c r="D196" s="23">
        <f t="shared" si="47"/>
        <v>0.745</v>
      </c>
      <c r="E196" s="23" t="str">
        <f t="shared" si="48"/>
        <v>14&amp;U</v>
      </c>
      <c r="F196" s="23" t="str">
        <f t="shared" si="49"/>
        <v>A</v>
      </c>
      <c r="G196" s="27" t="s">
        <v>4910</v>
      </c>
      <c r="H196" s="27" t="str">
        <f t="shared" si="43"/>
        <v/>
      </c>
      <c r="I196" s="23" t="str">
        <f t="shared" si="50"/>
        <v>Messieurs</v>
      </c>
      <c r="J196" t="str">
        <f t="shared" si="51"/>
        <v>325.0</v>
      </c>
      <c r="K196">
        <f t="shared" si="52"/>
        <v>3</v>
      </c>
      <c r="L196" s="23" t="str">
        <f t="shared" si="53"/>
        <v>R9 </v>
      </c>
      <c r="M196" s="23" t="s">
        <v>6968</v>
      </c>
      <c r="N196" s="23" t="s">
        <v>6969</v>
      </c>
      <c r="O196" s="23" t="s">
        <v>2525</v>
      </c>
      <c r="P196" s="23">
        <v>44992</v>
      </c>
      <c r="Q196" s="23">
        <v>0.745</v>
      </c>
      <c r="R196" s="23" t="s">
        <v>81</v>
      </c>
      <c r="S196" s="23" t="s">
        <v>36</v>
      </c>
    </row>
    <row r="197" spans="1:19" x14ac:dyDescent="0.35">
      <c r="A197" s="23" t="str">
        <f t="shared" si="44"/>
        <v>Belkadi Nael</v>
      </c>
      <c r="B197" s="23" t="str">
        <f t="shared" si="45"/>
        <v>153.08.478.0</v>
      </c>
      <c r="C197" s="23" t="str">
        <f t="shared" si="46"/>
        <v>R7</v>
      </c>
      <c r="D197" s="23">
        <f t="shared" si="47"/>
        <v>2.0489999999999999</v>
      </c>
      <c r="E197" s="23" t="str">
        <f t="shared" si="48"/>
        <v>18&amp;U</v>
      </c>
      <c r="F197" s="23" t="str">
        <f t="shared" si="49"/>
        <v>S</v>
      </c>
      <c r="G197" s="27" t="s">
        <v>2783</v>
      </c>
      <c r="H197" s="27" t="str">
        <f t="shared" si="43"/>
        <v/>
      </c>
      <c r="I197" s="23" t="str">
        <f t="shared" si="50"/>
        <v>Messieurs</v>
      </c>
      <c r="J197" t="str">
        <f t="shared" si="51"/>
        <v>478.0</v>
      </c>
      <c r="K197">
        <f t="shared" si="52"/>
        <v>4</v>
      </c>
      <c r="L197" s="23" t="str">
        <f t="shared" si="53"/>
        <v>R7 </v>
      </c>
      <c r="M197" s="23" t="s">
        <v>1744</v>
      </c>
      <c r="N197" s="23" t="s">
        <v>1745</v>
      </c>
      <c r="O197" s="23" t="s">
        <v>2518</v>
      </c>
      <c r="P197" s="23">
        <v>19014</v>
      </c>
      <c r="Q197" s="23">
        <v>2.0489999999999999</v>
      </c>
      <c r="R197" s="23" t="s">
        <v>71</v>
      </c>
      <c r="S197" s="23" t="s">
        <v>822</v>
      </c>
    </row>
    <row r="198" spans="1:19" x14ac:dyDescent="0.35">
      <c r="A198" s="23" t="str">
        <f t="shared" si="44"/>
        <v>Bell Jessica</v>
      </c>
      <c r="B198" s="23" t="str">
        <f t="shared" si="45"/>
        <v>153.11.759.0</v>
      </c>
      <c r="C198" s="23" t="str">
        <f t="shared" si="46"/>
        <v>R9</v>
      </c>
      <c r="D198" s="23">
        <f t="shared" si="47"/>
        <v>0.75</v>
      </c>
      <c r="E198" s="23" t="str">
        <f t="shared" si="48"/>
        <v>16&amp;U</v>
      </c>
      <c r="F198" s="23" t="str">
        <f t="shared" si="49"/>
        <v>A</v>
      </c>
      <c r="G198" s="27" t="s">
        <v>493</v>
      </c>
      <c r="H198" s="27" t="str">
        <f t="shared" si="43"/>
        <v/>
      </c>
      <c r="I198" s="23" t="str">
        <f t="shared" si="50"/>
        <v>Dames</v>
      </c>
      <c r="J198" t="str">
        <f t="shared" si="51"/>
        <v>759.0</v>
      </c>
      <c r="K198">
        <f t="shared" si="52"/>
        <v>7</v>
      </c>
      <c r="L198" s="23" t="str">
        <f t="shared" si="53"/>
        <v>R9 </v>
      </c>
      <c r="M198" s="23" t="s">
        <v>2138</v>
      </c>
      <c r="N198" s="23" t="s">
        <v>2139</v>
      </c>
      <c r="O198" s="23" t="s">
        <v>2525</v>
      </c>
      <c r="P198" s="23">
        <v>11849</v>
      </c>
      <c r="Q198" s="23">
        <v>0.75</v>
      </c>
      <c r="R198" s="23" t="s">
        <v>85</v>
      </c>
      <c r="S198" s="23" t="s">
        <v>36</v>
      </c>
    </row>
    <row r="199" spans="1:19" x14ac:dyDescent="0.35">
      <c r="A199" s="23" t="str">
        <f t="shared" si="44"/>
        <v>Bello Rares</v>
      </c>
      <c r="B199" s="23" t="str">
        <f t="shared" si="45"/>
        <v>153.15.403.0</v>
      </c>
      <c r="C199" s="23" t="str">
        <f t="shared" si="46"/>
        <v>R9</v>
      </c>
      <c r="D199" s="23">
        <f t="shared" si="47"/>
        <v>0.745</v>
      </c>
      <c r="E199" s="23" t="str">
        <f t="shared" si="48"/>
        <v>12&amp;U</v>
      </c>
      <c r="F199" s="23" t="str">
        <f t="shared" si="49"/>
        <v>A</v>
      </c>
      <c r="G199" s="27" t="s">
        <v>4909</v>
      </c>
      <c r="H199" s="27" t="str">
        <f t="shared" si="43"/>
        <v/>
      </c>
      <c r="I199" s="23" t="str">
        <f t="shared" si="50"/>
        <v>Messieurs</v>
      </c>
      <c r="J199" t="str">
        <f t="shared" si="51"/>
        <v>403.0</v>
      </c>
      <c r="K199">
        <f t="shared" si="52"/>
        <v>4</v>
      </c>
      <c r="L199" s="23" t="str">
        <f t="shared" si="53"/>
        <v>R9 </v>
      </c>
      <c r="M199" s="23" t="s">
        <v>5977</v>
      </c>
      <c r="N199" s="23" t="s">
        <v>5978</v>
      </c>
      <c r="O199" s="23" t="s">
        <v>2525</v>
      </c>
      <c r="P199" s="23">
        <v>44992</v>
      </c>
      <c r="Q199" s="23">
        <v>0.745</v>
      </c>
      <c r="R199" s="23" t="s">
        <v>50</v>
      </c>
      <c r="S199" s="23" t="s">
        <v>36</v>
      </c>
    </row>
    <row r="200" spans="1:19" x14ac:dyDescent="0.35">
      <c r="A200" s="23" t="str">
        <f t="shared" si="44"/>
        <v>Bellucci Léo</v>
      </c>
      <c r="B200" s="23" t="str">
        <f t="shared" si="45"/>
        <v>153.07.255.0</v>
      </c>
      <c r="C200" s="23" t="str">
        <f t="shared" si="46"/>
        <v>R7</v>
      </c>
      <c r="D200" s="23">
        <f t="shared" si="47"/>
        <v>2.7930000000000001</v>
      </c>
      <c r="E200" s="23" t="str">
        <f t="shared" si="48"/>
        <v>A</v>
      </c>
      <c r="F200" s="23" t="str">
        <f t="shared" si="49"/>
        <v>A</v>
      </c>
      <c r="G200" s="27" t="s">
        <v>2783</v>
      </c>
      <c r="H200" s="27" t="str">
        <f t="shared" si="43"/>
        <v/>
      </c>
      <c r="I200" s="23" t="str">
        <f t="shared" si="50"/>
        <v>Messieurs</v>
      </c>
      <c r="J200" t="str">
        <f t="shared" si="51"/>
        <v>255.0</v>
      </c>
      <c r="K200">
        <f t="shared" si="52"/>
        <v>2</v>
      </c>
      <c r="L200" s="23" t="str">
        <f t="shared" si="53"/>
        <v>R7 </v>
      </c>
      <c r="M200" s="23" t="s">
        <v>1520</v>
      </c>
      <c r="N200" s="23" t="s">
        <v>1521</v>
      </c>
      <c r="O200" s="23" t="s">
        <v>2518</v>
      </c>
      <c r="P200" s="23">
        <v>13913</v>
      </c>
      <c r="Q200" s="23">
        <v>2.7930000000000001</v>
      </c>
      <c r="R200" s="23" t="s">
        <v>36</v>
      </c>
      <c r="S200" s="23" t="s">
        <v>36</v>
      </c>
    </row>
    <row r="201" spans="1:19" x14ac:dyDescent="0.35">
      <c r="A201" s="23" t="str">
        <f t="shared" si="44"/>
        <v>Bellucci Noa</v>
      </c>
      <c r="B201" s="23" t="str">
        <f t="shared" si="45"/>
        <v>153.11.492.0</v>
      </c>
      <c r="C201" s="23" t="str">
        <f t="shared" si="46"/>
        <v>R9</v>
      </c>
      <c r="D201" s="23">
        <f t="shared" si="47"/>
        <v>0.75</v>
      </c>
      <c r="E201" s="23" t="str">
        <f t="shared" si="48"/>
        <v>16&amp;U</v>
      </c>
      <c r="F201" s="23" t="str">
        <f t="shared" si="49"/>
        <v>S</v>
      </c>
      <c r="G201" s="27" t="s">
        <v>2783</v>
      </c>
      <c r="H201" s="27" t="str">
        <f t="shared" si="43"/>
        <v/>
      </c>
      <c r="I201" s="23" t="str">
        <f t="shared" si="50"/>
        <v>Messieurs</v>
      </c>
      <c r="J201" t="str">
        <f t="shared" si="51"/>
        <v>492.0</v>
      </c>
      <c r="K201">
        <f t="shared" si="52"/>
        <v>4</v>
      </c>
      <c r="L201" s="23" t="str">
        <f t="shared" si="53"/>
        <v>R9 </v>
      </c>
      <c r="M201" s="23" t="s">
        <v>2763</v>
      </c>
      <c r="N201" s="23" t="s">
        <v>2764</v>
      </c>
      <c r="O201" s="23" t="s">
        <v>2525</v>
      </c>
      <c r="P201" s="23">
        <v>32606</v>
      </c>
      <c r="Q201" s="23">
        <v>0.75</v>
      </c>
      <c r="R201" s="23" t="s">
        <v>85</v>
      </c>
      <c r="S201" s="23" t="s">
        <v>822</v>
      </c>
    </row>
    <row r="202" spans="1:19" x14ac:dyDescent="0.35">
      <c r="A202" s="23" t="str">
        <f t="shared" si="44"/>
        <v>Belly Adrian</v>
      </c>
      <c r="B202" s="23" t="str">
        <f t="shared" si="45"/>
        <v>153.10.487.0</v>
      </c>
      <c r="C202" s="23" t="str">
        <f t="shared" si="46"/>
        <v>R6</v>
      </c>
      <c r="D202" s="23">
        <f t="shared" si="47"/>
        <v>3.7410000000000001</v>
      </c>
      <c r="E202" s="23" t="str">
        <f t="shared" si="48"/>
        <v>16&amp;U</v>
      </c>
      <c r="F202" s="23" t="str">
        <f t="shared" si="49"/>
        <v>A</v>
      </c>
      <c r="G202" s="27" t="s">
        <v>7000</v>
      </c>
      <c r="H202" s="27" t="str">
        <f t="shared" si="43"/>
        <v/>
      </c>
      <c r="I202" s="23" t="str">
        <f t="shared" si="50"/>
        <v>Messieurs</v>
      </c>
      <c r="J202" t="str">
        <f t="shared" si="51"/>
        <v>487.0</v>
      </c>
      <c r="K202">
        <f t="shared" si="52"/>
        <v>4</v>
      </c>
      <c r="L202" s="23" t="str">
        <f t="shared" si="53"/>
        <v>R6 </v>
      </c>
      <c r="M202" s="23" t="s">
        <v>3263</v>
      </c>
      <c r="N202" s="23" t="s">
        <v>5626</v>
      </c>
      <c r="O202" s="23" t="s">
        <v>2517</v>
      </c>
      <c r="P202" s="23">
        <v>8807</v>
      </c>
      <c r="Q202" s="23">
        <v>3.7410000000000001</v>
      </c>
      <c r="R202" s="23" t="s">
        <v>85</v>
      </c>
      <c r="S202" s="23" t="s">
        <v>36</v>
      </c>
    </row>
    <row r="203" spans="1:19" x14ac:dyDescent="0.35">
      <c r="A203" s="23" t="str">
        <f t="shared" si="44"/>
        <v>Belly Bertrand</v>
      </c>
      <c r="B203" s="23" t="str">
        <f t="shared" si="45"/>
        <v>153.79.385.0</v>
      </c>
      <c r="C203" s="23" t="str">
        <f t="shared" si="46"/>
        <v>R8</v>
      </c>
      <c r="D203" s="23">
        <f t="shared" si="47"/>
        <v>1.27</v>
      </c>
      <c r="E203" s="23" t="str">
        <f t="shared" si="48"/>
        <v>45+</v>
      </c>
      <c r="F203" s="23" t="str">
        <f t="shared" si="49"/>
        <v>A</v>
      </c>
      <c r="G203" s="27" t="s">
        <v>4909</v>
      </c>
      <c r="H203" s="27" t="str">
        <f t="shared" si="43"/>
        <v/>
      </c>
      <c r="I203" s="23" t="str">
        <f t="shared" si="50"/>
        <v>Messieurs</v>
      </c>
      <c r="J203" t="str">
        <f t="shared" si="51"/>
        <v>385.0</v>
      </c>
      <c r="K203">
        <f t="shared" si="52"/>
        <v>3</v>
      </c>
      <c r="L203" s="23" t="str">
        <f t="shared" si="53"/>
        <v>R8 </v>
      </c>
      <c r="M203" s="23" t="s">
        <v>5789</v>
      </c>
      <c r="N203" s="23" t="s">
        <v>5790</v>
      </c>
      <c r="O203" s="23" t="s">
        <v>2522</v>
      </c>
      <c r="P203" s="23">
        <v>26126</v>
      </c>
      <c r="Q203" s="23">
        <v>1.27</v>
      </c>
      <c r="R203" s="23" t="s">
        <v>76</v>
      </c>
      <c r="S203" s="23" t="s">
        <v>36</v>
      </c>
    </row>
    <row r="204" spans="1:19" x14ac:dyDescent="0.35">
      <c r="A204" s="23" t="str">
        <f t="shared" si="44"/>
        <v>Belly Victor</v>
      </c>
      <c r="B204" s="23" t="str">
        <f t="shared" si="45"/>
        <v>153.12.246.0</v>
      </c>
      <c r="C204" s="23" t="str">
        <f t="shared" si="46"/>
        <v>R6</v>
      </c>
      <c r="D204" s="23">
        <f t="shared" si="47"/>
        <v>4.4770000000000003</v>
      </c>
      <c r="E204" s="23" t="str">
        <f t="shared" si="48"/>
        <v>14&amp;U</v>
      </c>
      <c r="F204" s="23" t="str">
        <f t="shared" si="49"/>
        <v>A</v>
      </c>
      <c r="G204" s="27" t="s">
        <v>7001</v>
      </c>
      <c r="H204" s="27" t="str">
        <f t="shared" si="43"/>
        <v/>
      </c>
      <c r="I204" s="23" t="str">
        <f t="shared" si="50"/>
        <v>Messieurs</v>
      </c>
      <c r="J204" t="str">
        <f t="shared" si="51"/>
        <v>246.0</v>
      </c>
      <c r="K204">
        <f t="shared" si="52"/>
        <v>2</v>
      </c>
      <c r="L204" s="23" t="str">
        <f t="shared" si="53"/>
        <v>R6 </v>
      </c>
      <c r="M204" s="23" t="s">
        <v>3264</v>
      </c>
      <c r="N204" s="23" t="s">
        <v>3265</v>
      </c>
      <c r="O204" s="23" t="s">
        <v>2517</v>
      </c>
      <c r="P204" s="23">
        <v>5912</v>
      </c>
      <c r="Q204" s="23">
        <v>4.4770000000000003</v>
      </c>
      <c r="R204" s="23" t="s">
        <v>81</v>
      </c>
      <c r="S204" s="23" t="s">
        <v>36</v>
      </c>
    </row>
    <row r="205" spans="1:19" x14ac:dyDescent="0.35">
      <c r="A205" s="23" t="str">
        <f t="shared" si="44"/>
        <v>Benardis Joseph</v>
      </c>
      <c r="B205" s="23" t="str">
        <f t="shared" si="45"/>
        <v>158.09.384.0</v>
      </c>
      <c r="C205" s="23" t="str">
        <f t="shared" si="46"/>
        <v>R8</v>
      </c>
      <c r="D205" s="23">
        <f t="shared" si="47"/>
        <v>1.716</v>
      </c>
      <c r="E205" s="23" t="str">
        <f t="shared" si="48"/>
        <v>18&amp;U</v>
      </c>
      <c r="F205" s="23" t="str">
        <f t="shared" si="49"/>
        <v>A</v>
      </c>
      <c r="G205" s="27" t="s">
        <v>29</v>
      </c>
      <c r="H205" s="27" t="str">
        <f t="shared" si="43"/>
        <v/>
      </c>
      <c r="I205" s="23" t="str">
        <f t="shared" si="50"/>
        <v>Messieurs</v>
      </c>
      <c r="J205" t="str">
        <f t="shared" si="51"/>
        <v>384.0</v>
      </c>
      <c r="K205">
        <f t="shared" si="52"/>
        <v>3</v>
      </c>
      <c r="L205" s="23" t="str">
        <f t="shared" si="53"/>
        <v>R8 </v>
      </c>
      <c r="M205" s="23" t="s">
        <v>5582</v>
      </c>
      <c r="N205" s="23" t="s">
        <v>5583</v>
      </c>
      <c r="O205" s="23" t="s">
        <v>2522</v>
      </c>
      <c r="P205" s="23">
        <v>21719</v>
      </c>
      <c r="Q205" s="23">
        <v>1.716</v>
      </c>
      <c r="R205" s="23" t="s">
        <v>71</v>
      </c>
      <c r="S205" s="23" t="s">
        <v>36</v>
      </c>
    </row>
    <row r="206" spans="1:19" x14ac:dyDescent="0.35">
      <c r="A206" s="23" t="str">
        <f t="shared" si="44"/>
        <v>Benaroyo Samuel</v>
      </c>
      <c r="B206" s="23" t="str">
        <f t="shared" si="45"/>
        <v>154.92.215.0</v>
      </c>
      <c r="C206" s="23" t="str">
        <f t="shared" si="46"/>
        <v>R7</v>
      </c>
      <c r="D206" s="23">
        <f t="shared" si="47"/>
        <v>2.0990000000000002</v>
      </c>
      <c r="E206" s="23" t="str">
        <f t="shared" si="48"/>
        <v>A</v>
      </c>
      <c r="F206" s="23" t="str">
        <f t="shared" si="49"/>
        <v>A</v>
      </c>
      <c r="G206" s="27" t="s">
        <v>27</v>
      </c>
      <c r="H206" s="27" t="str">
        <f t="shared" si="43"/>
        <v/>
      </c>
      <c r="I206" s="23" t="str">
        <f t="shared" si="50"/>
        <v>Messieurs</v>
      </c>
      <c r="J206" t="str">
        <f t="shared" si="51"/>
        <v>215.0</v>
      </c>
      <c r="K206">
        <f t="shared" si="52"/>
        <v>2</v>
      </c>
      <c r="L206" s="23" t="str">
        <f t="shared" si="53"/>
        <v>R7 </v>
      </c>
      <c r="M206" s="23" t="s">
        <v>3867</v>
      </c>
      <c r="N206" s="23" t="s">
        <v>3868</v>
      </c>
      <c r="O206" s="23" t="s">
        <v>2518</v>
      </c>
      <c r="P206" s="23">
        <v>18659</v>
      </c>
      <c r="Q206" s="23">
        <v>2.0990000000000002</v>
      </c>
      <c r="R206" s="23" t="s">
        <v>36</v>
      </c>
      <c r="S206" s="23" t="s">
        <v>36</v>
      </c>
    </row>
    <row r="207" spans="1:19" x14ac:dyDescent="0.35">
      <c r="A207" s="23" t="str">
        <f t="shared" si="44"/>
        <v>Bendiner Krisztina</v>
      </c>
      <c r="B207" s="23" t="str">
        <f t="shared" si="45"/>
        <v>154.76.644.0</v>
      </c>
      <c r="C207" s="23" t="str">
        <f t="shared" si="46"/>
        <v>R6</v>
      </c>
      <c r="D207" s="23">
        <f t="shared" si="47"/>
        <v>4.0330000000000004</v>
      </c>
      <c r="E207" s="23" t="str">
        <f t="shared" si="48"/>
        <v>50+</v>
      </c>
      <c r="F207" s="23" t="str">
        <f t="shared" si="49"/>
        <v>A</v>
      </c>
      <c r="G207" s="27" t="s">
        <v>1733</v>
      </c>
      <c r="H207" s="27" t="str">
        <f t="shared" si="43"/>
        <v/>
      </c>
      <c r="I207" s="23" t="str">
        <f t="shared" si="50"/>
        <v>Dames</v>
      </c>
      <c r="J207" t="str">
        <f t="shared" si="51"/>
        <v>644.0</v>
      </c>
      <c r="K207">
        <f t="shared" si="52"/>
        <v>6</v>
      </c>
      <c r="L207" s="23" t="str">
        <f t="shared" si="53"/>
        <v>R6 </v>
      </c>
      <c r="M207" s="23" t="s">
        <v>6169</v>
      </c>
      <c r="N207" s="23" t="s">
        <v>6170</v>
      </c>
      <c r="O207" s="23" t="s">
        <v>2517</v>
      </c>
      <c r="P207" s="23">
        <v>2653</v>
      </c>
      <c r="Q207" s="23">
        <v>4.0330000000000004</v>
      </c>
      <c r="R207" s="23" t="s">
        <v>39</v>
      </c>
      <c r="S207" s="23" t="s">
        <v>36</v>
      </c>
    </row>
    <row r="208" spans="1:19" x14ac:dyDescent="0.35">
      <c r="A208" s="23" t="str">
        <f t="shared" si="44"/>
        <v>Beniada Elise</v>
      </c>
      <c r="B208" s="23" t="str">
        <f t="shared" si="45"/>
        <v>154.85.568.0</v>
      </c>
      <c r="C208" s="23" t="str">
        <f t="shared" si="46"/>
        <v>R7</v>
      </c>
      <c r="D208" s="23">
        <f t="shared" si="47"/>
        <v>2.74</v>
      </c>
      <c r="E208" s="23" t="str">
        <f t="shared" si="48"/>
        <v>40+</v>
      </c>
      <c r="F208" s="23" t="str">
        <f t="shared" si="49"/>
        <v>A</v>
      </c>
      <c r="G208" s="27" t="s">
        <v>3259</v>
      </c>
      <c r="H208" s="27" t="str">
        <f t="shared" si="43"/>
        <v/>
      </c>
      <c r="I208" s="23" t="str">
        <f t="shared" si="50"/>
        <v>Dames</v>
      </c>
      <c r="J208" t="str">
        <f t="shared" si="51"/>
        <v>568.0</v>
      </c>
      <c r="K208">
        <f t="shared" si="52"/>
        <v>5</v>
      </c>
      <c r="L208" s="23" t="str">
        <f t="shared" si="53"/>
        <v>R7 </v>
      </c>
      <c r="M208" s="23" t="s">
        <v>2073</v>
      </c>
      <c r="N208" s="23" t="s">
        <v>2074</v>
      </c>
      <c r="O208" s="23" t="s">
        <v>2518</v>
      </c>
      <c r="P208" s="23">
        <v>4951</v>
      </c>
      <c r="Q208" s="23">
        <v>2.74</v>
      </c>
      <c r="R208" s="23" t="s">
        <v>68</v>
      </c>
      <c r="S208" s="23" t="s">
        <v>36</v>
      </c>
    </row>
    <row r="209" spans="1:19" x14ac:dyDescent="0.35">
      <c r="A209" s="23" t="str">
        <f t="shared" si="44"/>
        <v>Benincasa Luciano</v>
      </c>
      <c r="B209" s="23" t="str">
        <f t="shared" si="45"/>
        <v>154.69.184.0</v>
      </c>
      <c r="C209" s="23" t="str">
        <f t="shared" si="46"/>
        <v>R6</v>
      </c>
      <c r="D209" s="23">
        <f t="shared" si="47"/>
        <v>4.1040000000000001</v>
      </c>
      <c r="E209" s="23" t="str">
        <f t="shared" si="48"/>
        <v>55+</v>
      </c>
      <c r="F209" s="23" t="str">
        <f t="shared" si="49"/>
        <v>A</v>
      </c>
      <c r="G209" s="27" t="s">
        <v>4910</v>
      </c>
      <c r="H209" s="27" t="str">
        <f t="shared" si="43"/>
        <v/>
      </c>
      <c r="I209" s="23" t="str">
        <f t="shared" si="50"/>
        <v>Messieurs</v>
      </c>
      <c r="J209" t="str">
        <f t="shared" si="51"/>
        <v>184.0</v>
      </c>
      <c r="K209">
        <f t="shared" si="52"/>
        <v>1</v>
      </c>
      <c r="L209" s="23" t="str">
        <f t="shared" si="53"/>
        <v>R6 </v>
      </c>
      <c r="M209" s="23" t="s">
        <v>6423</v>
      </c>
      <c r="N209" s="23" t="s">
        <v>6424</v>
      </c>
      <c r="O209" s="23" t="s">
        <v>2517</v>
      </c>
      <c r="P209" s="23">
        <v>7217</v>
      </c>
      <c r="Q209" s="23">
        <v>4.1040000000000001</v>
      </c>
      <c r="R209" s="23" t="s">
        <v>53</v>
      </c>
      <c r="S209" s="23" t="s">
        <v>36</v>
      </c>
    </row>
    <row r="210" spans="1:19" ht="13.25" customHeight="1" x14ac:dyDescent="0.35">
      <c r="A210" s="23" t="str">
        <f t="shared" si="44"/>
        <v>Benissef Wael</v>
      </c>
      <c r="B210" s="23" t="str">
        <f t="shared" si="45"/>
        <v>154.15.614.0</v>
      </c>
      <c r="C210" s="23" t="str">
        <f t="shared" si="46"/>
        <v>R9</v>
      </c>
      <c r="D210" s="23">
        <f t="shared" si="47"/>
        <v>0.75</v>
      </c>
      <c r="E210" s="23" t="str">
        <f t="shared" si="48"/>
        <v>12&amp;U</v>
      </c>
      <c r="F210" s="23" t="str">
        <f t="shared" si="49"/>
        <v>S</v>
      </c>
      <c r="G210" s="27" t="s">
        <v>4910</v>
      </c>
      <c r="H210" s="27" t="str">
        <f t="shared" si="43"/>
        <v/>
      </c>
      <c r="I210" s="23" t="str">
        <f t="shared" si="50"/>
        <v>Dames</v>
      </c>
      <c r="J210" t="str">
        <f t="shared" si="51"/>
        <v>614.0</v>
      </c>
      <c r="K210">
        <f t="shared" si="52"/>
        <v>6</v>
      </c>
      <c r="L210" s="23" t="str">
        <f t="shared" si="53"/>
        <v>R9 </v>
      </c>
      <c r="M210" s="23" t="s">
        <v>6551</v>
      </c>
      <c r="N210" s="23" t="s">
        <v>6552</v>
      </c>
      <c r="O210" s="23" t="s">
        <v>2525</v>
      </c>
      <c r="P210" s="23">
        <v>11849</v>
      </c>
      <c r="Q210" s="23">
        <v>0.75</v>
      </c>
      <c r="R210" s="23" t="s">
        <v>50</v>
      </c>
      <c r="S210" s="23" t="s">
        <v>822</v>
      </c>
    </row>
    <row r="211" spans="1:19" x14ac:dyDescent="0.35">
      <c r="A211" s="23" t="str">
        <f t="shared" si="44"/>
        <v>Benito Garcia Miguel</v>
      </c>
      <c r="B211" s="23" t="str">
        <f t="shared" si="45"/>
        <v>154.83.378.0</v>
      </c>
      <c r="C211" s="23" t="str">
        <f t="shared" si="46"/>
        <v>R9</v>
      </c>
      <c r="D211" s="23">
        <f t="shared" si="47"/>
        <v>0.745</v>
      </c>
      <c r="E211" s="23" t="str">
        <f t="shared" si="48"/>
        <v>40+</v>
      </c>
      <c r="F211" s="23" t="str">
        <f t="shared" si="49"/>
        <v>A</v>
      </c>
      <c r="G211" s="27" t="s">
        <v>497</v>
      </c>
      <c r="H211" s="27" t="str">
        <f t="shared" si="43"/>
        <v/>
      </c>
      <c r="I211" s="23" t="str">
        <f t="shared" si="50"/>
        <v>Messieurs</v>
      </c>
      <c r="J211" t="str">
        <f t="shared" si="51"/>
        <v>378.0</v>
      </c>
      <c r="K211">
        <f t="shared" si="52"/>
        <v>3</v>
      </c>
      <c r="L211" s="23" t="str">
        <f t="shared" si="53"/>
        <v>R9 </v>
      </c>
      <c r="M211" s="23" t="s">
        <v>5651</v>
      </c>
      <c r="N211" s="23" t="s">
        <v>5652</v>
      </c>
      <c r="O211" s="23" t="s">
        <v>2525</v>
      </c>
      <c r="P211" s="23">
        <v>44992</v>
      </c>
      <c r="Q211" s="23">
        <v>0.745</v>
      </c>
      <c r="R211" s="23" t="s">
        <v>68</v>
      </c>
      <c r="S211" s="23" t="s">
        <v>36</v>
      </c>
    </row>
    <row r="212" spans="1:19" x14ac:dyDescent="0.35">
      <c r="A212" s="23" t="str">
        <f t="shared" si="44"/>
        <v>Bennani Lina</v>
      </c>
      <c r="B212" s="23" t="str">
        <f t="shared" si="45"/>
        <v>154.07.736.0</v>
      </c>
      <c r="C212" s="23" t="str">
        <f t="shared" si="46"/>
        <v>R7</v>
      </c>
      <c r="D212" s="23">
        <f t="shared" si="47"/>
        <v>2.3039999999999998</v>
      </c>
      <c r="E212" s="23" t="str">
        <f t="shared" si="48"/>
        <v>A</v>
      </c>
      <c r="F212" s="23" t="str">
        <f t="shared" si="49"/>
        <v>S</v>
      </c>
      <c r="G212" s="27" t="s">
        <v>4910</v>
      </c>
      <c r="H212" s="27" t="str">
        <f t="shared" si="43"/>
        <v/>
      </c>
      <c r="I212" s="23" t="str">
        <f t="shared" si="50"/>
        <v>Dames</v>
      </c>
      <c r="J212" t="str">
        <f t="shared" si="51"/>
        <v>736.0</v>
      </c>
      <c r="K212">
        <f t="shared" si="52"/>
        <v>7</v>
      </c>
      <c r="L212" s="23" t="str">
        <f t="shared" si="53"/>
        <v>R7 </v>
      </c>
      <c r="M212" s="23" t="s">
        <v>6397</v>
      </c>
      <c r="N212" s="23" t="s">
        <v>6398</v>
      </c>
      <c r="O212" s="23" t="s">
        <v>2518</v>
      </c>
      <c r="P212" s="23">
        <v>5965</v>
      </c>
      <c r="Q212" s="23">
        <v>2.3039999999999998</v>
      </c>
      <c r="R212" s="23" t="s">
        <v>36</v>
      </c>
      <c r="S212" s="23" t="s">
        <v>822</v>
      </c>
    </row>
    <row r="213" spans="1:19" x14ac:dyDescent="0.35">
      <c r="A213" s="23" t="str">
        <f t="shared" si="44"/>
        <v>Bennani Sophia</v>
      </c>
      <c r="B213" s="23" t="str">
        <f t="shared" si="45"/>
        <v>154.05.540.0</v>
      </c>
      <c r="C213" s="23" t="str">
        <f t="shared" si="46"/>
        <v>R6</v>
      </c>
      <c r="D213" s="23">
        <f t="shared" si="47"/>
        <v>4.1680000000000001</v>
      </c>
      <c r="E213" s="23" t="str">
        <f t="shared" si="48"/>
        <v>A</v>
      </c>
      <c r="F213" s="23" t="str">
        <f t="shared" si="49"/>
        <v>S</v>
      </c>
      <c r="G213" s="27" t="s">
        <v>4910</v>
      </c>
      <c r="H213" s="27" t="str">
        <f t="shared" si="43"/>
        <v/>
      </c>
      <c r="I213" s="23" t="str">
        <f t="shared" si="50"/>
        <v>Dames</v>
      </c>
      <c r="J213" t="str">
        <f t="shared" si="51"/>
        <v>540.0</v>
      </c>
      <c r="K213">
        <f t="shared" si="52"/>
        <v>5</v>
      </c>
      <c r="L213" s="23" t="str">
        <f t="shared" si="53"/>
        <v>R6 </v>
      </c>
      <c r="M213" s="23" t="s">
        <v>6335</v>
      </c>
      <c r="N213" s="23" t="s">
        <v>6336</v>
      </c>
      <c r="O213" s="23" t="s">
        <v>2517</v>
      </c>
      <c r="P213" s="23">
        <v>2463</v>
      </c>
      <c r="Q213" s="23">
        <v>4.1680000000000001</v>
      </c>
      <c r="R213" s="23" t="s">
        <v>36</v>
      </c>
      <c r="S213" s="23" t="s">
        <v>822</v>
      </c>
    </row>
    <row r="214" spans="1:19" x14ac:dyDescent="0.35">
      <c r="A214" s="23" t="str">
        <f t="shared" si="44"/>
        <v>Bennasr Ayoub</v>
      </c>
      <c r="B214" s="23" t="str">
        <f t="shared" si="45"/>
        <v>154.07.237.0</v>
      </c>
      <c r="C214" s="23" t="str">
        <f t="shared" si="46"/>
        <v>R8</v>
      </c>
      <c r="D214" s="23">
        <f t="shared" si="47"/>
        <v>1.133</v>
      </c>
      <c r="E214" s="23" t="str">
        <f t="shared" si="48"/>
        <v>A</v>
      </c>
      <c r="F214" s="23" t="str">
        <f t="shared" si="49"/>
        <v>S</v>
      </c>
      <c r="G214" s="27" t="s">
        <v>2783</v>
      </c>
      <c r="H214" s="27" t="str">
        <f t="shared" si="43"/>
        <v/>
      </c>
      <c r="I214" s="23" t="str">
        <f t="shared" si="50"/>
        <v>Messieurs</v>
      </c>
      <c r="J214" t="str">
        <f t="shared" si="51"/>
        <v>237.0</v>
      </c>
      <c r="K214">
        <f t="shared" si="52"/>
        <v>2</v>
      </c>
      <c r="L214" s="23" t="str">
        <f t="shared" si="53"/>
        <v>R8 </v>
      </c>
      <c r="M214" s="23" t="s">
        <v>2458</v>
      </c>
      <c r="N214" s="23" t="s">
        <v>2459</v>
      </c>
      <c r="O214" s="23" t="s">
        <v>2522</v>
      </c>
      <c r="P214" s="23">
        <v>27679</v>
      </c>
      <c r="Q214" s="23">
        <v>1.133</v>
      </c>
      <c r="R214" s="23" t="s">
        <v>36</v>
      </c>
      <c r="S214" s="23" t="s">
        <v>822</v>
      </c>
    </row>
    <row r="215" spans="1:19" x14ac:dyDescent="0.35">
      <c r="A215" s="23" t="str">
        <f t="shared" si="44"/>
        <v>Bennett-Akkaya Caroline</v>
      </c>
      <c r="B215" s="23" t="str">
        <f t="shared" si="45"/>
        <v>154.66.851.0</v>
      </c>
      <c r="C215" s="23" t="str">
        <f t="shared" si="46"/>
        <v>R9</v>
      </c>
      <c r="D215" s="23">
        <f t="shared" si="47"/>
        <v>0.75</v>
      </c>
      <c r="E215" s="23" t="str">
        <f t="shared" si="48"/>
        <v>60+</v>
      </c>
      <c r="F215" s="23" t="str">
        <f t="shared" si="49"/>
        <v>S</v>
      </c>
      <c r="G215" s="27" t="s">
        <v>2783</v>
      </c>
      <c r="H215" s="27" t="str">
        <f t="shared" si="43"/>
        <v/>
      </c>
      <c r="I215" s="23" t="str">
        <f t="shared" si="50"/>
        <v>Dames</v>
      </c>
      <c r="J215" t="str">
        <f t="shared" si="51"/>
        <v>851.0</v>
      </c>
      <c r="K215">
        <f t="shared" si="52"/>
        <v>8</v>
      </c>
      <c r="L215" s="23" t="str">
        <f t="shared" si="53"/>
        <v>R9 </v>
      </c>
      <c r="M215" s="23" t="s">
        <v>2745</v>
      </c>
      <c r="N215" s="23" t="s">
        <v>2746</v>
      </c>
      <c r="O215" s="23" t="s">
        <v>2525</v>
      </c>
      <c r="P215" s="23">
        <v>11849</v>
      </c>
      <c r="Q215" s="23">
        <v>0.75</v>
      </c>
      <c r="R215" s="23" t="s">
        <v>47</v>
      </c>
      <c r="S215" s="23" t="s">
        <v>822</v>
      </c>
    </row>
    <row r="216" spans="1:19" ht="13.25" customHeight="1" x14ac:dyDescent="0.35">
      <c r="A216" s="23" t="str">
        <f t="shared" si="44"/>
        <v>Bento Paula</v>
      </c>
      <c r="B216" s="23" t="str">
        <f t="shared" si="45"/>
        <v>154.74.744.0</v>
      </c>
      <c r="C216" s="23" t="str">
        <f t="shared" si="46"/>
        <v>R9</v>
      </c>
      <c r="D216" s="23">
        <f t="shared" si="47"/>
        <v>0.63100000000000001</v>
      </c>
      <c r="E216" s="23" t="str">
        <f t="shared" si="48"/>
        <v>50+</v>
      </c>
      <c r="F216" s="23" t="str">
        <f t="shared" si="49"/>
        <v>A</v>
      </c>
      <c r="G216" s="27" t="s">
        <v>27</v>
      </c>
      <c r="H216" s="27" t="str">
        <f t="shared" si="43"/>
        <v/>
      </c>
      <c r="I216" s="23" t="str">
        <f t="shared" si="50"/>
        <v>Dames</v>
      </c>
      <c r="J216" t="str">
        <f t="shared" si="51"/>
        <v>744.0</v>
      </c>
      <c r="K216">
        <f t="shared" si="52"/>
        <v>7</v>
      </c>
      <c r="L216" s="23" t="str">
        <f t="shared" si="53"/>
        <v>R9 </v>
      </c>
      <c r="M216" s="23" t="s">
        <v>3851</v>
      </c>
      <c r="N216" s="23" t="s">
        <v>3852</v>
      </c>
      <c r="O216" s="23" t="s">
        <v>2525</v>
      </c>
      <c r="P216" s="23">
        <v>21488</v>
      </c>
      <c r="Q216" s="23">
        <v>0.63100000000000001</v>
      </c>
      <c r="R216" s="23" t="s">
        <v>39</v>
      </c>
      <c r="S216" s="23" t="s">
        <v>36</v>
      </c>
    </row>
    <row r="217" spans="1:19" x14ac:dyDescent="0.35">
      <c r="A217" s="23" t="str">
        <f t="shared" si="44"/>
        <v>Benzonana Pascale</v>
      </c>
      <c r="B217" s="23" t="str">
        <f t="shared" si="45"/>
        <v>154.66.593.0</v>
      </c>
      <c r="C217" s="23" t="str">
        <f t="shared" si="46"/>
        <v>R8</v>
      </c>
      <c r="D217" s="23">
        <f t="shared" si="47"/>
        <v>1.272</v>
      </c>
      <c r="E217" s="23" t="str">
        <f t="shared" si="48"/>
        <v>60+</v>
      </c>
      <c r="F217" s="23" t="str">
        <f t="shared" si="49"/>
        <v>A</v>
      </c>
      <c r="G217" s="27" t="s">
        <v>3273</v>
      </c>
      <c r="H217" s="27" t="str">
        <f t="shared" si="43"/>
        <v/>
      </c>
      <c r="I217" s="23" t="str">
        <f t="shared" si="50"/>
        <v>Dames</v>
      </c>
      <c r="J217" t="str">
        <f t="shared" si="51"/>
        <v>593.0</v>
      </c>
      <c r="K217">
        <f t="shared" si="52"/>
        <v>5</v>
      </c>
      <c r="L217" s="23" t="str">
        <f t="shared" si="53"/>
        <v>R8 </v>
      </c>
      <c r="M217" s="23" t="s">
        <v>3353</v>
      </c>
      <c r="N217" s="23" t="s">
        <v>3354</v>
      </c>
      <c r="O217" s="23" t="s">
        <v>2522</v>
      </c>
      <c r="P217" s="23">
        <v>9555</v>
      </c>
      <c r="Q217" s="23">
        <v>1.272</v>
      </c>
      <c r="R217" s="23" t="s">
        <v>47</v>
      </c>
      <c r="S217" s="23" t="s">
        <v>36</v>
      </c>
    </row>
    <row r="218" spans="1:19" x14ac:dyDescent="0.35">
      <c r="A218" s="23" t="str">
        <f t="shared" si="44"/>
        <v>Bequoye David</v>
      </c>
      <c r="B218" s="23" t="str">
        <f t="shared" si="45"/>
        <v>154.00.226.0</v>
      </c>
      <c r="C218" s="23" t="str">
        <f t="shared" si="46"/>
        <v>R9</v>
      </c>
      <c r="D218" s="23">
        <f t="shared" si="47"/>
        <v>0.75</v>
      </c>
      <c r="E218" s="23" t="str">
        <f t="shared" si="48"/>
        <v>A</v>
      </c>
      <c r="F218" s="23" t="str">
        <f t="shared" si="49"/>
        <v>S</v>
      </c>
      <c r="G218" s="27" t="s">
        <v>497</v>
      </c>
      <c r="H218" s="27" t="str">
        <f t="shared" si="43"/>
        <v/>
      </c>
      <c r="I218" s="23" t="str">
        <f t="shared" si="50"/>
        <v>Messieurs</v>
      </c>
      <c r="J218" t="str">
        <f t="shared" si="51"/>
        <v>226.0</v>
      </c>
      <c r="K218">
        <f t="shared" si="52"/>
        <v>2</v>
      </c>
      <c r="L218" s="23" t="str">
        <f t="shared" si="53"/>
        <v>R9 </v>
      </c>
      <c r="M218" s="23" t="s">
        <v>1055</v>
      </c>
      <c r="N218" s="23" t="s">
        <v>1056</v>
      </c>
      <c r="O218" s="23" t="s">
        <v>2525</v>
      </c>
      <c r="P218" s="23">
        <v>32606</v>
      </c>
      <c r="Q218" s="23">
        <v>0.75</v>
      </c>
      <c r="R218" s="23" t="s">
        <v>36</v>
      </c>
      <c r="S218" s="23" t="s">
        <v>822</v>
      </c>
    </row>
    <row r="219" spans="1:19" x14ac:dyDescent="0.35">
      <c r="A219" s="23" t="str">
        <f t="shared" si="44"/>
        <v>Berard Huguette</v>
      </c>
      <c r="B219" s="23" t="str">
        <f t="shared" si="45"/>
        <v>155.52.790.0</v>
      </c>
      <c r="C219" s="23" t="str">
        <f t="shared" si="46"/>
        <v>R9</v>
      </c>
      <c r="D219" s="23">
        <f t="shared" si="47"/>
        <v>0.75</v>
      </c>
      <c r="E219" s="23" t="str">
        <f t="shared" si="48"/>
        <v>70+</v>
      </c>
      <c r="F219" s="23" t="str">
        <f t="shared" si="49"/>
        <v>S</v>
      </c>
      <c r="G219" s="27" t="s">
        <v>25</v>
      </c>
      <c r="H219" s="27" t="str">
        <f t="shared" si="43"/>
        <v/>
      </c>
      <c r="I219" s="23" t="str">
        <f t="shared" si="50"/>
        <v>Dames</v>
      </c>
      <c r="J219" t="str">
        <f t="shared" si="51"/>
        <v>790.0</v>
      </c>
      <c r="K219">
        <f t="shared" si="52"/>
        <v>7</v>
      </c>
      <c r="L219" s="23" t="str">
        <f t="shared" si="53"/>
        <v>R9 </v>
      </c>
      <c r="M219" s="23" t="s">
        <v>845</v>
      </c>
      <c r="N219" s="23" t="s">
        <v>846</v>
      </c>
      <c r="O219" s="23" t="s">
        <v>2525</v>
      </c>
      <c r="P219" s="23">
        <v>11849</v>
      </c>
      <c r="Q219" s="23">
        <v>0.75</v>
      </c>
      <c r="R219" s="23" t="s">
        <v>144</v>
      </c>
      <c r="S219" s="23" t="s">
        <v>822</v>
      </c>
    </row>
    <row r="220" spans="1:19" x14ac:dyDescent="0.35">
      <c r="A220" s="23" t="str">
        <f t="shared" si="44"/>
        <v>Berchier Mégane</v>
      </c>
      <c r="B220" s="23" t="str">
        <f t="shared" si="45"/>
        <v>155.01.852.0</v>
      </c>
      <c r="C220" s="23" t="str">
        <f t="shared" si="46"/>
        <v>R9</v>
      </c>
      <c r="D220" s="23">
        <f t="shared" si="47"/>
        <v>0.75</v>
      </c>
      <c r="E220" s="23" t="str">
        <f t="shared" si="48"/>
        <v>A</v>
      </c>
      <c r="F220" s="23" t="str">
        <f t="shared" si="49"/>
        <v>S</v>
      </c>
      <c r="G220" s="27" t="s">
        <v>25</v>
      </c>
      <c r="H220" s="27" t="str">
        <f t="shared" si="43"/>
        <v/>
      </c>
      <c r="I220" s="23" t="str">
        <f t="shared" si="50"/>
        <v>Dames</v>
      </c>
      <c r="J220" t="str">
        <f t="shared" si="51"/>
        <v>852.0</v>
      </c>
      <c r="K220">
        <f t="shared" si="52"/>
        <v>8</v>
      </c>
      <c r="L220" s="23" t="str">
        <f t="shared" si="53"/>
        <v>R9 </v>
      </c>
      <c r="M220" s="23" t="s">
        <v>847</v>
      </c>
      <c r="N220" s="23" t="s">
        <v>848</v>
      </c>
      <c r="O220" s="23" t="s">
        <v>2525</v>
      </c>
      <c r="P220" s="23">
        <v>11849</v>
      </c>
      <c r="Q220" s="23">
        <v>0.75</v>
      </c>
      <c r="R220" s="23" t="s">
        <v>36</v>
      </c>
      <c r="S220" s="23" t="s">
        <v>822</v>
      </c>
    </row>
    <row r="221" spans="1:19" x14ac:dyDescent="0.35">
      <c r="A221" s="23" t="str">
        <f t="shared" si="44"/>
        <v>Berchten Yves</v>
      </c>
      <c r="B221" s="23" t="str">
        <f t="shared" si="45"/>
        <v>155.63.372.0</v>
      </c>
      <c r="C221" s="23" t="str">
        <f t="shared" si="46"/>
        <v>R9</v>
      </c>
      <c r="D221" s="23">
        <f t="shared" si="47"/>
        <v>0.76800000000000002</v>
      </c>
      <c r="E221" s="23" t="str">
        <f t="shared" si="48"/>
        <v>60+</v>
      </c>
      <c r="F221" s="23" t="str">
        <f t="shared" si="49"/>
        <v>A</v>
      </c>
      <c r="G221" s="27" t="s">
        <v>3273</v>
      </c>
      <c r="H221" s="27" t="str">
        <f t="shared" si="43"/>
        <v/>
      </c>
      <c r="I221" s="23" t="str">
        <f t="shared" si="50"/>
        <v>Messieurs</v>
      </c>
      <c r="J221" t="str">
        <f t="shared" si="51"/>
        <v>372.0</v>
      </c>
      <c r="K221">
        <f t="shared" si="52"/>
        <v>3</v>
      </c>
      <c r="L221" s="23" t="str">
        <f t="shared" si="53"/>
        <v>R9 </v>
      </c>
      <c r="M221" s="23" t="s">
        <v>3473</v>
      </c>
      <c r="N221" s="23" t="s">
        <v>3474</v>
      </c>
      <c r="O221" s="23" t="s">
        <v>2525</v>
      </c>
      <c r="P221" s="23">
        <v>32376</v>
      </c>
      <c r="Q221" s="23">
        <v>0.76800000000000002</v>
      </c>
      <c r="R221" s="23" t="s">
        <v>47</v>
      </c>
      <c r="S221" s="23" t="s">
        <v>36</v>
      </c>
    </row>
    <row r="222" spans="1:19" x14ac:dyDescent="0.35">
      <c r="A222" s="23" t="str">
        <f t="shared" si="44"/>
        <v>Berclaz Noam</v>
      </c>
      <c r="B222" s="23" t="str">
        <f t="shared" si="45"/>
        <v>155.09.111.0</v>
      </c>
      <c r="C222" s="23" t="str">
        <f t="shared" si="46"/>
        <v>R9</v>
      </c>
      <c r="D222" s="23">
        <f t="shared" si="47"/>
        <v>0.75</v>
      </c>
      <c r="E222" s="23" t="str">
        <f t="shared" si="48"/>
        <v>18&amp;U</v>
      </c>
      <c r="F222" s="23" t="str">
        <f t="shared" si="49"/>
        <v>S</v>
      </c>
      <c r="G222" s="27" t="s">
        <v>497</v>
      </c>
      <c r="H222" s="27" t="str">
        <f t="shared" si="43"/>
        <v/>
      </c>
      <c r="I222" s="23" t="str">
        <f t="shared" si="50"/>
        <v>Messieurs</v>
      </c>
      <c r="J222" t="str">
        <f t="shared" si="51"/>
        <v>111.0</v>
      </c>
      <c r="K222">
        <f t="shared" si="52"/>
        <v>1</v>
      </c>
      <c r="L222" s="23" t="str">
        <f t="shared" si="53"/>
        <v>R9 </v>
      </c>
      <c r="M222" s="23" t="s">
        <v>2234</v>
      </c>
      <c r="N222" s="23" t="s">
        <v>2235</v>
      </c>
      <c r="O222" s="23" t="s">
        <v>2525</v>
      </c>
      <c r="P222" s="23">
        <v>32606</v>
      </c>
      <c r="Q222" s="23">
        <v>0.75</v>
      </c>
      <c r="R222" s="23" t="s">
        <v>71</v>
      </c>
      <c r="S222" s="23" t="s">
        <v>822</v>
      </c>
    </row>
    <row r="223" spans="1:19" x14ac:dyDescent="0.35">
      <c r="A223" s="23" t="str">
        <f t="shared" si="44"/>
        <v>Berg Oscar</v>
      </c>
      <c r="B223" s="23" t="str">
        <f t="shared" si="45"/>
        <v>156.13.163.0</v>
      </c>
      <c r="C223" s="23" t="str">
        <f t="shared" si="46"/>
        <v>R9</v>
      </c>
      <c r="D223" s="23">
        <f t="shared" si="47"/>
        <v>0.745</v>
      </c>
      <c r="E223" s="23" t="str">
        <f t="shared" si="48"/>
        <v>14&amp;U</v>
      </c>
      <c r="F223" s="23" t="str">
        <f t="shared" si="49"/>
        <v>A</v>
      </c>
      <c r="G223" s="27" t="s">
        <v>28</v>
      </c>
      <c r="H223" s="27" t="str">
        <f t="shared" si="43"/>
        <v/>
      </c>
      <c r="I223" s="23" t="str">
        <f t="shared" si="50"/>
        <v>Messieurs</v>
      </c>
      <c r="J223" t="str">
        <f t="shared" si="51"/>
        <v>163.0</v>
      </c>
      <c r="K223">
        <f t="shared" si="52"/>
        <v>1</v>
      </c>
      <c r="L223" s="23" t="str">
        <f t="shared" si="53"/>
        <v>R9 </v>
      </c>
      <c r="M223" s="23" t="s">
        <v>6118</v>
      </c>
      <c r="N223" s="23" t="s">
        <v>6119</v>
      </c>
      <c r="O223" s="23" t="s">
        <v>2525</v>
      </c>
      <c r="P223" s="23">
        <v>44992</v>
      </c>
      <c r="Q223" s="23">
        <v>0.745</v>
      </c>
      <c r="R223" s="23" t="s">
        <v>81</v>
      </c>
      <c r="S223" s="23" t="s">
        <v>36</v>
      </c>
    </row>
    <row r="224" spans="1:19" x14ac:dyDescent="0.35">
      <c r="A224" s="23" t="str">
        <f t="shared" si="44"/>
        <v>Bergeron Ann</v>
      </c>
      <c r="B224" s="23" t="str">
        <f t="shared" si="45"/>
        <v>156.64.704.0</v>
      </c>
      <c r="C224" s="23" t="str">
        <f t="shared" si="46"/>
        <v>R8</v>
      </c>
      <c r="D224" s="23">
        <f t="shared" si="47"/>
        <v>1.4019999999999999</v>
      </c>
      <c r="E224" s="23" t="str">
        <f t="shared" si="48"/>
        <v>60+</v>
      </c>
      <c r="F224" s="23" t="str">
        <f t="shared" si="49"/>
        <v>S</v>
      </c>
      <c r="G224" s="27" t="s">
        <v>1733</v>
      </c>
      <c r="H224" s="27" t="str">
        <f t="shared" si="43"/>
        <v/>
      </c>
      <c r="I224" s="23" t="str">
        <f t="shared" si="50"/>
        <v>Dames</v>
      </c>
      <c r="J224" t="str">
        <f t="shared" si="51"/>
        <v>704.0</v>
      </c>
      <c r="K224">
        <f t="shared" si="52"/>
        <v>7</v>
      </c>
      <c r="L224" s="23" t="str">
        <f t="shared" si="53"/>
        <v>R8 </v>
      </c>
      <c r="M224" s="23" t="s">
        <v>1862</v>
      </c>
      <c r="N224" s="23" t="s">
        <v>1863</v>
      </c>
      <c r="O224" s="23" t="s">
        <v>2522</v>
      </c>
      <c r="P224" s="23">
        <v>9009</v>
      </c>
      <c r="Q224" s="23">
        <v>1.4019999999999999</v>
      </c>
      <c r="R224" s="23" t="s">
        <v>47</v>
      </c>
      <c r="S224" s="23" t="s">
        <v>822</v>
      </c>
    </row>
    <row r="225" spans="1:19" x14ac:dyDescent="0.35">
      <c r="A225" s="23" t="str">
        <f t="shared" si="44"/>
        <v>Berguerand Thierry</v>
      </c>
      <c r="B225" s="23" t="str">
        <f t="shared" si="45"/>
        <v>156.68.138.0</v>
      </c>
      <c r="C225" s="23" t="str">
        <f t="shared" si="46"/>
        <v>R9</v>
      </c>
      <c r="D225" s="23">
        <f t="shared" si="47"/>
        <v>0.75</v>
      </c>
      <c r="E225" s="23" t="str">
        <f t="shared" si="48"/>
        <v>55+</v>
      </c>
      <c r="F225" s="23" t="str">
        <f t="shared" si="49"/>
        <v>A</v>
      </c>
      <c r="G225" s="27" t="s">
        <v>28</v>
      </c>
      <c r="H225" s="27" t="str">
        <f t="shared" si="43"/>
        <v/>
      </c>
      <c r="I225" s="23" t="str">
        <f t="shared" si="50"/>
        <v>Messieurs</v>
      </c>
      <c r="J225" t="str">
        <f t="shared" si="51"/>
        <v>138.0</v>
      </c>
      <c r="K225">
        <f t="shared" si="52"/>
        <v>1</v>
      </c>
      <c r="L225" s="23" t="str">
        <f t="shared" si="53"/>
        <v>R9 </v>
      </c>
      <c r="M225" s="23" t="s">
        <v>324</v>
      </c>
      <c r="N225" s="23" t="s">
        <v>325</v>
      </c>
      <c r="O225" s="23" t="s">
        <v>2525</v>
      </c>
      <c r="P225" s="23">
        <v>32606</v>
      </c>
      <c r="Q225" s="23">
        <v>0.75</v>
      </c>
      <c r="R225" s="23" t="s">
        <v>53</v>
      </c>
      <c r="S225" s="23" t="s">
        <v>36</v>
      </c>
    </row>
    <row r="226" spans="1:19" x14ac:dyDescent="0.35">
      <c r="A226" s="23" t="str">
        <f t="shared" si="44"/>
        <v>Beric Tatiana</v>
      </c>
      <c r="B226" s="23" t="str">
        <f t="shared" si="45"/>
        <v>157.13.853.0</v>
      </c>
      <c r="C226" s="23" t="str">
        <f t="shared" si="46"/>
        <v>R9</v>
      </c>
      <c r="D226" s="23">
        <f t="shared" si="47"/>
        <v>0.75</v>
      </c>
      <c r="E226" s="23" t="str">
        <f t="shared" si="48"/>
        <v>14&amp;U</v>
      </c>
      <c r="F226" s="23" t="str">
        <f t="shared" si="49"/>
        <v>S</v>
      </c>
      <c r="G226" s="27" t="s">
        <v>4909</v>
      </c>
      <c r="H226" s="27" t="str">
        <f t="shared" si="43"/>
        <v/>
      </c>
      <c r="I226" s="23" t="str">
        <f t="shared" si="50"/>
        <v>Dames</v>
      </c>
      <c r="J226" t="str">
        <f t="shared" si="51"/>
        <v>853.0</v>
      </c>
      <c r="K226">
        <f t="shared" si="52"/>
        <v>8</v>
      </c>
      <c r="L226" s="23" t="str">
        <f t="shared" si="53"/>
        <v>R9 </v>
      </c>
      <c r="M226" s="23" t="s">
        <v>5771</v>
      </c>
      <c r="N226" s="23" t="s">
        <v>5772</v>
      </c>
      <c r="O226" s="23" t="s">
        <v>2525</v>
      </c>
      <c r="P226" s="23">
        <v>11849</v>
      </c>
      <c r="Q226" s="23">
        <v>0.75</v>
      </c>
      <c r="R226" s="23" t="s">
        <v>81</v>
      </c>
      <c r="S226" s="23" t="s">
        <v>822</v>
      </c>
    </row>
    <row r="227" spans="1:19" x14ac:dyDescent="0.35">
      <c r="A227" s="23" t="str">
        <f t="shared" si="44"/>
        <v>Berkemeier Gunnar</v>
      </c>
      <c r="B227" s="23" t="str">
        <f t="shared" si="45"/>
        <v>157.80.370.0</v>
      </c>
      <c r="C227" s="23" t="str">
        <f t="shared" si="46"/>
        <v>R6</v>
      </c>
      <c r="D227" s="23">
        <f t="shared" si="47"/>
        <v>4.51</v>
      </c>
      <c r="E227" s="23" t="str">
        <f t="shared" si="48"/>
        <v>45+</v>
      </c>
      <c r="F227" s="23" t="str">
        <f t="shared" si="49"/>
        <v>A</v>
      </c>
      <c r="G227" s="27" t="s">
        <v>5553</v>
      </c>
      <c r="H227" s="27" t="str">
        <f t="shared" si="43"/>
        <v/>
      </c>
      <c r="I227" s="23" t="str">
        <f t="shared" si="50"/>
        <v>Messieurs</v>
      </c>
      <c r="J227" t="str">
        <f t="shared" si="51"/>
        <v>370.0</v>
      </c>
      <c r="K227">
        <f t="shared" si="52"/>
        <v>3</v>
      </c>
      <c r="L227" s="23" t="str">
        <f t="shared" si="53"/>
        <v>R6 </v>
      </c>
      <c r="M227" s="23" t="s">
        <v>5101</v>
      </c>
      <c r="N227" s="23" t="s">
        <v>5102</v>
      </c>
      <c r="O227" s="23" t="s">
        <v>2517</v>
      </c>
      <c r="P227" s="23">
        <v>5813</v>
      </c>
      <c r="Q227" s="23">
        <v>4.51</v>
      </c>
      <c r="R227" s="23" t="s">
        <v>76</v>
      </c>
      <c r="S227" s="23" t="s">
        <v>36</v>
      </c>
    </row>
    <row r="228" spans="1:19" x14ac:dyDescent="0.35">
      <c r="A228" s="23" t="str">
        <f t="shared" si="44"/>
        <v>Berkers Victor</v>
      </c>
      <c r="B228" s="23" t="str">
        <f t="shared" si="45"/>
        <v>157.06.481.0</v>
      </c>
      <c r="C228" s="23" t="str">
        <f t="shared" si="46"/>
        <v>R9</v>
      </c>
      <c r="D228" s="23">
        <f t="shared" si="47"/>
        <v>0.75</v>
      </c>
      <c r="E228" s="23" t="str">
        <f t="shared" si="48"/>
        <v>A</v>
      </c>
      <c r="F228" s="23" t="str">
        <f t="shared" si="49"/>
        <v>S</v>
      </c>
      <c r="G228" s="27" t="s">
        <v>2783</v>
      </c>
      <c r="H228" s="27" t="str">
        <f t="shared" si="43"/>
        <v/>
      </c>
      <c r="I228" s="23" t="str">
        <f t="shared" si="50"/>
        <v>Messieurs</v>
      </c>
      <c r="J228" t="str">
        <f t="shared" si="51"/>
        <v>481.0</v>
      </c>
      <c r="K228">
        <f t="shared" si="52"/>
        <v>4</v>
      </c>
      <c r="L228" s="23" t="str">
        <f t="shared" si="53"/>
        <v>R9 </v>
      </c>
      <c r="M228" s="23" t="s">
        <v>1746</v>
      </c>
      <c r="N228" s="23" t="s">
        <v>1747</v>
      </c>
      <c r="O228" s="23" t="s">
        <v>2525</v>
      </c>
      <c r="P228" s="23">
        <v>32606</v>
      </c>
      <c r="Q228" s="23">
        <v>0.75</v>
      </c>
      <c r="R228" s="23" t="s">
        <v>36</v>
      </c>
      <c r="S228" s="23" t="s">
        <v>822</v>
      </c>
    </row>
    <row r="229" spans="1:19" x14ac:dyDescent="0.35">
      <c r="A229" s="23" t="str">
        <f t="shared" si="44"/>
        <v>Bernabei Andréa</v>
      </c>
      <c r="B229" s="23" t="str">
        <f t="shared" si="45"/>
        <v>158.99.114.0</v>
      </c>
      <c r="C229" s="23" t="str">
        <f t="shared" si="46"/>
        <v>R9</v>
      </c>
      <c r="D229" s="23">
        <f t="shared" si="47"/>
        <v>0.75</v>
      </c>
      <c r="E229" s="23" t="str">
        <f t="shared" si="48"/>
        <v>A</v>
      </c>
      <c r="F229" s="23" t="str">
        <f t="shared" si="49"/>
        <v>S</v>
      </c>
      <c r="G229" s="27" t="s">
        <v>497</v>
      </c>
      <c r="H229" s="27" t="str">
        <f t="shared" si="43"/>
        <v/>
      </c>
      <c r="I229" s="23" t="str">
        <f t="shared" si="50"/>
        <v>Messieurs</v>
      </c>
      <c r="J229" t="str">
        <f t="shared" si="51"/>
        <v>114.0</v>
      </c>
      <c r="K229">
        <f t="shared" si="52"/>
        <v>1</v>
      </c>
      <c r="L229" s="23" t="str">
        <f t="shared" si="53"/>
        <v>R9 </v>
      </c>
      <c r="M229" s="23" t="s">
        <v>1057</v>
      </c>
      <c r="N229" s="23" t="s">
        <v>1058</v>
      </c>
      <c r="O229" s="23" t="s">
        <v>2525</v>
      </c>
      <c r="P229" s="23">
        <v>32606</v>
      </c>
      <c r="Q229" s="23">
        <v>0.75</v>
      </c>
      <c r="R229" s="23" t="s">
        <v>36</v>
      </c>
      <c r="S229" s="23" t="s">
        <v>822</v>
      </c>
    </row>
    <row r="230" spans="1:19" x14ac:dyDescent="0.35">
      <c r="A230" s="23" t="str">
        <f t="shared" si="44"/>
        <v>Bernais Victor</v>
      </c>
      <c r="B230" s="23" t="str">
        <f t="shared" si="45"/>
        <v>158.13.348.0</v>
      </c>
      <c r="C230" s="23" t="str">
        <f t="shared" si="46"/>
        <v>R9</v>
      </c>
      <c r="D230" s="23">
        <f t="shared" si="47"/>
        <v>0.745</v>
      </c>
      <c r="E230" s="23" t="str">
        <f t="shared" si="48"/>
        <v>14&amp;U</v>
      </c>
      <c r="F230" s="23" t="str">
        <f t="shared" si="49"/>
        <v>A</v>
      </c>
      <c r="G230" s="27" t="s">
        <v>28</v>
      </c>
      <c r="H230" s="27" t="str">
        <f t="shared" si="43"/>
        <v/>
      </c>
      <c r="I230" s="23" t="str">
        <f t="shared" si="50"/>
        <v>Messieurs</v>
      </c>
      <c r="J230" t="str">
        <f t="shared" si="51"/>
        <v>348.0</v>
      </c>
      <c r="K230">
        <f t="shared" si="52"/>
        <v>3</v>
      </c>
      <c r="L230" s="23" t="str">
        <f t="shared" si="53"/>
        <v>R9 </v>
      </c>
      <c r="M230" s="23" t="s">
        <v>6126</v>
      </c>
      <c r="N230" s="23" t="s">
        <v>6127</v>
      </c>
      <c r="O230" s="23" t="s">
        <v>2525</v>
      </c>
      <c r="P230" s="23">
        <v>44992</v>
      </c>
      <c r="Q230" s="23">
        <v>0.745</v>
      </c>
      <c r="R230" s="23" t="s">
        <v>81</v>
      </c>
      <c r="S230" s="23" t="s">
        <v>36</v>
      </c>
    </row>
    <row r="231" spans="1:19" x14ac:dyDescent="0.35">
      <c r="A231" s="23" t="str">
        <f t="shared" si="44"/>
        <v>Bernard Nathan</v>
      </c>
      <c r="B231" s="23" t="str">
        <f t="shared" si="45"/>
        <v>158.06.240.0</v>
      </c>
      <c r="C231" s="23" t="str">
        <f t="shared" si="46"/>
        <v>R8</v>
      </c>
      <c r="D231" s="23">
        <f t="shared" si="47"/>
        <v>1.349</v>
      </c>
      <c r="E231" s="23" t="str">
        <f t="shared" si="48"/>
        <v>A</v>
      </c>
      <c r="F231" s="23" t="str">
        <f t="shared" si="49"/>
        <v>A</v>
      </c>
      <c r="G231" s="27" t="s">
        <v>2786</v>
      </c>
      <c r="H231" s="27" t="str">
        <f t="shared" si="43"/>
        <v/>
      </c>
      <c r="I231" s="23" t="str">
        <f t="shared" si="50"/>
        <v>Messieurs</v>
      </c>
      <c r="J231" t="str">
        <f t="shared" si="51"/>
        <v>240.0</v>
      </c>
      <c r="K231">
        <f t="shared" si="52"/>
        <v>2</v>
      </c>
      <c r="L231" s="23" t="str">
        <f t="shared" si="53"/>
        <v>R8 </v>
      </c>
      <c r="M231" s="23" t="s">
        <v>4940</v>
      </c>
      <c r="N231" s="23" t="s">
        <v>4941</v>
      </c>
      <c r="O231" s="23" t="s">
        <v>2522</v>
      </c>
      <c r="P231" s="23">
        <v>25194</v>
      </c>
      <c r="Q231" s="23">
        <v>1.349</v>
      </c>
      <c r="R231" s="23" t="s">
        <v>36</v>
      </c>
      <c r="S231" s="23" t="s">
        <v>36</v>
      </c>
    </row>
    <row r="232" spans="1:19" x14ac:dyDescent="0.35">
      <c r="A232" s="23" t="str">
        <f t="shared" si="44"/>
        <v>Bernasconi Jessica</v>
      </c>
      <c r="B232" s="23" t="str">
        <f t="shared" si="45"/>
        <v>158.87.860.0</v>
      </c>
      <c r="C232" s="23" t="str">
        <f t="shared" si="46"/>
        <v>R8</v>
      </c>
      <c r="D232" s="23">
        <f t="shared" si="47"/>
        <v>1.4019999999999999</v>
      </c>
      <c r="E232" s="23" t="str">
        <f t="shared" si="48"/>
        <v>35+</v>
      </c>
      <c r="F232" s="23" t="str">
        <f t="shared" si="49"/>
        <v>A</v>
      </c>
      <c r="G232" s="27" t="s">
        <v>3273</v>
      </c>
      <c r="H232" s="27" t="str">
        <f t="shared" si="43"/>
        <v/>
      </c>
      <c r="I232" s="23" t="str">
        <f t="shared" si="50"/>
        <v>Dames</v>
      </c>
      <c r="J232" t="str">
        <f t="shared" si="51"/>
        <v>860.0</v>
      </c>
      <c r="K232">
        <f t="shared" si="52"/>
        <v>8</v>
      </c>
      <c r="L232" s="23" t="str">
        <f t="shared" si="53"/>
        <v>R8 </v>
      </c>
      <c r="M232" s="23" t="s">
        <v>3343</v>
      </c>
      <c r="N232" s="23" t="s">
        <v>3344</v>
      </c>
      <c r="O232" s="23" t="s">
        <v>2522</v>
      </c>
      <c r="P232" s="23">
        <v>9012</v>
      </c>
      <c r="Q232" s="23">
        <v>1.4019999999999999</v>
      </c>
      <c r="R232" s="23" t="s">
        <v>42</v>
      </c>
      <c r="S232" s="23" t="s">
        <v>36</v>
      </c>
    </row>
    <row r="233" spans="1:19" x14ac:dyDescent="0.35">
      <c r="A233" s="23" t="str">
        <f t="shared" si="44"/>
        <v>Bernet Dominique</v>
      </c>
      <c r="B233" s="23" t="str">
        <f t="shared" si="45"/>
        <v>159.87.409.0</v>
      </c>
      <c r="C233" s="23" t="str">
        <f t="shared" si="46"/>
        <v>R6</v>
      </c>
      <c r="D233" s="23">
        <f t="shared" si="47"/>
        <v>4.05</v>
      </c>
      <c r="E233" s="23" t="str">
        <f t="shared" si="48"/>
        <v>35+</v>
      </c>
      <c r="F233" s="23" t="str">
        <f t="shared" si="49"/>
        <v>A</v>
      </c>
      <c r="G233" s="27" t="s">
        <v>4910</v>
      </c>
      <c r="H233" s="27" t="str">
        <f t="shared" si="43"/>
        <v/>
      </c>
      <c r="I233" s="23" t="str">
        <f t="shared" si="50"/>
        <v>Messieurs</v>
      </c>
      <c r="J233" t="str">
        <f t="shared" si="51"/>
        <v>409.0</v>
      </c>
      <c r="K233">
        <f t="shared" si="52"/>
        <v>4</v>
      </c>
      <c r="L233" s="23" t="str">
        <f t="shared" si="53"/>
        <v>R6 </v>
      </c>
      <c r="M233" s="23" t="s">
        <v>6443</v>
      </c>
      <c r="N233" s="23" t="s">
        <v>6444</v>
      </c>
      <c r="O233" s="23" t="s">
        <v>2517</v>
      </c>
      <c r="P233" s="23">
        <v>7444</v>
      </c>
      <c r="Q233" s="23">
        <v>4.05</v>
      </c>
      <c r="R233" s="23" t="s">
        <v>42</v>
      </c>
      <c r="S233" s="23" t="s">
        <v>36</v>
      </c>
    </row>
    <row r="234" spans="1:19" x14ac:dyDescent="0.35">
      <c r="A234" s="23" t="str">
        <f t="shared" si="44"/>
        <v>Berney Joachim</v>
      </c>
      <c r="B234" s="23" t="str">
        <f t="shared" si="45"/>
        <v>159.85.349.0</v>
      </c>
      <c r="C234" s="23" t="str">
        <f t="shared" si="46"/>
        <v>R8</v>
      </c>
      <c r="D234" s="23">
        <f t="shared" si="47"/>
        <v>1.8460000000000001</v>
      </c>
      <c r="E234" s="23" t="str">
        <f t="shared" si="48"/>
        <v>40+</v>
      </c>
      <c r="F234" s="23" t="str">
        <f t="shared" si="49"/>
        <v>A</v>
      </c>
      <c r="G234" s="27" t="s">
        <v>4910</v>
      </c>
      <c r="H234" s="27" t="str">
        <f t="shared" si="43"/>
        <v/>
      </c>
      <c r="I234" s="23" t="str">
        <f t="shared" si="50"/>
        <v>Messieurs</v>
      </c>
      <c r="J234" t="str">
        <f t="shared" si="51"/>
        <v>349.0</v>
      </c>
      <c r="K234">
        <f t="shared" si="52"/>
        <v>3</v>
      </c>
      <c r="L234" s="23" t="str">
        <f t="shared" si="53"/>
        <v>R8 </v>
      </c>
      <c r="M234" s="23" t="s">
        <v>6714</v>
      </c>
      <c r="N234" s="23" t="s">
        <v>6715</v>
      </c>
      <c r="O234" s="23" t="s">
        <v>2522</v>
      </c>
      <c r="P234" s="23">
        <v>20634</v>
      </c>
      <c r="Q234" s="23">
        <v>1.8460000000000001</v>
      </c>
      <c r="R234" s="23" t="s">
        <v>68</v>
      </c>
      <c r="S234" s="23" t="s">
        <v>36</v>
      </c>
    </row>
    <row r="235" spans="1:19" x14ac:dyDescent="0.35">
      <c r="A235" s="23" t="str">
        <f t="shared" si="44"/>
        <v>Berney Léonard</v>
      </c>
      <c r="B235" s="23" t="str">
        <f t="shared" si="45"/>
        <v>159.06.436.0</v>
      </c>
      <c r="C235" s="23" t="str">
        <f t="shared" si="46"/>
        <v>R9</v>
      </c>
      <c r="D235" s="23">
        <f t="shared" si="47"/>
        <v>0.75</v>
      </c>
      <c r="E235" s="23" t="str">
        <f t="shared" si="48"/>
        <v>A</v>
      </c>
      <c r="F235" s="23" t="str">
        <f t="shared" si="49"/>
        <v>S</v>
      </c>
      <c r="G235" s="27" t="s">
        <v>497</v>
      </c>
      <c r="H235" s="27" t="str">
        <f t="shared" si="43"/>
        <v/>
      </c>
      <c r="I235" s="23" t="str">
        <f t="shared" si="50"/>
        <v>Messieurs</v>
      </c>
      <c r="J235" t="str">
        <f t="shared" si="51"/>
        <v>436.0</v>
      </c>
      <c r="K235">
        <f t="shared" si="52"/>
        <v>4</v>
      </c>
      <c r="L235" s="23" t="str">
        <f t="shared" si="53"/>
        <v>R9 </v>
      </c>
      <c r="M235" s="23" t="s">
        <v>2597</v>
      </c>
      <c r="N235" s="23" t="s">
        <v>2598</v>
      </c>
      <c r="O235" s="23" t="s">
        <v>2525</v>
      </c>
      <c r="P235" s="23">
        <v>32606</v>
      </c>
      <c r="Q235" s="23">
        <v>0.75</v>
      </c>
      <c r="R235" s="23" t="s">
        <v>36</v>
      </c>
      <c r="S235" s="23" t="s">
        <v>822</v>
      </c>
    </row>
    <row r="236" spans="1:19" x14ac:dyDescent="0.35">
      <c r="A236" s="23" t="str">
        <f t="shared" si="44"/>
        <v>Berney Olivier</v>
      </c>
      <c r="B236" s="23" t="str">
        <f t="shared" si="45"/>
        <v>159.43.426.0</v>
      </c>
      <c r="C236" s="23" t="str">
        <f t="shared" si="46"/>
        <v>R9</v>
      </c>
      <c r="D236" s="23">
        <f t="shared" si="47"/>
        <v>0.75</v>
      </c>
      <c r="E236" s="23" t="str">
        <f t="shared" si="48"/>
        <v>80+</v>
      </c>
      <c r="F236" s="23" t="str">
        <f t="shared" si="49"/>
        <v>S</v>
      </c>
      <c r="G236" s="27" t="s">
        <v>4910</v>
      </c>
      <c r="H236" s="27" t="str">
        <f t="shared" si="43"/>
        <v/>
      </c>
      <c r="I236" s="23" t="str">
        <f t="shared" si="50"/>
        <v>Messieurs</v>
      </c>
      <c r="J236" t="str">
        <f t="shared" si="51"/>
        <v>426.0</v>
      </c>
      <c r="K236">
        <f t="shared" si="52"/>
        <v>4</v>
      </c>
      <c r="L236" s="23" t="str">
        <f t="shared" si="53"/>
        <v>R9 </v>
      </c>
      <c r="M236" s="23" t="s">
        <v>6852</v>
      </c>
      <c r="N236" s="23" t="s">
        <v>6853</v>
      </c>
      <c r="O236" s="23" t="s">
        <v>2525</v>
      </c>
      <c r="P236" s="23">
        <v>32606</v>
      </c>
      <c r="Q236" s="23">
        <v>0.75</v>
      </c>
      <c r="R236" s="23" t="s">
        <v>156</v>
      </c>
      <c r="S236" s="23" t="s">
        <v>822</v>
      </c>
    </row>
    <row r="237" spans="1:19" x14ac:dyDescent="0.35">
      <c r="A237" s="23" t="str">
        <f t="shared" si="44"/>
        <v>Berney Pierre</v>
      </c>
      <c r="B237" s="23" t="str">
        <f t="shared" si="45"/>
        <v>159.45.189.0</v>
      </c>
      <c r="C237" s="23" t="str">
        <f t="shared" si="46"/>
        <v>R7</v>
      </c>
      <c r="D237" s="23">
        <f t="shared" si="47"/>
        <v>2.4729999999999999</v>
      </c>
      <c r="E237" s="23" t="str">
        <f t="shared" si="48"/>
        <v>80+</v>
      </c>
      <c r="F237" s="23" t="str">
        <f t="shared" si="49"/>
        <v>A</v>
      </c>
      <c r="G237" s="27" t="s">
        <v>4910</v>
      </c>
      <c r="H237" s="27" t="str">
        <f t="shared" si="43"/>
        <v/>
      </c>
      <c r="I237" s="23" t="str">
        <f t="shared" si="50"/>
        <v>Messieurs</v>
      </c>
      <c r="J237" t="str">
        <f t="shared" si="51"/>
        <v>189.0</v>
      </c>
      <c r="K237">
        <f t="shared" si="52"/>
        <v>1</v>
      </c>
      <c r="L237" s="23" t="str">
        <f t="shared" si="53"/>
        <v>R7 </v>
      </c>
      <c r="M237" s="23" t="s">
        <v>6633</v>
      </c>
      <c r="N237" s="23" t="s">
        <v>6634</v>
      </c>
      <c r="O237" s="23" t="s">
        <v>2518</v>
      </c>
      <c r="P237" s="23">
        <v>15980</v>
      </c>
      <c r="Q237" s="23">
        <v>2.4729999999999999</v>
      </c>
      <c r="R237" s="23" t="s">
        <v>156</v>
      </c>
      <c r="S237" s="23" t="s">
        <v>36</v>
      </c>
    </row>
    <row r="238" spans="1:19" x14ac:dyDescent="0.35">
      <c r="A238" s="23" t="str">
        <f t="shared" si="44"/>
        <v>Bernstorff Friedrich</v>
      </c>
      <c r="B238" s="23" t="str">
        <f t="shared" si="45"/>
        <v>159.81.431.0</v>
      </c>
      <c r="C238" s="23" t="str">
        <f t="shared" si="46"/>
        <v>R9</v>
      </c>
      <c r="D238" s="23">
        <f t="shared" si="47"/>
        <v>0.745</v>
      </c>
      <c r="E238" s="23" t="str">
        <f t="shared" si="48"/>
        <v>45+</v>
      </c>
      <c r="F238" s="23" t="str">
        <f t="shared" si="49"/>
        <v>A</v>
      </c>
      <c r="G238" s="27" t="s">
        <v>3273</v>
      </c>
      <c r="H238" s="27" t="str">
        <f t="shared" si="43"/>
        <v/>
      </c>
      <c r="I238" s="23" t="str">
        <f t="shared" si="50"/>
        <v>Messieurs</v>
      </c>
      <c r="J238" t="str">
        <f t="shared" si="51"/>
        <v>431.0</v>
      </c>
      <c r="K238">
        <f t="shared" si="52"/>
        <v>4</v>
      </c>
      <c r="L238" s="23" t="str">
        <f t="shared" si="53"/>
        <v>R9 </v>
      </c>
      <c r="M238" s="23" t="s">
        <v>5010</v>
      </c>
      <c r="N238" s="23" t="s">
        <v>5011</v>
      </c>
      <c r="O238" s="23" t="s">
        <v>2525</v>
      </c>
      <c r="P238" s="23">
        <v>44992</v>
      </c>
      <c r="Q238" s="23">
        <v>0.745</v>
      </c>
      <c r="R238" s="23" t="s">
        <v>76</v>
      </c>
      <c r="S238" s="23" t="s">
        <v>36</v>
      </c>
    </row>
    <row r="239" spans="1:19" x14ac:dyDescent="0.35">
      <c r="A239" s="23" t="str">
        <f t="shared" si="44"/>
        <v>Beroud Charlotte</v>
      </c>
      <c r="B239" s="23" t="str">
        <f t="shared" si="45"/>
        <v>160.90.661.0</v>
      </c>
      <c r="C239" s="23" t="str">
        <f t="shared" si="46"/>
        <v>R9</v>
      </c>
      <c r="D239" s="23">
        <f t="shared" si="47"/>
        <v>0.75</v>
      </c>
      <c r="E239" s="23" t="str">
        <f t="shared" si="48"/>
        <v>35+</v>
      </c>
      <c r="F239" s="23" t="str">
        <f t="shared" si="49"/>
        <v>S</v>
      </c>
      <c r="G239" s="27" t="s">
        <v>497</v>
      </c>
      <c r="H239" s="27" t="str">
        <f t="shared" si="43"/>
        <v/>
      </c>
      <c r="I239" s="23" t="str">
        <f t="shared" si="50"/>
        <v>Dames</v>
      </c>
      <c r="J239" t="str">
        <f t="shared" si="51"/>
        <v>661.0</v>
      </c>
      <c r="K239">
        <f t="shared" si="52"/>
        <v>6</v>
      </c>
      <c r="L239" s="23" t="str">
        <f t="shared" si="53"/>
        <v>R9 </v>
      </c>
      <c r="M239" s="23" t="s">
        <v>1059</v>
      </c>
      <c r="N239" s="23" t="s">
        <v>1060</v>
      </c>
      <c r="O239" s="23" t="s">
        <v>2525</v>
      </c>
      <c r="P239" s="23">
        <v>11849</v>
      </c>
      <c r="Q239" s="23">
        <v>0.75</v>
      </c>
      <c r="R239" s="23" t="s">
        <v>42</v>
      </c>
      <c r="S239" s="23" t="s">
        <v>822</v>
      </c>
    </row>
    <row r="240" spans="1:19" x14ac:dyDescent="0.35">
      <c r="A240" s="23" t="str">
        <f t="shared" si="44"/>
        <v>Beroud Olivier</v>
      </c>
      <c r="B240" s="23" t="str">
        <f t="shared" si="45"/>
        <v>160.93.278.0</v>
      </c>
      <c r="C240" s="23" t="str">
        <f t="shared" si="46"/>
        <v>R9</v>
      </c>
      <c r="D240" s="23">
        <f t="shared" si="47"/>
        <v>0.75</v>
      </c>
      <c r="E240" s="23" t="str">
        <f t="shared" si="48"/>
        <v>A</v>
      </c>
      <c r="F240" s="23" t="str">
        <f t="shared" si="49"/>
        <v>S</v>
      </c>
      <c r="G240" s="27" t="s">
        <v>5553</v>
      </c>
      <c r="H240" s="27" t="str">
        <f t="shared" si="43"/>
        <v/>
      </c>
      <c r="I240" s="23" t="str">
        <f t="shared" si="50"/>
        <v>Messieurs</v>
      </c>
      <c r="J240" t="str">
        <f t="shared" si="51"/>
        <v>278.0</v>
      </c>
      <c r="K240">
        <f t="shared" si="52"/>
        <v>2</v>
      </c>
      <c r="L240" s="23" t="str">
        <f t="shared" si="53"/>
        <v>R9 </v>
      </c>
      <c r="M240" s="23" t="s">
        <v>5367</v>
      </c>
      <c r="N240" s="23" t="s">
        <v>5368</v>
      </c>
      <c r="O240" s="23" t="s">
        <v>2525</v>
      </c>
      <c r="P240" s="23">
        <v>32606</v>
      </c>
      <c r="Q240" s="23">
        <v>0.75</v>
      </c>
      <c r="R240" s="23" t="s">
        <v>36</v>
      </c>
      <c r="S240" s="23" t="s">
        <v>822</v>
      </c>
    </row>
    <row r="241" spans="1:19" x14ac:dyDescent="0.35">
      <c r="A241" s="23" t="str">
        <f t="shared" si="44"/>
        <v>Berrada Moncef</v>
      </c>
      <c r="B241" s="23" t="str">
        <f t="shared" si="45"/>
        <v>160.65.233.0</v>
      </c>
      <c r="C241" s="23" t="str">
        <f t="shared" si="46"/>
        <v>R8</v>
      </c>
      <c r="D241" s="23">
        <f t="shared" si="47"/>
        <v>1.5629999999999999</v>
      </c>
      <c r="E241" s="23" t="str">
        <f t="shared" si="48"/>
        <v>60+</v>
      </c>
      <c r="F241" s="23" t="str">
        <f t="shared" si="49"/>
        <v>A</v>
      </c>
      <c r="G241" s="27" t="s">
        <v>1733</v>
      </c>
      <c r="H241" s="27" t="str">
        <f t="shared" si="43"/>
        <v/>
      </c>
      <c r="I241" s="23" t="str">
        <f t="shared" si="50"/>
        <v>Messieurs</v>
      </c>
      <c r="J241" t="str">
        <f t="shared" si="51"/>
        <v>233.0</v>
      </c>
      <c r="K241">
        <f t="shared" si="52"/>
        <v>2</v>
      </c>
      <c r="L241" s="23" t="str">
        <f t="shared" si="53"/>
        <v>R8 </v>
      </c>
      <c r="M241" s="23" t="s">
        <v>1914</v>
      </c>
      <c r="N241" s="23" t="s">
        <v>1915</v>
      </c>
      <c r="O241" s="23" t="s">
        <v>2522</v>
      </c>
      <c r="P241" s="23">
        <v>23079</v>
      </c>
      <c r="Q241" s="23">
        <v>1.5629999999999999</v>
      </c>
      <c r="R241" s="23" t="s">
        <v>47</v>
      </c>
      <c r="S241" s="23" t="s">
        <v>36</v>
      </c>
    </row>
    <row r="242" spans="1:19" x14ac:dyDescent="0.35">
      <c r="A242" s="23" t="str">
        <f t="shared" si="44"/>
        <v>Berrada Rayan</v>
      </c>
      <c r="B242" s="23" t="str">
        <f t="shared" si="45"/>
        <v>160.06.419.0</v>
      </c>
      <c r="C242" s="23" t="str">
        <f t="shared" si="46"/>
        <v>R5</v>
      </c>
      <c r="D242" s="23">
        <f t="shared" si="47"/>
        <v>5.5620000000000003</v>
      </c>
      <c r="E242" s="23" t="str">
        <f t="shared" si="48"/>
        <v>A</v>
      </c>
      <c r="F242" s="23" t="str">
        <f t="shared" si="49"/>
        <v>A</v>
      </c>
      <c r="G242" s="27" t="s">
        <v>1733</v>
      </c>
      <c r="H242" s="27" t="str">
        <f t="shared" si="43"/>
        <v/>
      </c>
      <c r="I242" s="23" t="str">
        <f t="shared" si="50"/>
        <v>Messieurs</v>
      </c>
      <c r="J242" t="str">
        <f t="shared" si="51"/>
        <v>419.0</v>
      </c>
      <c r="K242">
        <f t="shared" si="52"/>
        <v>4</v>
      </c>
      <c r="L242" s="23" t="str">
        <f t="shared" si="53"/>
        <v>R5 </v>
      </c>
      <c r="M242" s="23" t="s">
        <v>2338</v>
      </c>
      <c r="N242" s="23" t="s">
        <v>2339</v>
      </c>
      <c r="O242" s="23" t="s">
        <v>2536</v>
      </c>
      <c r="P242" s="23">
        <v>3038</v>
      </c>
      <c r="Q242" s="23">
        <v>5.5620000000000003</v>
      </c>
      <c r="R242" s="23" t="s">
        <v>36</v>
      </c>
      <c r="S242" s="23" t="s">
        <v>36</v>
      </c>
    </row>
    <row r="243" spans="1:19" x14ac:dyDescent="0.35">
      <c r="A243" s="23" t="str">
        <f t="shared" si="44"/>
        <v>Berset Géraldine</v>
      </c>
      <c r="B243" s="23" t="str">
        <f t="shared" si="45"/>
        <v>160.77.713.0</v>
      </c>
      <c r="C243" s="23" t="str">
        <f t="shared" si="46"/>
        <v>R8</v>
      </c>
      <c r="D243" s="23">
        <f t="shared" si="47"/>
        <v>1.595</v>
      </c>
      <c r="E243" s="23" t="str">
        <f t="shared" si="48"/>
        <v>45+</v>
      </c>
      <c r="F243" s="23" t="str">
        <f t="shared" si="49"/>
        <v>S</v>
      </c>
      <c r="G243" s="27" t="s">
        <v>25</v>
      </c>
      <c r="H243" s="27" t="str">
        <f t="shared" si="43"/>
        <v/>
      </c>
      <c r="I243" s="23" t="str">
        <f t="shared" si="50"/>
        <v>Dames</v>
      </c>
      <c r="J243" t="str">
        <f t="shared" si="51"/>
        <v>713.0</v>
      </c>
      <c r="K243">
        <f t="shared" si="52"/>
        <v>7</v>
      </c>
      <c r="L243" s="23" t="str">
        <f t="shared" si="53"/>
        <v>R8 </v>
      </c>
      <c r="M243" s="23" t="s">
        <v>186</v>
      </c>
      <c r="N243" s="23" t="s">
        <v>187</v>
      </c>
      <c r="O243" s="23" t="s">
        <v>2522</v>
      </c>
      <c r="P243" s="23">
        <v>8239</v>
      </c>
      <c r="Q243" s="23">
        <v>1.595</v>
      </c>
      <c r="R243" s="23" t="s">
        <v>76</v>
      </c>
      <c r="S243" s="23" t="s">
        <v>822</v>
      </c>
    </row>
    <row r="244" spans="1:19" x14ac:dyDescent="0.35">
      <c r="A244" s="23" t="str">
        <f t="shared" si="44"/>
        <v>Bersier Pierre-Alain</v>
      </c>
      <c r="B244" s="23" t="str">
        <f t="shared" si="45"/>
        <v>160.60.116.0</v>
      </c>
      <c r="C244" s="23" t="str">
        <f t="shared" si="46"/>
        <v>R9</v>
      </c>
      <c r="D244" s="23">
        <f t="shared" si="47"/>
        <v>0.75</v>
      </c>
      <c r="E244" s="23" t="str">
        <f t="shared" si="48"/>
        <v>65+</v>
      </c>
      <c r="F244" s="23" t="str">
        <f t="shared" si="49"/>
        <v>S</v>
      </c>
      <c r="G244" s="27" t="s">
        <v>4909</v>
      </c>
      <c r="H244" s="27" t="str">
        <f t="shared" si="43"/>
        <v/>
      </c>
      <c r="I244" s="23" t="str">
        <f t="shared" si="50"/>
        <v>Messieurs</v>
      </c>
      <c r="J244" t="str">
        <f t="shared" si="51"/>
        <v>116.0</v>
      </c>
      <c r="K244">
        <f t="shared" si="52"/>
        <v>1</v>
      </c>
      <c r="L244" s="23" t="str">
        <f t="shared" si="53"/>
        <v>R9 </v>
      </c>
      <c r="M244" s="23" t="s">
        <v>5905</v>
      </c>
      <c r="N244" s="23" t="s">
        <v>5906</v>
      </c>
      <c r="O244" s="23" t="s">
        <v>2525</v>
      </c>
      <c r="P244" s="23">
        <v>32606</v>
      </c>
      <c r="Q244" s="23">
        <v>0.75</v>
      </c>
      <c r="R244" s="23" t="s">
        <v>96</v>
      </c>
      <c r="S244" s="23" t="s">
        <v>822</v>
      </c>
    </row>
    <row r="245" spans="1:19" x14ac:dyDescent="0.35">
      <c r="A245" s="23" t="str">
        <f t="shared" si="44"/>
        <v>Bertarelli Alceo</v>
      </c>
      <c r="B245" s="23" t="str">
        <f t="shared" si="45"/>
        <v>161.06.126.0</v>
      </c>
      <c r="C245" s="23" t="str">
        <f t="shared" si="46"/>
        <v>R9</v>
      </c>
      <c r="D245" s="23">
        <f t="shared" si="47"/>
        <v>0.75</v>
      </c>
      <c r="E245" s="23" t="str">
        <f t="shared" si="48"/>
        <v>A</v>
      </c>
      <c r="F245" s="23" t="str">
        <f t="shared" si="49"/>
        <v>S</v>
      </c>
      <c r="G245" s="27" t="s">
        <v>1733</v>
      </c>
      <c r="H245" s="27" t="str">
        <f t="shared" si="43"/>
        <v/>
      </c>
      <c r="I245" s="23" t="str">
        <f t="shared" si="50"/>
        <v>Messieurs</v>
      </c>
      <c r="J245" t="str">
        <f t="shared" si="51"/>
        <v>126.0</v>
      </c>
      <c r="K245">
        <f t="shared" si="52"/>
        <v>1</v>
      </c>
      <c r="L245" s="23" t="str">
        <f t="shared" si="53"/>
        <v>R9 </v>
      </c>
      <c r="M245" s="23" t="s">
        <v>2422</v>
      </c>
      <c r="N245" s="23" t="s">
        <v>2423</v>
      </c>
      <c r="O245" s="23" t="s">
        <v>2525</v>
      </c>
      <c r="P245" s="23">
        <v>32606</v>
      </c>
      <c r="Q245" s="23">
        <v>0.75</v>
      </c>
      <c r="R245" s="23" t="s">
        <v>36</v>
      </c>
      <c r="S245" s="23" t="s">
        <v>822</v>
      </c>
    </row>
    <row r="246" spans="1:19" x14ac:dyDescent="0.35">
      <c r="A246" s="23" t="str">
        <f t="shared" si="44"/>
        <v>Bertholet Anne-Marie</v>
      </c>
      <c r="B246" s="23" t="str">
        <f t="shared" si="45"/>
        <v>161.56.608.0</v>
      </c>
      <c r="C246" s="23" t="str">
        <f t="shared" si="46"/>
        <v>R8</v>
      </c>
      <c r="D246" s="23">
        <f t="shared" si="47"/>
        <v>1.5920000000000001</v>
      </c>
      <c r="E246" s="23" t="str">
        <f t="shared" si="48"/>
        <v>70+</v>
      </c>
      <c r="F246" s="23" t="str">
        <f t="shared" si="49"/>
        <v>A</v>
      </c>
      <c r="G246" s="27" t="s">
        <v>497</v>
      </c>
      <c r="H246" s="27" t="str">
        <f t="shared" si="43"/>
        <v/>
      </c>
      <c r="I246" s="23" t="str">
        <f t="shared" si="50"/>
        <v>Dames</v>
      </c>
      <c r="J246" t="str">
        <f t="shared" si="51"/>
        <v>608.0</v>
      </c>
      <c r="K246">
        <f t="shared" si="52"/>
        <v>6</v>
      </c>
      <c r="L246" s="23" t="str">
        <f t="shared" si="53"/>
        <v>R8 </v>
      </c>
      <c r="M246" s="23" t="s">
        <v>570</v>
      </c>
      <c r="N246" s="23" t="s">
        <v>571</v>
      </c>
      <c r="O246" s="23" t="s">
        <v>2522</v>
      </c>
      <c r="P246" s="23">
        <v>8253</v>
      </c>
      <c r="Q246" s="23">
        <v>1.5920000000000001</v>
      </c>
      <c r="R246" s="23" t="s">
        <v>144</v>
      </c>
      <c r="S246" s="23" t="s">
        <v>36</v>
      </c>
    </row>
    <row r="247" spans="1:19" x14ac:dyDescent="0.35">
      <c r="A247" s="23" t="str">
        <f t="shared" si="44"/>
        <v>Berthouzoz Elina</v>
      </c>
      <c r="B247" s="23" t="str">
        <f t="shared" si="45"/>
        <v>161.08.603.0</v>
      </c>
      <c r="C247" s="23" t="str">
        <f t="shared" si="46"/>
        <v>R8</v>
      </c>
      <c r="D247" s="23">
        <f t="shared" si="47"/>
        <v>1.69</v>
      </c>
      <c r="E247" s="23" t="str">
        <f t="shared" si="48"/>
        <v>18&amp;U</v>
      </c>
      <c r="F247" s="23" t="str">
        <f t="shared" si="49"/>
        <v>S</v>
      </c>
      <c r="G247" s="27" t="s">
        <v>1733</v>
      </c>
      <c r="H247" s="27" t="str">
        <f t="shared" si="43"/>
        <v/>
      </c>
      <c r="I247" s="23" t="str">
        <f t="shared" si="50"/>
        <v>Dames</v>
      </c>
      <c r="J247" t="str">
        <f t="shared" si="51"/>
        <v>603.0</v>
      </c>
      <c r="K247">
        <f t="shared" si="52"/>
        <v>6</v>
      </c>
      <c r="L247" s="23" t="str">
        <f t="shared" si="53"/>
        <v>R8 </v>
      </c>
      <c r="M247" s="23" t="s">
        <v>2385</v>
      </c>
      <c r="N247" s="23" t="s">
        <v>2386</v>
      </c>
      <c r="O247" s="23" t="s">
        <v>2522</v>
      </c>
      <c r="P247" s="23">
        <v>7946</v>
      </c>
      <c r="Q247" s="23">
        <v>1.69</v>
      </c>
      <c r="R247" s="23" t="s">
        <v>71</v>
      </c>
      <c r="S247" s="23" t="s">
        <v>822</v>
      </c>
    </row>
    <row r="248" spans="1:19" x14ac:dyDescent="0.35">
      <c r="A248" s="23" t="str">
        <f t="shared" si="44"/>
        <v>Berthouzoz Pauline</v>
      </c>
      <c r="B248" s="23" t="str">
        <f t="shared" si="45"/>
        <v>161.94.810.1</v>
      </c>
      <c r="C248" s="23" t="str">
        <f t="shared" si="46"/>
        <v>R9</v>
      </c>
      <c r="D248" s="23">
        <f t="shared" si="47"/>
        <v>0.75</v>
      </c>
      <c r="E248" s="23" t="str">
        <f t="shared" si="48"/>
        <v>30+</v>
      </c>
      <c r="F248" s="23" t="str">
        <f t="shared" si="49"/>
        <v>A</v>
      </c>
      <c r="G248" s="27" t="s">
        <v>25</v>
      </c>
      <c r="H248" s="27" t="str">
        <f t="shared" si="43"/>
        <v/>
      </c>
      <c r="I248" s="23" t="str">
        <f t="shared" si="50"/>
        <v>Dames</v>
      </c>
      <c r="J248" t="str">
        <f t="shared" si="51"/>
        <v>810.1</v>
      </c>
      <c r="K248">
        <f t="shared" si="52"/>
        <v>8</v>
      </c>
      <c r="L248" s="23" t="str">
        <f t="shared" si="53"/>
        <v>R9 </v>
      </c>
      <c r="M248" s="23" t="s">
        <v>2826</v>
      </c>
      <c r="N248" s="23" t="s">
        <v>2111</v>
      </c>
      <c r="O248" s="23" t="s">
        <v>2525</v>
      </c>
      <c r="P248" s="23">
        <v>11849</v>
      </c>
      <c r="Q248" s="23">
        <v>0.75</v>
      </c>
      <c r="R248" s="23" t="s">
        <v>35</v>
      </c>
      <c r="S248" s="23" t="s">
        <v>36</v>
      </c>
    </row>
    <row r="249" spans="1:19" x14ac:dyDescent="0.35">
      <c r="A249" s="23" t="str">
        <f t="shared" si="44"/>
        <v>Bertoin Hugo</v>
      </c>
      <c r="B249" s="23" t="str">
        <f t="shared" si="45"/>
        <v>161.08.244.0</v>
      </c>
      <c r="C249" s="23" t="str">
        <f t="shared" si="46"/>
        <v>R9</v>
      </c>
      <c r="D249" s="23">
        <f t="shared" si="47"/>
        <v>0.75</v>
      </c>
      <c r="E249" s="23" t="str">
        <f t="shared" si="48"/>
        <v>18&amp;U</v>
      </c>
      <c r="F249" s="23" t="str">
        <f t="shared" si="49"/>
        <v>S</v>
      </c>
      <c r="G249" s="27" t="s">
        <v>1733</v>
      </c>
      <c r="H249" s="27" t="str">
        <f t="shared" si="43"/>
        <v/>
      </c>
      <c r="I249" s="23" t="str">
        <f t="shared" si="50"/>
        <v>Messieurs</v>
      </c>
      <c r="J249" t="str">
        <f t="shared" si="51"/>
        <v>244.0</v>
      </c>
      <c r="K249">
        <f t="shared" si="52"/>
        <v>2</v>
      </c>
      <c r="L249" s="23" t="str">
        <f t="shared" si="53"/>
        <v>R9 </v>
      </c>
      <c r="M249" s="23" t="s">
        <v>2401</v>
      </c>
      <c r="N249" s="23" t="s">
        <v>3198</v>
      </c>
      <c r="O249" s="23" t="s">
        <v>2525</v>
      </c>
      <c r="P249" s="23">
        <v>32606</v>
      </c>
      <c r="Q249" s="23">
        <v>0.75</v>
      </c>
      <c r="R249" s="23" t="s">
        <v>71</v>
      </c>
      <c r="S249" s="23" t="s">
        <v>822</v>
      </c>
    </row>
    <row r="250" spans="1:19" x14ac:dyDescent="0.35">
      <c r="A250" s="23" t="str">
        <f t="shared" si="44"/>
        <v>Bertolino Fabio</v>
      </c>
      <c r="B250" s="23" t="str">
        <f t="shared" si="45"/>
        <v>161.75.218.0</v>
      </c>
      <c r="C250" s="23" t="str">
        <f t="shared" si="46"/>
        <v>R8</v>
      </c>
      <c r="D250" s="23">
        <f t="shared" si="47"/>
        <v>1.44</v>
      </c>
      <c r="E250" s="23" t="str">
        <f t="shared" si="48"/>
        <v>50+</v>
      </c>
      <c r="F250" s="23" t="str">
        <f t="shared" si="49"/>
        <v>A</v>
      </c>
      <c r="G250" s="27" t="s">
        <v>2783</v>
      </c>
      <c r="H250" s="27" t="str">
        <f t="shared" si="43"/>
        <v/>
      </c>
      <c r="I250" s="23" t="str">
        <f t="shared" si="50"/>
        <v>Messieurs</v>
      </c>
      <c r="J250" t="str">
        <f t="shared" si="51"/>
        <v>218.0</v>
      </c>
      <c r="K250">
        <f t="shared" si="52"/>
        <v>2</v>
      </c>
      <c r="L250" s="23" t="str">
        <f t="shared" si="53"/>
        <v>R8 </v>
      </c>
      <c r="M250" s="23" t="s">
        <v>704</v>
      </c>
      <c r="N250" s="23" t="s">
        <v>705</v>
      </c>
      <c r="O250" s="23" t="s">
        <v>2522</v>
      </c>
      <c r="P250" s="23">
        <v>24231</v>
      </c>
      <c r="Q250" s="23">
        <v>1.44</v>
      </c>
      <c r="R250" s="23" t="s">
        <v>39</v>
      </c>
      <c r="S250" s="23" t="s">
        <v>36</v>
      </c>
    </row>
    <row r="251" spans="1:19" x14ac:dyDescent="0.35">
      <c r="A251" s="23" t="str">
        <f t="shared" si="44"/>
        <v>Berzin Gabriel</v>
      </c>
      <c r="B251" s="23" t="str">
        <f t="shared" si="45"/>
        <v>161.11.366.0</v>
      </c>
      <c r="C251" s="23" t="str">
        <f t="shared" si="46"/>
        <v>R9</v>
      </c>
      <c r="D251" s="23">
        <f t="shared" si="47"/>
        <v>0.69099999999999995</v>
      </c>
      <c r="E251" s="23" t="str">
        <f t="shared" si="48"/>
        <v>16&amp;U</v>
      </c>
      <c r="F251" s="23" t="str">
        <f t="shared" si="49"/>
        <v>A</v>
      </c>
      <c r="G251" s="27" t="s">
        <v>28</v>
      </c>
      <c r="H251" s="27" t="str">
        <f t="shared" si="43"/>
        <v/>
      </c>
      <c r="I251" s="23" t="str">
        <f t="shared" si="50"/>
        <v>Messieurs</v>
      </c>
      <c r="J251" t="str">
        <f t="shared" si="51"/>
        <v>366.0</v>
      </c>
      <c r="K251">
        <f t="shared" si="52"/>
        <v>3</v>
      </c>
      <c r="L251" s="23" t="str">
        <f t="shared" si="53"/>
        <v>R9 </v>
      </c>
      <c r="M251" s="23" t="s">
        <v>2656</v>
      </c>
      <c r="N251" s="23" t="s">
        <v>2657</v>
      </c>
      <c r="O251" s="23" t="s">
        <v>2525</v>
      </c>
      <c r="P251" s="23">
        <v>57734</v>
      </c>
      <c r="Q251" s="23">
        <v>0.69099999999999995</v>
      </c>
      <c r="R251" s="23" t="s">
        <v>85</v>
      </c>
      <c r="S251" s="23" t="s">
        <v>36</v>
      </c>
    </row>
    <row r="252" spans="1:19" x14ac:dyDescent="0.35">
      <c r="A252" s="23" t="str">
        <f t="shared" si="44"/>
        <v>Berzin Remy</v>
      </c>
      <c r="B252" s="23" t="str">
        <f t="shared" si="45"/>
        <v>161.64.213.0</v>
      </c>
      <c r="C252" s="23" t="str">
        <f t="shared" si="46"/>
        <v>R6</v>
      </c>
      <c r="D252" s="23">
        <f t="shared" si="47"/>
        <v>3.661</v>
      </c>
      <c r="E252" s="23" t="str">
        <f t="shared" si="48"/>
        <v>60+</v>
      </c>
      <c r="F252" s="23" t="str">
        <f t="shared" si="49"/>
        <v>A</v>
      </c>
      <c r="G252" s="27" t="s">
        <v>28</v>
      </c>
      <c r="H252" s="27" t="str">
        <f t="shared" si="43"/>
        <v/>
      </c>
      <c r="I252" s="23" t="str">
        <f t="shared" si="50"/>
        <v>Messieurs</v>
      </c>
      <c r="J252" t="str">
        <f t="shared" si="51"/>
        <v>213.0</v>
      </c>
      <c r="K252">
        <f t="shared" si="52"/>
        <v>2</v>
      </c>
      <c r="L252" s="23" t="str">
        <f t="shared" si="53"/>
        <v>R6 </v>
      </c>
      <c r="M252" s="23" t="s">
        <v>278</v>
      </c>
      <c r="N252" s="23" t="s">
        <v>279</v>
      </c>
      <c r="O252" s="23" t="s">
        <v>2517</v>
      </c>
      <c r="P252" s="23">
        <v>9189</v>
      </c>
      <c r="Q252" s="23">
        <v>3.661</v>
      </c>
      <c r="R252" s="23" t="s">
        <v>47</v>
      </c>
      <c r="S252" s="23" t="s">
        <v>36</v>
      </c>
    </row>
    <row r="253" spans="1:19" x14ac:dyDescent="0.35">
      <c r="A253" s="23" t="str">
        <f t="shared" si="44"/>
        <v>Bessa Michael</v>
      </c>
      <c r="B253" s="23" t="str">
        <f t="shared" si="45"/>
        <v>162.89.175.0</v>
      </c>
      <c r="C253" s="23" t="str">
        <f t="shared" si="46"/>
        <v>R8</v>
      </c>
      <c r="D253" s="23">
        <f t="shared" si="47"/>
        <v>1.4750000000000001</v>
      </c>
      <c r="E253" s="23" t="str">
        <f t="shared" si="48"/>
        <v>35+</v>
      </c>
      <c r="F253" s="23" t="str">
        <f t="shared" si="49"/>
        <v>A</v>
      </c>
      <c r="G253" s="27" t="s">
        <v>25</v>
      </c>
      <c r="H253" s="27" t="str">
        <f t="shared" ref="H253:H314" si="54">IF(B253=B252,1,"")</f>
        <v/>
      </c>
      <c r="I253" s="23" t="str">
        <f t="shared" si="50"/>
        <v>Messieurs</v>
      </c>
      <c r="J253" t="str">
        <f t="shared" si="51"/>
        <v>175.0</v>
      </c>
      <c r="K253">
        <f t="shared" si="52"/>
        <v>1</v>
      </c>
      <c r="L253" s="23" t="str">
        <f t="shared" si="53"/>
        <v>R8 </v>
      </c>
      <c r="M253" s="23" t="s">
        <v>2829</v>
      </c>
      <c r="N253" s="23" t="s">
        <v>2830</v>
      </c>
      <c r="O253" s="23" t="s">
        <v>2522</v>
      </c>
      <c r="P253" s="23">
        <v>23908</v>
      </c>
      <c r="Q253" s="23">
        <v>1.4750000000000001</v>
      </c>
      <c r="R253" s="23" t="s">
        <v>42</v>
      </c>
      <c r="S253" s="23" t="s">
        <v>36</v>
      </c>
    </row>
    <row r="254" spans="1:19" x14ac:dyDescent="0.35">
      <c r="A254" s="23" t="str">
        <f t="shared" si="44"/>
        <v>Besse Guillaume</v>
      </c>
      <c r="B254" s="23" t="str">
        <f t="shared" si="45"/>
        <v>162.16.250.0</v>
      </c>
      <c r="C254" s="23" t="str">
        <f t="shared" si="46"/>
        <v>R9</v>
      </c>
      <c r="D254" s="23">
        <f t="shared" si="47"/>
        <v>0.62</v>
      </c>
      <c r="E254" s="23" t="str">
        <f t="shared" si="48"/>
        <v>10&amp;U</v>
      </c>
      <c r="F254" s="23" t="str">
        <f t="shared" si="49"/>
        <v>A</v>
      </c>
      <c r="G254" s="27" t="s">
        <v>28</v>
      </c>
      <c r="H254" s="27" t="str">
        <f t="shared" si="54"/>
        <v/>
      </c>
      <c r="I254" s="23" t="str">
        <f t="shared" si="50"/>
        <v>Messieurs</v>
      </c>
      <c r="J254" t="str">
        <f t="shared" si="51"/>
        <v>250.0</v>
      </c>
      <c r="K254">
        <f t="shared" si="52"/>
        <v>2</v>
      </c>
      <c r="L254" s="23" t="str">
        <f t="shared" si="53"/>
        <v>R9 </v>
      </c>
      <c r="M254" s="23" t="s">
        <v>6138</v>
      </c>
      <c r="N254" s="23" t="s">
        <v>6139</v>
      </c>
      <c r="O254" s="23" t="s">
        <v>2525</v>
      </c>
      <c r="P254" s="23">
        <v>58442</v>
      </c>
      <c r="Q254" s="23">
        <v>0.62</v>
      </c>
      <c r="R254" s="23" t="s">
        <v>106</v>
      </c>
      <c r="S254" s="23" t="s">
        <v>36</v>
      </c>
    </row>
    <row r="255" spans="1:19" x14ac:dyDescent="0.35">
      <c r="A255" s="23" t="str">
        <f t="shared" si="44"/>
        <v>Besse Matteo</v>
      </c>
      <c r="B255" s="23" t="str">
        <f t="shared" si="45"/>
        <v>162.12.381.0</v>
      </c>
      <c r="C255" s="23" t="str">
        <f t="shared" si="46"/>
        <v>R9</v>
      </c>
      <c r="D255" s="23">
        <f t="shared" si="47"/>
        <v>0.75</v>
      </c>
      <c r="E255" s="23" t="str">
        <f t="shared" si="48"/>
        <v>14&amp;U</v>
      </c>
      <c r="F255" s="23" t="str">
        <f t="shared" si="49"/>
        <v>S</v>
      </c>
      <c r="G255" s="27" t="s">
        <v>26</v>
      </c>
      <c r="H255" s="27" t="str">
        <f t="shared" si="54"/>
        <v/>
      </c>
      <c r="I255" s="23" t="str">
        <f t="shared" si="50"/>
        <v>Messieurs</v>
      </c>
      <c r="J255" t="str">
        <f t="shared" si="51"/>
        <v>381.0</v>
      </c>
      <c r="K255">
        <f t="shared" si="52"/>
        <v>3</v>
      </c>
      <c r="L255" s="23" t="str">
        <f t="shared" si="53"/>
        <v>R9 </v>
      </c>
      <c r="M255" s="23" t="s">
        <v>2539</v>
      </c>
      <c r="N255" s="23" t="s">
        <v>2540</v>
      </c>
      <c r="O255" s="23" t="s">
        <v>2525</v>
      </c>
      <c r="P255" s="23">
        <v>32606</v>
      </c>
      <c r="Q255" s="23">
        <v>0.75</v>
      </c>
      <c r="R255" s="23" t="s">
        <v>81</v>
      </c>
      <c r="S255" s="23" t="s">
        <v>822</v>
      </c>
    </row>
    <row r="256" spans="1:19" x14ac:dyDescent="0.35">
      <c r="A256" s="23" t="str">
        <f t="shared" si="44"/>
        <v>Besson Anouck</v>
      </c>
      <c r="B256" s="23" t="str">
        <f t="shared" si="45"/>
        <v>162.02.589.0</v>
      </c>
      <c r="C256" s="23" t="str">
        <f t="shared" si="46"/>
        <v>R9</v>
      </c>
      <c r="D256" s="23">
        <f t="shared" si="47"/>
        <v>0.75</v>
      </c>
      <c r="E256" s="23" t="str">
        <f t="shared" si="48"/>
        <v>A</v>
      </c>
      <c r="F256" s="23" t="str">
        <f t="shared" si="49"/>
        <v>S</v>
      </c>
      <c r="G256" s="27" t="s">
        <v>2783</v>
      </c>
      <c r="H256" s="27" t="str">
        <f t="shared" si="54"/>
        <v/>
      </c>
      <c r="I256" s="23" t="str">
        <f t="shared" si="50"/>
        <v>Dames</v>
      </c>
      <c r="J256" t="str">
        <f t="shared" si="51"/>
        <v>589.0</v>
      </c>
      <c r="K256">
        <f t="shared" si="52"/>
        <v>5</v>
      </c>
      <c r="L256" s="23" t="str">
        <f t="shared" si="53"/>
        <v>R9 </v>
      </c>
      <c r="M256" s="23" t="s">
        <v>806</v>
      </c>
      <c r="N256" s="23" t="s">
        <v>807</v>
      </c>
      <c r="O256" s="23" t="s">
        <v>2525</v>
      </c>
      <c r="P256" s="23">
        <v>11849</v>
      </c>
      <c r="Q256" s="23">
        <v>0.75</v>
      </c>
      <c r="R256" s="23" t="s">
        <v>36</v>
      </c>
      <c r="S256" s="23" t="s">
        <v>822</v>
      </c>
    </row>
    <row r="257" spans="1:19" x14ac:dyDescent="0.35">
      <c r="A257" s="23" t="str">
        <f t="shared" si="44"/>
        <v>Besson Antoine</v>
      </c>
      <c r="B257" s="23" t="str">
        <f t="shared" si="45"/>
        <v>162.08.458.0</v>
      </c>
      <c r="C257" s="23" t="str">
        <f t="shared" si="46"/>
        <v>R8</v>
      </c>
      <c r="D257" s="23">
        <f t="shared" si="47"/>
        <v>0.97299999999999998</v>
      </c>
      <c r="E257" s="23" t="str">
        <f t="shared" si="48"/>
        <v>18&amp;U</v>
      </c>
      <c r="F257" s="23" t="str">
        <f t="shared" si="49"/>
        <v>A</v>
      </c>
      <c r="G257" s="27" t="s">
        <v>5553</v>
      </c>
      <c r="H257" s="27" t="str">
        <f t="shared" si="54"/>
        <v/>
      </c>
      <c r="I257" s="23" t="str">
        <f t="shared" si="50"/>
        <v>Messieurs</v>
      </c>
      <c r="J257" t="str">
        <f t="shared" si="51"/>
        <v>458.0</v>
      </c>
      <c r="K257">
        <f t="shared" si="52"/>
        <v>4</v>
      </c>
      <c r="L257" s="23" t="str">
        <f t="shared" si="53"/>
        <v>R8 </v>
      </c>
      <c r="M257" s="23" t="s">
        <v>5301</v>
      </c>
      <c r="N257" s="23" t="s">
        <v>5302</v>
      </c>
      <c r="O257" s="23" t="s">
        <v>2522</v>
      </c>
      <c r="P257" s="23">
        <v>29433</v>
      </c>
      <c r="Q257" s="23">
        <v>0.97299999999999998</v>
      </c>
      <c r="R257" s="23" t="s">
        <v>71</v>
      </c>
      <c r="S257" s="23" t="s">
        <v>36</v>
      </c>
    </row>
    <row r="258" spans="1:19" x14ac:dyDescent="0.35">
      <c r="A258" s="23" t="str">
        <f t="shared" si="44"/>
        <v>Besson Raphaël</v>
      </c>
      <c r="B258" s="23" t="str">
        <f t="shared" si="45"/>
        <v>162.00.275.0</v>
      </c>
      <c r="C258" s="23" t="str">
        <f t="shared" si="46"/>
        <v>R9</v>
      </c>
      <c r="D258" s="23">
        <f t="shared" si="47"/>
        <v>0.75</v>
      </c>
      <c r="E258" s="23" t="str">
        <f t="shared" si="48"/>
        <v>A</v>
      </c>
      <c r="F258" s="23" t="str">
        <f t="shared" si="49"/>
        <v>S</v>
      </c>
      <c r="G258" s="27" t="s">
        <v>2783</v>
      </c>
      <c r="H258" s="27" t="str">
        <f t="shared" si="54"/>
        <v/>
      </c>
      <c r="I258" s="23" t="str">
        <f t="shared" si="50"/>
        <v>Messieurs</v>
      </c>
      <c r="J258" t="str">
        <f t="shared" si="51"/>
        <v>275.0</v>
      </c>
      <c r="K258">
        <f t="shared" si="52"/>
        <v>2</v>
      </c>
      <c r="L258" s="23" t="str">
        <f t="shared" si="53"/>
        <v>R9 </v>
      </c>
      <c r="M258" s="23" t="s">
        <v>1522</v>
      </c>
      <c r="N258" s="23" t="s">
        <v>1523</v>
      </c>
      <c r="O258" s="23" t="s">
        <v>2525</v>
      </c>
      <c r="P258" s="23">
        <v>32606</v>
      </c>
      <c r="Q258" s="23">
        <v>0.75</v>
      </c>
      <c r="R258" s="23" t="s">
        <v>36</v>
      </c>
      <c r="S258" s="23" t="s">
        <v>822</v>
      </c>
    </row>
    <row r="259" spans="1:19" x14ac:dyDescent="0.35">
      <c r="A259" s="23" t="str">
        <f t="shared" ref="A259:A322" si="55">+N259</f>
        <v>Beust Patrice</v>
      </c>
      <c r="B259" s="23" t="str">
        <f t="shared" ref="B259:B322" si="56">+M259</f>
        <v>163.44.365.0</v>
      </c>
      <c r="C259" s="23" t="str">
        <f t="shared" ref="C259:C322" si="57">LEFT(L259,2)</f>
        <v>R8</v>
      </c>
      <c r="D259" s="23">
        <f t="shared" ref="D259:D322" si="58">+Q259</f>
        <v>1.4750000000000001</v>
      </c>
      <c r="E259" s="23" t="str">
        <f t="shared" ref="E259:E322" si="59">+R259</f>
        <v>80+</v>
      </c>
      <c r="F259" s="23" t="str">
        <f t="shared" ref="F259:F322" si="60">+S259</f>
        <v>S</v>
      </c>
      <c r="G259" s="27" t="s">
        <v>1733</v>
      </c>
      <c r="H259" s="27" t="str">
        <f t="shared" si="54"/>
        <v/>
      </c>
      <c r="I259" s="23" t="str">
        <f t="shared" ref="I259:I322" si="61">IF(K259&gt;4,"Dames","Messieurs")</f>
        <v>Messieurs</v>
      </c>
      <c r="J259" t="str">
        <f t="shared" ref="J259:J322" si="62">RIGHT(B259,5)</f>
        <v>365.0</v>
      </c>
      <c r="K259">
        <f t="shared" ref="K259:K322" si="63">VALUE(LEFT(J259,1))</f>
        <v>3</v>
      </c>
      <c r="L259" s="23" t="str">
        <f t="shared" ref="L259:L322" si="64">+O259</f>
        <v>R8 </v>
      </c>
      <c r="M259" s="23" t="s">
        <v>1896</v>
      </c>
      <c r="N259" s="23" t="s">
        <v>1897</v>
      </c>
      <c r="O259" s="23" t="s">
        <v>2522</v>
      </c>
      <c r="P259" s="23">
        <v>23908</v>
      </c>
      <c r="Q259" s="23">
        <v>1.4750000000000001</v>
      </c>
      <c r="R259" s="23" t="s">
        <v>156</v>
      </c>
      <c r="S259" s="23" t="s">
        <v>822</v>
      </c>
    </row>
    <row r="260" spans="1:19" x14ac:dyDescent="0.35">
      <c r="A260" s="23" t="str">
        <f t="shared" si="55"/>
        <v>Bezençon Nicolas</v>
      </c>
      <c r="B260" s="23" t="str">
        <f t="shared" si="56"/>
        <v>163.77.461.0</v>
      </c>
      <c r="C260" s="23" t="str">
        <f t="shared" si="57"/>
        <v>R6</v>
      </c>
      <c r="D260" s="23">
        <f t="shared" si="58"/>
        <v>4.0579999999999998</v>
      </c>
      <c r="E260" s="23" t="str">
        <f t="shared" si="59"/>
        <v>45+</v>
      </c>
      <c r="F260" s="23" t="str">
        <f t="shared" si="60"/>
        <v>A</v>
      </c>
      <c r="G260" s="27" t="s">
        <v>28</v>
      </c>
      <c r="H260" s="27" t="str">
        <f t="shared" si="54"/>
        <v/>
      </c>
      <c r="I260" s="23" t="str">
        <f t="shared" si="61"/>
        <v>Messieurs</v>
      </c>
      <c r="J260" t="str">
        <f t="shared" si="62"/>
        <v>461.0</v>
      </c>
      <c r="K260">
        <f t="shared" si="63"/>
        <v>4</v>
      </c>
      <c r="L260" s="23" t="str">
        <f t="shared" si="64"/>
        <v>R6 </v>
      </c>
      <c r="M260" s="23" t="s">
        <v>6074</v>
      </c>
      <c r="N260" s="23" t="s">
        <v>6075</v>
      </c>
      <c r="O260" s="23" t="s">
        <v>2517</v>
      </c>
      <c r="P260" s="23">
        <v>7409</v>
      </c>
      <c r="Q260" s="23">
        <v>4.0579999999999998</v>
      </c>
      <c r="R260" s="23" t="s">
        <v>76</v>
      </c>
      <c r="S260" s="23" t="s">
        <v>36</v>
      </c>
    </row>
    <row r="261" spans="1:19" x14ac:dyDescent="0.35">
      <c r="A261" s="23" t="str">
        <f t="shared" si="55"/>
        <v>Bianchi Steve</v>
      </c>
      <c r="B261" s="23" t="str">
        <f t="shared" si="56"/>
        <v>165.79.424.0</v>
      </c>
      <c r="C261" s="23" t="str">
        <f t="shared" si="57"/>
        <v>R9</v>
      </c>
      <c r="D261" s="23">
        <f t="shared" si="58"/>
        <v>0.75</v>
      </c>
      <c r="E261" s="23" t="str">
        <f t="shared" si="59"/>
        <v>45+</v>
      </c>
      <c r="F261" s="23" t="str">
        <f t="shared" si="60"/>
        <v>A</v>
      </c>
      <c r="G261" s="27" t="s">
        <v>27</v>
      </c>
      <c r="H261" s="27" t="str">
        <f t="shared" si="54"/>
        <v/>
      </c>
      <c r="I261" s="23" t="str">
        <f t="shared" si="61"/>
        <v>Messieurs</v>
      </c>
      <c r="J261" t="str">
        <f t="shared" si="62"/>
        <v>424.0</v>
      </c>
      <c r="K261">
        <f t="shared" si="63"/>
        <v>4</v>
      </c>
      <c r="L261" s="23" t="str">
        <f t="shared" si="64"/>
        <v>R9 </v>
      </c>
      <c r="M261" s="23" t="s">
        <v>6037</v>
      </c>
      <c r="N261" s="23" t="s">
        <v>6038</v>
      </c>
      <c r="O261" s="23" t="s">
        <v>2525</v>
      </c>
      <c r="P261" s="23">
        <v>32606</v>
      </c>
      <c r="Q261" s="23">
        <v>0.75</v>
      </c>
      <c r="R261" s="23" t="s">
        <v>76</v>
      </c>
      <c r="S261" s="23" t="s">
        <v>36</v>
      </c>
    </row>
    <row r="262" spans="1:19" x14ac:dyDescent="0.35">
      <c r="A262" s="23" t="str">
        <f t="shared" si="55"/>
        <v>Bidron Beatrice</v>
      </c>
      <c r="B262" s="23" t="str">
        <f t="shared" si="56"/>
        <v>165.16.537.0</v>
      </c>
      <c r="C262" s="23" t="str">
        <f t="shared" si="57"/>
        <v>R8</v>
      </c>
      <c r="D262" s="23">
        <f t="shared" si="58"/>
        <v>1.0920000000000001</v>
      </c>
      <c r="E262" s="23" t="str">
        <f t="shared" si="59"/>
        <v>10&amp;U</v>
      </c>
      <c r="F262" s="23" t="str">
        <f t="shared" si="60"/>
        <v>A</v>
      </c>
      <c r="G262" s="27" t="s">
        <v>3273</v>
      </c>
      <c r="H262" s="27" t="str">
        <f t="shared" si="54"/>
        <v/>
      </c>
      <c r="I262" s="23" t="str">
        <f t="shared" si="61"/>
        <v>Dames</v>
      </c>
      <c r="J262" t="str">
        <f t="shared" si="62"/>
        <v>537.0</v>
      </c>
      <c r="K262">
        <f t="shared" si="63"/>
        <v>5</v>
      </c>
      <c r="L262" s="23" t="str">
        <f t="shared" si="64"/>
        <v>R8 </v>
      </c>
      <c r="M262" s="23" t="s">
        <v>4976</v>
      </c>
      <c r="N262" s="23" t="s">
        <v>4977</v>
      </c>
      <c r="O262" s="23" t="s">
        <v>2522</v>
      </c>
      <c r="P262" s="23">
        <v>10313</v>
      </c>
      <c r="Q262" s="23">
        <v>1.0920000000000001</v>
      </c>
      <c r="R262" s="23" t="s">
        <v>106</v>
      </c>
      <c r="S262" s="23" t="s">
        <v>36</v>
      </c>
    </row>
    <row r="263" spans="1:19" x14ac:dyDescent="0.35">
      <c r="A263" s="23" t="str">
        <f t="shared" si="55"/>
        <v>Bienz Louise</v>
      </c>
      <c r="B263" s="23" t="str">
        <f t="shared" si="56"/>
        <v>166.66.805.0</v>
      </c>
      <c r="C263" s="23" t="str">
        <f t="shared" si="57"/>
        <v>R8</v>
      </c>
      <c r="D263" s="23">
        <f t="shared" si="58"/>
        <v>0.97399999999999998</v>
      </c>
      <c r="E263" s="23" t="str">
        <f t="shared" si="59"/>
        <v>60+</v>
      </c>
      <c r="F263" s="23" t="str">
        <f t="shared" si="60"/>
        <v>A</v>
      </c>
      <c r="G263" s="27" t="s">
        <v>28</v>
      </c>
      <c r="H263" s="27" t="str">
        <f t="shared" si="54"/>
        <v/>
      </c>
      <c r="I263" s="23" t="str">
        <f t="shared" si="61"/>
        <v>Dames</v>
      </c>
      <c r="J263" t="str">
        <f t="shared" si="62"/>
        <v>805.0</v>
      </c>
      <c r="K263">
        <f t="shared" si="63"/>
        <v>8</v>
      </c>
      <c r="L263" s="23" t="str">
        <f t="shared" si="64"/>
        <v>R8 </v>
      </c>
      <c r="M263" s="23" t="s">
        <v>298</v>
      </c>
      <c r="N263" s="23" t="s">
        <v>299</v>
      </c>
      <c r="O263" s="23" t="s">
        <v>2522</v>
      </c>
      <c r="P263" s="23">
        <v>10762</v>
      </c>
      <c r="Q263" s="23">
        <v>0.97399999999999998</v>
      </c>
      <c r="R263" s="23" t="s">
        <v>47</v>
      </c>
      <c r="S263" s="23" t="s">
        <v>36</v>
      </c>
    </row>
    <row r="264" spans="1:19" x14ac:dyDescent="0.35">
      <c r="A264" s="23" t="str">
        <f t="shared" si="55"/>
        <v>Bignens Anna</v>
      </c>
      <c r="B264" s="23" t="str">
        <f t="shared" si="56"/>
        <v>168.03.767.0</v>
      </c>
      <c r="C264" s="23" t="str">
        <f t="shared" si="57"/>
        <v>R9</v>
      </c>
      <c r="D264" s="23">
        <f t="shared" si="58"/>
        <v>0.75</v>
      </c>
      <c r="E264" s="23" t="str">
        <f t="shared" si="59"/>
        <v>A</v>
      </c>
      <c r="F264" s="23" t="str">
        <f t="shared" si="60"/>
        <v>S</v>
      </c>
      <c r="G264" s="27" t="s">
        <v>1733</v>
      </c>
      <c r="H264" s="27" t="str">
        <f t="shared" si="54"/>
        <v/>
      </c>
      <c r="I264" s="23" t="str">
        <f t="shared" si="61"/>
        <v>Dames</v>
      </c>
      <c r="J264" t="str">
        <f t="shared" si="62"/>
        <v>767.0</v>
      </c>
      <c r="K264">
        <f t="shared" si="63"/>
        <v>7</v>
      </c>
      <c r="L264" s="23" t="str">
        <f t="shared" si="64"/>
        <v>R9 </v>
      </c>
      <c r="M264" s="23" t="s">
        <v>1936</v>
      </c>
      <c r="N264" s="23" t="s">
        <v>1937</v>
      </c>
      <c r="O264" s="23" t="s">
        <v>2525</v>
      </c>
      <c r="P264" s="23">
        <v>11849</v>
      </c>
      <c r="Q264" s="23">
        <v>0.75</v>
      </c>
      <c r="R264" s="23" t="s">
        <v>36</v>
      </c>
      <c r="S264" s="23" t="s">
        <v>822</v>
      </c>
    </row>
    <row r="265" spans="1:19" x14ac:dyDescent="0.35">
      <c r="A265" s="23" t="str">
        <f t="shared" si="55"/>
        <v>Bignens Cedric</v>
      </c>
      <c r="B265" s="23" t="str">
        <f t="shared" si="56"/>
        <v>168.67.111.0</v>
      </c>
      <c r="C265" s="23" t="str">
        <f t="shared" si="57"/>
        <v>R9</v>
      </c>
      <c r="D265" s="23">
        <f t="shared" si="58"/>
        <v>0.75</v>
      </c>
      <c r="E265" s="23" t="str">
        <f t="shared" si="59"/>
        <v>55+</v>
      </c>
      <c r="F265" s="23" t="str">
        <f t="shared" si="60"/>
        <v>S</v>
      </c>
      <c r="G265" s="27" t="s">
        <v>1733</v>
      </c>
      <c r="H265" s="27" t="str">
        <f t="shared" si="54"/>
        <v/>
      </c>
      <c r="I265" s="23" t="str">
        <f t="shared" si="61"/>
        <v>Messieurs</v>
      </c>
      <c r="J265" t="str">
        <f t="shared" si="62"/>
        <v>111.0</v>
      </c>
      <c r="K265">
        <f t="shared" si="63"/>
        <v>1</v>
      </c>
      <c r="L265" s="23" t="str">
        <f t="shared" si="64"/>
        <v>R9 </v>
      </c>
      <c r="M265" s="23" t="s">
        <v>2038</v>
      </c>
      <c r="N265" s="23" t="s">
        <v>2039</v>
      </c>
      <c r="O265" s="23" t="s">
        <v>2525</v>
      </c>
      <c r="P265" s="23">
        <v>32606</v>
      </c>
      <c r="Q265" s="23">
        <v>0.75</v>
      </c>
      <c r="R265" s="23" t="s">
        <v>53</v>
      </c>
      <c r="S265" s="23" t="s">
        <v>822</v>
      </c>
    </row>
    <row r="266" spans="1:19" x14ac:dyDescent="0.35">
      <c r="A266" s="23" t="str">
        <f t="shared" si="55"/>
        <v>Bignens Louis</v>
      </c>
      <c r="B266" s="23" t="str">
        <f t="shared" si="56"/>
        <v>168.06.390.0</v>
      </c>
      <c r="C266" s="23" t="str">
        <f t="shared" si="57"/>
        <v>R9</v>
      </c>
      <c r="D266" s="23">
        <f t="shared" si="58"/>
        <v>0.75</v>
      </c>
      <c r="E266" s="23" t="str">
        <f t="shared" si="59"/>
        <v>A</v>
      </c>
      <c r="F266" s="23" t="str">
        <f t="shared" si="60"/>
        <v>S</v>
      </c>
      <c r="G266" s="27" t="s">
        <v>1733</v>
      </c>
      <c r="H266" s="27" t="str">
        <f t="shared" si="54"/>
        <v/>
      </c>
      <c r="I266" s="23" t="str">
        <f t="shared" si="61"/>
        <v>Messieurs</v>
      </c>
      <c r="J266" t="str">
        <f t="shared" si="62"/>
        <v>390.0</v>
      </c>
      <c r="K266">
        <f t="shared" si="63"/>
        <v>3</v>
      </c>
      <c r="L266" s="23" t="str">
        <f t="shared" si="64"/>
        <v>R9 </v>
      </c>
      <c r="M266" s="23" t="s">
        <v>1950</v>
      </c>
      <c r="N266" s="23" t="s">
        <v>1951</v>
      </c>
      <c r="O266" s="23" t="s">
        <v>2525</v>
      </c>
      <c r="P266" s="23">
        <v>32606</v>
      </c>
      <c r="Q266" s="23">
        <v>0.75</v>
      </c>
      <c r="R266" s="23" t="s">
        <v>36</v>
      </c>
      <c r="S266" s="23" t="s">
        <v>822</v>
      </c>
    </row>
    <row r="267" spans="1:19" x14ac:dyDescent="0.35">
      <c r="A267" s="23" t="str">
        <f t="shared" si="55"/>
        <v>Billarant Julien</v>
      </c>
      <c r="B267" s="23" t="str">
        <f t="shared" si="56"/>
        <v>169.90.434.0</v>
      </c>
      <c r="C267" s="23" t="str">
        <f t="shared" si="57"/>
        <v>R7</v>
      </c>
      <c r="D267" s="23">
        <f t="shared" si="58"/>
        <v>2.6030000000000002</v>
      </c>
      <c r="E267" s="23" t="str">
        <f t="shared" si="59"/>
        <v>35+</v>
      </c>
      <c r="F267" s="23" t="str">
        <f t="shared" si="60"/>
        <v>S</v>
      </c>
      <c r="G267" s="27" t="s">
        <v>28</v>
      </c>
      <c r="H267" s="27" t="str">
        <f t="shared" si="54"/>
        <v/>
      </c>
      <c r="I267" s="23" t="str">
        <f t="shared" si="61"/>
        <v>Messieurs</v>
      </c>
      <c r="J267" t="str">
        <f t="shared" si="62"/>
        <v>434.0</v>
      </c>
      <c r="K267">
        <f t="shared" si="63"/>
        <v>4</v>
      </c>
      <c r="L267" s="23" t="str">
        <f t="shared" si="64"/>
        <v>R7 </v>
      </c>
      <c r="M267" s="23" t="s">
        <v>373</v>
      </c>
      <c r="N267" s="23" t="s">
        <v>374</v>
      </c>
      <c r="O267" s="23" t="s">
        <v>2518</v>
      </c>
      <c r="P267" s="23">
        <v>15101</v>
      </c>
      <c r="Q267" s="23">
        <v>2.6030000000000002</v>
      </c>
      <c r="R267" s="23" t="s">
        <v>42</v>
      </c>
      <c r="S267" s="23" t="s">
        <v>822</v>
      </c>
    </row>
    <row r="268" spans="1:19" x14ac:dyDescent="0.35">
      <c r="A268" s="23" t="str">
        <f t="shared" si="55"/>
        <v>Binder Jules</v>
      </c>
      <c r="B268" s="23" t="str">
        <f t="shared" si="56"/>
        <v>170.04.241.0</v>
      </c>
      <c r="C268" s="23" t="str">
        <f t="shared" si="57"/>
        <v>R9</v>
      </c>
      <c r="D268" s="23">
        <f t="shared" si="58"/>
        <v>0.75</v>
      </c>
      <c r="E268" s="23" t="str">
        <f t="shared" si="59"/>
        <v>A</v>
      </c>
      <c r="F268" s="23" t="str">
        <f t="shared" si="60"/>
        <v>S</v>
      </c>
      <c r="G268" s="27" t="s">
        <v>3273</v>
      </c>
      <c r="H268" s="27" t="str">
        <f t="shared" si="54"/>
        <v/>
      </c>
      <c r="I268" s="23" t="str">
        <f t="shared" si="61"/>
        <v>Messieurs</v>
      </c>
      <c r="J268" t="str">
        <f t="shared" si="62"/>
        <v>241.0</v>
      </c>
      <c r="K268">
        <f t="shared" si="63"/>
        <v>2</v>
      </c>
      <c r="L268" s="23" t="str">
        <f t="shared" si="64"/>
        <v>R9 </v>
      </c>
      <c r="M268" s="23" t="s">
        <v>3569</v>
      </c>
      <c r="N268" s="23" t="s">
        <v>3570</v>
      </c>
      <c r="O268" s="23" t="s">
        <v>2525</v>
      </c>
      <c r="P268" s="23">
        <v>32606</v>
      </c>
      <c r="Q268" s="23">
        <v>0.75</v>
      </c>
      <c r="R268" s="23" t="s">
        <v>36</v>
      </c>
      <c r="S268" s="23" t="s">
        <v>822</v>
      </c>
    </row>
    <row r="269" spans="1:19" x14ac:dyDescent="0.35">
      <c r="A269" s="23" t="str">
        <f t="shared" si="55"/>
        <v>Binggeli Fabienne</v>
      </c>
      <c r="B269" s="23" t="str">
        <f t="shared" si="56"/>
        <v>170.63.709.0</v>
      </c>
      <c r="C269" s="23" t="str">
        <f t="shared" si="57"/>
        <v>R8</v>
      </c>
      <c r="D269" s="23">
        <f t="shared" si="58"/>
        <v>1.423</v>
      </c>
      <c r="E269" s="23" t="str">
        <f t="shared" si="59"/>
        <v>60+</v>
      </c>
      <c r="F269" s="23" t="str">
        <f t="shared" si="60"/>
        <v>A</v>
      </c>
      <c r="G269" s="27" t="s">
        <v>26</v>
      </c>
      <c r="H269" s="27" t="str">
        <f t="shared" si="54"/>
        <v/>
      </c>
      <c r="I269" s="23" t="str">
        <f t="shared" si="61"/>
        <v>Dames</v>
      </c>
      <c r="J269" t="str">
        <f t="shared" si="62"/>
        <v>709.0</v>
      </c>
      <c r="K269">
        <f t="shared" si="63"/>
        <v>7</v>
      </c>
      <c r="L269" s="23" t="str">
        <f t="shared" si="64"/>
        <v>R8 </v>
      </c>
      <c r="M269" s="23" t="s">
        <v>165</v>
      </c>
      <c r="N269" s="23" t="s">
        <v>166</v>
      </c>
      <c r="O269" s="23" t="s">
        <v>2522</v>
      </c>
      <c r="P269" s="23">
        <v>8915</v>
      </c>
      <c r="Q269" s="23">
        <v>1.423</v>
      </c>
      <c r="R269" s="23" t="s">
        <v>47</v>
      </c>
      <c r="S269" s="23" t="s">
        <v>36</v>
      </c>
    </row>
    <row r="270" spans="1:19" x14ac:dyDescent="0.35">
      <c r="A270" s="23" t="str">
        <f t="shared" si="55"/>
        <v>Binggeli Grégory</v>
      </c>
      <c r="B270" s="23" t="str">
        <f t="shared" si="56"/>
        <v>170.86.189.0</v>
      </c>
      <c r="C270" s="23" t="str">
        <f t="shared" si="57"/>
        <v>R5</v>
      </c>
      <c r="D270" s="23">
        <f t="shared" si="58"/>
        <v>4.9950000000000001</v>
      </c>
      <c r="E270" s="23" t="str">
        <f t="shared" si="59"/>
        <v>40+</v>
      </c>
      <c r="F270" s="23" t="str">
        <f t="shared" si="60"/>
        <v>A</v>
      </c>
      <c r="G270" s="27" t="s">
        <v>26</v>
      </c>
      <c r="H270" s="27" t="str">
        <f t="shared" si="54"/>
        <v/>
      </c>
      <c r="I270" s="23" t="str">
        <f t="shared" si="61"/>
        <v>Messieurs</v>
      </c>
      <c r="J270" t="str">
        <f t="shared" si="62"/>
        <v>189.0</v>
      </c>
      <c r="K270">
        <f t="shared" si="63"/>
        <v>1</v>
      </c>
      <c r="L270" s="23" t="str">
        <f t="shared" si="64"/>
        <v>R5 </v>
      </c>
      <c r="M270" s="23" t="s">
        <v>2537</v>
      </c>
      <c r="N270" s="23" t="s">
        <v>2538</v>
      </c>
      <c r="O270" s="23" t="s">
        <v>2536</v>
      </c>
      <c r="P270" s="23">
        <v>4303</v>
      </c>
      <c r="Q270" s="23">
        <v>4.9950000000000001</v>
      </c>
      <c r="R270" s="23" t="s">
        <v>68</v>
      </c>
      <c r="S270" s="23" t="s">
        <v>36</v>
      </c>
    </row>
    <row r="271" spans="1:19" x14ac:dyDescent="0.35">
      <c r="A271" s="23" t="str">
        <f t="shared" si="55"/>
        <v>Binggeli Robert</v>
      </c>
      <c r="B271" s="23" t="str">
        <f t="shared" si="56"/>
        <v>170.62.172.0</v>
      </c>
      <c r="C271" s="23" t="str">
        <f t="shared" si="57"/>
        <v>R9</v>
      </c>
      <c r="D271" s="23">
        <f t="shared" si="58"/>
        <v>0.75</v>
      </c>
      <c r="E271" s="23" t="str">
        <f t="shared" si="59"/>
        <v>60+</v>
      </c>
      <c r="F271" s="23" t="str">
        <f t="shared" si="60"/>
        <v>S</v>
      </c>
      <c r="G271" s="27" t="s">
        <v>26</v>
      </c>
      <c r="H271" s="27" t="str">
        <f t="shared" si="54"/>
        <v/>
      </c>
      <c r="I271" s="23" t="str">
        <f t="shared" si="61"/>
        <v>Messieurs</v>
      </c>
      <c r="J271" t="str">
        <f t="shared" si="62"/>
        <v>172.0</v>
      </c>
      <c r="K271">
        <f t="shared" si="63"/>
        <v>1</v>
      </c>
      <c r="L271" s="23" t="str">
        <f t="shared" si="64"/>
        <v>R9 </v>
      </c>
      <c r="M271" s="23" t="s">
        <v>170</v>
      </c>
      <c r="N271" s="23" t="s">
        <v>171</v>
      </c>
      <c r="O271" s="23" t="s">
        <v>2525</v>
      </c>
      <c r="P271" s="23">
        <v>32606</v>
      </c>
      <c r="Q271" s="23">
        <v>0.75</v>
      </c>
      <c r="R271" s="23" t="s">
        <v>47</v>
      </c>
      <c r="S271" s="23" t="s">
        <v>822</v>
      </c>
    </row>
    <row r="272" spans="1:19" x14ac:dyDescent="0.35">
      <c r="A272" s="23" t="str">
        <f t="shared" si="55"/>
        <v>Biolley Anne-Françoise</v>
      </c>
      <c r="B272" s="23" t="str">
        <f t="shared" si="56"/>
        <v>171.71.657.0</v>
      </c>
      <c r="C272" s="23" t="str">
        <f t="shared" si="57"/>
        <v>R7</v>
      </c>
      <c r="D272" s="23">
        <f t="shared" si="58"/>
        <v>2.077</v>
      </c>
      <c r="E272" s="23" t="str">
        <f t="shared" si="59"/>
        <v>55+</v>
      </c>
      <c r="F272" s="23" t="str">
        <f t="shared" si="60"/>
        <v>A</v>
      </c>
      <c r="G272" s="27" t="s">
        <v>2786</v>
      </c>
      <c r="H272" s="27" t="str">
        <f t="shared" si="54"/>
        <v/>
      </c>
      <c r="I272" s="23" t="str">
        <f t="shared" si="61"/>
        <v>Dames</v>
      </c>
      <c r="J272" t="str">
        <f t="shared" si="62"/>
        <v>657.0</v>
      </c>
      <c r="K272">
        <f t="shared" si="63"/>
        <v>6</v>
      </c>
      <c r="L272" s="23" t="str">
        <f t="shared" si="64"/>
        <v>R7 </v>
      </c>
      <c r="M272" s="23" t="s">
        <v>2922</v>
      </c>
      <c r="N272" s="23" t="s">
        <v>2923</v>
      </c>
      <c r="O272" s="23" t="s">
        <v>2518</v>
      </c>
      <c r="P272" s="23">
        <v>6653</v>
      </c>
      <c r="Q272" s="23">
        <v>2.077</v>
      </c>
      <c r="R272" s="23" t="s">
        <v>53</v>
      </c>
      <c r="S272" s="23" t="s">
        <v>36</v>
      </c>
    </row>
    <row r="273" spans="1:19" x14ac:dyDescent="0.35">
      <c r="A273" s="23" t="str">
        <f t="shared" si="55"/>
        <v>Bisaz Marco</v>
      </c>
      <c r="B273" s="23" t="str">
        <f t="shared" si="56"/>
        <v>172.97.456.0</v>
      </c>
      <c r="C273" s="23" t="str">
        <f t="shared" si="57"/>
        <v>R8</v>
      </c>
      <c r="D273" s="23">
        <f t="shared" si="58"/>
        <v>1.1319999999999999</v>
      </c>
      <c r="E273" s="23" t="str">
        <f t="shared" si="59"/>
        <v>A</v>
      </c>
      <c r="F273" s="23" t="str">
        <f t="shared" si="60"/>
        <v>A</v>
      </c>
      <c r="G273" s="27" t="s">
        <v>2786</v>
      </c>
      <c r="H273" s="27" t="str">
        <f t="shared" si="54"/>
        <v/>
      </c>
      <c r="I273" s="23" t="str">
        <f t="shared" si="61"/>
        <v>Messieurs</v>
      </c>
      <c r="J273" t="str">
        <f t="shared" si="62"/>
        <v>456.0</v>
      </c>
      <c r="K273">
        <f t="shared" si="63"/>
        <v>4</v>
      </c>
      <c r="L273" s="23" t="str">
        <f t="shared" si="64"/>
        <v>R8 </v>
      </c>
      <c r="M273" s="23" t="s">
        <v>2950</v>
      </c>
      <c r="N273" s="23" t="s">
        <v>2951</v>
      </c>
      <c r="O273" s="23" t="s">
        <v>2522</v>
      </c>
      <c r="P273" s="23">
        <v>27695</v>
      </c>
      <c r="Q273" s="23">
        <v>1.1319999999999999</v>
      </c>
      <c r="R273" s="23" t="s">
        <v>36</v>
      </c>
      <c r="S273" s="23" t="s">
        <v>36</v>
      </c>
    </row>
    <row r="274" spans="1:19" x14ac:dyDescent="0.35">
      <c r="A274" s="23" t="str">
        <f t="shared" si="55"/>
        <v>Bise Stéphane</v>
      </c>
      <c r="B274" s="23" t="str">
        <f t="shared" si="56"/>
        <v>173.62.472.0</v>
      </c>
      <c r="C274" s="23" t="str">
        <f t="shared" si="57"/>
        <v>R9</v>
      </c>
      <c r="D274" s="23">
        <f t="shared" si="58"/>
        <v>0.68600000000000005</v>
      </c>
      <c r="E274" s="23" t="str">
        <f t="shared" si="59"/>
        <v>60+</v>
      </c>
      <c r="F274" s="23" t="str">
        <f t="shared" si="60"/>
        <v>A</v>
      </c>
      <c r="G274" s="27" t="s">
        <v>27</v>
      </c>
      <c r="H274" s="27" t="str">
        <f t="shared" si="54"/>
        <v/>
      </c>
      <c r="I274" s="23" t="str">
        <f t="shared" si="61"/>
        <v>Messieurs</v>
      </c>
      <c r="J274" t="str">
        <f t="shared" si="62"/>
        <v>472.0</v>
      </c>
      <c r="K274">
        <f t="shared" si="63"/>
        <v>4</v>
      </c>
      <c r="L274" s="23" t="str">
        <f t="shared" si="64"/>
        <v>R9 </v>
      </c>
      <c r="M274" s="23" t="s">
        <v>229</v>
      </c>
      <c r="N274" s="23" t="s">
        <v>230</v>
      </c>
      <c r="O274" s="23" t="s">
        <v>2525</v>
      </c>
      <c r="P274" s="23">
        <v>57787</v>
      </c>
      <c r="Q274" s="23">
        <v>0.68600000000000005</v>
      </c>
      <c r="R274" s="23" t="s">
        <v>47</v>
      </c>
      <c r="S274" s="23" t="s">
        <v>36</v>
      </c>
    </row>
    <row r="275" spans="1:19" x14ac:dyDescent="0.35">
      <c r="A275" s="23" t="str">
        <f t="shared" si="55"/>
        <v>Bisht Nathan</v>
      </c>
      <c r="B275" s="23" t="str">
        <f t="shared" si="56"/>
        <v>173.09.159.0</v>
      </c>
      <c r="C275" s="23" t="str">
        <f t="shared" si="57"/>
        <v>R5</v>
      </c>
      <c r="D275" s="23">
        <f t="shared" si="58"/>
        <v>4.7830000000000004</v>
      </c>
      <c r="E275" s="23" t="str">
        <f t="shared" si="59"/>
        <v>18&amp;U</v>
      </c>
      <c r="F275" s="23" t="str">
        <f t="shared" si="60"/>
        <v>A</v>
      </c>
      <c r="G275" s="27" t="s">
        <v>3274</v>
      </c>
      <c r="H275" s="27" t="str">
        <f t="shared" si="54"/>
        <v/>
      </c>
      <c r="I275" s="23" t="str">
        <f t="shared" si="61"/>
        <v>Messieurs</v>
      </c>
      <c r="J275" t="str">
        <f t="shared" si="62"/>
        <v>159.0</v>
      </c>
      <c r="K275">
        <f t="shared" si="63"/>
        <v>1</v>
      </c>
      <c r="L275" s="23" t="str">
        <f t="shared" si="64"/>
        <v>R5 </v>
      </c>
      <c r="M275" s="23" t="s">
        <v>3676</v>
      </c>
      <c r="N275" s="23" t="s">
        <v>3677</v>
      </c>
      <c r="O275" s="23" t="s">
        <v>2536</v>
      </c>
      <c r="P275" s="23">
        <v>4934</v>
      </c>
      <c r="Q275" s="23">
        <v>4.7830000000000004</v>
      </c>
      <c r="R275" s="23" t="s">
        <v>71</v>
      </c>
      <c r="S275" s="23" t="s">
        <v>36</v>
      </c>
    </row>
    <row r="276" spans="1:19" x14ac:dyDescent="0.35">
      <c r="A276" s="23" t="str">
        <f t="shared" si="55"/>
        <v>Bissat Corentin</v>
      </c>
      <c r="B276" s="23" t="str">
        <f t="shared" si="56"/>
        <v>173.89.118.0</v>
      </c>
      <c r="C276" s="23" t="str">
        <f t="shared" si="57"/>
        <v>R6</v>
      </c>
      <c r="D276" s="23">
        <f t="shared" si="58"/>
        <v>3.9670000000000001</v>
      </c>
      <c r="E276" s="23" t="str">
        <f t="shared" si="59"/>
        <v>35+</v>
      </c>
      <c r="F276" s="23" t="str">
        <f t="shared" si="60"/>
        <v>A</v>
      </c>
      <c r="G276" s="27" t="s">
        <v>27</v>
      </c>
      <c r="H276" s="27" t="str">
        <f t="shared" si="54"/>
        <v/>
      </c>
      <c r="I276" s="23" t="str">
        <f t="shared" si="61"/>
        <v>Messieurs</v>
      </c>
      <c r="J276" t="str">
        <f t="shared" si="62"/>
        <v>118.0</v>
      </c>
      <c r="K276">
        <f t="shared" si="63"/>
        <v>1</v>
      </c>
      <c r="L276" s="23" t="str">
        <f t="shared" si="64"/>
        <v>R6 </v>
      </c>
      <c r="M276" s="23" t="s">
        <v>6033</v>
      </c>
      <c r="N276" s="23" t="s">
        <v>6034</v>
      </c>
      <c r="O276" s="23" t="s">
        <v>2517</v>
      </c>
      <c r="P276" s="23">
        <v>7810</v>
      </c>
      <c r="Q276" s="23">
        <v>3.9670000000000001</v>
      </c>
      <c r="R276" s="23" t="s">
        <v>42</v>
      </c>
      <c r="S276" s="23" t="s">
        <v>36</v>
      </c>
    </row>
    <row r="277" spans="1:19" x14ac:dyDescent="0.35">
      <c r="A277" s="23" t="str">
        <f t="shared" si="55"/>
        <v>Bisseret Archibald</v>
      </c>
      <c r="B277" s="23" t="str">
        <f t="shared" si="56"/>
        <v>173.11.279.0</v>
      </c>
      <c r="C277" s="23" t="str">
        <f t="shared" si="57"/>
        <v>R9</v>
      </c>
      <c r="D277" s="23">
        <f t="shared" si="58"/>
        <v>0.75</v>
      </c>
      <c r="E277" s="23" t="str">
        <f t="shared" si="59"/>
        <v>16&amp;U</v>
      </c>
      <c r="F277" s="23" t="str">
        <f t="shared" si="60"/>
        <v>S</v>
      </c>
      <c r="G277" s="27" t="s">
        <v>1733</v>
      </c>
      <c r="H277" s="27" t="str">
        <f t="shared" si="54"/>
        <v/>
      </c>
      <c r="I277" s="23" t="str">
        <f t="shared" si="61"/>
        <v>Messieurs</v>
      </c>
      <c r="J277" t="str">
        <f t="shared" si="62"/>
        <v>279.0</v>
      </c>
      <c r="K277">
        <f t="shared" si="63"/>
        <v>2</v>
      </c>
      <c r="L277" s="23" t="str">
        <f t="shared" si="64"/>
        <v>R9 </v>
      </c>
      <c r="M277" s="23" t="s">
        <v>2729</v>
      </c>
      <c r="N277" s="23" t="s">
        <v>2730</v>
      </c>
      <c r="O277" s="23" t="s">
        <v>2525</v>
      </c>
      <c r="P277" s="23">
        <v>32606</v>
      </c>
      <c r="Q277" s="23">
        <v>0.75</v>
      </c>
      <c r="R277" s="23" t="s">
        <v>85</v>
      </c>
      <c r="S277" s="23" t="s">
        <v>822</v>
      </c>
    </row>
    <row r="278" spans="1:19" x14ac:dyDescent="0.35">
      <c r="A278" s="23" t="str">
        <f t="shared" si="55"/>
        <v>Bjorklund Camilla</v>
      </c>
      <c r="B278" s="23" t="str">
        <f t="shared" si="56"/>
        <v>174.84.825.0</v>
      </c>
      <c r="C278" s="23" t="str">
        <f t="shared" si="57"/>
        <v>R9</v>
      </c>
      <c r="D278" s="23">
        <f t="shared" si="58"/>
        <v>0.75</v>
      </c>
      <c r="E278" s="23" t="str">
        <f t="shared" si="59"/>
        <v>40+</v>
      </c>
      <c r="F278" s="23" t="str">
        <f t="shared" si="60"/>
        <v>S</v>
      </c>
      <c r="G278" s="27" t="s">
        <v>1733</v>
      </c>
      <c r="H278" s="27" t="str">
        <f t="shared" si="54"/>
        <v/>
      </c>
      <c r="I278" s="23" t="str">
        <f t="shared" si="61"/>
        <v>Dames</v>
      </c>
      <c r="J278" t="str">
        <f t="shared" si="62"/>
        <v>825.0</v>
      </c>
      <c r="K278">
        <f t="shared" si="63"/>
        <v>8</v>
      </c>
      <c r="L278" s="23" t="str">
        <f t="shared" si="64"/>
        <v>R9 </v>
      </c>
      <c r="M278" s="23" t="s">
        <v>1906</v>
      </c>
      <c r="N278" s="23" t="s">
        <v>1907</v>
      </c>
      <c r="O278" s="23" t="s">
        <v>2525</v>
      </c>
      <c r="P278" s="23">
        <v>11849</v>
      </c>
      <c r="Q278" s="23">
        <v>0.75</v>
      </c>
      <c r="R278" s="23" t="s">
        <v>68</v>
      </c>
      <c r="S278" s="23" t="s">
        <v>822</v>
      </c>
    </row>
    <row r="279" spans="1:19" x14ac:dyDescent="0.35">
      <c r="A279" s="23" t="str">
        <f t="shared" si="55"/>
        <v>Blaettler Alain</v>
      </c>
      <c r="B279" s="23" t="str">
        <f t="shared" si="56"/>
        <v>177.92.246.0</v>
      </c>
      <c r="C279" s="23" t="str">
        <f t="shared" si="57"/>
        <v>R5</v>
      </c>
      <c r="D279" s="23">
        <f t="shared" si="58"/>
        <v>4.8</v>
      </c>
      <c r="E279" s="23" t="str">
        <f t="shared" si="59"/>
        <v>A</v>
      </c>
      <c r="F279" s="23" t="str">
        <f t="shared" si="60"/>
        <v>A</v>
      </c>
      <c r="G279" s="27" t="s">
        <v>493</v>
      </c>
      <c r="H279" s="27" t="str">
        <f t="shared" si="54"/>
        <v/>
      </c>
      <c r="I279" s="23" t="str">
        <f t="shared" si="61"/>
        <v>Messieurs</v>
      </c>
      <c r="J279" t="str">
        <f t="shared" si="62"/>
        <v>246.0</v>
      </c>
      <c r="K279">
        <f t="shared" si="63"/>
        <v>2</v>
      </c>
      <c r="L279" s="23" t="str">
        <f t="shared" si="64"/>
        <v>R5 </v>
      </c>
      <c r="M279" s="23" t="s">
        <v>409</v>
      </c>
      <c r="N279" s="23" t="s">
        <v>410</v>
      </c>
      <c r="O279" s="23" t="s">
        <v>2536</v>
      </c>
      <c r="P279" s="23">
        <v>4879</v>
      </c>
      <c r="Q279" s="23">
        <v>4.8</v>
      </c>
      <c r="R279" s="23" t="s">
        <v>36</v>
      </c>
      <c r="S279" s="23" t="s">
        <v>36</v>
      </c>
    </row>
    <row r="280" spans="1:19" x14ac:dyDescent="0.35">
      <c r="A280" s="23" t="str">
        <f t="shared" si="55"/>
        <v>Blaettler Michael</v>
      </c>
      <c r="B280" s="23" t="str">
        <f t="shared" si="56"/>
        <v>177.59.277.0</v>
      </c>
      <c r="C280" s="23" t="str">
        <f t="shared" si="57"/>
        <v>R9</v>
      </c>
      <c r="D280" s="23">
        <f t="shared" si="58"/>
        <v>0.84</v>
      </c>
      <c r="E280" s="23" t="str">
        <f t="shared" si="59"/>
        <v>65+</v>
      </c>
      <c r="F280" s="23" t="str">
        <f t="shared" si="60"/>
        <v>A</v>
      </c>
      <c r="G280" s="27" t="s">
        <v>493</v>
      </c>
      <c r="H280" s="27" t="str">
        <f t="shared" si="54"/>
        <v/>
      </c>
      <c r="I280" s="23" t="str">
        <f t="shared" si="61"/>
        <v>Messieurs</v>
      </c>
      <c r="J280" t="str">
        <f t="shared" si="62"/>
        <v>277.0</v>
      </c>
      <c r="K280">
        <f t="shared" si="63"/>
        <v>2</v>
      </c>
      <c r="L280" s="23" t="str">
        <f t="shared" si="64"/>
        <v>R9 </v>
      </c>
      <c r="M280" s="23" t="s">
        <v>411</v>
      </c>
      <c r="N280" s="23" t="s">
        <v>412</v>
      </c>
      <c r="O280" s="23" t="s">
        <v>2525</v>
      </c>
      <c r="P280" s="23">
        <v>31325</v>
      </c>
      <c r="Q280" s="23">
        <v>0.84</v>
      </c>
      <c r="R280" s="23" t="s">
        <v>96</v>
      </c>
      <c r="S280" s="23" t="s">
        <v>36</v>
      </c>
    </row>
    <row r="281" spans="1:19" x14ac:dyDescent="0.35">
      <c r="A281" s="23" t="str">
        <f t="shared" si="55"/>
        <v>Blaettler Philippe</v>
      </c>
      <c r="B281" s="23" t="str">
        <f t="shared" si="56"/>
        <v>177.95.445.0</v>
      </c>
      <c r="C281" s="23" t="str">
        <f t="shared" si="57"/>
        <v>R7</v>
      </c>
      <c r="D281" s="23">
        <f t="shared" si="58"/>
        <v>3.3340000000000001</v>
      </c>
      <c r="E281" s="23" t="str">
        <f t="shared" si="59"/>
        <v>A</v>
      </c>
      <c r="F281" s="23" t="str">
        <f t="shared" si="60"/>
        <v>A</v>
      </c>
      <c r="G281" s="27" t="s">
        <v>493</v>
      </c>
      <c r="H281" s="27" t="str">
        <f t="shared" si="54"/>
        <v/>
      </c>
      <c r="I281" s="23" t="str">
        <f t="shared" si="61"/>
        <v>Messieurs</v>
      </c>
      <c r="J281" t="str">
        <f t="shared" si="62"/>
        <v>445.0</v>
      </c>
      <c r="K281">
        <f t="shared" si="63"/>
        <v>4</v>
      </c>
      <c r="L281" s="23" t="str">
        <f t="shared" si="64"/>
        <v>R7 </v>
      </c>
      <c r="M281" s="23" t="s">
        <v>976</v>
      </c>
      <c r="N281" s="23" t="s">
        <v>977</v>
      </c>
      <c r="O281" s="23" t="s">
        <v>2518</v>
      </c>
      <c r="P281" s="23">
        <v>10823</v>
      </c>
      <c r="Q281" s="23">
        <v>3.3340000000000001</v>
      </c>
      <c r="R281" s="23" t="s">
        <v>36</v>
      </c>
      <c r="S281" s="23" t="s">
        <v>36</v>
      </c>
    </row>
    <row r="282" spans="1:19" x14ac:dyDescent="0.35">
      <c r="A282" s="23" t="str">
        <f t="shared" si="55"/>
        <v>Blaha Daniel</v>
      </c>
      <c r="B282" s="23" t="str">
        <f t="shared" si="56"/>
        <v>175.70.316.0</v>
      </c>
      <c r="C282" s="23" t="str">
        <f t="shared" si="57"/>
        <v>R6</v>
      </c>
      <c r="D282" s="23">
        <f t="shared" si="58"/>
        <v>4.03</v>
      </c>
      <c r="E282" s="23" t="str">
        <f t="shared" si="59"/>
        <v>55+</v>
      </c>
      <c r="F282" s="23" t="str">
        <f t="shared" si="60"/>
        <v>A</v>
      </c>
      <c r="G282" s="27" t="s">
        <v>1733</v>
      </c>
      <c r="H282" s="27" t="str">
        <f t="shared" si="54"/>
        <v/>
      </c>
      <c r="I282" s="23" t="str">
        <f t="shared" si="61"/>
        <v>Messieurs</v>
      </c>
      <c r="J282" t="str">
        <f t="shared" si="62"/>
        <v>316.0</v>
      </c>
      <c r="K282">
        <f t="shared" si="63"/>
        <v>3</v>
      </c>
      <c r="L282" s="23" t="str">
        <f t="shared" si="64"/>
        <v>R6 </v>
      </c>
      <c r="M282" s="23" t="s">
        <v>1872</v>
      </c>
      <c r="N282" s="23" t="s">
        <v>1873</v>
      </c>
      <c r="O282" s="23" t="s">
        <v>2517</v>
      </c>
      <c r="P282" s="23">
        <v>7671</v>
      </c>
      <c r="Q282" s="23">
        <v>4.03</v>
      </c>
      <c r="R282" s="23" t="s">
        <v>53</v>
      </c>
      <c r="S282" s="23" t="s">
        <v>36</v>
      </c>
    </row>
    <row r="283" spans="1:19" x14ac:dyDescent="0.35">
      <c r="A283" s="23" t="str">
        <f t="shared" si="55"/>
        <v>Blanc Anthony</v>
      </c>
      <c r="B283" s="23" t="str">
        <f t="shared" si="56"/>
        <v>175.07.348.0</v>
      </c>
      <c r="C283" s="23" t="str">
        <f t="shared" si="57"/>
        <v>R9</v>
      </c>
      <c r="D283" s="23">
        <f t="shared" si="58"/>
        <v>0.75</v>
      </c>
      <c r="E283" s="23" t="str">
        <f t="shared" si="59"/>
        <v>A</v>
      </c>
      <c r="F283" s="23" t="str">
        <f t="shared" si="60"/>
        <v>S</v>
      </c>
      <c r="G283" s="27" t="s">
        <v>28</v>
      </c>
      <c r="H283" s="27" t="str">
        <f t="shared" si="54"/>
        <v/>
      </c>
      <c r="I283" s="23" t="str">
        <f t="shared" si="61"/>
        <v>Messieurs</v>
      </c>
      <c r="J283" t="str">
        <f t="shared" si="62"/>
        <v>348.0</v>
      </c>
      <c r="K283">
        <f t="shared" si="63"/>
        <v>3</v>
      </c>
      <c r="L283" s="23" t="str">
        <f t="shared" si="64"/>
        <v>R9 </v>
      </c>
      <c r="M283" s="23" t="s">
        <v>647</v>
      </c>
      <c r="N283" s="23" t="s">
        <v>1409</v>
      </c>
      <c r="O283" s="23" t="s">
        <v>2525</v>
      </c>
      <c r="P283" s="23">
        <v>32606</v>
      </c>
      <c r="Q283" s="23">
        <v>0.75</v>
      </c>
      <c r="R283" s="23" t="s">
        <v>36</v>
      </c>
      <c r="S283" s="23" t="s">
        <v>822</v>
      </c>
    </row>
    <row r="284" spans="1:19" x14ac:dyDescent="0.35">
      <c r="A284" s="23" t="str">
        <f t="shared" si="55"/>
        <v>Blanc Clovis</v>
      </c>
      <c r="B284" s="23" t="str">
        <f t="shared" si="56"/>
        <v>175.09.101.0</v>
      </c>
      <c r="C284" s="23" t="str">
        <f t="shared" si="57"/>
        <v>R9</v>
      </c>
      <c r="D284" s="23">
        <f t="shared" si="58"/>
        <v>0.75</v>
      </c>
      <c r="E284" s="23" t="str">
        <f t="shared" si="59"/>
        <v>18&amp;U</v>
      </c>
      <c r="F284" s="23" t="str">
        <f t="shared" si="60"/>
        <v>A</v>
      </c>
      <c r="G284" s="27" t="s">
        <v>5553</v>
      </c>
      <c r="H284" s="27" t="str">
        <f t="shared" si="54"/>
        <v/>
      </c>
      <c r="I284" s="23" t="str">
        <f t="shared" si="61"/>
        <v>Messieurs</v>
      </c>
      <c r="J284" t="str">
        <f t="shared" si="62"/>
        <v>101.0</v>
      </c>
      <c r="K284">
        <f t="shared" si="63"/>
        <v>1</v>
      </c>
      <c r="L284" s="23" t="str">
        <f t="shared" si="64"/>
        <v>R9 </v>
      </c>
      <c r="M284" s="23" t="s">
        <v>5355</v>
      </c>
      <c r="N284" s="23" t="s">
        <v>5356</v>
      </c>
      <c r="O284" s="23" t="s">
        <v>2525</v>
      </c>
      <c r="P284" s="23">
        <v>32606</v>
      </c>
      <c r="Q284" s="23">
        <v>0.75</v>
      </c>
      <c r="R284" s="23" t="s">
        <v>71</v>
      </c>
      <c r="S284" s="23" t="s">
        <v>36</v>
      </c>
    </row>
    <row r="285" spans="1:19" x14ac:dyDescent="0.35">
      <c r="A285" s="23" t="str">
        <f t="shared" si="55"/>
        <v>Blanc Edgar</v>
      </c>
      <c r="B285" s="23" t="str">
        <f t="shared" si="56"/>
        <v>175.13.355.0</v>
      </c>
      <c r="C285" s="23" t="str">
        <f t="shared" si="57"/>
        <v>R9</v>
      </c>
      <c r="D285" s="23">
        <f t="shared" si="58"/>
        <v>0.75</v>
      </c>
      <c r="E285" s="23" t="str">
        <f t="shared" si="59"/>
        <v>14&amp;U</v>
      </c>
      <c r="F285" s="23" t="str">
        <f t="shared" si="60"/>
        <v>S</v>
      </c>
      <c r="G285" s="27" t="s">
        <v>4909</v>
      </c>
      <c r="H285" s="27" t="str">
        <f t="shared" si="54"/>
        <v/>
      </c>
      <c r="I285" s="23" t="str">
        <f t="shared" si="61"/>
        <v>Messieurs</v>
      </c>
      <c r="J285" t="str">
        <f t="shared" si="62"/>
        <v>355.0</v>
      </c>
      <c r="K285">
        <f t="shared" si="63"/>
        <v>3</v>
      </c>
      <c r="L285" s="23" t="str">
        <f t="shared" si="64"/>
        <v>R9 </v>
      </c>
      <c r="M285" s="23" t="s">
        <v>5893</v>
      </c>
      <c r="N285" s="23" t="s">
        <v>5894</v>
      </c>
      <c r="O285" s="23" t="s">
        <v>2525</v>
      </c>
      <c r="P285" s="23">
        <v>32606</v>
      </c>
      <c r="Q285" s="23">
        <v>0.75</v>
      </c>
      <c r="R285" s="23" t="s">
        <v>81</v>
      </c>
      <c r="S285" s="23" t="s">
        <v>822</v>
      </c>
    </row>
    <row r="286" spans="1:19" x14ac:dyDescent="0.35">
      <c r="A286" s="23" t="str">
        <f t="shared" si="55"/>
        <v>Blardone Diego</v>
      </c>
      <c r="B286" s="23" t="str">
        <f t="shared" si="56"/>
        <v>175.11.383.0</v>
      </c>
      <c r="C286" s="23" t="str">
        <f t="shared" si="57"/>
        <v>R6</v>
      </c>
      <c r="D286" s="23">
        <f t="shared" si="58"/>
        <v>4.3979999999999997</v>
      </c>
      <c r="E286" s="23" t="str">
        <f t="shared" si="59"/>
        <v>16&amp;U</v>
      </c>
      <c r="F286" s="23" t="str">
        <f t="shared" si="60"/>
        <v>A</v>
      </c>
      <c r="G286" s="27" t="s">
        <v>27</v>
      </c>
      <c r="H286" s="27" t="str">
        <f t="shared" si="54"/>
        <v/>
      </c>
      <c r="I286" s="23" t="str">
        <f t="shared" si="61"/>
        <v>Messieurs</v>
      </c>
      <c r="J286" t="str">
        <f t="shared" si="62"/>
        <v>383.0</v>
      </c>
      <c r="K286">
        <f t="shared" si="63"/>
        <v>3</v>
      </c>
      <c r="L286" s="23" t="str">
        <f t="shared" si="64"/>
        <v>R6 </v>
      </c>
      <c r="M286" s="23" t="s">
        <v>1701</v>
      </c>
      <c r="N286" s="23" t="s">
        <v>1702</v>
      </c>
      <c r="O286" s="23" t="s">
        <v>2517</v>
      </c>
      <c r="P286" s="23">
        <v>6198</v>
      </c>
      <c r="Q286" s="23">
        <v>4.3979999999999997</v>
      </c>
      <c r="R286" s="23" t="s">
        <v>85</v>
      </c>
      <c r="S286" s="23" t="s">
        <v>36</v>
      </c>
    </row>
    <row r="287" spans="1:19" x14ac:dyDescent="0.35">
      <c r="A287" s="23" t="str">
        <f t="shared" si="55"/>
        <v>Blazevic Sanja</v>
      </c>
      <c r="B287" s="23" t="str">
        <f t="shared" si="56"/>
        <v>177.70.826.0</v>
      </c>
      <c r="C287" s="23" t="str">
        <f t="shared" si="57"/>
        <v>R9</v>
      </c>
      <c r="D287" s="23">
        <f t="shared" si="58"/>
        <v>0.75</v>
      </c>
      <c r="E287" s="23" t="str">
        <f t="shared" si="59"/>
        <v>55+</v>
      </c>
      <c r="F287" s="23" t="str">
        <f t="shared" si="60"/>
        <v>S</v>
      </c>
      <c r="G287" s="27" t="s">
        <v>5553</v>
      </c>
      <c r="H287" s="27" t="str">
        <f t="shared" si="54"/>
        <v/>
      </c>
      <c r="I287" s="23" t="str">
        <f t="shared" si="61"/>
        <v>Dames</v>
      </c>
      <c r="J287" t="str">
        <f t="shared" si="62"/>
        <v>826.0</v>
      </c>
      <c r="K287">
        <f t="shared" si="63"/>
        <v>8</v>
      </c>
      <c r="L287" s="23" t="str">
        <f t="shared" si="64"/>
        <v>R9 </v>
      </c>
      <c r="M287" s="23" t="s">
        <v>5263</v>
      </c>
      <c r="N287" s="23" t="s">
        <v>5264</v>
      </c>
      <c r="O287" s="23" t="s">
        <v>2525</v>
      </c>
      <c r="P287" s="23">
        <v>11849</v>
      </c>
      <c r="Q287" s="23">
        <v>0.75</v>
      </c>
      <c r="R287" s="23" t="s">
        <v>53</v>
      </c>
      <c r="S287" s="23" t="s">
        <v>822</v>
      </c>
    </row>
    <row r="288" spans="1:19" x14ac:dyDescent="0.35">
      <c r="A288" s="23" t="str">
        <f t="shared" si="55"/>
        <v>Blommé Amandine</v>
      </c>
      <c r="B288" s="23" t="str">
        <f t="shared" si="56"/>
        <v>178.04.507.0</v>
      </c>
      <c r="C288" s="23" t="str">
        <f t="shared" si="57"/>
        <v>R9</v>
      </c>
      <c r="D288" s="23">
        <f t="shared" si="58"/>
        <v>0.75</v>
      </c>
      <c r="E288" s="23" t="str">
        <f t="shared" si="59"/>
        <v>A</v>
      </c>
      <c r="F288" s="23" t="str">
        <f t="shared" si="60"/>
        <v>S</v>
      </c>
      <c r="G288" s="27" t="s">
        <v>493</v>
      </c>
      <c r="H288" s="27" t="str">
        <f t="shared" si="54"/>
        <v/>
      </c>
      <c r="I288" s="23" t="str">
        <f t="shared" si="61"/>
        <v>Dames</v>
      </c>
      <c r="J288" t="str">
        <f t="shared" si="62"/>
        <v>507.0</v>
      </c>
      <c r="K288">
        <f t="shared" si="63"/>
        <v>5</v>
      </c>
      <c r="L288" s="23" t="str">
        <f t="shared" si="64"/>
        <v>R9 </v>
      </c>
      <c r="M288" s="23" t="s">
        <v>978</v>
      </c>
      <c r="N288" s="23" t="s">
        <v>979</v>
      </c>
      <c r="O288" s="23" t="s">
        <v>2525</v>
      </c>
      <c r="P288" s="23">
        <v>11849</v>
      </c>
      <c r="Q288" s="23">
        <v>0.75</v>
      </c>
      <c r="R288" s="23" t="s">
        <v>36</v>
      </c>
      <c r="S288" s="23" t="s">
        <v>822</v>
      </c>
    </row>
    <row r="289" spans="1:19" x14ac:dyDescent="0.35">
      <c r="A289" s="23" t="str">
        <f t="shared" si="55"/>
        <v>Blouvac Manon</v>
      </c>
      <c r="B289" s="23" t="str">
        <f t="shared" si="56"/>
        <v>178.08.610.0</v>
      </c>
      <c r="C289" s="23" t="str">
        <f t="shared" si="57"/>
        <v>R8</v>
      </c>
      <c r="D289" s="23">
        <f t="shared" si="58"/>
        <v>1.1859999999999999</v>
      </c>
      <c r="E289" s="23" t="str">
        <f t="shared" si="59"/>
        <v>18&amp;U</v>
      </c>
      <c r="F289" s="23" t="str">
        <f t="shared" si="60"/>
        <v>A</v>
      </c>
      <c r="G289" s="27" t="s">
        <v>28</v>
      </c>
      <c r="H289" s="27" t="str">
        <f t="shared" si="54"/>
        <v/>
      </c>
      <c r="I289" s="23" t="str">
        <f t="shared" si="61"/>
        <v>Dames</v>
      </c>
      <c r="J289" t="str">
        <f t="shared" si="62"/>
        <v>610.0</v>
      </c>
      <c r="K289">
        <f t="shared" si="63"/>
        <v>6</v>
      </c>
      <c r="L289" s="23" t="str">
        <f t="shared" si="64"/>
        <v>R8 </v>
      </c>
      <c r="M289" s="23" t="s">
        <v>2631</v>
      </c>
      <c r="N289" s="23" t="s">
        <v>2632</v>
      </c>
      <c r="O289" s="23" t="s">
        <v>2522</v>
      </c>
      <c r="P289" s="23">
        <v>9914</v>
      </c>
      <c r="Q289" s="23">
        <v>1.1859999999999999</v>
      </c>
      <c r="R289" s="23" t="s">
        <v>71</v>
      </c>
      <c r="S289" s="23" t="s">
        <v>36</v>
      </c>
    </row>
    <row r="290" spans="1:19" x14ac:dyDescent="0.35">
      <c r="A290" s="23" t="str">
        <f t="shared" si="55"/>
        <v>Blum Leonard</v>
      </c>
      <c r="B290" s="23" t="str">
        <f t="shared" si="56"/>
        <v>179.15.132.0</v>
      </c>
      <c r="C290" s="23" t="str">
        <f t="shared" si="57"/>
        <v>R7</v>
      </c>
      <c r="D290" s="23">
        <f t="shared" si="58"/>
        <v>2.5579999999999998</v>
      </c>
      <c r="E290" s="23" t="str">
        <f t="shared" si="59"/>
        <v>12&amp;U</v>
      </c>
      <c r="F290" s="23" t="str">
        <f t="shared" si="60"/>
        <v>A</v>
      </c>
      <c r="G290" s="27" t="s">
        <v>2786</v>
      </c>
      <c r="H290" s="27" t="str">
        <f t="shared" si="54"/>
        <v/>
      </c>
      <c r="I290" s="23" t="str">
        <f t="shared" si="61"/>
        <v>Messieurs</v>
      </c>
      <c r="J290" t="str">
        <f t="shared" si="62"/>
        <v>132.0</v>
      </c>
      <c r="K290">
        <f t="shared" si="63"/>
        <v>1</v>
      </c>
      <c r="L290" s="23" t="str">
        <f t="shared" si="64"/>
        <v>R7 </v>
      </c>
      <c r="M290" s="23" t="s">
        <v>3064</v>
      </c>
      <c r="N290" s="23" t="s">
        <v>3065</v>
      </c>
      <c r="O290" s="23" t="s">
        <v>2518</v>
      </c>
      <c r="P290" s="23">
        <v>15381</v>
      </c>
      <c r="Q290" s="23">
        <v>2.5579999999999998</v>
      </c>
      <c r="R290" s="23" t="s">
        <v>50</v>
      </c>
      <c r="S290" s="23" t="s">
        <v>36</v>
      </c>
    </row>
    <row r="291" spans="1:19" x14ac:dyDescent="0.35">
      <c r="A291" s="23" t="str">
        <f t="shared" si="55"/>
        <v>Blumke Alexander</v>
      </c>
      <c r="B291" s="23" t="str">
        <f t="shared" si="56"/>
        <v>179.68.460.0</v>
      </c>
      <c r="C291" s="23" t="str">
        <f t="shared" si="57"/>
        <v>R6</v>
      </c>
      <c r="D291" s="23">
        <f t="shared" si="58"/>
        <v>4.2329999999999997</v>
      </c>
      <c r="E291" s="23" t="str">
        <f t="shared" si="59"/>
        <v>55+</v>
      </c>
      <c r="F291" s="23" t="str">
        <f t="shared" si="60"/>
        <v>A</v>
      </c>
      <c r="G291" s="27" t="s">
        <v>2783</v>
      </c>
      <c r="H291" s="27" t="str">
        <f t="shared" si="54"/>
        <v/>
      </c>
      <c r="I291" s="23" t="str">
        <f t="shared" si="61"/>
        <v>Messieurs</v>
      </c>
      <c r="J291" t="str">
        <f t="shared" si="62"/>
        <v>460.0</v>
      </c>
      <c r="K291">
        <f t="shared" si="63"/>
        <v>4</v>
      </c>
      <c r="L291" s="23" t="str">
        <f t="shared" si="64"/>
        <v>R6 </v>
      </c>
      <c r="M291" s="23" t="s">
        <v>667</v>
      </c>
      <c r="N291" s="23" t="s">
        <v>668</v>
      </c>
      <c r="O291" s="23" t="s">
        <v>2517</v>
      </c>
      <c r="P291" s="23">
        <v>6742</v>
      </c>
      <c r="Q291" s="23">
        <v>4.2329999999999997</v>
      </c>
      <c r="R291" s="23" t="s">
        <v>53</v>
      </c>
      <c r="S291" s="23" t="s">
        <v>36</v>
      </c>
    </row>
    <row r="292" spans="1:19" x14ac:dyDescent="0.35">
      <c r="A292" s="23" t="str">
        <f t="shared" si="55"/>
        <v>Bochatay Albane</v>
      </c>
      <c r="B292" s="23" t="str">
        <f t="shared" si="56"/>
        <v>180.89.644.0</v>
      </c>
      <c r="C292" s="23" t="str">
        <f t="shared" si="57"/>
        <v>R5</v>
      </c>
      <c r="D292" s="23">
        <f t="shared" si="58"/>
        <v>4.6740000000000004</v>
      </c>
      <c r="E292" s="23" t="str">
        <f t="shared" si="59"/>
        <v>35+</v>
      </c>
      <c r="F292" s="23" t="str">
        <f t="shared" si="60"/>
        <v>A</v>
      </c>
      <c r="G292" s="27" t="s">
        <v>7002</v>
      </c>
      <c r="H292" s="27" t="str">
        <f t="shared" si="54"/>
        <v/>
      </c>
      <c r="I292" s="23" t="str">
        <f t="shared" si="61"/>
        <v>Dames</v>
      </c>
      <c r="J292" t="str">
        <f t="shared" si="62"/>
        <v>644.0</v>
      </c>
      <c r="K292">
        <f t="shared" si="63"/>
        <v>6</v>
      </c>
      <c r="L292" s="23" t="str">
        <f t="shared" si="64"/>
        <v>R5 </v>
      </c>
      <c r="M292" s="23" t="s">
        <v>4903</v>
      </c>
      <c r="N292" s="23" t="s">
        <v>4904</v>
      </c>
      <c r="O292" s="23" t="s">
        <v>2536</v>
      </c>
      <c r="P292" s="23">
        <v>1856</v>
      </c>
      <c r="Q292" s="23">
        <v>4.6740000000000004</v>
      </c>
      <c r="R292" s="23" t="s">
        <v>42</v>
      </c>
      <c r="S292" s="23" t="s">
        <v>36</v>
      </c>
    </row>
    <row r="293" spans="1:19" x14ac:dyDescent="0.35">
      <c r="A293" s="23" t="str">
        <f t="shared" si="55"/>
        <v>Bochatay Dario</v>
      </c>
      <c r="B293" s="23" t="str">
        <f t="shared" si="56"/>
        <v>180.03.438.0</v>
      </c>
      <c r="C293" s="23" t="str">
        <f t="shared" si="57"/>
        <v>R9</v>
      </c>
      <c r="D293" s="23">
        <f t="shared" si="58"/>
        <v>0.75</v>
      </c>
      <c r="E293" s="23" t="str">
        <f t="shared" si="59"/>
        <v>A</v>
      </c>
      <c r="F293" s="23" t="str">
        <f t="shared" si="60"/>
        <v>S</v>
      </c>
      <c r="G293" s="27" t="s">
        <v>1733</v>
      </c>
      <c r="H293" s="27" t="str">
        <f t="shared" si="54"/>
        <v/>
      </c>
      <c r="I293" s="23" t="str">
        <f t="shared" si="61"/>
        <v>Messieurs</v>
      </c>
      <c r="J293" t="str">
        <f t="shared" si="62"/>
        <v>438.0</v>
      </c>
      <c r="K293">
        <f t="shared" si="63"/>
        <v>4</v>
      </c>
      <c r="L293" s="23" t="str">
        <f t="shared" si="64"/>
        <v>R9 </v>
      </c>
      <c r="M293" s="23" t="s">
        <v>1785</v>
      </c>
      <c r="N293" s="23" t="s">
        <v>1786</v>
      </c>
      <c r="O293" s="23" t="s">
        <v>2525</v>
      </c>
      <c r="P293" s="23">
        <v>32606</v>
      </c>
      <c r="Q293" s="23">
        <v>0.75</v>
      </c>
      <c r="R293" s="23" t="s">
        <v>36</v>
      </c>
      <c r="S293" s="23" t="s">
        <v>822</v>
      </c>
    </row>
    <row r="294" spans="1:19" x14ac:dyDescent="0.35">
      <c r="A294" s="23" t="str">
        <f t="shared" si="55"/>
        <v>Bochud Corentin</v>
      </c>
      <c r="B294" s="23" t="str">
        <f t="shared" si="56"/>
        <v>180.12.334.0</v>
      </c>
      <c r="C294" s="23" t="str">
        <f t="shared" si="57"/>
        <v>R8</v>
      </c>
      <c r="D294" s="23">
        <f t="shared" si="58"/>
        <v>0.88100000000000001</v>
      </c>
      <c r="E294" s="23" t="str">
        <f t="shared" si="59"/>
        <v>14&amp;U</v>
      </c>
      <c r="F294" s="23" t="str">
        <f t="shared" si="60"/>
        <v>A</v>
      </c>
      <c r="G294" s="27" t="s">
        <v>2783</v>
      </c>
      <c r="H294" s="27" t="str">
        <f t="shared" si="54"/>
        <v/>
      </c>
      <c r="I294" s="23" t="str">
        <f t="shared" si="61"/>
        <v>Messieurs</v>
      </c>
      <c r="J294" t="str">
        <f t="shared" si="62"/>
        <v>334.0</v>
      </c>
      <c r="K294">
        <f t="shared" si="63"/>
        <v>3</v>
      </c>
      <c r="L294" s="23" t="str">
        <f t="shared" si="64"/>
        <v>R8 </v>
      </c>
      <c r="M294" s="23" t="s">
        <v>3249</v>
      </c>
      <c r="N294" s="23" t="s">
        <v>3250</v>
      </c>
      <c r="O294" s="23" t="s">
        <v>2522</v>
      </c>
      <c r="P294" s="23">
        <v>30738</v>
      </c>
      <c r="Q294" s="23">
        <v>0.88100000000000001</v>
      </c>
      <c r="R294" s="23" t="s">
        <v>81</v>
      </c>
      <c r="S294" s="23" t="s">
        <v>36</v>
      </c>
    </row>
    <row r="295" spans="1:19" x14ac:dyDescent="0.35">
      <c r="A295" s="23" t="str">
        <f t="shared" si="55"/>
        <v>Bocik Ewan</v>
      </c>
      <c r="B295" s="23" t="str">
        <f t="shared" si="56"/>
        <v>180.16.388.0</v>
      </c>
      <c r="C295" s="23" t="str">
        <f t="shared" si="57"/>
        <v>R7</v>
      </c>
      <c r="D295" s="23">
        <f t="shared" si="58"/>
        <v>2.2919999999999998</v>
      </c>
      <c r="E295" s="23" t="str">
        <f t="shared" si="59"/>
        <v>10&amp;U</v>
      </c>
      <c r="F295" s="23" t="str">
        <f t="shared" si="60"/>
        <v>A</v>
      </c>
      <c r="G295" s="27" t="s">
        <v>2783</v>
      </c>
      <c r="H295" s="27" t="str">
        <f t="shared" si="54"/>
        <v/>
      </c>
      <c r="I295" s="23" t="str">
        <f t="shared" si="61"/>
        <v>Messieurs</v>
      </c>
      <c r="J295" t="str">
        <f t="shared" si="62"/>
        <v>388.0</v>
      </c>
      <c r="K295">
        <f t="shared" si="63"/>
        <v>3</v>
      </c>
      <c r="L295" s="23" t="str">
        <f t="shared" si="64"/>
        <v>R7 </v>
      </c>
      <c r="M295" s="23" t="s">
        <v>4086</v>
      </c>
      <c r="N295" s="23" t="s">
        <v>4087</v>
      </c>
      <c r="O295" s="23" t="s">
        <v>2518</v>
      </c>
      <c r="P295" s="23">
        <v>17282</v>
      </c>
      <c r="Q295" s="23">
        <v>2.2919999999999998</v>
      </c>
      <c r="R295" s="23" t="s">
        <v>106</v>
      </c>
      <c r="S295" s="23" t="s">
        <v>36</v>
      </c>
    </row>
    <row r="296" spans="1:19" x14ac:dyDescent="0.35">
      <c r="A296" s="23" t="str">
        <f t="shared" si="55"/>
        <v>Bock Uriel</v>
      </c>
      <c r="B296" s="23" t="str">
        <f t="shared" si="56"/>
        <v>180.06.163.0</v>
      </c>
      <c r="C296" s="23" t="str">
        <f t="shared" si="57"/>
        <v>R6</v>
      </c>
      <c r="D296" s="23">
        <f t="shared" si="58"/>
        <v>3.45</v>
      </c>
      <c r="E296" s="23" t="str">
        <f t="shared" si="59"/>
        <v>A</v>
      </c>
      <c r="F296" s="23" t="str">
        <f t="shared" si="60"/>
        <v>A</v>
      </c>
      <c r="G296" s="27" t="s">
        <v>28</v>
      </c>
      <c r="H296" s="27" t="str">
        <f t="shared" si="54"/>
        <v/>
      </c>
      <c r="I296" s="23" t="str">
        <f t="shared" si="61"/>
        <v>Messieurs</v>
      </c>
      <c r="J296" t="str">
        <f t="shared" si="62"/>
        <v>163.0</v>
      </c>
      <c r="K296">
        <f t="shared" si="63"/>
        <v>1</v>
      </c>
      <c r="L296" s="23" t="str">
        <f t="shared" si="64"/>
        <v>R6 </v>
      </c>
      <c r="M296" s="23" t="s">
        <v>2305</v>
      </c>
      <c r="N296" s="23" t="s">
        <v>2306</v>
      </c>
      <c r="O296" s="23" t="s">
        <v>2517</v>
      </c>
      <c r="P296" s="23">
        <v>10218</v>
      </c>
      <c r="Q296" s="23">
        <v>3.45</v>
      </c>
      <c r="R296" s="23" t="s">
        <v>36</v>
      </c>
      <c r="S296" s="23" t="s">
        <v>36</v>
      </c>
    </row>
    <row r="297" spans="1:19" x14ac:dyDescent="0.35">
      <c r="A297" s="23" t="str">
        <f t="shared" si="55"/>
        <v>Bodrova Natalia</v>
      </c>
      <c r="B297" s="23" t="str">
        <f t="shared" si="56"/>
        <v>181.86.619.0</v>
      </c>
      <c r="C297" s="23" t="str">
        <f t="shared" si="57"/>
        <v>R6</v>
      </c>
      <c r="D297" s="23">
        <f t="shared" si="58"/>
        <v>3.931</v>
      </c>
      <c r="E297" s="23" t="str">
        <f t="shared" si="59"/>
        <v>40+</v>
      </c>
      <c r="F297" s="23" t="str">
        <f t="shared" si="60"/>
        <v>A</v>
      </c>
      <c r="G297" s="27" t="s">
        <v>4910</v>
      </c>
      <c r="H297" s="27" t="str">
        <f t="shared" si="54"/>
        <v/>
      </c>
      <c r="I297" s="23" t="str">
        <f t="shared" si="61"/>
        <v>Dames</v>
      </c>
      <c r="J297" t="str">
        <f t="shared" si="62"/>
        <v>619.0</v>
      </c>
      <c r="K297">
        <f t="shared" si="63"/>
        <v>6</v>
      </c>
      <c r="L297" s="23" t="str">
        <f t="shared" si="64"/>
        <v>R6 </v>
      </c>
      <c r="M297" s="23" t="s">
        <v>6347</v>
      </c>
      <c r="N297" s="23" t="s">
        <v>6348</v>
      </c>
      <c r="O297" s="23" t="s">
        <v>2517</v>
      </c>
      <c r="P297" s="23">
        <v>2827</v>
      </c>
      <c r="Q297" s="23">
        <v>3.931</v>
      </c>
      <c r="R297" s="23" t="s">
        <v>68</v>
      </c>
      <c r="S297" s="23" t="s">
        <v>36</v>
      </c>
    </row>
    <row r="298" spans="1:19" x14ac:dyDescent="0.35">
      <c r="A298" s="23" t="str">
        <f t="shared" si="55"/>
        <v>Boesiger-Angella Dominique</v>
      </c>
      <c r="B298" s="23" t="str">
        <f t="shared" si="56"/>
        <v>195.64.845.0</v>
      </c>
      <c r="C298" s="23" t="str">
        <f t="shared" si="57"/>
        <v>R7</v>
      </c>
      <c r="D298" s="23">
        <f t="shared" si="58"/>
        <v>2.1869999999999998</v>
      </c>
      <c r="E298" s="23" t="str">
        <f t="shared" si="59"/>
        <v>60+</v>
      </c>
      <c r="F298" s="23" t="str">
        <f t="shared" si="60"/>
        <v>A</v>
      </c>
      <c r="G298" s="27" t="s">
        <v>3258</v>
      </c>
      <c r="H298" s="27" t="str">
        <f t="shared" si="54"/>
        <v/>
      </c>
      <c r="I298" s="23" t="str">
        <f t="shared" si="61"/>
        <v>Dames</v>
      </c>
      <c r="J298" t="str">
        <f t="shared" si="62"/>
        <v>845.0</v>
      </c>
      <c r="K298">
        <f t="shared" si="63"/>
        <v>8</v>
      </c>
      <c r="L298" s="23" t="str">
        <f t="shared" si="64"/>
        <v>R7 </v>
      </c>
      <c r="M298" s="23" t="s">
        <v>182</v>
      </c>
      <c r="N298" s="23" t="s">
        <v>183</v>
      </c>
      <c r="O298" s="23" t="s">
        <v>2518</v>
      </c>
      <c r="P298" s="23">
        <v>6315</v>
      </c>
      <c r="Q298" s="23">
        <v>2.1869999999999998</v>
      </c>
      <c r="R298" s="23" t="s">
        <v>47</v>
      </c>
      <c r="S298" s="23" t="s">
        <v>36</v>
      </c>
    </row>
    <row r="299" spans="1:19" x14ac:dyDescent="0.35">
      <c r="A299" s="23" t="str">
        <f t="shared" si="55"/>
        <v>Bogner Maria</v>
      </c>
      <c r="B299" s="23" t="str">
        <f t="shared" si="56"/>
        <v>182.73.667.0</v>
      </c>
      <c r="C299" s="23" t="str">
        <f t="shared" si="57"/>
        <v>R9</v>
      </c>
      <c r="D299" s="23">
        <f t="shared" si="58"/>
        <v>0.75</v>
      </c>
      <c r="E299" s="23" t="str">
        <f t="shared" si="59"/>
        <v>50+</v>
      </c>
      <c r="F299" s="23" t="str">
        <f t="shared" si="60"/>
        <v>A</v>
      </c>
      <c r="G299" s="27" t="s">
        <v>27</v>
      </c>
      <c r="H299" s="27" t="str">
        <f t="shared" si="54"/>
        <v/>
      </c>
      <c r="I299" s="23" t="str">
        <f t="shared" si="61"/>
        <v>Dames</v>
      </c>
      <c r="J299" t="str">
        <f t="shared" si="62"/>
        <v>667.0</v>
      </c>
      <c r="K299">
        <f t="shared" si="63"/>
        <v>6</v>
      </c>
      <c r="L299" s="23" t="str">
        <f t="shared" si="64"/>
        <v>R9 </v>
      </c>
      <c r="M299" s="23" t="s">
        <v>3088</v>
      </c>
      <c r="N299" s="23" t="s">
        <v>3089</v>
      </c>
      <c r="O299" s="23" t="s">
        <v>2525</v>
      </c>
      <c r="P299" s="23">
        <v>11849</v>
      </c>
      <c r="Q299" s="23">
        <v>0.75</v>
      </c>
      <c r="R299" s="23" t="s">
        <v>39</v>
      </c>
      <c r="S299" s="23" t="s">
        <v>36</v>
      </c>
    </row>
    <row r="300" spans="1:19" x14ac:dyDescent="0.35">
      <c r="A300" s="23" t="str">
        <f t="shared" si="55"/>
        <v>Boisot Sylvain</v>
      </c>
      <c r="B300" s="23" t="str">
        <f t="shared" si="56"/>
        <v>184.86.442.0</v>
      </c>
      <c r="C300" s="23" t="str">
        <f t="shared" si="57"/>
        <v>R5</v>
      </c>
      <c r="D300" s="23">
        <f t="shared" si="58"/>
        <v>4.9400000000000004</v>
      </c>
      <c r="E300" s="23" t="str">
        <f t="shared" si="59"/>
        <v>40+</v>
      </c>
      <c r="F300" s="23" t="str">
        <f t="shared" si="60"/>
        <v>A</v>
      </c>
      <c r="G300" s="27" t="s">
        <v>4909</v>
      </c>
      <c r="H300" s="27" t="str">
        <f t="shared" si="54"/>
        <v/>
      </c>
      <c r="I300" s="23" t="str">
        <f t="shared" si="61"/>
        <v>Messieurs</v>
      </c>
      <c r="J300" t="str">
        <f t="shared" si="62"/>
        <v>442.0</v>
      </c>
      <c r="K300">
        <f t="shared" si="63"/>
        <v>4</v>
      </c>
      <c r="L300" s="23" t="str">
        <f t="shared" si="64"/>
        <v>R5 </v>
      </c>
      <c r="M300" s="23" t="s">
        <v>5663</v>
      </c>
      <c r="N300" s="23" t="s">
        <v>5664</v>
      </c>
      <c r="O300" s="23" t="s">
        <v>2536</v>
      </c>
      <c r="P300" s="23">
        <v>4458</v>
      </c>
      <c r="Q300" s="23">
        <v>4.9400000000000004</v>
      </c>
      <c r="R300" s="23" t="s">
        <v>68</v>
      </c>
      <c r="S300" s="23" t="s">
        <v>36</v>
      </c>
    </row>
    <row r="301" spans="1:19" x14ac:dyDescent="0.35">
      <c r="A301" s="23" t="str">
        <f t="shared" si="55"/>
        <v>Bolwijn Richard</v>
      </c>
      <c r="B301" s="23" t="str">
        <f t="shared" si="56"/>
        <v>188.70.329.0</v>
      </c>
      <c r="C301" s="23" t="str">
        <f t="shared" si="57"/>
        <v>R9</v>
      </c>
      <c r="D301" s="23">
        <f t="shared" si="58"/>
        <v>0.745</v>
      </c>
      <c r="E301" s="23" t="str">
        <f t="shared" si="59"/>
        <v>55+</v>
      </c>
      <c r="F301" s="23" t="str">
        <f t="shared" si="60"/>
        <v>A</v>
      </c>
      <c r="G301" s="27" t="s">
        <v>5553</v>
      </c>
      <c r="H301" s="27" t="str">
        <f t="shared" si="54"/>
        <v/>
      </c>
      <c r="I301" s="23" t="str">
        <f t="shared" si="61"/>
        <v>Messieurs</v>
      </c>
      <c r="J301" t="str">
        <f t="shared" si="62"/>
        <v>329.0</v>
      </c>
      <c r="K301">
        <f t="shared" si="63"/>
        <v>3</v>
      </c>
      <c r="L301" s="23" t="str">
        <f t="shared" si="64"/>
        <v>R9 </v>
      </c>
      <c r="M301" s="23" t="s">
        <v>5523</v>
      </c>
      <c r="N301" s="23" t="s">
        <v>5524</v>
      </c>
      <c r="O301" s="23" t="s">
        <v>2525</v>
      </c>
      <c r="P301" s="23">
        <v>44992</v>
      </c>
      <c r="Q301" s="23">
        <v>0.745</v>
      </c>
      <c r="R301" s="23" t="s">
        <v>53</v>
      </c>
      <c r="S301" s="23" t="s">
        <v>36</v>
      </c>
    </row>
    <row r="302" spans="1:19" x14ac:dyDescent="0.35">
      <c r="A302" s="23" t="str">
        <f t="shared" si="55"/>
        <v>Bombelles Tom</v>
      </c>
      <c r="B302" s="23" t="str">
        <f t="shared" si="56"/>
        <v>189.56.222.0</v>
      </c>
      <c r="C302" s="23" t="str">
        <f t="shared" si="57"/>
        <v>R9</v>
      </c>
      <c r="D302" s="23">
        <f t="shared" si="58"/>
        <v>0.75</v>
      </c>
      <c r="E302" s="23" t="str">
        <f t="shared" si="59"/>
        <v>70+</v>
      </c>
      <c r="F302" s="23" t="str">
        <f t="shared" si="60"/>
        <v>S</v>
      </c>
      <c r="G302" s="27" t="s">
        <v>5553</v>
      </c>
      <c r="H302" s="27" t="str">
        <f t="shared" si="54"/>
        <v/>
      </c>
      <c r="I302" s="23" t="str">
        <f t="shared" si="61"/>
        <v>Messieurs</v>
      </c>
      <c r="J302" t="str">
        <f t="shared" si="62"/>
        <v>222.0</v>
      </c>
      <c r="K302">
        <f t="shared" si="63"/>
        <v>2</v>
      </c>
      <c r="L302" s="23" t="str">
        <f t="shared" si="64"/>
        <v>R9 </v>
      </c>
      <c r="M302" s="23" t="s">
        <v>5359</v>
      </c>
      <c r="N302" s="23" t="s">
        <v>5360</v>
      </c>
      <c r="O302" s="23" t="s">
        <v>2525</v>
      </c>
      <c r="P302" s="23">
        <v>32606</v>
      </c>
      <c r="Q302" s="23">
        <v>0.75</v>
      </c>
      <c r="R302" s="23" t="s">
        <v>144</v>
      </c>
      <c r="S302" s="23" t="s">
        <v>822</v>
      </c>
    </row>
    <row r="303" spans="1:19" x14ac:dyDescent="0.35">
      <c r="A303" s="23" t="str">
        <f t="shared" si="55"/>
        <v>Bonardi Alexandre</v>
      </c>
      <c r="B303" s="23" t="str">
        <f t="shared" si="56"/>
        <v>190.03.108.0</v>
      </c>
      <c r="C303" s="23" t="str">
        <f t="shared" si="57"/>
        <v>R8</v>
      </c>
      <c r="D303" s="23">
        <f t="shared" si="58"/>
        <v>1.7130000000000001</v>
      </c>
      <c r="E303" s="23" t="str">
        <f t="shared" si="59"/>
        <v>A</v>
      </c>
      <c r="F303" s="23" t="str">
        <f t="shared" si="60"/>
        <v>S</v>
      </c>
      <c r="G303" s="27" t="s">
        <v>497</v>
      </c>
      <c r="H303" s="27" t="str">
        <f t="shared" si="54"/>
        <v/>
      </c>
      <c r="I303" s="23" t="str">
        <f t="shared" si="61"/>
        <v>Messieurs</v>
      </c>
      <c r="J303" t="str">
        <f t="shared" si="62"/>
        <v>108.0</v>
      </c>
      <c r="K303">
        <f t="shared" si="63"/>
        <v>1</v>
      </c>
      <c r="L303" s="23" t="str">
        <f t="shared" si="64"/>
        <v>R8 </v>
      </c>
      <c r="M303" s="23" t="s">
        <v>2201</v>
      </c>
      <c r="N303" s="23" t="s">
        <v>2202</v>
      </c>
      <c r="O303" s="23" t="s">
        <v>2522</v>
      </c>
      <c r="P303" s="23">
        <v>21753</v>
      </c>
      <c r="Q303" s="23">
        <v>1.7130000000000001</v>
      </c>
      <c r="R303" s="23" t="s">
        <v>36</v>
      </c>
      <c r="S303" s="23" t="s">
        <v>822</v>
      </c>
    </row>
    <row r="304" spans="1:19" x14ac:dyDescent="0.35">
      <c r="A304" s="23" t="str">
        <f t="shared" si="55"/>
        <v>BONARDI Carole</v>
      </c>
      <c r="B304" s="23" t="str">
        <f t="shared" si="56"/>
        <v>190.71.524.0</v>
      </c>
      <c r="C304" s="23" t="str">
        <f t="shared" si="57"/>
        <v>R9</v>
      </c>
      <c r="D304" s="23">
        <f t="shared" si="58"/>
        <v>0.75</v>
      </c>
      <c r="E304" s="23" t="str">
        <f t="shared" si="59"/>
        <v>55+</v>
      </c>
      <c r="F304" s="23" t="str">
        <f t="shared" si="60"/>
        <v>S</v>
      </c>
      <c r="G304" s="27" t="s">
        <v>497</v>
      </c>
      <c r="H304" s="27" t="str">
        <f t="shared" si="54"/>
        <v/>
      </c>
      <c r="I304" s="23" t="str">
        <f t="shared" si="61"/>
        <v>Dames</v>
      </c>
      <c r="J304" t="str">
        <f t="shared" si="62"/>
        <v>524.0</v>
      </c>
      <c r="K304">
        <f t="shared" si="63"/>
        <v>5</v>
      </c>
      <c r="L304" s="23" t="str">
        <f t="shared" si="64"/>
        <v>R9 </v>
      </c>
      <c r="M304" s="23" t="s">
        <v>1061</v>
      </c>
      <c r="N304" s="23" t="s">
        <v>1062</v>
      </c>
      <c r="O304" s="23" t="s">
        <v>2525</v>
      </c>
      <c r="P304" s="23">
        <v>11849</v>
      </c>
      <c r="Q304" s="23">
        <v>0.75</v>
      </c>
      <c r="R304" s="23" t="s">
        <v>53</v>
      </c>
      <c r="S304" s="23" t="s">
        <v>822</v>
      </c>
    </row>
    <row r="305" spans="1:19" x14ac:dyDescent="0.35">
      <c r="A305" s="23" t="str">
        <f t="shared" si="55"/>
        <v>Bonardi Jean-Philippe</v>
      </c>
      <c r="B305" s="23" t="str">
        <f t="shared" si="56"/>
        <v>190.70.251.0</v>
      </c>
      <c r="C305" s="23" t="str">
        <f t="shared" si="57"/>
        <v>R9</v>
      </c>
      <c r="D305" s="23">
        <f t="shared" si="58"/>
        <v>0.75</v>
      </c>
      <c r="E305" s="23" t="str">
        <f t="shared" si="59"/>
        <v>55+</v>
      </c>
      <c r="F305" s="23" t="str">
        <f t="shared" si="60"/>
        <v>S</v>
      </c>
      <c r="G305" s="27" t="s">
        <v>497</v>
      </c>
      <c r="H305" s="27" t="str">
        <f t="shared" si="54"/>
        <v/>
      </c>
      <c r="I305" s="23" t="str">
        <f t="shared" si="61"/>
        <v>Messieurs</v>
      </c>
      <c r="J305" t="str">
        <f t="shared" si="62"/>
        <v>251.0</v>
      </c>
      <c r="K305">
        <f t="shared" si="63"/>
        <v>2</v>
      </c>
      <c r="L305" s="23" t="str">
        <f t="shared" si="64"/>
        <v>R9 </v>
      </c>
      <c r="M305" s="23" t="s">
        <v>1063</v>
      </c>
      <c r="N305" s="23" t="s">
        <v>1064</v>
      </c>
      <c r="O305" s="23" t="s">
        <v>2525</v>
      </c>
      <c r="P305" s="23">
        <v>32606</v>
      </c>
      <c r="Q305" s="23">
        <v>0.75</v>
      </c>
      <c r="R305" s="23" t="s">
        <v>53</v>
      </c>
      <c r="S305" s="23" t="s">
        <v>822</v>
      </c>
    </row>
    <row r="306" spans="1:19" x14ac:dyDescent="0.35">
      <c r="A306" s="23" t="str">
        <f t="shared" si="55"/>
        <v>Bondolfi Leonardo</v>
      </c>
      <c r="B306" s="23" t="str">
        <f t="shared" si="56"/>
        <v>190.01.446.0</v>
      </c>
      <c r="C306" s="23" t="str">
        <f t="shared" si="57"/>
        <v>R9</v>
      </c>
      <c r="D306" s="23">
        <f t="shared" si="58"/>
        <v>0.75</v>
      </c>
      <c r="E306" s="23" t="str">
        <f t="shared" si="59"/>
        <v>A</v>
      </c>
      <c r="F306" s="23" t="str">
        <f t="shared" si="60"/>
        <v>S</v>
      </c>
      <c r="G306" s="27" t="s">
        <v>2783</v>
      </c>
      <c r="H306" s="27" t="str">
        <f t="shared" si="54"/>
        <v/>
      </c>
      <c r="I306" s="23" t="str">
        <f t="shared" si="61"/>
        <v>Messieurs</v>
      </c>
      <c r="J306" t="str">
        <f t="shared" si="62"/>
        <v>446.0</v>
      </c>
      <c r="K306">
        <f t="shared" si="63"/>
        <v>4</v>
      </c>
      <c r="L306" s="23" t="str">
        <f t="shared" si="64"/>
        <v>R9 </v>
      </c>
      <c r="M306" s="23" t="s">
        <v>749</v>
      </c>
      <c r="N306" s="23" t="s">
        <v>750</v>
      </c>
      <c r="O306" s="23" t="s">
        <v>2525</v>
      </c>
      <c r="P306" s="23">
        <v>32606</v>
      </c>
      <c r="Q306" s="23">
        <v>0.75</v>
      </c>
      <c r="R306" s="23" t="s">
        <v>36</v>
      </c>
      <c r="S306" s="23" t="s">
        <v>822</v>
      </c>
    </row>
    <row r="307" spans="1:19" x14ac:dyDescent="0.35">
      <c r="A307" s="23" t="str">
        <f t="shared" si="55"/>
        <v>Bonequi César André</v>
      </c>
      <c r="B307" s="23" t="str">
        <f t="shared" si="56"/>
        <v>190.11.420.0</v>
      </c>
      <c r="C307" s="23" t="str">
        <f t="shared" si="57"/>
        <v>R8</v>
      </c>
      <c r="D307" s="23">
        <f t="shared" si="58"/>
        <v>0.88800000000000001</v>
      </c>
      <c r="E307" s="23" t="str">
        <f t="shared" si="59"/>
        <v>16&amp;U</v>
      </c>
      <c r="F307" s="23" t="str">
        <f t="shared" si="60"/>
        <v>A</v>
      </c>
      <c r="G307" s="27" t="s">
        <v>5553</v>
      </c>
      <c r="H307" s="27" t="str">
        <f t="shared" si="54"/>
        <v/>
      </c>
      <c r="I307" s="23" t="str">
        <f t="shared" si="61"/>
        <v>Messieurs</v>
      </c>
      <c r="J307" t="str">
        <f t="shared" si="62"/>
        <v>420.0</v>
      </c>
      <c r="K307">
        <f t="shared" si="63"/>
        <v>4</v>
      </c>
      <c r="L307" s="23" t="str">
        <f t="shared" si="64"/>
        <v>R8 </v>
      </c>
      <c r="M307" s="23" t="s">
        <v>5313</v>
      </c>
      <c r="N307" s="23" t="s">
        <v>5314</v>
      </c>
      <c r="O307" s="23" t="s">
        <v>2522</v>
      </c>
      <c r="P307" s="23">
        <v>30657</v>
      </c>
      <c r="Q307" s="23">
        <v>0.88800000000000001</v>
      </c>
      <c r="R307" s="23" t="s">
        <v>85</v>
      </c>
      <c r="S307" s="23" t="s">
        <v>36</v>
      </c>
    </row>
    <row r="308" spans="1:19" x14ac:dyDescent="0.35">
      <c r="A308" s="23" t="str">
        <f t="shared" si="55"/>
        <v>Bonfils Tao</v>
      </c>
      <c r="B308" s="23" t="str">
        <f t="shared" si="56"/>
        <v>190.12.142.0</v>
      </c>
      <c r="C308" s="23" t="str">
        <f t="shared" si="57"/>
        <v>R5</v>
      </c>
      <c r="D308" s="23">
        <f t="shared" si="58"/>
        <v>4.9359999999999999</v>
      </c>
      <c r="E308" s="23" t="str">
        <f t="shared" si="59"/>
        <v>14&amp;U</v>
      </c>
      <c r="F308" s="23" t="str">
        <f t="shared" si="60"/>
        <v>A</v>
      </c>
      <c r="G308" s="27" t="s">
        <v>4910</v>
      </c>
      <c r="H308" s="27" t="str">
        <f t="shared" si="54"/>
        <v/>
      </c>
      <c r="I308" s="23" t="str">
        <f t="shared" si="61"/>
        <v>Messieurs</v>
      </c>
      <c r="J308" t="str">
        <f t="shared" si="62"/>
        <v>142.0</v>
      </c>
      <c r="K308">
        <f t="shared" si="63"/>
        <v>1</v>
      </c>
      <c r="L308" s="23" t="str">
        <f t="shared" si="64"/>
        <v>R5 </v>
      </c>
      <c r="M308" s="23" t="s">
        <v>6333</v>
      </c>
      <c r="N308" s="23" t="s">
        <v>6334</v>
      </c>
      <c r="O308" s="23" t="s">
        <v>2536</v>
      </c>
      <c r="P308" s="23">
        <v>4467</v>
      </c>
      <c r="Q308" s="23">
        <v>4.9359999999999999</v>
      </c>
      <c r="R308" s="23" t="s">
        <v>81</v>
      </c>
      <c r="S308" s="23" t="s">
        <v>36</v>
      </c>
    </row>
    <row r="309" spans="1:19" x14ac:dyDescent="0.35">
      <c r="A309" s="23" t="str">
        <f t="shared" si="55"/>
        <v>Bongiovanni Gabin</v>
      </c>
      <c r="B309" s="23" t="str">
        <f t="shared" si="56"/>
        <v>190.00.175.0</v>
      </c>
      <c r="C309" s="23" t="str">
        <f t="shared" si="57"/>
        <v>R7</v>
      </c>
      <c r="D309" s="23">
        <f t="shared" si="58"/>
        <v>2.3109999999999999</v>
      </c>
      <c r="E309" s="23" t="str">
        <f t="shared" si="59"/>
        <v>A</v>
      </c>
      <c r="F309" s="23" t="str">
        <f t="shared" si="60"/>
        <v>S</v>
      </c>
      <c r="G309" s="27" t="s">
        <v>5553</v>
      </c>
      <c r="H309" s="27" t="str">
        <f t="shared" si="54"/>
        <v/>
      </c>
      <c r="I309" s="23" t="str">
        <f t="shared" si="61"/>
        <v>Messieurs</v>
      </c>
      <c r="J309" t="str">
        <f t="shared" si="62"/>
        <v>175.0</v>
      </c>
      <c r="K309">
        <f t="shared" si="63"/>
        <v>1</v>
      </c>
      <c r="L309" s="23" t="str">
        <f t="shared" si="64"/>
        <v>R7 </v>
      </c>
      <c r="M309" s="23" t="s">
        <v>5185</v>
      </c>
      <c r="N309" s="23" t="s">
        <v>5186</v>
      </c>
      <c r="O309" s="23" t="s">
        <v>2518</v>
      </c>
      <c r="P309" s="23">
        <v>17141</v>
      </c>
      <c r="Q309" s="23">
        <v>2.3109999999999999</v>
      </c>
      <c r="R309" s="23" t="s">
        <v>36</v>
      </c>
      <c r="S309" s="23" t="s">
        <v>822</v>
      </c>
    </row>
    <row r="310" spans="1:19" x14ac:dyDescent="0.35">
      <c r="A310" s="23" t="str">
        <f t="shared" si="55"/>
        <v>Bonvin Vincent</v>
      </c>
      <c r="B310" s="23" t="str">
        <f t="shared" si="56"/>
        <v>190.90.317.0</v>
      </c>
      <c r="C310" s="23" t="str">
        <f t="shared" si="57"/>
        <v>R7</v>
      </c>
      <c r="D310" s="23">
        <f t="shared" si="58"/>
        <v>1.948</v>
      </c>
      <c r="E310" s="23" t="str">
        <f t="shared" si="59"/>
        <v>35+</v>
      </c>
      <c r="F310" s="23" t="str">
        <f t="shared" si="60"/>
        <v>S</v>
      </c>
      <c r="G310" s="27" t="s">
        <v>25</v>
      </c>
      <c r="H310" s="27" t="str">
        <f t="shared" si="54"/>
        <v/>
      </c>
      <c r="I310" s="23" t="str">
        <f t="shared" si="61"/>
        <v>Messieurs</v>
      </c>
      <c r="J310" t="str">
        <f t="shared" si="62"/>
        <v>317.0</v>
      </c>
      <c r="K310">
        <f t="shared" si="63"/>
        <v>3</v>
      </c>
      <c r="L310" s="23" t="str">
        <f t="shared" si="64"/>
        <v>R7 </v>
      </c>
      <c r="M310" s="23" t="s">
        <v>2532</v>
      </c>
      <c r="N310" s="23" t="s">
        <v>2533</v>
      </c>
      <c r="O310" s="23" t="s">
        <v>2518</v>
      </c>
      <c r="P310" s="23">
        <v>19834</v>
      </c>
      <c r="Q310" s="23">
        <v>1.948</v>
      </c>
      <c r="R310" s="23" t="s">
        <v>42</v>
      </c>
      <c r="S310" s="23" t="s">
        <v>822</v>
      </c>
    </row>
    <row r="311" spans="1:19" x14ac:dyDescent="0.35">
      <c r="A311" s="23" t="str">
        <f t="shared" si="55"/>
        <v>Boraley Julien</v>
      </c>
      <c r="B311" s="23" t="str">
        <f t="shared" si="56"/>
        <v>192.88.157.0</v>
      </c>
      <c r="C311" s="23" t="str">
        <f t="shared" si="57"/>
        <v>R9</v>
      </c>
      <c r="D311" s="23">
        <f t="shared" si="58"/>
        <v>0.75</v>
      </c>
      <c r="E311" s="23" t="str">
        <f t="shared" si="59"/>
        <v>35+</v>
      </c>
      <c r="F311" s="23" t="str">
        <f t="shared" si="60"/>
        <v>S</v>
      </c>
      <c r="G311" s="27" t="s">
        <v>26</v>
      </c>
      <c r="H311" s="27" t="str">
        <f t="shared" si="54"/>
        <v/>
      </c>
      <c r="I311" s="23" t="str">
        <f t="shared" si="61"/>
        <v>Messieurs</v>
      </c>
      <c r="J311" t="str">
        <f t="shared" si="62"/>
        <v>157.0</v>
      </c>
      <c r="K311">
        <f t="shared" si="63"/>
        <v>1</v>
      </c>
      <c r="L311" s="23" t="str">
        <f t="shared" si="64"/>
        <v>R9 </v>
      </c>
      <c r="M311" s="23" t="s">
        <v>973</v>
      </c>
      <c r="N311" s="23" t="s">
        <v>974</v>
      </c>
      <c r="O311" s="23" t="s">
        <v>2525</v>
      </c>
      <c r="P311" s="23">
        <v>32606</v>
      </c>
      <c r="Q311" s="23">
        <v>0.75</v>
      </c>
      <c r="R311" s="23" t="s">
        <v>42</v>
      </c>
      <c r="S311" s="23" t="s">
        <v>822</v>
      </c>
    </row>
    <row r="312" spans="1:19" x14ac:dyDescent="0.35">
      <c r="A312" s="23" t="str">
        <f t="shared" si="55"/>
        <v>Boraschi Hirsch Lucas</v>
      </c>
      <c r="B312" s="23" t="str">
        <f t="shared" si="56"/>
        <v>192.86.290.0</v>
      </c>
      <c r="C312" s="23" t="str">
        <f t="shared" si="57"/>
        <v>R7</v>
      </c>
      <c r="D312" s="23">
        <f t="shared" si="58"/>
        <v>2.194</v>
      </c>
      <c r="E312" s="23" t="str">
        <f t="shared" si="59"/>
        <v>40+</v>
      </c>
      <c r="F312" s="23" t="str">
        <f t="shared" si="60"/>
        <v>A</v>
      </c>
      <c r="G312" s="27" t="s">
        <v>3273</v>
      </c>
      <c r="H312" s="27" t="str">
        <f t="shared" si="54"/>
        <v/>
      </c>
      <c r="I312" s="23" t="str">
        <f t="shared" si="61"/>
        <v>Messieurs</v>
      </c>
      <c r="J312" t="str">
        <f t="shared" si="62"/>
        <v>290.0</v>
      </c>
      <c r="K312">
        <f t="shared" si="63"/>
        <v>2</v>
      </c>
      <c r="L312" s="23" t="str">
        <f t="shared" si="64"/>
        <v>R7 </v>
      </c>
      <c r="M312" s="23" t="s">
        <v>3443</v>
      </c>
      <c r="N312" s="23" t="s">
        <v>3444</v>
      </c>
      <c r="O312" s="23" t="s">
        <v>2518</v>
      </c>
      <c r="P312" s="23">
        <v>17987</v>
      </c>
      <c r="Q312" s="23">
        <v>2.194</v>
      </c>
      <c r="R312" s="23" t="s">
        <v>68</v>
      </c>
      <c r="S312" s="23" t="s">
        <v>36</v>
      </c>
    </row>
    <row r="313" spans="1:19" x14ac:dyDescent="0.35">
      <c r="A313" s="23" t="str">
        <f t="shared" si="55"/>
        <v>BORCARD BASTIEN</v>
      </c>
      <c r="B313" s="23" t="str">
        <f t="shared" si="56"/>
        <v>192.01.446.0</v>
      </c>
      <c r="C313" s="23" t="str">
        <f t="shared" si="57"/>
        <v>R9</v>
      </c>
      <c r="D313" s="23">
        <f t="shared" si="58"/>
        <v>0.75</v>
      </c>
      <c r="E313" s="23" t="str">
        <f t="shared" si="59"/>
        <v>A</v>
      </c>
      <c r="F313" s="23" t="str">
        <f t="shared" si="60"/>
        <v>S</v>
      </c>
      <c r="G313" s="27" t="s">
        <v>2783</v>
      </c>
      <c r="H313" s="27" t="str">
        <f t="shared" si="54"/>
        <v/>
      </c>
      <c r="I313" s="23" t="str">
        <f t="shared" si="61"/>
        <v>Messieurs</v>
      </c>
      <c r="J313" t="str">
        <f t="shared" si="62"/>
        <v>446.0</v>
      </c>
      <c r="K313">
        <f t="shared" si="63"/>
        <v>4</v>
      </c>
      <c r="L313" s="23" t="str">
        <f t="shared" si="64"/>
        <v>R9 </v>
      </c>
      <c r="M313" s="23" t="s">
        <v>1524</v>
      </c>
      <c r="N313" s="23" t="s">
        <v>1525</v>
      </c>
      <c r="O313" s="23" t="s">
        <v>2525</v>
      </c>
      <c r="P313" s="23">
        <v>32606</v>
      </c>
      <c r="Q313" s="23">
        <v>0.75</v>
      </c>
      <c r="R313" s="23" t="s">
        <v>36</v>
      </c>
      <c r="S313" s="23" t="s">
        <v>822</v>
      </c>
    </row>
    <row r="314" spans="1:19" x14ac:dyDescent="0.35">
      <c r="A314" s="23" t="str">
        <f t="shared" si="55"/>
        <v>BORCARD Mathis</v>
      </c>
      <c r="B314" s="23" t="str">
        <f t="shared" si="56"/>
        <v>192.04.228.0</v>
      </c>
      <c r="C314" s="23" t="str">
        <f t="shared" si="57"/>
        <v>R9</v>
      </c>
      <c r="D314" s="23">
        <f t="shared" si="58"/>
        <v>0.75</v>
      </c>
      <c r="E314" s="23" t="str">
        <f t="shared" si="59"/>
        <v>A</v>
      </c>
      <c r="F314" s="23" t="str">
        <f t="shared" si="60"/>
        <v>S</v>
      </c>
      <c r="G314" s="27" t="s">
        <v>2783</v>
      </c>
      <c r="H314" s="27" t="str">
        <f t="shared" si="54"/>
        <v/>
      </c>
      <c r="I314" s="23" t="str">
        <f t="shared" si="61"/>
        <v>Messieurs</v>
      </c>
      <c r="J314" t="str">
        <f t="shared" si="62"/>
        <v>228.0</v>
      </c>
      <c r="K314">
        <f t="shared" si="63"/>
        <v>2</v>
      </c>
      <c r="L314" s="23" t="str">
        <f t="shared" si="64"/>
        <v>R9 </v>
      </c>
      <c r="M314" s="23" t="s">
        <v>1526</v>
      </c>
      <c r="N314" s="23" t="s">
        <v>1527</v>
      </c>
      <c r="O314" s="23" t="s">
        <v>2525</v>
      </c>
      <c r="P314" s="23">
        <v>32606</v>
      </c>
      <c r="Q314" s="23">
        <v>0.75</v>
      </c>
      <c r="R314" s="23" t="s">
        <v>36</v>
      </c>
      <c r="S314" s="23" t="s">
        <v>822</v>
      </c>
    </row>
    <row r="315" spans="1:19" x14ac:dyDescent="0.35">
      <c r="A315" s="23" t="str">
        <f t="shared" si="55"/>
        <v>Borcard Noemie</v>
      </c>
      <c r="B315" s="23" t="str">
        <f t="shared" si="56"/>
        <v>192.91.563.0</v>
      </c>
      <c r="C315" s="23" t="str">
        <f t="shared" si="57"/>
        <v>R8</v>
      </c>
      <c r="D315" s="23">
        <f t="shared" si="58"/>
        <v>1.536</v>
      </c>
      <c r="E315" s="23" t="str">
        <f t="shared" si="59"/>
        <v>35+</v>
      </c>
      <c r="F315" s="23" t="str">
        <f t="shared" si="60"/>
        <v>S</v>
      </c>
      <c r="G315" s="27" t="s">
        <v>27</v>
      </c>
      <c r="H315" s="27" t="str">
        <f t="shared" ref="H315:H378" si="65">IF(B315=B314,1,"")</f>
        <v/>
      </c>
      <c r="I315" s="23" t="str">
        <f t="shared" si="61"/>
        <v>Dames</v>
      </c>
      <c r="J315" t="str">
        <f t="shared" si="62"/>
        <v>563.0</v>
      </c>
      <c r="K315">
        <f t="shared" si="63"/>
        <v>5</v>
      </c>
      <c r="L315" s="23" t="str">
        <f t="shared" si="64"/>
        <v>R8 </v>
      </c>
      <c r="M315" s="23" t="s">
        <v>3266</v>
      </c>
      <c r="N315" s="23" t="s">
        <v>3850</v>
      </c>
      <c r="O315" s="23" t="s">
        <v>2522</v>
      </c>
      <c r="P315" s="23">
        <v>8461</v>
      </c>
      <c r="Q315" s="23">
        <v>1.536</v>
      </c>
      <c r="R315" s="23" t="s">
        <v>42</v>
      </c>
      <c r="S315" s="23" t="s">
        <v>822</v>
      </c>
    </row>
    <row r="316" spans="1:19" x14ac:dyDescent="0.35">
      <c r="A316" s="23" t="str">
        <f t="shared" si="55"/>
        <v>Borin Léo</v>
      </c>
      <c r="B316" s="23" t="str">
        <f t="shared" si="56"/>
        <v>193.02.288.0</v>
      </c>
      <c r="C316" s="23" t="str">
        <f t="shared" si="57"/>
        <v>R6</v>
      </c>
      <c r="D316" s="23">
        <f t="shared" si="58"/>
        <v>3.8290000000000002</v>
      </c>
      <c r="E316" s="23" t="str">
        <f t="shared" si="59"/>
        <v>A</v>
      </c>
      <c r="F316" s="23" t="str">
        <f t="shared" si="60"/>
        <v>S</v>
      </c>
      <c r="G316" s="27" t="s">
        <v>497</v>
      </c>
      <c r="H316" s="27" t="str">
        <f t="shared" si="65"/>
        <v/>
      </c>
      <c r="I316" s="23" t="str">
        <f t="shared" si="61"/>
        <v>Messieurs</v>
      </c>
      <c r="J316" t="str">
        <f t="shared" si="62"/>
        <v>288.0</v>
      </c>
      <c r="K316">
        <f t="shared" si="63"/>
        <v>2</v>
      </c>
      <c r="L316" s="23" t="str">
        <f t="shared" si="64"/>
        <v>R6 </v>
      </c>
      <c r="M316" s="23" t="s">
        <v>5624</v>
      </c>
      <c r="N316" s="23" t="s">
        <v>5625</v>
      </c>
      <c r="O316" s="23" t="s">
        <v>2517</v>
      </c>
      <c r="P316" s="23">
        <v>8427</v>
      </c>
      <c r="Q316" s="23">
        <v>3.8290000000000002</v>
      </c>
      <c r="R316" s="23" t="s">
        <v>36</v>
      </c>
      <c r="S316" s="23" t="s">
        <v>822</v>
      </c>
    </row>
    <row r="317" spans="1:19" x14ac:dyDescent="0.35">
      <c r="A317" s="23" t="str">
        <f t="shared" si="55"/>
        <v>Borin Tim</v>
      </c>
      <c r="B317" s="23" t="str">
        <f t="shared" si="56"/>
        <v>193.98.186.0</v>
      </c>
      <c r="C317" s="23" t="str">
        <f t="shared" si="57"/>
        <v>R7</v>
      </c>
      <c r="D317" s="23">
        <f t="shared" si="58"/>
        <v>2.15</v>
      </c>
      <c r="E317" s="23" t="str">
        <f t="shared" si="59"/>
        <v>A</v>
      </c>
      <c r="F317" s="23" t="str">
        <f t="shared" si="60"/>
        <v>S</v>
      </c>
      <c r="G317" s="27" t="s">
        <v>497</v>
      </c>
      <c r="H317" s="27" t="str">
        <f t="shared" si="65"/>
        <v/>
      </c>
      <c r="I317" s="23" t="str">
        <f t="shared" si="61"/>
        <v>Messieurs</v>
      </c>
      <c r="J317" t="str">
        <f t="shared" si="62"/>
        <v>186.0</v>
      </c>
      <c r="K317">
        <f t="shared" si="63"/>
        <v>1</v>
      </c>
      <c r="L317" s="23" t="str">
        <f t="shared" si="64"/>
        <v>R7 </v>
      </c>
      <c r="M317" s="23" t="s">
        <v>2582</v>
      </c>
      <c r="N317" s="23" t="s">
        <v>2583</v>
      </c>
      <c r="O317" s="23" t="s">
        <v>2518</v>
      </c>
      <c r="P317" s="23">
        <v>18283</v>
      </c>
      <c r="Q317" s="23">
        <v>2.15</v>
      </c>
      <c r="R317" s="23" t="s">
        <v>36</v>
      </c>
      <c r="S317" s="23" t="s">
        <v>822</v>
      </c>
    </row>
    <row r="318" spans="1:19" x14ac:dyDescent="0.35">
      <c r="A318" s="23" t="str">
        <f t="shared" si="55"/>
        <v>Borloz Marc-Olivier</v>
      </c>
      <c r="B318" s="23" t="str">
        <f t="shared" si="56"/>
        <v>193.65.461.0</v>
      </c>
      <c r="C318" s="23" t="str">
        <f t="shared" si="57"/>
        <v>R8</v>
      </c>
      <c r="D318" s="23">
        <f t="shared" si="58"/>
        <v>1.002</v>
      </c>
      <c r="E318" s="23" t="str">
        <f t="shared" si="59"/>
        <v>60+</v>
      </c>
      <c r="F318" s="23" t="str">
        <f t="shared" si="60"/>
        <v>A</v>
      </c>
      <c r="G318" s="27" t="s">
        <v>497</v>
      </c>
      <c r="H318" s="27" t="str">
        <f t="shared" si="65"/>
        <v/>
      </c>
      <c r="I318" s="23" t="str">
        <f t="shared" si="61"/>
        <v>Messieurs</v>
      </c>
      <c r="J318" t="str">
        <f t="shared" si="62"/>
        <v>461.0</v>
      </c>
      <c r="K318">
        <f t="shared" si="63"/>
        <v>4</v>
      </c>
      <c r="L318" s="23" t="str">
        <f t="shared" si="64"/>
        <v>R8 </v>
      </c>
      <c r="M318" s="23" t="s">
        <v>633</v>
      </c>
      <c r="N318" s="23" t="s">
        <v>634</v>
      </c>
      <c r="O318" s="23" t="s">
        <v>2522</v>
      </c>
      <c r="P318" s="23">
        <v>29028</v>
      </c>
      <c r="Q318" s="23">
        <v>1.002</v>
      </c>
      <c r="R318" s="23" t="s">
        <v>47</v>
      </c>
      <c r="S318" s="23" t="s">
        <v>36</v>
      </c>
    </row>
    <row r="319" spans="1:19" x14ac:dyDescent="0.35">
      <c r="A319" s="23" t="str">
        <f t="shared" si="55"/>
        <v>Bornand Nathan</v>
      </c>
      <c r="B319" s="23" t="str">
        <f t="shared" si="56"/>
        <v>194.97.436.0</v>
      </c>
      <c r="C319" s="23" t="str">
        <f t="shared" si="57"/>
        <v>R9</v>
      </c>
      <c r="D319" s="23">
        <f t="shared" si="58"/>
        <v>0.75</v>
      </c>
      <c r="E319" s="23" t="str">
        <f t="shared" si="59"/>
        <v>A</v>
      </c>
      <c r="F319" s="23" t="str">
        <f t="shared" si="60"/>
        <v>S</v>
      </c>
      <c r="G319" s="27" t="s">
        <v>497</v>
      </c>
      <c r="H319" s="27" t="str">
        <f t="shared" si="65"/>
        <v/>
      </c>
      <c r="I319" s="23" t="str">
        <f t="shared" si="61"/>
        <v>Messieurs</v>
      </c>
      <c r="J319" t="str">
        <f t="shared" si="62"/>
        <v>436.0</v>
      </c>
      <c r="K319">
        <f t="shared" si="63"/>
        <v>4</v>
      </c>
      <c r="L319" s="23" t="str">
        <f t="shared" si="64"/>
        <v>R9 </v>
      </c>
      <c r="M319" s="23" t="s">
        <v>1065</v>
      </c>
      <c r="N319" s="23" t="s">
        <v>1066</v>
      </c>
      <c r="O319" s="23" t="s">
        <v>2525</v>
      </c>
      <c r="P319" s="23">
        <v>32606</v>
      </c>
      <c r="Q319" s="23">
        <v>0.75</v>
      </c>
      <c r="R319" s="23" t="s">
        <v>36</v>
      </c>
      <c r="S319" s="23" t="s">
        <v>822</v>
      </c>
    </row>
    <row r="320" spans="1:19" x14ac:dyDescent="0.35">
      <c r="A320" s="23" t="str">
        <f t="shared" si="55"/>
        <v>Bornand Philippe</v>
      </c>
      <c r="B320" s="23" t="str">
        <f t="shared" si="56"/>
        <v>194.78.120.0</v>
      </c>
      <c r="C320" s="23" t="str">
        <f t="shared" si="57"/>
        <v>R8</v>
      </c>
      <c r="D320" s="23">
        <f t="shared" si="58"/>
        <v>1.736</v>
      </c>
      <c r="E320" s="23" t="str">
        <f t="shared" si="59"/>
        <v>45+</v>
      </c>
      <c r="F320" s="23" t="str">
        <f t="shared" si="60"/>
        <v>A</v>
      </c>
      <c r="G320" s="27" t="s">
        <v>5553</v>
      </c>
      <c r="H320" s="27" t="str">
        <f t="shared" si="65"/>
        <v/>
      </c>
      <c r="I320" s="23" t="str">
        <f t="shared" si="61"/>
        <v>Messieurs</v>
      </c>
      <c r="J320" t="str">
        <f t="shared" si="62"/>
        <v>120.0</v>
      </c>
      <c r="K320">
        <f t="shared" si="63"/>
        <v>1</v>
      </c>
      <c r="L320" s="23" t="str">
        <f t="shared" si="64"/>
        <v>R8 </v>
      </c>
      <c r="M320" s="23" t="s">
        <v>5233</v>
      </c>
      <c r="N320" s="23" t="s">
        <v>5234</v>
      </c>
      <c r="O320" s="23" t="s">
        <v>2522</v>
      </c>
      <c r="P320" s="23">
        <v>21534</v>
      </c>
      <c r="Q320" s="23">
        <v>1.736</v>
      </c>
      <c r="R320" s="23" t="s">
        <v>76</v>
      </c>
      <c r="S320" s="23" t="s">
        <v>36</v>
      </c>
    </row>
    <row r="321" spans="1:19" x14ac:dyDescent="0.35">
      <c r="A321" s="23" t="str">
        <f t="shared" si="55"/>
        <v>Bösch Marvin</v>
      </c>
      <c r="B321" s="23" t="str">
        <f t="shared" si="56"/>
        <v>195.16.139.0</v>
      </c>
      <c r="C321" s="23" t="str">
        <f t="shared" si="57"/>
        <v>R7</v>
      </c>
      <c r="D321" s="23">
        <f t="shared" si="58"/>
        <v>3.4289999999999998</v>
      </c>
      <c r="E321" s="23" t="str">
        <f t="shared" si="59"/>
        <v>10&amp;U</v>
      </c>
      <c r="F321" s="23" t="str">
        <f t="shared" si="60"/>
        <v>A</v>
      </c>
      <c r="G321" s="27" t="s">
        <v>29</v>
      </c>
      <c r="H321" s="27" t="str">
        <f t="shared" si="65"/>
        <v/>
      </c>
      <c r="I321" s="23" t="str">
        <f t="shared" si="61"/>
        <v>Messieurs</v>
      </c>
      <c r="J321" t="str">
        <f t="shared" si="62"/>
        <v>139.0</v>
      </c>
      <c r="K321">
        <f t="shared" si="63"/>
        <v>1</v>
      </c>
      <c r="L321" s="23" t="str">
        <f t="shared" si="64"/>
        <v>R7 </v>
      </c>
      <c r="M321" s="23" t="s">
        <v>4242</v>
      </c>
      <c r="N321" s="23" t="s">
        <v>4243</v>
      </c>
      <c r="O321" s="23" t="s">
        <v>2518</v>
      </c>
      <c r="P321" s="23">
        <v>10337</v>
      </c>
      <c r="Q321" s="23">
        <v>3.4289999999999998</v>
      </c>
      <c r="R321" s="23" t="s">
        <v>106</v>
      </c>
      <c r="S321" s="23" t="s">
        <v>36</v>
      </c>
    </row>
    <row r="322" spans="1:19" x14ac:dyDescent="0.35">
      <c r="A322" s="23" t="str">
        <f t="shared" si="55"/>
        <v>Bosi Damien</v>
      </c>
      <c r="B322" s="23" t="str">
        <f t="shared" si="56"/>
        <v>195.91.438.0</v>
      </c>
      <c r="C322" s="23" t="str">
        <f t="shared" si="57"/>
        <v>R9</v>
      </c>
      <c r="D322" s="23">
        <f t="shared" si="58"/>
        <v>0.75</v>
      </c>
      <c r="E322" s="23" t="str">
        <f t="shared" si="59"/>
        <v>35+</v>
      </c>
      <c r="F322" s="23" t="str">
        <f t="shared" si="60"/>
        <v>A</v>
      </c>
      <c r="G322" s="27" t="s">
        <v>28</v>
      </c>
      <c r="H322" s="27" t="str">
        <f t="shared" si="65"/>
        <v/>
      </c>
      <c r="I322" s="23" t="str">
        <f t="shared" si="61"/>
        <v>Messieurs</v>
      </c>
      <c r="J322" t="str">
        <f t="shared" si="62"/>
        <v>438.0</v>
      </c>
      <c r="K322">
        <f t="shared" si="63"/>
        <v>4</v>
      </c>
      <c r="L322" s="23" t="str">
        <f t="shared" si="64"/>
        <v>R9 </v>
      </c>
      <c r="M322" s="23" t="s">
        <v>3907</v>
      </c>
      <c r="N322" s="23" t="s">
        <v>3908</v>
      </c>
      <c r="O322" s="23" t="s">
        <v>2525</v>
      </c>
      <c r="P322" s="23">
        <v>32606</v>
      </c>
      <c r="Q322" s="23">
        <v>0.75</v>
      </c>
      <c r="R322" s="23" t="s">
        <v>42</v>
      </c>
      <c r="S322" s="23" t="s">
        <v>36</v>
      </c>
    </row>
    <row r="323" spans="1:19" x14ac:dyDescent="0.35">
      <c r="A323" s="23" t="str">
        <f t="shared" ref="A323:A386" si="66">+N323</f>
        <v>Boss Jean Pierre</v>
      </c>
      <c r="B323" s="23" t="str">
        <f t="shared" ref="B323:B386" si="67">+M323</f>
        <v>196.52.115.0</v>
      </c>
      <c r="C323" s="23" t="str">
        <f t="shared" ref="C323:C386" si="68">LEFT(L323,2)</f>
        <v>R9</v>
      </c>
      <c r="D323" s="23">
        <f t="shared" ref="D323:D386" si="69">+Q323</f>
        <v>0.75</v>
      </c>
      <c r="E323" s="23" t="str">
        <f t="shared" ref="E323:E386" si="70">+R323</f>
        <v>70+</v>
      </c>
      <c r="F323" s="23" t="str">
        <f t="shared" ref="F323:F386" si="71">+S323</f>
        <v>A</v>
      </c>
      <c r="G323" s="27" t="s">
        <v>4910</v>
      </c>
      <c r="H323" s="27" t="str">
        <f t="shared" si="65"/>
        <v/>
      </c>
      <c r="I323" s="23" t="str">
        <f t="shared" ref="I323:I386" si="72">IF(K323&gt;4,"Dames","Messieurs")</f>
        <v>Messieurs</v>
      </c>
      <c r="J323" t="str">
        <f t="shared" ref="J323:J386" si="73">RIGHT(B323,5)</f>
        <v>115.0</v>
      </c>
      <c r="K323">
        <f t="shared" ref="K323:K386" si="74">VALUE(LEFT(J323,1))</f>
        <v>1</v>
      </c>
      <c r="L323" s="23" t="str">
        <f t="shared" ref="L323:L386" si="75">+O323</f>
        <v>R9 </v>
      </c>
      <c r="M323" s="23" t="s">
        <v>6824</v>
      </c>
      <c r="N323" s="23" t="s">
        <v>6825</v>
      </c>
      <c r="O323" s="23" t="s">
        <v>2525</v>
      </c>
      <c r="P323" s="23">
        <v>32606</v>
      </c>
      <c r="Q323" s="23">
        <v>0.75</v>
      </c>
      <c r="R323" s="23" t="s">
        <v>144</v>
      </c>
      <c r="S323" s="23" t="s">
        <v>36</v>
      </c>
    </row>
    <row r="324" spans="1:19" x14ac:dyDescent="0.35">
      <c r="A324" s="23" t="str">
        <f t="shared" si="66"/>
        <v>Boss Philippe</v>
      </c>
      <c r="B324" s="23" t="str">
        <f t="shared" si="67"/>
        <v>196.81.325.0</v>
      </c>
      <c r="C324" s="23" t="str">
        <f t="shared" si="68"/>
        <v>R5</v>
      </c>
      <c r="D324" s="23">
        <f t="shared" si="69"/>
        <v>5.3730000000000002</v>
      </c>
      <c r="E324" s="23" t="str">
        <f t="shared" si="70"/>
        <v>45+</v>
      </c>
      <c r="F324" s="23" t="str">
        <f t="shared" si="71"/>
        <v>A</v>
      </c>
      <c r="G324" s="27" t="s">
        <v>4910</v>
      </c>
      <c r="H324" s="27" t="str">
        <f t="shared" si="65"/>
        <v/>
      </c>
      <c r="I324" s="23" t="str">
        <f t="shared" si="72"/>
        <v>Messieurs</v>
      </c>
      <c r="J324" t="str">
        <f t="shared" si="73"/>
        <v>325.0</v>
      </c>
      <c r="K324">
        <f t="shared" si="74"/>
        <v>3</v>
      </c>
      <c r="L324" s="23" t="str">
        <f t="shared" si="75"/>
        <v>R5 </v>
      </c>
      <c r="M324" s="23" t="s">
        <v>6293</v>
      </c>
      <c r="N324" s="23" t="s">
        <v>6294</v>
      </c>
      <c r="O324" s="23" t="s">
        <v>2536</v>
      </c>
      <c r="P324" s="23">
        <v>3419</v>
      </c>
      <c r="Q324" s="23">
        <v>5.3730000000000002</v>
      </c>
      <c r="R324" s="23" t="s">
        <v>76</v>
      </c>
      <c r="S324" s="23" t="s">
        <v>36</v>
      </c>
    </row>
    <row r="325" spans="1:19" x14ac:dyDescent="0.35">
      <c r="A325" s="23" t="str">
        <f t="shared" si="66"/>
        <v>Bossert Vincent</v>
      </c>
      <c r="B325" s="23" t="str">
        <f t="shared" si="67"/>
        <v>196.64.388.0</v>
      </c>
      <c r="C325" s="23" t="str">
        <f t="shared" si="68"/>
        <v>R9</v>
      </c>
      <c r="D325" s="23">
        <f t="shared" si="69"/>
        <v>0.75</v>
      </c>
      <c r="E325" s="23" t="str">
        <f t="shared" si="70"/>
        <v>60+</v>
      </c>
      <c r="F325" s="23" t="str">
        <f t="shared" si="71"/>
        <v>S</v>
      </c>
      <c r="G325" s="27" t="s">
        <v>27</v>
      </c>
      <c r="H325" s="27" t="str">
        <f t="shared" si="65"/>
        <v/>
      </c>
      <c r="I325" s="23" t="str">
        <f t="shared" si="72"/>
        <v>Messieurs</v>
      </c>
      <c r="J325" t="str">
        <f t="shared" si="73"/>
        <v>388.0</v>
      </c>
      <c r="K325">
        <f t="shared" si="74"/>
        <v>3</v>
      </c>
      <c r="L325" s="23" t="str">
        <f t="shared" si="75"/>
        <v>R9 </v>
      </c>
      <c r="M325" s="23" t="s">
        <v>1355</v>
      </c>
      <c r="N325" s="23" t="s">
        <v>1356</v>
      </c>
      <c r="O325" s="23" t="s">
        <v>2525</v>
      </c>
      <c r="P325" s="23">
        <v>32606</v>
      </c>
      <c r="Q325" s="23">
        <v>0.75</v>
      </c>
      <c r="R325" s="23" t="s">
        <v>47</v>
      </c>
      <c r="S325" s="23" t="s">
        <v>822</v>
      </c>
    </row>
    <row r="326" spans="1:19" x14ac:dyDescent="0.35">
      <c r="A326" s="23" t="str">
        <f t="shared" si="66"/>
        <v>Bosshard Victor</v>
      </c>
      <c r="B326" s="23" t="str">
        <f t="shared" si="67"/>
        <v>197.14.323.0</v>
      </c>
      <c r="C326" s="23" t="str">
        <f t="shared" si="68"/>
        <v>R7</v>
      </c>
      <c r="D326" s="23">
        <f t="shared" si="69"/>
        <v>3.4350000000000001</v>
      </c>
      <c r="E326" s="23" t="str">
        <f t="shared" si="70"/>
        <v>12&amp;U</v>
      </c>
      <c r="F326" s="23" t="str">
        <f t="shared" si="71"/>
        <v>A</v>
      </c>
      <c r="G326" s="27" t="s">
        <v>27</v>
      </c>
      <c r="H326" s="27" t="str">
        <f t="shared" si="65"/>
        <v/>
      </c>
      <c r="I326" s="23" t="str">
        <f t="shared" si="72"/>
        <v>Messieurs</v>
      </c>
      <c r="J326" t="str">
        <f t="shared" si="73"/>
        <v>323.0</v>
      </c>
      <c r="K326">
        <f t="shared" si="74"/>
        <v>3</v>
      </c>
      <c r="L326" s="23" t="str">
        <f t="shared" si="75"/>
        <v>R7 </v>
      </c>
      <c r="M326" s="23" t="s">
        <v>3118</v>
      </c>
      <c r="N326" s="23" t="s">
        <v>3119</v>
      </c>
      <c r="O326" s="23" t="s">
        <v>2518</v>
      </c>
      <c r="P326" s="23">
        <v>10303</v>
      </c>
      <c r="Q326" s="23">
        <v>3.4350000000000001</v>
      </c>
      <c r="R326" s="23" t="s">
        <v>50</v>
      </c>
      <c r="S326" s="23" t="s">
        <v>36</v>
      </c>
    </row>
    <row r="327" spans="1:19" x14ac:dyDescent="0.35">
      <c r="A327" s="23" t="str">
        <f t="shared" si="66"/>
        <v>Bothner Simon</v>
      </c>
      <c r="B327" s="23" t="str">
        <f t="shared" si="67"/>
        <v>198.93.148.0</v>
      </c>
      <c r="C327" s="23" t="str">
        <f t="shared" si="68"/>
        <v>R6</v>
      </c>
      <c r="D327" s="23">
        <f t="shared" si="69"/>
        <v>4.4909999999999997</v>
      </c>
      <c r="E327" s="23" t="str">
        <f t="shared" si="70"/>
        <v>A</v>
      </c>
      <c r="F327" s="23" t="str">
        <f t="shared" si="71"/>
        <v>A</v>
      </c>
      <c r="G327" s="27" t="s">
        <v>3274</v>
      </c>
      <c r="H327" s="27" t="str">
        <f t="shared" si="65"/>
        <v/>
      </c>
      <c r="I327" s="23" t="str">
        <f t="shared" si="72"/>
        <v>Messieurs</v>
      </c>
      <c r="J327" t="str">
        <f t="shared" si="73"/>
        <v>148.0</v>
      </c>
      <c r="K327">
        <f t="shared" si="74"/>
        <v>1</v>
      </c>
      <c r="L327" s="23" t="str">
        <f t="shared" si="75"/>
        <v>R6 </v>
      </c>
      <c r="M327" s="23" t="s">
        <v>3668</v>
      </c>
      <c r="N327" s="23" t="s">
        <v>3669</v>
      </c>
      <c r="O327" s="23" t="s">
        <v>2517</v>
      </c>
      <c r="P327" s="23">
        <v>5871</v>
      </c>
      <c r="Q327" s="23">
        <v>4.4909999999999997</v>
      </c>
      <c r="R327" s="23" t="s">
        <v>36</v>
      </c>
      <c r="S327" s="23" t="s">
        <v>36</v>
      </c>
    </row>
    <row r="328" spans="1:19" x14ac:dyDescent="0.35">
      <c r="A328" s="23" t="str">
        <f t="shared" si="66"/>
        <v>Bouchex Jeanne</v>
      </c>
      <c r="B328" s="23" t="str">
        <f t="shared" si="67"/>
        <v>198.09.518.0</v>
      </c>
      <c r="C328" s="23" t="str">
        <f t="shared" si="68"/>
        <v>R7</v>
      </c>
      <c r="D328" s="23">
        <f t="shared" si="69"/>
        <v>2.444</v>
      </c>
      <c r="E328" s="23" t="str">
        <f t="shared" si="70"/>
        <v>18&amp;U</v>
      </c>
      <c r="F328" s="23" t="str">
        <f t="shared" si="71"/>
        <v>S</v>
      </c>
      <c r="G328" s="27" t="s">
        <v>1733</v>
      </c>
      <c r="H328" s="27" t="str">
        <f t="shared" si="65"/>
        <v/>
      </c>
      <c r="I328" s="23" t="str">
        <f t="shared" si="72"/>
        <v>Dames</v>
      </c>
      <c r="J328" t="str">
        <f t="shared" si="73"/>
        <v>518.0</v>
      </c>
      <c r="K328">
        <f t="shared" si="74"/>
        <v>5</v>
      </c>
      <c r="L328" s="23" t="str">
        <f t="shared" si="75"/>
        <v>R7 </v>
      </c>
      <c r="M328" s="23" t="s">
        <v>2381</v>
      </c>
      <c r="N328" s="23" t="s">
        <v>2382</v>
      </c>
      <c r="O328" s="23" t="s">
        <v>2518</v>
      </c>
      <c r="P328" s="23">
        <v>5615</v>
      </c>
      <c r="Q328" s="23">
        <v>2.444</v>
      </c>
      <c r="R328" s="23" t="s">
        <v>71</v>
      </c>
      <c r="S328" s="23" t="s">
        <v>822</v>
      </c>
    </row>
    <row r="329" spans="1:19" x14ac:dyDescent="0.35">
      <c r="A329" s="23" t="str">
        <f t="shared" si="66"/>
        <v>Bouchex Olivier</v>
      </c>
      <c r="B329" s="23" t="str">
        <f t="shared" si="67"/>
        <v>198.76.412.0</v>
      </c>
      <c r="C329" s="23" t="str">
        <f t="shared" si="68"/>
        <v>R5</v>
      </c>
      <c r="D329" s="23">
        <f t="shared" si="69"/>
        <v>5.5250000000000004</v>
      </c>
      <c r="E329" s="23" t="str">
        <f t="shared" si="70"/>
        <v>50+</v>
      </c>
      <c r="F329" s="23" t="str">
        <f t="shared" si="71"/>
        <v>A</v>
      </c>
      <c r="G329" s="27" t="s">
        <v>1733</v>
      </c>
      <c r="H329" s="27" t="str">
        <f t="shared" si="65"/>
        <v/>
      </c>
      <c r="I329" s="23" t="str">
        <f t="shared" si="72"/>
        <v>Messieurs</v>
      </c>
      <c r="J329" t="str">
        <f t="shared" si="73"/>
        <v>412.0</v>
      </c>
      <c r="K329">
        <f t="shared" si="74"/>
        <v>4</v>
      </c>
      <c r="L329" s="23" t="str">
        <f t="shared" si="75"/>
        <v>R5 </v>
      </c>
      <c r="M329" s="23" t="s">
        <v>6142</v>
      </c>
      <c r="N329" s="23" t="s">
        <v>6143</v>
      </c>
      <c r="O329" s="23" t="s">
        <v>2536</v>
      </c>
      <c r="P329" s="23">
        <v>3109</v>
      </c>
      <c r="Q329" s="23">
        <v>5.5250000000000004</v>
      </c>
      <c r="R329" s="23" t="s">
        <v>39</v>
      </c>
      <c r="S329" s="23" t="s">
        <v>36</v>
      </c>
    </row>
    <row r="330" spans="1:19" x14ac:dyDescent="0.35">
      <c r="A330" s="23" t="str">
        <f t="shared" si="66"/>
        <v>Boudou Fabrice</v>
      </c>
      <c r="B330" s="23" t="str">
        <f t="shared" si="67"/>
        <v>198.67.202.0</v>
      </c>
      <c r="C330" s="23" t="str">
        <f t="shared" si="68"/>
        <v>R7</v>
      </c>
      <c r="D330" s="23">
        <f t="shared" si="69"/>
        <v>3.3029999999999999</v>
      </c>
      <c r="E330" s="23" t="str">
        <f t="shared" si="70"/>
        <v>55+</v>
      </c>
      <c r="F330" s="23" t="str">
        <f t="shared" si="71"/>
        <v>A</v>
      </c>
      <c r="G330" s="27" t="s">
        <v>1733</v>
      </c>
      <c r="H330" s="27" t="str">
        <f t="shared" si="65"/>
        <v/>
      </c>
      <c r="I330" s="23" t="str">
        <f t="shared" si="72"/>
        <v>Messieurs</v>
      </c>
      <c r="J330" t="str">
        <f t="shared" si="73"/>
        <v>202.0</v>
      </c>
      <c r="K330">
        <f t="shared" si="74"/>
        <v>2</v>
      </c>
      <c r="L330" s="23" t="str">
        <f t="shared" si="75"/>
        <v>R7 </v>
      </c>
      <c r="M330" s="23" t="s">
        <v>2367</v>
      </c>
      <c r="N330" s="23" t="s">
        <v>2368</v>
      </c>
      <c r="O330" s="23" t="s">
        <v>2518</v>
      </c>
      <c r="P330" s="23">
        <v>10983</v>
      </c>
      <c r="Q330" s="23">
        <v>3.3029999999999999</v>
      </c>
      <c r="R330" s="23" t="s">
        <v>53</v>
      </c>
      <c r="S330" s="23" t="s">
        <v>36</v>
      </c>
    </row>
    <row r="331" spans="1:19" x14ac:dyDescent="0.35">
      <c r="A331" s="23" t="str">
        <f t="shared" si="66"/>
        <v>Bouju Marie-Christine</v>
      </c>
      <c r="B331" s="23" t="str">
        <f t="shared" si="67"/>
        <v>198.64.666.0</v>
      </c>
      <c r="C331" s="23" t="str">
        <f t="shared" si="68"/>
        <v>R9</v>
      </c>
      <c r="D331" s="23">
        <f t="shared" si="69"/>
        <v>0.75</v>
      </c>
      <c r="E331" s="23" t="str">
        <f t="shared" si="70"/>
        <v>60+</v>
      </c>
      <c r="F331" s="23" t="str">
        <f t="shared" si="71"/>
        <v>S</v>
      </c>
      <c r="G331" s="27" t="s">
        <v>1733</v>
      </c>
      <c r="H331" s="27" t="str">
        <f t="shared" si="65"/>
        <v/>
      </c>
      <c r="I331" s="23" t="str">
        <f t="shared" si="72"/>
        <v>Dames</v>
      </c>
      <c r="J331" t="str">
        <f t="shared" si="73"/>
        <v>666.0</v>
      </c>
      <c r="K331">
        <f t="shared" si="74"/>
        <v>6</v>
      </c>
      <c r="L331" s="23" t="str">
        <f t="shared" si="75"/>
        <v>R9 </v>
      </c>
      <c r="M331" s="23" t="s">
        <v>1886</v>
      </c>
      <c r="N331" s="23" t="s">
        <v>1887</v>
      </c>
      <c r="O331" s="23" t="s">
        <v>2525</v>
      </c>
      <c r="P331" s="23">
        <v>11849</v>
      </c>
      <c r="Q331" s="23">
        <v>0.75</v>
      </c>
      <c r="R331" s="23" t="s">
        <v>47</v>
      </c>
      <c r="S331" s="23" t="s">
        <v>822</v>
      </c>
    </row>
    <row r="332" spans="1:19" x14ac:dyDescent="0.35">
      <c r="A332" s="23" t="str">
        <f t="shared" si="66"/>
        <v>Boulard Arthur</v>
      </c>
      <c r="B332" s="23" t="str">
        <f t="shared" si="67"/>
        <v>198.12.482.0</v>
      </c>
      <c r="C332" s="23" t="str">
        <f t="shared" si="68"/>
        <v>R5</v>
      </c>
      <c r="D332" s="23">
        <f t="shared" si="69"/>
        <v>5.1120000000000001</v>
      </c>
      <c r="E332" s="23" t="str">
        <f t="shared" si="70"/>
        <v>14&amp;U</v>
      </c>
      <c r="F332" s="23" t="str">
        <f t="shared" si="71"/>
        <v>A</v>
      </c>
      <c r="G332" s="27" t="s">
        <v>1733</v>
      </c>
      <c r="H332" s="27" t="str">
        <f t="shared" si="65"/>
        <v/>
      </c>
      <c r="I332" s="23" t="str">
        <f t="shared" si="72"/>
        <v>Messieurs</v>
      </c>
      <c r="J332" t="str">
        <f t="shared" si="73"/>
        <v>482.0</v>
      </c>
      <c r="K332">
        <f t="shared" si="74"/>
        <v>4</v>
      </c>
      <c r="L332" s="23" t="str">
        <f t="shared" si="75"/>
        <v>R5 </v>
      </c>
      <c r="M332" s="23" t="s">
        <v>2446</v>
      </c>
      <c r="N332" s="23" t="s">
        <v>2447</v>
      </c>
      <c r="O332" s="23" t="s">
        <v>2536</v>
      </c>
      <c r="P332" s="23">
        <v>4011</v>
      </c>
      <c r="Q332" s="23">
        <v>5.1120000000000001</v>
      </c>
      <c r="R332" s="23" t="s">
        <v>81</v>
      </c>
      <c r="S332" s="23" t="s">
        <v>36</v>
      </c>
    </row>
    <row r="333" spans="1:19" x14ac:dyDescent="0.35">
      <c r="A333" s="23" t="str">
        <f t="shared" si="66"/>
        <v>Boulard Louis</v>
      </c>
      <c r="B333" s="23" t="str">
        <f t="shared" si="67"/>
        <v>198.14.345.0</v>
      </c>
      <c r="C333" s="23" t="str">
        <f t="shared" si="68"/>
        <v>R7</v>
      </c>
      <c r="D333" s="23">
        <f t="shared" si="69"/>
        <v>2.5270000000000001</v>
      </c>
      <c r="E333" s="23" t="str">
        <f t="shared" si="70"/>
        <v>12&amp;U</v>
      </c>
      <c r="F333" s="23" t="str">
        <f t="shared" si="71"/>
        <v>A</v>
      </c>
      <c r="G333" s="27" t="s">
        <v>1733</v>
      </c>
      <c r="H333" s="27" t="str">
        <f t="shared" si="65"/>
        <v/>
      </c>
      <c r="I333" s="23" t="str">
        <f t="shared" si="72"/>
        <v>Messieurs</v>
      </c>
      <c r="J333" t="str">
        <f t="shared" si="73"/>
        <v>345.0</v>
      </c>
      <c r="K333">
        <f t="shared" si="74"/>
        <v>3</v>
      </c>
      <c r="L333" s="23" t="str">
        <f t="shared" si="75"/>
        <v>R7 </v>
      </c>
      <c r="M333" s="23" t="s">
        <v>2733</v>
      </c>
      <c r="N333" s="23" t="s">
        <v>2734</v>
      </c>
      <c r="O333" s="23" t="s">
        <v>2518</v>
      </c>
      <c r="P333" s="23">
        <v>15598</v>
      </c>
      <c r="Q333" s="23">
        <v>2.5270000000000001</v>
      </c>
      <c r="R333" s="23" t="s">
        <v>50</v>
      </c>
      <c r="S333" s="23" t="s">
        <v>36</v>
      </c>
    </row>
    <row r="334" spans="1:19" x14ac:dyDescent="0.35">
      <c r="A334" s="23" t="str">
        <f t="shared" si="66"/>
        <v>Boulaz Lucas</v>
      </c>
      <c r="B334" s="23" t="str">
        <f t="shared" si="67"/>
        <v>198.14.108.0</v>
      </c>
      <c r="C334" s="23" t="str">
        <f t="shared" si="68"/>
        <v>R9</v>
      </c>
      <c r="D334" s="23">
        <f t="shared" si="69"/>
        <v>0.745</v>
      </c>
      <c r="E334" s="23" t="str">
        <f t="shared" si="70"/>
        <v>12&amp;U</v>
      </c>
      <c r="F334" s="23" t="str">
        <f t="shared" si="71"/>
        <v>A</v>
      </c>
      <c r="G334" s="27" t="s">
        <v>3274</v>
      </c>
      <c r="H334" s="27" t="str">
        <f t="shared" si="65"/>
        <v/>
      </c>
      <c r="I334" s="23" t="str">
        <f t="shared" si="72"/>
        <v>Messieurs</v>
      </c>
      <c r="J334" t="str">
        <f t="shared" si="73"/>
        <v>108.0</v>
      </c>
      <c r="K334">
        <f t="shared" si="74"/>
        <v>1</v>
      </c>
      <c r="L334" s="23" t="str">
        <f t="shared" si="75"/>
        <v>R9 </v>
      </c>
      <c r="M334" s="23" t="s">
        <v>6017</v>
      </c>
      <c r="N334" s="23" t="s">
        <v>6018</v>
      </c>
      <c r="O334" s="23" t="s">
        <v>2525</v>
      </c>
      <c r="P334" s="23">
        <v>44992</v>
      </c>
      <c r="Q334" s="23">
        <v>0.745</v>
      </c>
      <c r="R334" s="23" t="s">
        <v>50</v>
      </c>
      <c r="S334" s="23" t="s">
        <v>36</v>
      </c>
    </row>
    <row r="335" spans="1:19" x14ac:dyDescent="0.35">
      <c r="A335" s="23" t="str">
        <f t="shared" si="66"/>
        <v>Boulnois Agathe</v>
      </c>
      <c r="B335" s="23" t="str">
        <f t="shared" si="67"/>
        <v>198.90.759.0</v>
      </c>
      <c r="C335" s="23" t="str">
        <f t="shared" si="68"/>
        <v>R7</v>
      </c>
      <c r="D335" s="23">
        <f t="shared" si="69"/>
        <v>2.992</v>
      </c>
      <c r="E335" s="23" t="str">
        <f t="shared" si="70"/>
        <v>35+</v>
      </c>
      <c r="F335" s="23" t="str">
        <f t="shared" si="71"/>
        <v>A</v>
      </c>
      <c r="G335" s="27" t="s">
        <v>3273</v>
      </c>
      <c r="H335" s="27" t="str">
        <f t="shared" si="65"/>
        <v/>
      </c>
      <c r="I335" s="23" t="str">
        <f t="shared" si="72"/>
        <v>Dames</v>
      </c>
      <c r="J335" t="str">
        <f t="shared" si="73"/>
        <v>759.0</v>
      </c>
      <c r="K335">
        <f t="shared" si="74"/>
        <v>7</v>
      </c>
      <c r="L335" s="23" t="str">
        <f t="shared" si="75"/>
        <v>R7 </v>
      </c>
      <c r="M335" s="23" t="s">
        <v>4966</v>
      </c>
      <c r="N335" s="23" t="s">
        <v>4967</v>
      </c>
      <c r="O335" s="23" t="s">
        <v>2518</v>
      </c>
      <c r="P335" s="23">
        <v>4403</v>
      </c>
      <c r="Q335" s="23">
        <v>2.992</v>
      </c>
      <c r="R335" s="23" t="s">
        <v>42</v>
      </c>
      <c r="S335" s="23" t="s">
        <v>36</v>
      </c>
    </row>
    <row r="336" spans="1:19" x14ac:dyDescent="0.35">
      <c r="A336" s="23" t="str">
        <f t="shared" si="66"/>
        <v>Boulnoix Loïse</v>
      </c>
      <c r="B336" s="23" t="str">
        <f t="shared" si="67"/>
        <v>198.01.521.0</v>
      </c>
      <c r="C336" s="23" t="str">
        <f t="shared" si="68"/>
        <v>R9</v>
      </c>
      <c r="D336" s="23">
        <f t="shared" si="69"/>
        <v>0.75</v>
      </c>
      <c r="E336" s="23" t="str">
        <f t="shared" si="70"/>
        <v>A</v>
      </c>
      <c r="F336" s="23" t="str">
        <f t="shared" si="71"/>
        <v>S</v>
      </c>
      <c r="G336" s="27" t="s">
        <v>25</v>
      </c>
      <c r="H336" s="27" t="str">
        <f t="shared" si="65"/>
        <v/>
      </c>
      <c r="I336" s="23" t="str">
        <f t="shared" si="72"/>
        <v>Dames</v>
      </c>
      <c r="J336" t="str">
        <f t="shared" si="73"/>
        <v>521.0</v>
      </c>
      <c r="K336">
        <f t="shared" si="74"/>
        <v>5</v>
      </c>
      <c r="L336" s="23" t="str">
        <f t="shared" si="75"/>
        <v>R9 </v>
      </c>
      <c r="M336" s="23" t="s">
        <v>849</v>
      </c>
      <c r="N336" s="23" t="s">
        <v>850</v>
      </c>
      <c r="O336" s="23" t="s">
        <v>2525</v>
      </c>
      <c r="P336" s="23">
        <v>11849</v>
      </c>
      <c r="Q336" s="23">
        <v>0.75</v>
      </c>
      <c r="R336" s="23" t="s">
        <v>36</v>
      </c>
      <c r="S336" s="23" t="s">
        <v>822</v>
      </c>
    </row>
    <row r="337" spans="1:19" x14ac:dyDescent="0.35">
      <c r="A337" s="23" t="str">
        <f t="shared" si="66"/>
        <v>Boulnoix Romain</v>
      </c>
      <c r="B337" s="23" t="str">
        <f t="shared" si="67"/>
        <v>198.99.407.0</v>
      </c>
      <c r="C337" s="23" t="str">
        <f t="shared" si="68"/>
        <v>R9</v>
      </c>
      <c r="D337" s="23">
        <f t="shared" si="69"/>
        <v>0.75</v>
      </c>
      <c r="E337" s="23" t="str">
        <f t="shared" si="70"/>
        <v>A</v>
      </c>
      <c r="F337" s="23" t="str">
        <f t="shared" si="71"/>
        <v>S</v>
      </c>
      <c r="G337" s="27" t="s">
        <v>25</v>
      </c>
      <c r="H337" s="27" t="str">
        <f t="shared" si="65"/>
        <v/>
      </c>
      <c r="I337" s="23" t="str">
        <f t="shared" si="72"/>
        <v>Messieurs</v>
      </c>
      <c r="J337" t="str">
        <f t="shared" si="73"/>
        <v>407.0</v>
      </c>
      <c r="K337">
        <f t="shared" si="74"/>
        <v>4</v>
      </c>
      <c r="L337" s="23" t="str">
        <f t="shared" si="75"/>
        <v>R9 </v>
      </c>
      <c r="M337" s="23" t="s">
        <v>851</v>
      </c>
      <c r="N337" s="23" t="s">
        <v>852</v>
      </c>
      <c r="O337" s="23" t="s">
        <v>2525</v>
      </c>
      <c r="P337" s="23">
        <v>32606</v>
      </c>
      <c r="Q337" s="23">
        <v>0.75</v>
      </c>
      <c r="R337" s="23" t="s">
        <v>36</v>
      </c>
      <c r="S337" s="23" t="s">
        <v>822</v>
      </c>
    </row>
    <row r="338" spans="1:19" x14ac:dyDescent="0.35">
      <c r="A338" s="23" t="str">
        <f t="shared" si="66"/>
        <v>Bourgeat Laurent</v>
      </c>
      <c r="B338" s="23" t="str">
        <f t="shared" si="67"/>
        <v>198.71.419.0</v>
      </c>
      <c r="C338" s="23" t="str">
        <f t="shared" si="68"/>
        <v>R5</v>
      </c>
      <c r="D338" s="23">
        <f t="shared" si="69"/>
        <v>4.7389999999999999</v>
      </c>
      <c r="E338" s="23" t="str">
        <f t="shared" si="70"/>
        <v>55+</v>
      </c>
      <c r="F338" s="23" t="str">
        <f t="shared" si="71"/>
        <v>A</v>
      </c>
      <c r="G338" s="27" t="s">
        <v>1733</v>
      </c>
      <c r="H338" s="27" t="str">
        <f t="shared" si="65"/>
        <v/>
      </c>
      <c r="I338" s="23" t="str">
        <f t="shared" si="72"/>
        <v>Messieurs</v>
      </c>
      <c r="J338" t="str">
        <f t="shared" si="73"/>
        <v>419.0</v>
      </c>
      <c r="K338">
        <f t="shared" si="74"/>
        <v>4</v>
      </c>
      <c r="L338" s="23" t="str">
        <f t="shared" si="75"/>
        <v>R5 </v>
      </c>
      <c r="M338" s="23" t="s">
        <v>6165</v>
      </c>
      <c r="N338" s="23" t="s">
        <v>6166</v>
      </c>
      <c r="O338" s="23" t="s">
        <v>2536</v>
      </c>
      <c r="P338" s="23">
        <v>5081</v>
      </c>
      <c r="Q338" s="23">
        <v>4.7389999999999999</v>
      </c>
      <c r="R338" s="23" t="s">
        <v>53</v>
      </c>
      <c r="S338" s="23" t="s">
        <v>36</v>
      </c>
    </row>
    <row r="339" spans="1:19" x14ac:dyDescent="0.35">
      <c r="A339" s="23" t="str">
        <f t="shared" si="66"/>
        <v>Bourqui Johann</v>
      </c>
      <c r="B339" s="23" t="str">
        <f t="shared" si="67"/>
        <v>198.10.484.0</v>
      </c>
      <c r="C339" s="23" t="str">
        <f t="shared" si="68"/>
        <v>R9</v>
      </c>
      <c r="D339" s="23">
        <f t="shared" si="69"/>
        <v>0.75</v>
      </c>
      <c r="E339" s="23" t="str">
        <f t="shared" si="70"/>
        <v>16&amp;U</v>
      </c>
      <c r="F339" s="23" t="str">
        <f t="shared" si="71"/>
        <v>S</v>
      </c>
      <c r="G339" s="27" t="s">
        <v>2783</v>
      </c>
      <c r="H339" s="27" t="str">
        <f t="shared" si="65"/>
        <v/>
      </c>
      <c r="I339" s="23" t="str">
        <f t="shared" si="72"/>
        <v>Messieurs</v>
      </c>
      <c r="J339" t="str">
        <f t="shared" si="73"/>
        <v>484.0</v>
      </c>
      <c r="K339">
        <f t="shared" si="74"/>
        <v>4</v>
      </c>
      <c r="L339" s="23" t="str">
        <f t="shared" si="75"/>
        <v>R9 </v>
      </c>
      <c r="M339" s="23" t="s">
        <v>2463</v>
      </c>
      <c r="N339" s="23" t="s">
        <v>2464</v>
      </c>
      <c r="O339" s="23" t="s">
        <v>2525</v>
      </c>
      <c r="P339" s="23">
        <v>32606</v>
      </c>
      <c r="Q339" s="23">
        <v>0.75</v>
      </c>
      <c r="R339" s="23" t="s">
        <v>85</v>
      </c>
      <c r="S339" s="23" t="s">
        <v>822</v>
      </c>
    </row>
    <row r="340" spans="1:19" x14ac:dyDescent="0.35">
      <c r="A340" s="23" t="str">
        <f t="shared" si="66"/>
        <v>Bourquin Daniel</v>
      </c>
      <c r="B340" s="23" t="str">
        <f t="shared" si="67"/>
        <v>198.65.232.0</v>
      </c>
      <c r="C340" s="23" t="str">
        <f t="shared" si="68"/>
        <v>R7</v>
      </c>
      <c r="D340" s="23">
        <f t="shared" si="69"/>
        <v>2.87</v>
      </c>
      <c r="E340" s="23" t="str">
        <f t="shared" si="70"/>
        <v>60+</v>
      </c>
      <c r="F340" s="23" t="str">
        <f t="shared" si="71"/>
        <v>A</v>
      </c>
      <c r="G340" s="27" t="s">
        <v>4910</v>
      </c>
      <c r="H340" s="27" t="str">
        <f t="shared" si="65"/>
        <v/>
      </c>
      <c r="I340" s="23" t="str">
        <f t="shared" si="72"/>
        <v>Messieurs</v>
      </c>
      <c r="J340" t="str">
        <f t="shared" si="73"/>
        <v>232.0</v>
      </c>
      <c r="K340">
        <f t="shared" si="74"/>
        <v>2</v>
      </c>
      <c r="L340" s="23" t="str">
        <f t="shared" si="75"/>
        <v>R7 </v>
      </c>
      <c r="M340" s="23" t="s">
        <v>6589</v>
      </c>
      <c r="N340" s="23" t="s">
        <v>6590</v>
      </c>
      <c r="O340" s="23" t="s">
        <v>2518</v>
      </c>
      <c r="P340" s="23">
        <v>13462</v>
      </c>
      <c r="Q340" s="23">
        <v>2.87</v>
      </c>
      <c r="R340" s="23" t="s">
        <v>47</v>
      </c>
      <c r="S340" s="23" t="s">
        <v>36</v>
      </c>
    </row>
    <row r="341" spans="1:19" x14ac:dyDescent="0.35">
      <c r="A341" s="23" t="str">
        <f t="shared" si="66"/>
        <v>Bourquin Mireille</v>
      </c>
      <c r="B341" s="23" t="str">
        <f t="shared" si="67"/>
        <v>198.65.737.0</v>
      </c>
      <c r="C341" s="23" t="str">
        <f t="shared" si="68"/>
        <v>R8</v>
      </c>
      <c r="D341" s="23">
        <f t="shared" si="69"/>
        <v>1.39</v>
      </c>
      <c r="E341" s="23" t="str">
        <f t="shared" si="70"/>
        <v>60+</v>
      </c>
      <c r="F341" s="23" t="str">
        <f t="shared" si="71"/>
        <v>A</v>
      </c>
      <c r="G341" s="27" t="s">
        <v>497</v>
      </c>
      <c r="H341" s="27" t="str">
        <f t="shared" si="65"/>
        <v/>
      </c>
      <c r="I341" s="23" t="str">
        <f t="shared" si="72"/>
        <v>Dames</v>
      </c>
      <c r="J341" t="str">
        <f t="shared" si="73"/>
        <v>737.0</v>
      </c>
      <c r="K341">
        <f t="shared" si="74"/>
        <v>7</v>
      </c>
      <c r="L341" s="23" t="str">
        <f t="shared" si="75"/>
        <v>R8 </v>
      </c>
      <c r="M341" s="23" t="s">
        <v>2797</v>
      </c>
      <c r="N341" s="23" t="s">
        <v>2798</v>
      </c>
      <c r="O341" s="23" t="s">
        <v>2522</v>
      </c>
      <c r="P341" s="23">
        <v>9066</v>
      </c>
      <c r="Q341" s="23">
        <v>1.39</v>
      </c>
      <c r="R341" s="23" t="s">
        <v>47</v>
      </c>
      <c r="S341" s="23" t="s">
        <v>36</v>
      </c>
    </row>
    <row r="342" spans="1:19" x14ac:dyDescent="0.35">
      <c r="A342" s="23" t="str">
        <f t="shared" si="66"/>
        <v>Bourquin Nicolas</v>
      </c>
      <c r="B342" s="23" t="str">
        <f t="shared" si="67"/>
        <v>198.07.259.0</v>
      </c>
      <c r="C342" s="23" t="str">
        <f t="shared" si="68"/>
        <v>R9</v>
      </c>
      <c r="D342" s="23">
        <f t="shared" si="69"/>
        <v>0.75</v>
      </c>
      <c r="E342" s="23" t="str">
        <f t="shared" si="70"/>
        <v>A</v>
      </c>
      <c r="F342" s="23" t="str">
        <f t="shared" si="71"/>
        <v>S</v>
      </c>
      <c r="G342" s="27" t="s">
        <v>4910</v>
      </c>
      <c r="H342" s="27" t="str">
        <f t="shared" si="65"/>
        <v/>
      </c>
      <c r="I342" s="23" t="str">
        <f t="shared" si="72"/>
        <v>Messieurs</v>
      </c>
      <c r="J342" t="str">
        <f t="shared" si="73"/>
        <v>259.0</v>
      </c>
      <c r="K342">
        <f t="shared" si="74"/>
        <v>2</v>
      </c>
      <c r="L342" s="23" t="str">
        <f t="shared" si="75"/>
        <v>R9 </v>
      </c>
      <c r="M342" s="23" t="s">
        <v>6878</v>
      </c>
      <c r="N342" s="23" t="s">
        <v>6879</v>
      </c>
      <c r="O342" s="23" t="s">
        <v>2525</v>
      </c>
      <c r="P342" s="23">
        <v>32606</v>
      </c>
      <c r="Q342" s="23">
        <v>0.75</v>
      </c>
      <c r="R342" s="23" t="s">
        <v>36</v>
      </c>
      <c r="S342" s="23" t="s">
        <v>822</v>
      </c>
    </row>
    <row r="343" spans="1:19" x14ac:dyDescent="0.35">
      <c r="A343" s="23" t="str">
        <f t="shared" si="66"/>
        <v>Bourquin Théo</v>
      </c>
      <c r="B343" s="23" t="str">
        <f t="shared" si="67"/>
        <v>198.06.306.0</v>
      </c>
      <c r="C343" s="23" t="str">
        <f t="shared" si="68"/>
        <v>R9</v>
      </c>
      <c r="D343" s="23">
        <f t="shared" si="69"/>
        <v>0.75</v>
      </c>
      <c r="E343" s="23" t="str">
        <f t="shared" si="70"/>
        <v>A</v>
      </c>
      <c r="F343" s="23" t="str">
        <f t="shared" si="71"/>
        <v>S</v>
      </c>
      <c r="G343" s="27" t="s">
        <v>1733</v>
      </c>
      <c r="H343" s="27" t="str">
        <f t="shared" si="65"/>
        <v/>
      </c>
      <c r="I343" s="23" t="str">
        <f t="shared" si="72"/>
        <v>Messieurs</v>
      </c>
      <c r="J343" t="str">
        <f t="shared" si="73"/>
        <v>306.0</v>
      </c>
      <c r="K343">
        <f t="shared" si="74"/>
        <v>3</v>
      </c>
      <c r="L343" s="23" t="str">
        <f t="shared" si="75"/>
        <v>R9 </v>
      </c>
      <c r="M343" s="23" t="s">
        <v>2414</v>
      </c>
      <c r="N343" s="23" t="s">
        <v>2415</v>
      </c>
      <c r="O343" s="23" t="s">
        <v>2525</v>
      </c>
      <c r="P343" s="23">
        <v>32606</v>
      </c>
      <c r="Q343" s="23">
        <v>0.75</v>
      </c>
      <c r="R343" s="23" t="s">
        <v>36</v>
      </c>
      <c r="S343" s="23" t="s">
        <v>822</v>
      </c>
    </row>
    <row r="344" spans="1:19" x14ac:dyDescent="0.35">
      <c r="A344" s="23" t="str">
        <f t="shared" si="66"/>
        <v>Bourrecoud Léonard</v>
      </c>
      <c r="B344" s="23" t="str">
        <f t="shared" si="67"/>
        <v>198.95.457.0</v>
      </c>
      <c r="C344" s="23" t="str">
        <f t="shared" si="68"/>
        <v>R9</v>
      </c>
      <c r="D344" s="23">
        <f t="shared" si="69"/>
        <v>0.75</v>
      </c>
      <c r="E344" s="23" t="str">
        <f t="shared" si="70"/>
        <v>A</v>
      </c>
      <c r="F344" s="23" t="str">
        <f t="shared" si="71"/>
        <v>S</v>
      </c>
      <c r="G344" s="27" t="s">
        <v>497</v>
      </c>
      <c r="H344" s="27" t="str">
        <f t="shared" si="65"/>
        <v/>
      </c>
      <c r="I344" s="23" t="str">
        <f t="shared" si="72"/>
        <v>Messieurs</v>
      </c>
      <c r="J344" t="str">
        <f t="shared" si="73"/>
        <v>457.0</v>
      </c>
      <c r="K344">
        <f t="shared" si="74"/>
        <v>4</v>
      </c>
      <c r="L344" s="23" t="str">
        <f t="shared" si="75"/>
        <v>R9 </v>
      </c>
      <c r="M344" s="23" t="s">
        <v>1067</v>
      </c>
      <c r="N344" s="23" t="s">
        <v>1068</v>
      </c>
      <c r="O344" s="23" t="s">
        <v>2525</v>
      </c>
      <c r="P344" s="23">
        <v>32606</v>
      </c>
      <c r="Q344" s="23">
        <v>0.75</v>
      </c>
      <c r="R344" s="23" t="s">
        <v>36</v>
      </c>
      <c r="S344" s="23" t="s">
        <v>822</v>
      </c>
    </row>
    <row r="345" spans="1:19" x14ac:dyDescent="0.35">
      <c r="A345" s="23" t="str">
        <f t="shared" si="66"/>
        <v>Boutahar Israe</v>
      </c>
      <c r="B345" s="23" t="str">
        <f t="shared" si="67"/>
        <v>198.11.534.0</v>
      </c>
      <c r="C345" s="23" t="str">
        <f t="shared" si="68"/>
        <v>R4</v>
      </c>
      <c r="D345" s="23">
        <f t="shared" si="69"/>
        <v>6.5780000000000003</v>
      </c>
      <c r="E345" s="23" t="str">
        <f t="shared" si="70"/>
        <v>16&amp;U</v>
      </c>
      <c r="F345" s="23" t="str">
        <f t="shared" si="71"/>
        <v>S</v>
      </c>
      <c r="G345" s="27" t="s">
        <v>1733</v>
      </c>
      <c r="H345" s="27" t="str">
        <f t="shared" si="65"/>
        <v/>
      </c>
      <c r="I345" s="23" t="str">
        <f t="shared" si="72"/>
        <v>Dames</v>
      </c>
      <c r="J345" t="str">
        <f t="shared" si="73"/>
        <v>534.0</v>
      </c>
      <c r="K345">
        <f t="shared" si="74"/>
        <v>5</v>
      </c>
      <c r="L345" s="23" t="str">
        <f t="shared" si="75"/>
        <v>R4 </v>
      </c>
      <c r="M345" s="23" t="s">
        <v>2669</v>
      </c>
      <c r="N345" s="23" t="s">
        <v>2670</v>
      </c>
      <c r="O345" s="23" t="s">
        <v>2516</v>
      </c>
      <c r="P345" s="23">
        <v>618</v>
      </c>
      <c r="Q345" s="23">
        <v>6.5780000000000003</v>
      </c>
      <c r="R345" s="23" t="s">
        <v>85</v>
      </c>
      <c r="S345" s="23" t="s">
        <v>822</v>
      </c>
    </row>
    <row r="346" spans="1:19" x14ac:dyDescent="0.35">
      <c r="A346" s="23" t="str">
        <f t="shared" si="66"/>
        <v>Boutry Malo</v>
      </c>
      <c r="B346" s="23" t="str">
        <f t="shared" si="67"/>
        <v>198.00.221.0</v>
      </c>
      <c r="C346" s="23" t="str">
        <f t="shared" si="68"/>
        <v>R9</v>
      </c>
      <c r="D346" s="23">
        <f t="shared" si="69"/>
        <v>0.75</v>
      </c>
      <c r="E346" s="23" t="str">
        <f t="shared" si="70"/>
        <v>A</v>
      </c>
      <c r="F346" s="23" t="str">
        <f t="shared" si="71"/>
        <v>S</v>
      </c>
      <c r="G346" s="27" t="s">
        <v>497</v>
      </c>
      <c r="H346" s="27" t="str">
        <f t="shared" si="65"/>
        <v/>
      </c>
      <c r="I346" s="23" t="str">
        <f t="shared" si="72"/>
        <v>Messieurs</v>
      </c>
      <c r="J346" t="str">
        <f t="shared" si="73"/>
        <v>221.0</v>
      </c>
      <c r="K346">
        <f t="shared" si="74"/>
        <v>2</v>
      </c>
      <c r="L346" s="23" t="str">
        <f t="shared" si="75"/>
        <v>R9 </v>
      </c>
      <c r="M346" s="23" t="s">
        <v>1069</v>
      </c>
      <c r="N346" s="23" t="s">
        <v>1070</v>
      </c>
      <c r="O346" s="23" t="s">
        <v>2525</v>
      </c>
      <c r="P346" s="23">
        <v>32606</v>
      </c>
      <c r="Q346" s="23">
        <v>0.75</v>
      </c>
      <c r="R346" s="23" t="s">
        <v>36</v>
      </c>
      <c r="S346" s="23" t="s">
        <v>822</v>
      </c>
    </row>
    <row r="347" spans="1:19" x14ac:dyDescent="0.35">
      <c r="A347" s="23" t="str">
        <f t="shared" si="66"/>
        <v>Boutry Raphaël</v>
      </c>
      <c r="B347" s="23" t="str">
        <f t="shared" si="67"/>
        <v>198.01.427.0</v>
      </c>
      <c r="C347" s="23" t="str">
        <f t="shared" si="68"/>
        <v>R9</v>
      </c>
      <c r="D347" s="23">
        <f t="shared" si="69"/>
        <v>0.75</v>
      </c>
      <c r="E347" s="23" t="str">
        <f t="shared" si="70"/>
        <v>A</v>
      </c>
      <c r="F347" s="23" t="str">
        <f t="shared" si="71"/>
        <v>S</v>
      </c>
      <c r="G347" s="27" t="s">
        <v>497</v>
      </c>
      <c r="H347" s="27" t="str">
        <f t="shared" si="65"/>
        <v/>
      </c>
      <c r="I347" s="23" t="str">
        <f t="shared" si="72"/>
        <v>Messieurs</v>
      </c>
      <c r="J347" t="str">
        <f t="shared" si="73"/>
        <v>427.0</v>
      </c>
      <c r="K347">
        <f t="shared" si="74"/>
        <v>4</v>
      </c>
      <c r="L347" s="23" t="str">
        <f t="shared" si="75"/>
        <v>R9 </v>
      </c>
      <c r="M347" s="23" t="s">
        <v>1071</v>
      </c>
      <c r="N347" s="23" t="s">
        <v>1072</v>
      </c>
      <c r="O347" s="23" t="s">
        <v>2525</v>
      </c>
      <c r="P347" s="23">
        <v>32606</v>
      </c>
      <c r="Q347" s="23">
        <v>0.75</v>
      </c>
      <c r="R347" s="23" t="s">
        <v>36</v>
      </c>
      <c r="S347" s="23" t="s">
        <v>822</v>
      </c>
    </row>
    <row r="348" spans="1:19" x14ac:dyDescent="0.35">
      <c r="A348" s="23" t="str">
        <f t="shared" si="66"/>
        <v>Bouzourène Samy</v>
      </c>
      <c r="B348" s="23" t="str">
        <f t="shared" si="67"/>
        <v>198.97.164.0</v>
      </c>
      <c r="C348" s="23" t="str">
        <f t="shared" si="68"/>
        <v>R9</v>
      </c>
      <c r="D348" s="23">
        <f t="shared" si="69"/>
        <v>0.75</v>
      </c>
      <c r="E348" s="23" t="str">
        <f t="shared" si="70"/>
        <v>A</v>
      </c>
      <c r="F348" s="23" t="str">
        <f t="shared" si="71"/>
        <v>S</v>
      </c>
      <c r="G348" s="27" t="s">
        <v>497</v>
      </c>
      <c r="H348" s="27" t="str">
        <f t="shared" si="65"/>
        <v/>
      </c>
      <c r="I348" s="23" t="str">
        <f t="shared" si="72"/>
        <v>Messieurs</v>
      </c>
      <c r="J348" t="str">
        <f t="shared" si="73"/>
        <v>164.0</v>
      </c>
      <c r="K348">
        <f t="shared" si="74"/>
        <v>1</v>
      </c>
      <c r="L348" s="23" t="str">
        <f t="shared" si="75"/>
        <v>R9 </v>
      </c>
      <c r="M348" s="23" t="s">
        <v>1073</v>
      </c>
      <c r="N348" s="23" t="s">
        <v>1074</v>
      </c>
      <c r="O348" s="23" t="s">
        <v>2525</v>
      </c>
      <c r="P348" s="23">
        <v>32606</v>
      </c>
      <c r="Q348" s="23">
        <v>0.75</v>
      </c>
      <c r="R348" s="23" t="s">
        <v>36</v>
      </c>
      <c r="S348" s="23" t="s">
        <v>822</v>
      </c>
    </row>
    <row r="349" spans="1:19" x14ac:dyDescent="0.35">
      <c r="A349" s="23" t="str">
        <f t="shared" si="66"/>
        <v>Bovat Alexandre</v>
      </c>
      <c r="B349" s="23" t="str">
        <f t="shared" si="67"/>
        <v>199.14.431.0</v>
      </c>
      <c r="C349" s="23" t="str">
        <f t="shared" si="68"/>
        <v>R8</v>
      </c>
      <c r="D349" s="23">
        <f t="shared" si="69"/>
        <v>1.6859999999999999</v>
      </c>
      <c r="E349" s="23" t="str">
        <f t="shared" si="70"/>
        <v>12&amp;U</v>
      </c>
      <c r="F349" s="23" t="str">
        <f t="shared" si="71"/>
        <v>A</v>
      </c>
      <c r="G349" s="27" t="s">
        <v>29</v>
      </c>
      <c r="H349" s="27" t="str">
        <f t="shared" si="65"/>
        <v/>
      </c>
      <c r="I349" s="23" t="str">
        <f t="shared" si="72"/>
        <v>Messieurs</v>
      </c>
      <c r="J349" t="str">
        <f t="shared" si="73"/>
        <v>431.0</v>
      </c>
      <c r="K349">
        <f t="shared" si="74"/>
        <v>4</v>
      </c>
      <c r="L349" s="23" t="str">
        <f t="shared" si="75"/>
        <v>R8 </v>
      </c>
      <c r="M349" s="23" t="s">
        <v>4228</v>
      </c>
      <c r="N349" s="23" t="s">
        <v>4229</v>
      </c>
      <c r="O349" s="23" t="s">
        <v>2522</v>
      </c>
      <c r="P349" s="23">
        <v>21987</v>
      </c>
      <c r="Q349" s="23">
        <v>1.6859999999999999</v>
      </c>
      <c r="R349" s="23" t="s">
        <v>50</v>
      </c>
      <c r="S349" s="23" t="s">
        <v>36</v>
      </c>
    </row>
    <row r="350" spans="1:19" x14ac:dyDescent="0.35">
      <c r="A350" s="23" t="str">
        <f t="shared" si="66"/>
        <v>Bovay François</v>
      </c>
      <c r="B350" s="23" t="str">
        <f t="shared" si="67"/>
        <v>199.48.417.0</v>
      </c>
      <c r="C350" s="23" t="str">
        <f t="shared" si="68"/>
        <v>R9</v>
      </c>
      <c r="D350" s="23">
        <f t="shared" si="69"/>
        <v>0.75</v>
      </c>
      <c r="E350" s="23" t="str">
        <f t="shared" si="70"/>
        <v>75+</v>
      </c>
      <c r="F350" s="23" t="str">
        <f t="shared" si="71"/>
        <v>A</v>
      </c>
      <c r="G350" s="27" t="s">
        <v>4910</v>
      </c>
      <c r="H350" s="27" t="str">
        <f t="shared" si="65"/>
        <v/>
      </c>
      <c r="I350" s="23" t="str">
        <f t="shared" si="72"/>
        <v>Messieurs</v>
      </c>
      <c r="J350" t="str">
        <f t="shared" si="73"/>
        <v>417.0</v>
      </c>
      <c r="K350">
        <f t="shared" si="74"/>
        <v>4</v>
      </c>
      <c r="L350" s="23" t="str">
        <f t="shared" si="75"/>
        <v>R9 </v>
      </c>
      <c r="M350" s="23" t="s">
        <v>6810</v>
      </c>
      <c r="N350" s="23" t="s">
        <v>6811</v>
      </c>
      <c r="O350" s="23" t="s">
        <v>2525</v>
      </c>
      <c r="P350" s="23">
        <v>32606</v>
      </c>
      <c r="Q350" s="23">
        <v>0.75</v>
      </c>
      <c r="R350" s="23" t="s">
        <v>155</v>
      </c>
      <c r="S350" s="23" t="s">
        <v>36</v>
      </c>
    </row>
    <row r="351" spans="1:19" x14ac:dyDescent="0.35">
      <c r="A351" s="23" t="str">
        <f t="shared" si="66"/>
        <v>Boven Michaël</v>
      </c>
      <c r="B351" s="23" t="str">
        <f t="shared" si="67"/>
        <v>199.88.291.0</v>
      </c>
      <c r="C351" s="23" t="str">
        <f t="shared" si="68"/>
        <v>R8</v>
      </c>
      <c r="D351" s="23">
        <f t="shared" si="69"/>
        <v>0.98199999999999998</v>
      </c>
      <c r="E351" s="23" t="str">
        <f t="shared" si="70"/>
        <v>35+</v>
      </c>
      <c r="F351" s="23" t="str">
        <f t="shared" si="71"/>
        <v>A</v>
      </c>
      <c r="G351" s="27" t="s">
        <v>26</v>
      </c>
      <c r="H351" s="27" t="str">
        <f t="shared" si="65"/>
        <v/>
      </c>
      <c r="I351" s="23" t="str">
        <f t="shared" si="72"/>
        <v>Messieurs</v>
      </c>
      <c r="J351" t="str">
        <f t="shared" si="73"/>
        <v>291.0</v>
      </c>
      <c r="K351">
        <f t="shared" si="74"/>
        <v>2</v>
      </c>
      <c r="L351" s="23" t="str">
        <f t="shared" si="75"/>
        <v>R8 </v>
      </c>
      <c r="M351" s="23" t="s">
        <v>505</v>
      </c>
      <c r="N351" s="23" t="s">
        <v>506</v>
      </c>
      <c r="O351" s="23" t="s">
        <v>2522</v>
      </c>
      <c r="P351" s="23">
        <v>29303</v>
      </c>
      <c r="Q351" s="23">
        <v>0.98199999999999998</v>
      </c>
      <c r="R351" s="23" t="s">
        <v>42</v>
      </c>
      <c r="S351" s="23" t="s">
        <v>36</v>
      </c>
    </row>
    <row r="352" spans="1:19" x14ac:dyDescent="0.35">
      <c r="A352" s="23" t="str">
        <f t="shared" si="66"/>
        <v>Bovey Jonathan</v>
      </c>
      <c r="B352" s="23" t="str">
        <f t="shared" si="67"/>
        <v>199.90.154.0</v>
      </c>
      <c r="C352" s="23" t="str">
        <f t="shared" si="68"/>
        <v>R9</v>
      </c>
      <c r="D352" s="23">
        <f t="shared" si="69"/>
        <v>0.75</v>
      </c>
      <c r="E352" s="23" t="str">
        <f t="shared" si="70"/>
        <v>35+</v>
      </c>
      <c r="F352" s="23" t="str">
        <f t="shared" si="71"/>
        <v>S</v>
      </c>
      <c r="G352" s="27" t="s">
        <v>497</v>
      </c>
      <c r="H352" s="27" t="str">
        <f t="shared" si="65"/>
        <v/>
      </c>
      <c r="I352" s="23" t="str">
        <f t="shared" si="72"/>
        <v>Messieurs</v>
      </c>
      <c r="J352" t="str">
        <f t="shared" si="73"/>
        <v>154.0</v>
      </c>
      <c r="K352">
        <f t="shared" si="74"/>
        <v>1</v>
      </c>
      <c r="L352" s="23" t="str">
        <f t="shared" si="75"/>
        <v>R9 </v>
      </c>
      <c r="M352" s="23" t="s">
        <v>1075</v>
      </c>
      <c r="N352" s="23" t="s">
        <v>1076</v>
      </c>
      <c r="O352" s="23" t="s">
        <v>2525</v>
      </c>
      <c r="P352" s="23">
        <v>32606</v>
      </c>
      <c r="Q352" s="23">
        <v>0.75</v>
      </c>
      <c r="R352" s="23" t="s">
        <v>42</v>
      </c>
      <c r="S352" s="23" t="s">
        <v>822</v>
      </c>
    </row>
    <row r="353" spans="1:19" x14ac:dyDescent="0.35">
      <c r="A353" s="23" t="str">
        <f t="shared" si="66"/>
        <v>Bovier François</v>
      </c>
      <c r="B353" s="23" t="str">
        <f t="shared" si="67"/>
        <v>199.92.307.0</v>
      </c>
      <c r="C353" s="23" t="str">
        <f t="shared" si="68"/>
        <v>R9</v>
      </c>
      <c r="D353" s="23">
        <f t="shared" si="69"/>
        <v>0.80500000000000005</v>
      </c>
      <c r="E353" s="23" t="str">
        <f t="shared" si="70"/>
        <v>A</v>
      </c>
      <c r="F353" s="23" t="str">
        <f t="shared" si="71"/>
        <v>A</v>
      </c>
      <c r="G353" s="27" t="s">
        <v>25</v>
      </c>
      <c r="H353" s="27" t="str">
        <f t="shared" si="65"/>
        <v/>
      </c>
      <c r="I353" s="23" t="str">
        <f t="shared" si="72"/>
        <v>Messieurs</v>
      </c>
      <c r="J353" t="str">
        <f t="shared" si="73"/>
        <v>307.0</v>
      </c>
      <c r="K353">
        <f t="shared" si="74"/>
        <v>3</v>
      </c>
      <c r="L353" s="23" t="str">
        <f t="shared" si="75"/>
        <v>R9 </v>
      </c>
      <c r="M353" s="23" t="s">
        <v>2831</v>
      </c>
      <c r="N353" s="23" t="s">
        <v>2832</v>
      </c>
      <c r="O353" s="23" t="s">
        <v>2525</v>
      </c>
      <c r="P353" s="23">
        <v>31831</v>
      </c>
      <c r="Q353" s="23">
        <v>0.80500000000000005</v>
      </c>
      <c r="R353" s="23" t="s">
        <v>36</v>
      </c>
      <c r="S353" s="23" t="s">
        <v>36</v>
      </c>
    </row>
    <row r="354" spans="1:19" x14ac:dyDescent="0.35">
      <c r="A354" s="23" t="str">
        <f t="shared" si="66"/>
        <v>Bovier-Michelet Audrey</v>
      </c>
      <c r="B354" s="23" t="str">
        <f t="shared" si="67"/>
        <v>651.93.607.0</v>
      </c>
      <c r="C354" s="23" t="str">
        <f t="shared" si="68"/>
        <v>R8</v>
      </c>
      <c r="D354" s="23">
        <f t="shared" si="69"/>
        <v>1.0469999999999999</v>
      </c>
      <c r="E354" s="23" t="str">
        <f t="shared" si="70"/>
        <v>30+</v>
      </c>
      <c r="F354" s="23" t="str">
        <f t="shared" si="71"/>
        <v>A</v>
      </c>
      <c r="G354" s="27" t="s">
        <v>25</v>
      </c>
      <c r="H354" s="27" t="str">
        <f t="shared" si="65"/>
        <v/>
      </c>
      <c r="I354" s="23" t="str">
        <f t="shared" si="72"/>
        <v>Dames</v>
      </c>
      <c r="J354" t="str">
        <f t="shared" si="73"/>
        <v>607.0</v>
      </c>
      <c r="K354">
        <f t="shared" si="74"/>
        <v>6</v>
      </c>
      <c r="L354" s="23" t="str">
        <f t="shared" si="75"/>
        <v>R8 </v>
      </c>
      <c r="M354" s="23" t="s">
        <v>113</v>
      </c>
      <c r="N354" s="23" t="s">
        <v>2519</v>
      </c>
      <c r="O354" s="23" t="s">
        <v>2522</v>
      </c>
      <c r="P354" s="23">
        <v>10495</v>
      </c>
      <c r="Q354" s="23">
        <v>1.0469999999999999</v>
      </c>
      <c r="R354" s="23" t="s">
        <v>35</v>
      </c>
      <c r="S354" s="23" t="s">
        <v>36</v>
      </c>
    </row>
    <row r="355" spans="1:19" x14ac:dyDescent="0.35">
      <c r="A355" s="23" t="str">
        <f t="shared" si="66"/>
        <v>Bowman Matt</v>
      </c>
      <c r="B355" s="23" t="str">
        <f t="shared" si="67"/>
        <v>199.03.233.0</v>
      </c>
      <c r="C355" s="23" t="str">
        <f t="shared" si="68"/>
        <v>R9</v>
      </c>
      <c r="D355" s="23">
        <f t="shared" si="69"/>
        <v>0.75</v>
      </c>
      <c r="E355" s="23" t="str">
        <f t="shared" si="70"/>
        <v>A</v>
      </c>
      <c r="F355" s="23" t="str">
        <f t="shared" si="71"/>
        <v>S</v>
      </c>
      <c r="G355" s="27" t="s">
        <v>493</v>
      </c>
      <c r="H355" s="27" t="str">
        <f t="shared" si="65"/>
        <v/>
      </c>
      <c r="I355" s="23" t="str">
        <f t="shared" si="72"/>
        <v>Messieurs</v>
      </c>
      <c r="J355" t="str">
        <f t="shared" si="73"/>
        <v>233.0</v>
      </c>
      <c r="K355">
        <f t="shared" si="74"/>
        <v>2</v>
      </c>
      <c r="L355" s="23" t="str">
        <f t="shared" si="75"/>
        <v>R9 </v>
      </c>
      <c r="M355" s="23" t="s">
        <v>980</v>
      </c>
      <c r="N355" s="23" t="s">
        <v>981</v>
      </c>
      <c r="O355" s="23" t="s">
        <v>2525</v>
      </c>
      <c r="P355" s="23">
        <v>32606</v>
      </c>
      <c r="Q355" s="23">
        <v>0.75</v>
      </c>
      <c r="R355" s="23" t="s">
        <v>36</v>
      </c>
      <c r="S355" s="23" t="s">
        <v>822</v>
      </c>
    </row>
    <row r="356" spans="1:19" x14ac:dyDescent="0.35">
      <c r="A356" s="23" t="str">
        <f t="shared" si="66"/>
        <v>Bowman Shaun</v>
      </c>
      <c r="B356" s="23" t="str">
        <f t="shared" si="67"/>
        <v>199.00.488.0</v>
      </c>
      <c r="C356" s="23" t="str">
        <f t="shared" si="68"/>
        <v>R9</v>
      </c>
      <c r="D356" s="23">
        <f t="shared" si="69"/>
        <v>0.75</v>
      </c>
      <c r="E356" s="23" t="str">
        <f t="shared" si="70"/>
        <v>A</v>
      </c>
      <c r="F356" s="23" t="str">
        <f t="shared" si="71"/>
        <v>S</v>
      </c>
      <c r="G356" s="27" t="s">
        <v>493</v>
      </c>
      <c r="H356" s="27" t="str">
        <f t="shared" si="65"/>
        <v/>
      </c>
      <c r="I356" s="23" t="str">
        <f t="shared" si="72"/>
        <v>Messieurs</v>
      </c>
      <c r="J356" t="str">
        <f t="shared" si="73"/>
        <v>488.0</v>
      </c>
      <c r="K356">
        <f t="shared" si="74"/>
        <v>4</v>
      </c>
      <c r="L356" s="23" t="str">
        <f t="shared" si="75"/>
        <v>R9 </v>
      </c>
      <c r="M356" s="23" t="s">
        <v>413</v>
      </c>
      <c r="N356" s="23" t="s">
        <v>414</v>
      </c>
      <c r="O356" s="23" t="s">
        <v>2525</v>
      </c>
      <c r="P356" s="23">
        <v>32606</v>
      </c>
      <c r="Q356" s="23">
        <v>0.75</v>
      </c>
      <c r="R356" s="23" t="s">
        <v>36</v>
      </c>
      <c r="S356" s="23" t="s">
        <v>822</v>
      </c>
    </row>
    <row r="357" spans="1:19" x14ac:dyDescent="0.35">
      <c r="A357" s="23" t="str">
        <f t="shared" si="66"/>
        <v>Boxler Timothée</v>
      </c>
      <c r="B357" s="23" t="str">
        <f t="shared" si="67"/>
        <v>199.92.480.0</v>
      </c>
      <c r="C357" s="23" t="str">
        <f t="shared" si="68"/>
        <v>R9</v>
      </c>
      <c r="D357" s="23">
        <f t="shared" si="69"/>
        <v>0.75</v>
      </c>
      <c r="E357" s="23" t="str">
        <f t="shared" si="70"/>
        <v>A</v>
      </c>
      <c r="F357" s="23" t="str">
        <f t="shared" si="71"/>
        <v>S</v>
      </c>
      <c r="G357" s="27" t="s">
        <v>497</v>
      </c>
      <c r="H357" s="27" t="str">
        <f t="shared" si="65"/>
        <v/>
      </c>
      <c r="I357" s="23" t="str">
        <f t="shared" si="72"/>
        <v>Messieurs</v>
      </c>
      <c r="J357" t="str">
        <f t="shared" si="73"/>
        <v>480.0</v>
      </c>
      <c r="K357">
        <f t="shared" si="74"/>
        <v>4</v>
      </c>
      <c r="L357" s="23" t="str">
        <f t="shared" si="75"/>
        <v>R9 </v>
      </c>
      <c r="M357" s="23" t="s">
        <v>1077</v>
      </c>
      <c r="N357" s="23" t="s">
        <v>1078</v>
      </c>
      <c r="O357" s="23" t="s">
        <v>2525</v>
      </c>
      <c r="P357" s="23">
        <v>32606</v>
      </c>
      <c r="Q357" s="23">
        <v>0.75</v>
      </c>
      <c r="R357" s="23" t="s">
        <v>36</v>
      </c>
      <c r="S357" s="23" t="s">
        <v>822</v>
      </c>
    </row>
    <row r="358" spans="1:19" x14ac:dyDescent="0.35">
      <c r="A358" s="23" t="str">
        <f t="shared" si="66"/>
        <v>Boyer Stéphane</v>
      </c>
      <c r="B358" s="23" t="str">
        <f t="shared" si="67"/>
        <v>199.78.154.0</v>
      </c>
      <c r="C358" s="23" t="str">
        <f t="shared" si="68"/>
        <v>R7</v>
      </c>
      <c r="D358" s="23">
        <f t="shared" si="69"/>
        <v>1.905</v>
      </c>
      <c r="E358" s="23" t="str">
        <f t="shared" si="70"/>
        <v>45+</v>
      </c>
      <c r="F358" s="23" t="str">
        <f t="shared" si="71"/>
        <v>A</v>
      </c>
      <c r="G358" s="27" t="s">
        <v>3273</v>
      </c>
      <c r="H358" s="27" t="str">
        <f t="shared" si="65"/>
        <v/>
      </c>
      <c r="I358" s="23" t="str">
        <f t="shared" si="72"/>
        <v>Messieurs</v>
      </c>
      <c r="J358" t="str">
        <f t="shared" si="73"/>
        <v>154.0</v>
      </c>
      <c r="K358">
        <f t="shared" si="74"/>
        <v>1</v>
      </c>
      <c r="L358" s="23" t="str">
        <f t="shared" si="75"/>
        <v>R7 </v>
      </c>
      <c r="M358" s="23" t="s">
        <v>3463</v>
      </c>
      <c r="N358" s="23" t="s">
        <v>3464</v>
      </c>
      <c r="O358" s="23" t="s">
        <v>2518</v>
      </c>
      <c r="P358" s="23">
        <v>20144</v>
      </c>
      <c r="Q358" s="23">
        <v>1.905</v>
      </c>
      <c r="R358" s="23" t="s">
        <v>76</v>
      </c>
      <c r="S358" s="23" t="s">
        <v>36</v>
      </c>
    </row>
    <row r="359" spans="1:19" x14ac:dyDescent="0.35">
      <c r="A359" s="23" t="str">
        <f t="shared" si="66"/>
        <v>Boyère Muriel</v>
      </c>
      <c r="B359" s="23" t="str">
        <f t="shared" si="67"/>
        <v>199.73.634.0</v>
      </c>
      <c r="C359" s="23" t="str">
        <f t="shared" si="68"/>
        <v>R7</v>
      </c>
      <c r="D359" s="23">
        <f t="shared" si="69"/>
        <v>2.4449999999999998</v>
      </c>
      <c r="E359" s="23" t="str">
        <f t="shared" si="70"/>
        <v>50+</v>
      </c>
      <c r="F359" s="23" t="str">
        <f t="shared" si="71"/>
        <v>A</v>
      </c>
      <c r="G359" s="27" t="s">
        <v>29</v>
      </c>
      <c r="H359" s="27" t="str">
        <f t="shared" si="65"/>
        <v/>
      </c>
      <c r="I359" s="23" t="str">
        <f t="shared" si="72"/>
        <v>Dames</v>
      </c>
      <c r="J359" t="str">
        <f t="shared" si="73"/>
        <v>634.0</v>
      </c>
      <c r="K359">
        <f t="shared" si="74"/>
        <v>6</v>
      </c>
      <c r="L359" s="23" t="str">
        <f t="shared" si="75"/>
        <v>R7 </v>
      </c>
      <c r="M359" s="23" t="s">
        <v>4132</v>
      </c>
      <c r="N359" s="23" t="s">
        <v>4133</v>
      </c>
      <c r="O359" s="23" t="s">
        <v>2518</v>
      </c>
      <c r="P359" s="23">
        <v>5612</v>
      </c>
      <c r="Q359" s="23">
        <v>2.4449999999999998</v>
      </c>
      <c r="R359" s="23" t="s">
        <v>39</v>
      </c>
      <c r="S359" s="23" t="s">
        <v>36</v>
      </c>
    </row>
    <row r="360" spans="1:19" x14ac:dyDescent="0.35">
      <c r="A360" s="23" t="str">
        <f t="shared" si="66"/>
        <v>Boymond Suzanne</v>
      </c>
      <c r="B360" s="23" t="str">
        <f t="shared" si="67"/>
        <v>199.78.644.0</v>
      </c>
      <c r="C360" s="23" t="str">
        <f t="shared" si="68"/>
        <v>R9</v>
      </c>
      <c r="D360" s="23">
        <f t="shared" si="69"/>
        <v>0.75</v>
      </c>
      <c r="E360" s="23" t="str">
        <f t="shared" si="70"/>
        <v>45+</v>
      </c>
      <c r="F360" s="23" t="str">
        <f t="shared" si="71"/>
        <v>S</v>
      </c>
      <c r="G360" s="27" t="s">
        <v>2783</v>
      </c>
      <c r="H360" s="27" t="str">
        <f t="shared" si="65"/>
        <v/>
      </c>
      <c r="I360" s="23" t="str">
        <f t="shared" si="72"/>
        <v>Dames</v>
      </c>
      <c r="J360" t="str">
        <f t="shared" si="73"/>
        <v>644.0</v>
      </c>
      <c r="K360">
        <f t="shared" si="74"/>
        <v>6</v>
      </c>
      <c r="L360" s="23" t="str">
        <f t="shared" si="75"/>
        <v>R9 </v>
      </c>
      <c r="M360" s="23" t="s">
        <v>776</v>
      </c>
      <c r="N360" s="23" t="s">
        <v>3238</v>
      </c>
      <c r="O360" s="23" t="s">
        <v>2525</v>
      </c>
      <c r="P360" s="23">
        <v>11849</v>
      </c>
      <c r="Q360" s="23">
        <v>0.75</v>
      </c>
      <c r="R360" s="23" t="s">
        <v>76</v>
      </c>
      <c r="S360" s="23" t="s">
        <v>822</v>
      </c>
    </row>
    <row r="361" spans="1:19" x14ac:dyDescent="0.35">
      <c r="A361" s="23" t="str">
        <f t="shared" si="66"/>
        <v>Bozagci Kilihan</v>
      </c>
      <c r="B361" s="23" t="str">
        <f t="shared" si="67"/>
        <v>199.00.248.0</v>
      </c>
      <c r="C361" s="23" t="str">
        <f t="shared" si="68"/>
        <v>R5</v>
      </c>
      <c r="D361" s="23">
        <f t="shared" si="69"/>
        <v>5.2169999999999996</v>
      </c>
      <c r="E361" s="23" t="str">
        <f t="shared" si="70"/>
        <v>A</v>
      </c>
      <c r="F361" s="23" t="str">
        <f t="shared" si="71"/>
        <v>A</v>
      </c>
      <c r="G361" s="27" t="s">
        <v>3273</v>
      </c>
      <c r="H361" s="27" t="str">
        <f t="shared" si="65"/>
        <v/>
      </c>
      <c r="I361" s="23" t="str">
        <f t="shared" si="72"/>
        <v>Messieurs</v>
      </c>
      <c r="J361" t="str">
        <f t="shared" si="73"/>
        <v>248.0</v>
      </c>
      <c r="K361">
        <f t="shared" si="74"/>
        <v>2</v>
      </c>
      <c r="L361" s="23" t="str">
        <f t="shared" si="75"/>
        <v>R5 </v>
      </c>
      <c r="M361" s="23" t="s">
        <v>4960</v>
      </c>
      <c r="N361" s="23" t="s">
        <v>4961</v>
      </c>
      <c r="O361" s="23" t="s">
        <v>2536</v>
      </c>
      <c r="P361" s="23">
        <v>3831</v>
      </c>
      <c r="Q361" s="23">
        <v>5.2169999999999996</v>
      </c>
      <c r="R361" s="23" t="s">
        <v>36</v>
      </c>
      <c r="S361" s="23" t="s">
        <v>36</v>
      </c>
    </row>
    <row r="362" spans="1:19" x14ac:dyDescent="0.35">
      <c r="A362" s="23" t="str">
        <f t="shared" si="66"/>
        <v>Brackley Graham</v>
      </c>
      <c r="B362" s="23" t="str">
        <f t="shared" si="67"/>
        <v>200.69.128.0</v>
      </c>
      <c r="C362" s="23" t="str">
        <f t="shared" si="68"/>
        <v>R9</v>
      </c>
      <c r="D362" s="23">
        <f t="shared" si="69"/>
        <v>0.75</v>
      </c>
      <c r="E362" s="23" t="str">
        <f t="shared" si="70"/>
        <v>55+</v>
      </c>
      <c r="F362" s="23" t="str">
        <f t="shared" si="71"/>
        <v>S</v>
      </c>
      <c r="G362" s="27" t="s">
        <v>497</v>
      </c>
      <c r="H362" s="27" t="str">
        <f t="shared" si="65"/>
        <v/>
      </c>
      <c r="I362" s="23" t="str">
        <f t="shared" si="72"/>
        <v>Messieurs</v>
      </c>
      <c r="J362" t="str">
        <f t="shared" si="73"/>
        <v>128.0</v>
      </c>
      <c r="K362">
        <f t="shared" si="74"/>
        <v>1</v>
      </c>
      <c r="L362" s="23" t="str">
        <f t="shared" si="75"/>
        <v>R9 </v>
      </c>
      <c r="M362" s="23" t="s">
        <v>1079</v>
      </c>
      <c r="N362" s="23" t="s">
        <v>1080</v>
      </c>
      <c r="O362" s="23" t="s">
        <v>2525</v>
      </c>
      <c r="P362" s="23">
        <v>32606</v>
      </c>
      <c r="Q362" s="23">
        <v>0.75</v>
      </c>
      <c r="R362" s="23" t="s">
        <v>53</v>
      </c>
      <c r="S362" s="23" t="s">
        <v>822</v>
      </c>
    </row>
    <row r="363" spans="1:19" x14ac:dyDescent="0.35">
      <c r="A363" s="23" t="str">
        <f t="shared" si="66"/>
        <v>Braha Esther</v>
      </c>
      <c r="B363" s="23" t="str">
        <f t="shared" si="67"/>
        <v>201.07.624.0</v>
      </c>
      <c r="C363" s="23" t="str">
        <f t="shared" si="68"/>
        <v>R9</v>
      </c>
      <c r="D363" s="23">
        <f t="shared" si="69"/>
        <v>0.75</v>
      </c>
      <c r="E363" s="23" t="str">
        <f t="shared" si="70"/>
        <v>A</v>
      </c>
      <c r="F363" s="23" t="str">
        <f t="shared" si="71"/>
        <v>S</v>
      </c>
      <c r="G363" s="27" t="s">
        <v>3273</v>
      </c>
      <c r="H363" s="27" t="str">
        <f t="shared" si="65"/>
        <v/>
      </c>
      <c r="I363" s="23" t="str">
        <f t="shared" si="72"/>
        <v>Dames</v>
      </c>
      <c r="J363" t="str">
        <f t="shared" si="73"/>
        <v>624.0</v>
      </c>
      <c r="K363">
        <f t="shared" si="74"/>
        <v>6</v>
      </c>
      <c r="L363" s="23" t="str">
        <f t="shared" si="75"/>
        <v>R9 </v>
      </c>
      <c r="M363" s="23" t="s">
        <v>3351</v>
      </c>
      <c r="N363" s="23" t="s">
        <v>3352</v>
      </c>
      <c r="O363" s="23" t="s">
        <v>2525</v>
      </c>
      <c r="P363" s="23">
        <v>11849</v>
      </c>
      <c r="Q363" s="23">
        <v>0.75</v>
      </c>
      <c r="R363" s="23" t="s">
        <v>36</v>
      </c>
      <c r="S363" s="23" t="s">
        <v>822</v>
      </c>
    </row>
    <row r="364" spans="1:19" x14ac:dyDescent="0.35">
      <c r="A364" s="23" t="str">
        <f t="shared" si="66"/>
        <v>Brambilla Giulio</v>
      </c>
      <c r="B364" s="23" t="str">
        <f t="shared" si="67"/>
        <v>201.12.322.0</v>
      </c>
      <c r="C364" s="23" t="str">
        <f t="shared" si="68"/>
        <v>R7</v>
      </c>
      <c r="D364" s="23">
        <f t="shared" si="69"/>
        <v>2.38</v>
      </c>
      <c r="E364" s="23" t="str">
        <f t="shared" si="70"/>
        <v>14&amp;U</v>
      </c>
      <c r="F364" s="23" t="str">
        <f t="shared" si="71"/>
        <v>A</v>
      </c>
      <c r="G364" s="27" t="s">
        <v>1733</v>
      </c>
      <c r="H364" s="27" t="str">
        <f t="shared" si="65"/>
        <v/>
      </c>
      <c r="I364" s="23" t="str">
        <f t="shared" si="72"/>
        <v>Messieurs</v>
      </c>
      <c r="J364" t="str">
        <f t="shared" si="73"/>
        <v>322.0</v>
      </c>
      <c r="K364">
        <f t="shared" si="74"/>
        <v>3</v>
      </c>
      <c r="L364" s="23" t="str">
        <f t="shared" si="75"/>
        <v>R7 </v>
      </c>
      <c r="M364" s="23" t="s">
        <v>3993</v>
      </c>
      <c r="N364" s="23" t="s">
        <v>3994</v>
      </c>
      <c r="O364" s="23" t="s">
        <v>2518</v>
      </c>
      <c r="P364" s="23">
        <v>16625</v>
      </c>
      <c r="Q364" s="23">
        <v>2.38</v>
      </c>
      <c r="R364" s="23" t="s">
        <v>81</v>
      </c>
      <c r="S364" s="23" t="s">
        <v>36</v>
      </c>
    </row>
    <row r="365" spans="1:19" x14ac:dyDescent="0.35">
      <c r="A365" s="23" t="str">
        <f t="shared" si="66"/>
        <v>Branchereau Frédéric</v>
      </c>
      <c r="B365" s="23" t="str">
        <f t="shared" si="67"/>
        <v>202.73.480.0</v>
      </c>
      <c r="C365" s="23" t="str">
        <f t="shared" si="68"/>
        <v>R5</v>
      </c>
      <c r="D365" s="23">
        <f t="shared" si="69"/>
        <v>5.1180000000000003</v>
      </c>
      <c r="E365" s="23" t="str">
        <f t="shared" si="70"/>
        <v>50+</v>
      </c>
      <c r="F365" s="23" t="str">
        <f t="shared" si="71"/>
        <v>A</v>
      </c>
      <c r="G365" s="27" t="s">
        <v>1733</v>
      </c>
      <c r="H365" s="27" t="str">
        <f t="shared" si="65"/>
        <v/>
      </c>
      <c r="I365" s="23" t="str">
        <f t="shared" si="72"/>
        <v>Messieurs</v>
      </c>
      <c r="J365" t="str">
        <f t="shared" si="73"/>
        <v>480.0</v>
      </c>
      <c r="K365">
        <f t="shared" si="74"/>
        <v>4</v>
      </c>
      <c r="L365" s="23" t="str">
        <f t="shared" si="75"/>
        <v>R5 </v>
      </c>
      <c r="M365" s="23" t="s">
        <v>1781</v>
      </c>
      <c r="N365" s="23" t="s">
        <v>1782</v>
      </c>
      <c r="O365" s="23" t="s">
        <v>2536</v>
      </c>
      <c r="P365" s="23">
        <v>4002</v>
      </c>
      <c r="Q365" s="23">
        <v>5.1180000000000003</v>
      </c>
      <c r="R365" s="23" t="s">
        <v>39</v>
      </c>
      <c r="S365" s="23" t="s">
        <v>36</v>
      </c>
    </row>
    <row r="366" spans="1:19" x14ac:dyDescent="0.35">
      <c r="A366" s="23" t="str">
        <f t="shared" si="66"/>
        <v>Brander Juliette</v>
      </c>
      <c r="B366" s="23" t="str">
        <f t="shared" si="67"/>
        <v>202.04.730.0</v>
      </c>
      <c r="C366" s="23" t="str">
        <f t="shared" si="68"/>
        <v>R9</v>
      </c>
      <c r="D366" s="23">
        <f t="shared" si="69"/>
        <v>0.75</v>
      </c>
      <c r="E366" s="23" t="str">
        <f t="shared" si="70"/>
        <v>A</v>
      </c>
      <c r="F366" s="23" t="str">
        <f t="shared" si="71"/>
        <v>S</v>
      </c>
      <c r="G366" s="27" t="s">
        <v>2783</v>
      </c>
      <c r="H366" s="27" t="str">
        <f t="shared" si="65"/>
        <v/>
      </c>
      <c r="I366" s="23" t="str">
        <f t="shared" si="72"/>
        <v>Dames</v>
      </c>
      <c r="J366" t="str">
        <f t="shared" si="73"/>
        <v>730.0</v>
      </c>
      <c r="K366">
        <f t="shared" si="74"/>
        <v>7</v>
      </c>
      <c r="L366" s="23" t="str">
        <f t="shared" si="75"/>
        <v>R9 </v>
      </c>
      <c r="M366" s="23" t="s">
        <v>727</v>
      </c>
      <c r="N366" s="23" t="s">
        <v>728</v>
      </c>
      <c r="O366" s="23" t="s">
        <v>2525</v>
      </c>
      <c r="P366" s="23">
        <v>11849</v>
      </c>
      <c r="Q366" s="23">
        <v>0.75</v>
      </c>
      <c r="R366" s="23" t="s">
        <v>36</v>
      </c>
      <c r="S366" s="23" t="s">
        <v>822</v>
      </c>
    </row>
    <row r="367" spans="1:19" x14ac:dyDescent="0.35">
      <c r="A367" s="23" t="str">
        <f t="shared" si="66"/>
        <v>Bratcov Gary</v>
      </c>
      <c r="B367" s="23" t="str">
        <f t="shared" si="67"/>
        <v>203.69.207.0</v>
      </c>
      <c r="C367" s="23" t="str">
        <f t="shared" si="68"/>
        <v>R7</v>
      </c>
      <c r="D367" s="23">
        <f t="shared" si="69"/>
        <v>2.5270000000000001</v>
      </c>
      <c r="E367" s="23" t="str">
        <f t="shared" si="70"/>
        <v>55+</v>
      </c>
      <c r="F367" s="23" t="str">
        <f t="shared" si="71"/>
        <v>A</v>
      </c>
      <c r="G367" s="27" t="s">
        <v>1733</v>
      </c>
      <c r="H367" s="27" t="str">
        <f t="shared" si="65"/>
        <v/>
      </c>
      <c r="I367" s="23" t="str">
        <f t="shared" si="72"/>
        <v>Messieurs</v>
      </c>
      <c r="J367" t="str">
        <f t="shared" si="73"/>
        <v>207.0</v>
      </c>
      <c r="K367">
        <f t="shared" si="74"/>
        <v>2</v>
      </c>
      <c r="L367" s="23" t="str">
        <f t="shared" si="75"/>
        <v>R7 </v>
      </c>
      <c r="M367" s="23" t="s">
        <v>2343</v>
      </c>
      <c r="N367" s="23" t="s">
        <v>2344</v>
      </c>
      <c r="O367" s="23" t="s">
        <v>2518</v>
      </c>
      <c r="P367" s="23">
        <v>15593</v>
      </c>
      <c r="Q367" s="23">
        <v>2.5270000000000001</v>
      </c>
      <c r="R367" s="23" t="s">
        <v>53</v>
      </c>
      <c r="S367" s="23" t="s">
        <v>36</v>
      </c>
    </row>
    <row r="368" spans="1:19" x14ac:dyDescent="0.35">
      <c r="A368" s="23" t="str">
        <f t="shared" si="66"/>
        <v>Brault Arthur</v>
      </c>
      <c r="B368" s="23" t="str">
        <f t="shared" si="67"/>
        <v>204.78.343.0</v>
      </c>
      <c r="C368" s="23" t="str">
        <f t="shared" si="68"/>
        <v>R7</v>
      </c>
      <c r="D368" s="23">
        <f t="shared" si="69"/>
        <v>3.0139999999999998</v>
      </c>
      <c r="E368" s="23" t="str">
        <f t="shared" si="70"/>
        <v>45+</v>
      </c>
      <c r="F368" s="23" t="str">
        <f t="shared" si="71"/>
        <v>A</v>
      </c>
      <c r="G368" s="27" t="s">
        <v>29</v>
      </c>
      <c r="H368" s="27" t="str">
        <f t="shared" si="65"/>
        <v/>
      </c>
      <c r="I368" s="23" t="str">
        <f t="shared" si="72"/>
        <v>Messieurs</v>
      </c>
      <c r="J368" t="str">
        <f t="shared" si="73"/>
        <v>343.0</v>
      </c>
      <c r="K368">
        <f t="shared" si="74"/>
        <v>3</v>
      </c>
      <c r="L368" s="23" t="str">
        <f t="shared" si="75"/>
        <v>R7 </v>
      </c>
      <c r="M368" s="23" t="s">
        <v>3788</v>
      </c>
      <c r="N368" s="23" t="s">
        <v>3789</v>
      </c>
      <c r="O368" s="23" t="s">
        <v>2518</v>
      </c>
      <c r="P368" s="23">
        <v>12613</v>
      </c>
      <c r="Q368" s="23">
        <v>3.0139999999999998</v>
      </c>
      <c r="R368" s="23" t="s">
        <v>76</v>
      </c>
      <c r="S368" s="23" t="s">
        <v>36</v>
      </c>
    </row>
    <row r="369" spans="1:19" x14ac:dyDescent="0.35">
      <c r="A369" s="23" t="str">
        <f t="shared" si="66"/>
        <v>Braun Kurt</v>
      </c>
      <c r="B369" s="23" t="str">
        <f t="shared" si="67"/>
        <v>204.46.187.0</v>
      </c>
      <c r="C369" s="23" t="str">
        <f t="shared" si="68"/>
        <v>R9</v>
      </c>
      <c r="D369" s="23">
        <f t="shared" si="69"/>
        <v>0.75</v>
      </c>
      <c r="E369" s="23" t="str">
        <f t="shared" si="70"/>
        <v>80+</v>
      </c>
      <c r="F369" s="23" t="str">
        <f t="shared" si="71"/>
        <v>S</v>
      </c>
      <c r="G369" s="27" t="s">
        <v>4910</v>
      </c>
      <c r="H369" s="27" t="str">
        <f t="shared" si="65"/>
        <v/>
      </c>
      <c r="I369" s="23" t="str">
        <f t="shared" si="72"/>
        <v>Messieurs</v>
      </c>
      <c r="J369" t="str">
        <f t="shared" si="73"/>
        <v>187.0</v>
      </c>
      <c r="K369">
        <f t="shared" si="74"/>
        <v>1</v>
      </c>
      <c r="L369" s="23" t="str">
        <f t="shared" si="75"/>
        <v>R9 </v>
      </c>
      <c r="M369" s="23" t="s">
        <v>6854</v>
      </c>
      <c r="N369" s="23" t="s">
        <v>6855</v>
      </c>
      <c r="O369" s="23" t="s">
        <v>2525</v>
      </c>
      <c r="P369" s="23">
        <v>32606</v>
      </c>
      <c r="Q369" s="23">
        <v>0.75</v>
      </c>
      <c r="R369" s="23" t="s">
        <v>156</v>
      </c>
      <c r="S369" s="23" t="s">
        <v>822</v>
      </c>
    </row>
    <row r="370" spans="1:19" x14ac:dyDescent="0.35">
      <c r="A370" s="23" t="str">
        <f t="shared" si="66"/>
        <v>Braun Leonardo</v>
      </c>
      <c r="B370" s="23" t="str">
        <f t="shared" si="67"/>
        <v>204.11.185.0</v>
      </c>
      <c r="C370" s="23" t="str">
        <f t="shared" si="68"/>
        <v>R9</v>
      </c>
      <c r="D370" s="23">
        <f t="shared" si="69"/>
        <v>0.81200000000000006</v>
      </c>
      <c r="E370" s="23" t="str">
        <f t="shared" si="70"/>
        <v>16&amp;U</v>
      </c>
      <c r="F370" s="23" t="str">
        <f t="shared" si="71"/>
        <v>A</v>
      </c>
      <c r="G370" s="27" t="s">
        <v>2783</v>
      </c>
      <c r="H370" s="27" t="str">
        <f t="shared" si="65"/>
        <v/>
      </c>
      <c r="I370" s="23" t="str">
        <f t="shared" si="72"/>
        <v>Messieurs</v>
      </c>
      <c r="J370" t="str">
        <f t="shared" si="73"/>
        <v>185.0</v>
      </c>
      <c r="K370">
        <f t="shared" si="74"/>
        <v>1</v>
      </c>
      <c r="L370" s="23" t="str">
        <f t="shared" si="75"/>
        <v>R9 </v>
      </c>
      <c r="M370" s="23" t="s">
        <v>4104</v>
      </c>
      <c r="N370" s="23" t="s">
        <v>4105</v>
      </c>
      <c r="O370" s="23" t="s">
        <v>2525</v>
      </c>
      <c r="P370" s="23">
        <v>31683</v>
      </c>
      <c r="Q370" s="23">
        <v>0.81200000000000006</v>
      </c>
      <c r="R370" s="23" t="s">
        <v>85</v>
      </c>
      <c r="S370" s="23" t="s">
        <v>36</v>
      </c>
    </row>
    <row r="371" spans="1:19" x14ac:dyDescent="0.35">
      <c r="A371" s="23" t="str">
        <f t="shared" si="66"/>
        <v>Bravo Diego Leon</v>
      </c>
      <c r="B371" s="23" t="str">
        <f t="shared" si="67"/>
        <v>204.03.101.0</v>
      </c>
      <c r="C371" s="23" t="str">
        <f t="shared" si="68"/>
        <v>R9</v>
      </c>
      <c r="D371" s="23">
        <f t="shared" si="69"/>
        <v>0.75</v>
      </c>
      <c r="E371" s="23" t="str">
        <f t="shared" si="70"/>
        <v>A</v>
      </c>
      <c r="F371" s="23" t="str">
        <f t="shared" si="71"/>
        <v>S</v>
      </c>
      <c r="G371" s="27" t="s">
        <v>2783</v>
      </c>
      <c r="H371" s="27" t="str">
        <f t="shared" si="65"/>
        <v/>
      </c>
      <c r="I371" s="23" t="str">
        <f t="shared" si="72"/>
        <v>Messieurs</v>
      </c>
      <c r="J371" t="str">
        <f t="shared" si="73"/>
        <v>101.0</v>
      </c>
      <c r="K371">
        <f t="shared" si="74"/>
        <v>1</v>
      </c>
      <c r="L371" s="23" t="str">
        <f t="shared" si="75"/>
        <v>R9 </v>
      </c>
      <c r="M371" s="23" t="s">
        <v>1528</v>
      </c>
      <c r="N371" s="23" t="s">
        <v>1529</v>
      </c>
      <c r="O371" s="23" t="s">
        <v>2525</v>
      </c>
      <c r="P371" s="23">
        <v>32606</v>
      </c>
      <c r="Q371" s="23">
        <v>0.75</v>
      </c>
      <c r="R371" s="23" t="s">
        <v>36</v>
      </c>
      <c r="S371" s="23" t="s">
        <v>822</v>
      </c>
    </row>
    <row r="372" spans="1:19" x14ac:dyDescent="0.35">
      <c r="A372" s="23" t="str">
        <f t="shared" si="66"/>
        <v>Bravo Prado Giancarlo</v>
      </c>
      <c r="B372" s="23" t="str">
        <f t="shared" si="67"/>
        <v>204.00.160.0</v>
      </c>
      <c r="C372" s="23" t="str">
        <f t="shared" si="68"/>
        <v>R9</v>
      </c>
      <c r="D372" s="23">
        <f t="shared" si="69"/>
        <v>0.75</v>
      </c>
      <c r="E372" s="23" t="str">
        <f t="shared" si="70"/>
        <v>A</v>
      </c>
      <c r="F372" s="23" t="str">
        <f t="shared" si="71"/>
        <v>S</v>
      </c>
      <c r="G372" s="27" t="s">
        <v>497</v>
      </c>
      <c r="H372" s="27" t="str">
        <f t="shared" si="65"/>
        <v/>
      </c>
      <c r="I372" s="23" t="str">
        <f t="shared" si="72"/>
        <v>Messieurs</v>
      </c>
      <c r="J372" t="str">
        <f t="shared" si="73"/>
        <v>160.0</v>
      </c>
      <c r="K372">
        <f t="shared" si="74"/>
        <v>1</v>
      </c>
      <c r="L372" s="23" t="str">
        <f t="shared" si="75"/>
        <v>R9 </v>
      </c>
      <c r="M372" s="23" t="s">
        <v>1081</v>
      </c>
      <c r="N372" s="23" t="s">
        <v>1082</v>
      </c>
      <c r="O372" s="23" t="s">
        <v>2525</v>
      </c>
      <c r="P372" s="23">
        <v>32606</v>
      </c>
      <c r="Q372" s="23">
        <v>0.75</v>
      </c>
      <c r="R372" s="23" t="s">
        <v>36</v>
      </c>
      <c r="S372" s="23" t="s">
        <v>822</v>
      </c>
    </row>
    <row r="373" spans="1:19" x14ac:dyDescent="0.35">
      <c r="A373" s="23" t="str">
        <f t="shared" si="66"/>
        <v>Breasson Sonia</v>
      </c>
      <c r="B373" s="23" t="str">
        <f t="shared" si="67"/>
        <v>514.87.577.0</v>
      </c>
      <c r="C373" s="23" t="str">
        <f t="shared" si="68"/>
        <v>R5</v>
      </c>
      <c r="D373" s="23">
        <f t="shared" si="69"/>
        <v>4.5970000000000004</v>
      </c>
      <c r="E373" s="23" t="str">
        <f t="shared" si="70"/>
        <v>35+</v>
      </c>
      <c r="F373" s="23" t="str">
        <f t="shared" si="71"/>
        <v>A</v>
      </c>
      <c r="G373" s="27" t="s">
        <v>28</v>
      </c>
      <c r="H373" s="27" t="str">
        <f t="shared" si="65"/>
        <v/>
      </c>
      <c r="I373" s="23" t="str">
        <f t="shared" si="72"/>
        <v>Dames</v>
      </c>
      <c r="J373" t="str">
        <f t="shared" si="73"/>
        <v>577.0</v>
      </c>
      <c r="K373">
        <f t="shared" si="74"/>
        <v>5</v>
      </c>
      <c r="L373" s="23" t="str">
        <f t="shared" si="75"/>
        <v>R5 </v>
      </c>
      <c r="M373" s="23" t="s">
        <v>264</v>
      </c>
      <c r="N373" s="23" t="s">
        <v>2284</v>
      </c>
      <c r="O373" s="23" t="s">
        <v>2536</v>
      </c>
      <c r="P373" s="23">
        <v>1942</v>
      </c>
      <c r="Q373" s="23">
        <v>4.5970000000000004</v>
      </c>
      <c r="R373" s="23" t="s">
        <v>42</v>
      </c>
      <c r="S373" s="23" t="s">
        <v>36</v>
      </c>
    </row>
    <row r="374" spans="1:19" x14ac:dyDescent="0.35">
      <c r="A374" s="23" t="str">
        <f t="shared" si="66"/>
        <v>Brechbuhl Laurent</v>
      </c>
      <c r="B374" s="23" t="str">
        <f t="shared" si="67"/>
        <v>205.50.101.0</v>
      </c>
      <c r="C374" s="23" t="str">
        <f t="shared" si="68"/>
        <v>R9</v>
      </c>
      <c r="D374" s="23">
        <f t="shared" si="69"/>
        <v>0.75</v>
      </c>
      <c r="E374" s="23" t="str">
        <f t="shared" si="70"/>
        <v>75+</v>
      </c>
      <c r="F374" s="23" t="str">
        <f t="shared" si="71"/>
        <v>S</v>
      </c>
      <c r="G374" s="27" t="s">
        <v>3273</v>
      </c>
      <c r="H374" s="27" t="str">
        <f t="shared" si="65"/>
        <v/>
      </c>
      <c r="I374" s="23" t="str">
        <f t="shared" si="72"/>
        <v>Messieurs</v>
      </c>
      <c r="J374" t="str">
        <f t="shared" si="73"/>
        <v>101.0</v>
      </c>
      <c r="K374">
        <f t="shared" si="74"/>
        <v>1</v>
      </c>
      <c r="L374" s="23" t="str">
        <f t="shared" si="75"/>
        <v>R9 </v>
      </c>
      <c r="M374" s="23" t="s">
        <v>3525</v>
      </c>
      <c r="N374" s="23" t="s">
        <v>3526</v>
      </c>
      <c r="O374" s="23" t="s">
        <v>2525</v>
      </c>
      <c r="P374" s="23">
        <v>32606</v>
      </c>
      <c r="Q374" s="23">
        <v>0.75</v>
      </c>
      <c r="R374" s="23" t="s">
        <v>155</v>
      </c>
      <c r="S374" s="23" t="s">
        <v>822</v>
      </c>
    </row>
    <row r="375" spans="1:19" x14ac:dyDescent="0.35">
      <c r="A375" s="23" t="str">
        <f t="shared" si="66"/>
        <v>Bréchet Louis</v>
      </c>
      <c r="B375" s="23" t="str">
        <f t="shared" si="67"/>
        <v>205.16.375.0</v>
      </c>
      <c r="C375" s="23" t="str">
        <f t="shared" si="68"/>
        <v>R8</v>
      </c>
      <c r="D375" s="23">
        <f t="shared" si="69"/>
        <v>1.8480000000000001</v>
      </c>
      <c r="E375" s="23" t="str">
        <f t="shared" si="70"/>
        <v>10&amp;U</v>
      </c>
      <c r="F375" s="23" t="str">
        <f t="shared" si="71"/>
        <v>A</v>
      </c>
      <c r="G375" s="27" t="s">
        <v>27</v>
      </c>
      <c r="H375" s="27" t="str">
        <f t="shared" si="65"/>
        <v/>
      </c>
      <c r="I375" s="23" t="str">
        <f t="shared" si="72"/>
        <v>Messieurs</v>
      </c>
      <c r="J375" t="str">
        <f t="shared" si="73"/>
        <v>375.0</v>
      </c>
      <c r="K375">
        <f t="shared" si="74"/>
        <v>3</v>
      </c>
      <c r="L375" s="23" t="str">
        <f t="shared" si="75"/>
        <v>R8 </v>
      </c>
      <c r="M375" s="23" t="s">
        <v>3873</v>
      </c>
      <c r="N375" s="23" t="s">
        <v>3874</v>
      </c>
      <c r="O375" s="23" t="s">
        <v>2522</v>
      </c>
      <c r="P375" s="23">
        <v>20618</v>
      </c>
      <c r="Q375" s="23">
        <v>1.8480000000000001</v>
      </c>
      <c r="R375" s="23" t="s">
        <v>106</v>
      </c>
      <c r="S375" s="23" t="s">
        <v>36</v>
      </c>
    </row>
    <row r="376" spans="1:19" x14ac:dyDescent="0.35">
      <c r="A376" s="23" t="str">
        <f t="shared" si="66"/>
        <v>Breckenridge Jennifer</v>
      </c>
      <c r="B376" s="23" t="str">
        <f t="shared" si="67"/>
        <v>205.73.569.0</v>
      </c>
      <c r="C376" s="23" t="str">
        <f t="shared" si="68"/>
        <v>R9</v>
      </c>
      <c r="D376" s="23">
        <f t="shared" si="69"/>
        <v>0.75</v>
      </c>
      <c r="E376" s="23" t="str">
        <f t="shared" si="70"/>
        <v>50+</v>
      </c>
      <c r="F376" s="23" t="str">
        <f t="shared" si="71"/>
        <v>S</v>
      </c>
      <c r="G376" s="27" t="s">
        <v>1733</v>
      </c>
      <c r="H376" s="27" t="str">
        <f t="shared" si="65"/>
        <v/>
      </c>
      <c r="I376" s="23" t="str">
        <f t="shared" si="72"/>
        <v>Dames</v>
      </c>
      <c r="J376" t="str">
        <f t="shared" si="73"/>
        <v>569.0</v>
      </c>
      <c r="K376">
        <f t="shared" si="74"/>
        <v>5</v>
      </c>
      <c r="L376" s="23" t="str">
        <f t="shared" si="75"/>
        <v>R9 </v>
      </c>
      <c r="M376" s="23" t="s">
        <v>2699</v>
      </c>
      <c r="N376" s="23" t="s">
        <v>2700</v>
      </c>
      <c r="O376" s="23" t="s">
        <v>2525</v>
      </c>
      <c r="P376" s="23">
        <v>11849</v>
      </c>
      <c r="Q376" s="23">
        <v>0.75</v>
      </c>
      <c r="R376" s="23" t="s">
        <v>39</v>
      </c>
      <c r="S376" s="23" t="s">
        <v>822</v>
      </c>
    </row>
    <row r="377" spans="1:19" x14ac:dyDescent="0.35">
      <c r="A377" s="23" t="str">
        <f t="shared" si="66"/>
        <v>Brégand Christophe</v>
      </c>
      <c r="B377" s="23" t="str">
        <f t="shared" si="67"/>
        <v>206.71.379.1</v>
      </c>
      <c r="C377" s="23" t="str">
        <f t="shared" si="68"/>
        <v>R9</v>
      </c>
      <c r="D377" s="23">
        <f t="shared" si="69"/>
        <v>0.75</v>
      </c>
      <c r="E377" s="23" t="str">
        <f t="shared" si="70"/>
        <v>55+</v>
      </c>
      <c r="F377" s="23" t="str">
        <f t="shared" si="71"/>
        <v>S</v>
      </c>
      <c r="G377" s="27" t="s">
        <v>4909</v>
      </c>
      <c r="H377" s="27" t="str">
        <f t="shared" si="65"/>
        <v/>
      </c>
      <c r="I377" s="23" t="str">
        <f t="shared" si="72"/>
        <v>Messieurs</v>
      </c>
      <c r="J377" t="str">
        <f t="shared" si="73"/>
        <v>379.1</v>
      </c>
      <c r="K377">
        <f t="shared" si="74"/>
        <v>3</v>
      </c>
      <c r="L377" s="23" t="str">
        <f t="shared" si="75"/>
        <v>R9 </v>
      </c>
      <c r="M377" s="23" t="s">
        <v>5911</v>
      </c>
      <c r="N377" s="23" t="s">
        <v>5912</v>
      </c>
      <c r="O377" s="23" t="s">
        <v>2525</v>
      </c>
      <c r="P377" s="23">
        <v>32606</v>
      </c>
      <c r="Q377" s="23">
        <v>0.75</v>
      </c>
      <c r="R377" s="23" t="s">
        <v>53</v>
      </c>
      <c r="S377" s="23" t="s">
        <v>822</v>
      </c>
    </row>
    <row r="378" spans="1:19" x14ac:dyDescent="0.35">
      <c r="A378" s="23" t="str">
        <f t="shared" si="66"/>
        <v>Bregy Yann</v>
      </c>
      <c r="B378" s="23" t="str">
        <f t="shared" si="67"/>
        <v>206.96.336.0</v>
      </c>
      <c r="C378" s="23" t="str">
        <f t="shared" si="68"/>
        <v>R9</v>
      </c>
      <c r="D378" s="23">
        <f t="shared" si="69"/>
        <v>0.75</v>
      </c>
      <c r="E378" s="23" t="str">
        <f t="shared" si="70"/>
        <v>A</v>
      </c>
      <c r="F378" s="23" t="str">
        <f t="shared" si="71"/>
        <v>S</v>
      </c>
      <c r="G378" s="27" t="s">
        <v>25</v>
      </c>
      <c r="H378" s="27" t="str">
        <f t="shared" si="65"/>
        <v/>
      </c>
      <c r="I378" s="23" t="str">
        <f t="shared" si="72"/>
        <v>Messieurs</v>
      </c>
      <c r="J378" t="str">
        <f t="shared" si="73"/>
        <v>336.0</v>
      </c>
      <c r="K378">
        <f t="shared" si="74"/>
        <v>3</v>
      </c>
      <c r="L378" s="23" t="str">
        <f t="shared" si="75"/>
        <v>R9 </v>
      </c>
      <c r="M378" s="23" t="s">
        <v>853</v>
      </c>
      <c r="N378" s="23" t="s">
        <v>854</v>
      </c>
      <c r="O378" s="23" t="s">
        <v>2525</v>
      </c>
      <c r="P378" s="23">
        <v>32606</v>
      </c>
      <c r="Q378" s="23">
        <v>0.75</v>
      </c>
      <c r="R378" s="23" t="s">
        <v>36</v>
      </c>
      <c r="S378" s="23" t="s">
        <v>822</v>
      </c>
    </row>
    <row r="379" spans="1:19" x14ac:dyDescent="0.35">
      <c r="A379" s="23" t="str">
        <f t="shared" si="66"/>
        <v>Brendan Bérat</v>
      </c>
      <c r="B379" s="23" t="str">
        <f t="shared" si="67"/>
        <v>207.01.319.0</v>
      </c>
      <c r="C379" s="23" t="str">
        <f t="shared" si="68"/>
        <v>R9</v>
      </c>
      <c r="D379" s="23">
        <f t="shared" si="69"/>
        <v>0.75</v>
      </c>
      <c r="E379" s="23" t="str">
        <f t="shared" si="70"/>
        <v>A</v>
      </c>
      <c r="F379" s="23" t="str">
        <f t="shared" si="71"/>
        <v>S</v>
      </c>
      <c r="G379" s="27" t="s">
        <v>5553</v>
      </c>
      <c r="H379" s="27" t="str">
        <f t="shared" ref="H379:H441" si="76">IF(B379=B378,1,"")</f>
        <v/>
      </c>
      <c r="I379" s="23" t="str">
        <f t="shared" si="72"/>
        <v>Messieurs</v>
      </c>
      <c r="J379" t="str">
        <f t="shared" si="73"/>
        <v>319.0</v>
      </c>
      <c r="K379">
        <f t="shared" si="74"/>
        <v>3</v>
      </c>
      <c r="L379" s="23" t="str">
        <f t="shared" si="75"/>
        <v>R9 </v>
      </c>
      <c r="M379" s="23" t="s">
        <v>5437</v>
      </c>
      <c r="N379" s="23" t="s">
        <v>5438</v>
      </c>
      <c r="O379" s="23" t="s">
        <v>2525</v>
      </c>
      <c r="P379" s="23">
        <v>32606</v>
      </c>
      <c r="Q379" s="23">
        <v>0.75</v>
      </c>
      <c r="R379" s="23" t="s">
        <v>36</v>
      </c>
      <c r="S379" s="23" t="s">
        <v>822</v>
      </c>
    </row>
    <row r="380" spans="1:19" x14ac:dyDescent="0.35">
      <c r="A380" s="23" t="str">
        <f t="shared" si="66"/>
        <v>Brennan Felix</v>
      </c>
      <c r="B380" s="23" t="str">
        <f t="shared" si="67"/>
        <v>207.10.287.0</v>
      </c>
      <c r="C380" s="23" t="str">
        <f t="shared" si="68"/>
        <v>R9</v>
      </c>
      <c r="D380" s="23">
        <f t="shared" si="69"/>
        <v>0.75</v>
      </c>
      <c r="E380" s="23" t="str">
        <f t="shared" si="70"/>
        <v>16&amp;U</v>
      </c>
      <c r="F380" s="23" t="str">
        <f t="shared" si="71"/>
        <v>S</v>
      </c>
      <c r="G380" s="27" t="s">
        <v>28</v>
      </c>
      <c r="H380" s="27" t="str">
        <f t="shared" si="76"/>
        <v/>
      </c>
      <c r="I380" s="23" t="str">
        <f t="shared" si="72"/>
        <v>Messieurs</v>
      </c>
      <c r="J380" t="str">
        <f t="shared" si="73"/>
        <v>287.0</v>
      </c>
      <c r="K380">
        <f t="shared" si="74"/>
        <v>2</v>
      </c>
      <c r="L380" s="23" t="str">
        <f t="shared" si="75"/>
        <v>R9 </v>
      </c>
      <c r="M380" s="23" t="s">
        <v>2650</v>
      </c>
      <c r="N380" s="23" t="s">
        <v>2651</v>
      </c>
      <c r="O380" s="23" t="s">
        <v>2525</v>
      </c>
      <c r="P380" s="23">
        <v>32606</v>
      </c>
      <c r="Q380" s="23">
        <v>0.75</v>
      </c>
      <c r="R380" s="23" t="s">
        <v>85</v>
      </c>
      <c r="S380" s="23" t="s">
        <v>822</v>
      </c>
    </row>
    <row r="381" spans="1:19" x14ac:dyDescent="0.35">
      <c r="A381" s="23" t="str">
        <f t="shared" si="66"/>
        <v>Brennan Patrick</v>
      </c>
      <c r="B381" s="23" t="str">
        <f t="shared" si="67"/>
        <v>207.73.181.0</v>
      </c>
      <c r="C381" s="23" t="str">
        <f t="shared" si="68"/>
        <v>R9</v>
      </c>
      <c r="D381" s="23">
        <f t="shared" si="69"/>
        <v>0.75</v>
      </c>
      <c r="E381" s="23" t="str">
        <f t="shared" si="70"/>
        <v>50+</v>
      </c>
      <c r="F381" s="23" t="str">
        <f t="shared" si="71"/>
        <v>A</v>
      </c>
      <c r="G381" s="27" t="s">
        <v>28</v>
      </c>
      <c r="H381" s="27" t="str">
        <f t="shared" si="76"/>
        <v/>
      </c>
      <c r="I381" s="23" t="str">
        <f t="shared" si="72"/>
        <v>Messieurs</v>
      </c>
      <c r="J381" t="str">
        <f t="shared" si="73"/>
        <v>181.0</v>
      </c>
      <c r="K381">
        <f t="shared" si="74"/>
        <v>1</v>
      </c>
      <c r="L381" s="23" t="str">
        <f t="shared" si="75"/>
        <v>R9 </v>
      </c>
      <c r="M381" s="23" t="s">
        <v>1727</v>
      </c>
      <c r="N381" s="23" t="s">
        <v>1728</v>
      </c>
      <c r="O381" s="23" t="s">
        <v>2525</v>
      </c>
      <c r="P381" s="23">
        <v>32606</v>
      </c>
      <c r="Q381" s="23">
        <v>0.75</v>
      </c>
      <c r="R381" s="23" t="s">
        <v>39</v>
      </c>
      <c r="S381" s="23" t="s">
        <v>36</v>
      </c>
    </row>
    <row r="382" spans="1:19" x14ac:dyDescent="0.35">
      <c r="A382" s="23" t="str">
        <f t="shared" si="66"/>
        <v>Brenner Oscar</v>
      </c>
      <c r="B382" s="23" t="str">
        <f t="shared" si="67"/>
        <v>207.16.339.0</v>
      </c>
      <c r="C382" s="23" t="str">
        <f t="shared" si="68"/>
        <v>R8</v>
      </c>
      <c r="D382" s="23">
        <f t="shared" si="69"/>
        <v>1.3939999999999999</v>
      </c>
      <c r="E382" s="23" t="str">
        <f t="shared" si="70"/>
        <v>10&amp;U</v>
      </c>
      <c r="F382" s="23" t="str">
        <f t="shared" si="71"/>
        <v>A</v>
      </c>
      <c r="G382" s="27" t="s">
        <v>2783</v>
      </c>
      <c r="H382" s="27" t="str">
        <f t="shared" si="76"/>
        <v/>
      </c>
      <c r="I382" s="23" t="str">
        <f t="shared" si="72"/>
        <v>Messieurs</v>
      </c>
      <c r="J382" t="str">
        <f t="shared" si="73"/>
        <v>339.0</v>
      </c>
      <c r="K382">
        <f t="shared" si="74"/>
        <v>3</v>
      </c>
      <c r="L382" s="23" t="str">
        <f t="shared" si="75"/>
        <v>R8 </v>
      </c>
      <c r="M382" s="23" t="s">
        <v>4068</v>
      </c>
      <c r="N382" s="23" t="s">
        <v>4069</v>
      </c>
      <c r="O382" s="23" t="s">
        <v>2522</v>
      </c>
      <c r="P382" s="23">
        <v>24673</v>
      </c>
      <c r="Q382" s="23">
        <v>1.3939999999999999</v>
      </c>
      <c r="R382" s="23" t="s">
        <v>106</v>
      </c>
      <c r="S382" s="23" t="s">
        <v>36</v>
      </c>
    </row>
    <row r="383" spans="1:19" x14ac:dyDescent="0.35">
      <c r="A383" s="23" t="str">
        <f t="shared" si="66"/>
        <v>Brenner Patrick</v>
      </c>
      <c r="B383" s="23" t="str">
        <f t="shared" si="67"/>
        <v>207.76.180.0</v>
      </c>
      <c r="C383" s="23" t="str">
        <f t="shared" si="68"/>
        <v>R7</v>
      </c>
      <c r="D383" s="23">
        <f t="shared" si="69"/>
        <v>2.141</v>
      </c>
      <c r="E383" s="23" t="str">
        <f t="shared" si="70"/>
        <v>50+</v>
      </c>
      <c r="F383" s="23" t="str">
        <f t="shared" si="71"/>
        <v>A</v>
      </c>
      <c r="G383" s="27" t="s">
        <v>2783</v>
      </c>
      <c r="H383" s="27" t="str">
        <f t="shared" si="76"/>
        <v/>
      </c>
      <c r="I383" s="23" t="str">
        <f t="shared" si="72"/>
        <v>Messieurs</v>
      </c>
      <c r="J383" t="str">
        <f t="shared" si="73"/>
        <v>180.0</v>
      </c>
      <c r="K383">
        <f t="shared" si="74"/>
        <v>1</v>
      </c>
      <c r="L383" s="23" t="str">
        <f t="shared" si="75"/>
        <v>R7 </v>
      </c>
      <c r="M383" s="23" t="s">
        <v>4064</v>
      </c>
      <c r="N383" s="23" t="s">
        <v>4065</v>
      </c>
      <c r="O383" s="23" t="s">
        <v>2518</v>
      </c>
      <c r="P383" s="23">
        <v>18366</v>
      </c>
      <c r="Q383" s="23">
        <v>2.141</v>
      </c>
      <c r="R383" s="23" t="s">
        <v>39</v>
      </c>
      <c r="S383" s="23" t="s">
        <v>36</v>
      </c>
    </row>
    <row r="384" spans="1:19" x14ac:dyDescent="0.35">
      <c r="A384" s="23" t="str">
        <f t="shared" si="66"/>
        <v>Bres Camille</v>
      </c>
      <c r="B384" s="23" t="str">
        <f t="shared" si="67"/>
        <v>208.80.775.0</v>
      </c>
      <c r="C384" s="23" t="str">
        <f t="shared" si="68"/>
        <v>R9</v>
      </c>
      <c r="D384" s="23">
        <f t="shared" si="69"/>
        <v>0.74299999999999999</v>
      </c>
      <c r="E384" s="23" t="str">
        <f t="shared" si="70"/>
        <v>45+</v>
      </c>
      <c r="F384" s="23" t="str">
        <f t="shared" si="71"/>
        <v>A</v>
      </c>
      <c r="G384" s="27" t="s">
        <v>4909</v>
      </c>
      <c r="H384" s="27" t="str">
        <f t="shared" si="76"/>
        <v/>
      </c>
      <c r="I384" s="23" t="str">
        <f t="shared" si="72"/>
        <v>Dames</v>
      </c>
      <c r="J384" t="str">
        <f t="shared" si="73"/>
        <v>775.0</v>
      </c>
      <c r="K384">
        <f t="shared" si="74"/>
        <v>7</v>
      </c>
      <c r="L384" s="23" t="str">
        <f t="shared" si="75"/>
        <v>R9 </v>
      </c>
      <c r="M384" s="23" t="s">
        <v>5805</v>
      </c>
      <c r="N384" s="23" t="s">
        <v>5806</v>
      </c>
      <c r="O384" s="23" t="s">
        <v>2525</v>
      </c>
      <c r="P384" s="23">
        <v>16773</v>
      </c>
      <c r="Q384" s="23">
        <v>0.74299999999999999</v>
      </c>
      <c r="R384" s="23" t="s">
        <v>76</v>
      </c>
      <c r="S384" s="23" t="s">
        <v>36</v>
      </c>
    </row>
    <row r="385" spans="1:19" x14ac:dyDescent="0.35">
      <c r="A385" s="23" t="str">
        <f t="shared" si="66"/>
        <v>Bresciani Angelo</v>
      </c>
      <c r="B385" s="23" t="str">
        <f t="shared" si="67"/>
        <v>208.88.355.0</v>
      </c>
      <c r="C385" s="23" t="str">
        <f t="shared" si="68"/>
        <v>R9</v>
      </c>
      <c r="D385" s="23">
        <f t="shared" si="69"/>
        <v>0.75</v>
      </c>
      <c r="E385" s="23" t="str">
        <f t="shared" si="70"/>
        <v>35+</v>
      </c>
      <c r="F385" s="23" t="str">
        <f t="shared" si="71"/>
        <v>S</v>
      </c>
      <c r="G385" s="27" t="s">
        <v>3273</v>
      </c>
      <c r="H385" s="27" t="str">
        <f t="shared" si="76"/>
        <v/>
      </c>
      <c r="I385" s="23" t="str">
        <f t="shared" si="72"/>
        <v>Messieurs</v>
      </c>
      <c r="J385" t="str">
        <f t="shared" si="73"/>
        <v>355.0</v>
      </c>
      <c r="K385">
        <f t="shared" si="74"/>
        <v>3</v>
      </c>
      <c r="L385" s="23" t="str">
        <f t="shared" si="75"/>
        <v>R9 </v>
      </c>
      <c r="M385" s="23" t="s">
        <v>4984</v>
      </c>
      <c r="N385" s="23" t="s">
        <v>4985</v>
      </c>
      <c r="O385" s="23" t="s">
        <v>2525</v>
      </c>
      <c r="P385" s="23">
        <v>32606</v>
      </c>
      <c r="Q385" s="23">
        <v>0.75</v>
      </c>
      <c r="R385" s="23" t="s">
        <v>42</v>
      </c>
      <c r="S385" s="23" t="s">
        <v>822</v>
      </c>
    </row>
    <row r="386" spans="1:19" x14ac:dyDescent="0.35">
      <c r="A386" s="23" t="str">
        <f t="shared" si="66"/>
        <v>Breton Claudine</v>
      </c>
      <c r="B386" s="23" t="str">
        <f t="shared" si="67"/>
        <v>208.74.644.0</v>
      </c>
      <c r="C386" s="23" t="str">
        <f t="shared" si="68"/>
        <v>R8</v>
      </c>
      <c r="D386" s="23">
        <f t="shared" si="69"/>
        <v>1.716</v>
      </c>
      <c r="E386" s="23" t="str">
        <f t="shared" si="70"/>
        <v>50+</v>
      </c>
      <c r="F386" s="23" t="str">
        <f t="shared" si="71"/>
        <v>S</v>
      </c>
      <c r="G386" s="27" t="s">
        <v>1733</v>
      </c>
      <c r="H386" s="27" t="str">
        <f t="shared" si="76"/>
        <v/>
      </c>
      <c r="I386" s="23" t="str">
        <f t="shared" si="72"/>
        <v>Dames</v>
      </c>
      <c r="J386" t="str">
        <f t="shared" si="73"/>
        <v>644.0</v>
      </c>
      <c r="K386">
        <f t="shared" si="74"/>
        <v>6</v>
      </c>
      <c r="L386" s="23" t="str">
        <f t="shared" si="75"/>
        <v>R8 </v>
      </c>
      <c r="M386" s="23" t="s">
        <v>1830</v>
      </c>
      <c r="N386" s="23" t="s">
        <v>1831</v>
      </c>
      <c r="O386" s="23" t="s">
        <v>2522</v>
      </c>
      <c r="P386" s="23">
        <v>7834</v>
      </c>
      <c r="Q386" s="23">
        <v>1.716</v>
      </c>
      <c r="R386" s="23" t="s">
        <v>39</v>
      </c>
      <c r="S386" s="23" t="s">
        <v>822</v>
      </c>
    </row>
    <row r="387" spans="1:19" x14ac:dyDescent="0.35">
      <c r="A387" s="23" t="str">
        <f t="shared" ref="A387:A450" si="77">+N387</f>
        <v>Brett Katarina</v>
      </c>
      <c r="B387" s="23" t="str">
        <f t="shared" ref="B387:B450" si="78">+M387</f>
        <v>208.92.776.0</v>
      </c>
      <c r="C387" s="23" t="str">
        <f t="shared" ref="C387:C450" si="79">LEFT(L387,2)</f>
        <v>R7</v>
      </c>
      <c r="D387" s="23">
        <f t="shared" ref="D387:D450" si="80">+Q387</f>
        <v>2.9009999999999998</v>
      </c>
      <c r="E387" s="23" t="str">
        <f t="shared" ref="E387:E450" si="81">+R387</f>
        <v>30+</v>
      </c>
      <c r="F387" s="23" t="str">
        <f t="shared" ref="F387:F450" si="82">+S387</f>
        <v>A</v>
      </c>
      <c r="G387" s="27" t="s">
        <v>1733</v>
      </c>
      <c r="H387" s="27" t="str">
        <f t="shared" si="76"/>
        <v/>
      </c>
      <c r="I387" s="23" t="str">
        <f t="shared" ref="I387:I450" si="83">IF(K387&gt;4,"Dames","Messieurs")</f>
        <v>Dames</v>
      </c>
      <c r="J387" t="str">
        <f t="shared" ref="J387:J450" si="84">RIGHT(B387,5)</f>
        <v>776.0</v>
      </c>
      <c r="K387">
        <f t="shared" ref="K387:K450" si="85">VALUE(LEFT(J387,1))</f>
        <v>7</v>
      </c>
      <c r="L387" s="23" t="str">
        <f t="shared" ref="L387:L450" si="86">+O387</f>
        <v>R7 </v>
      </c>
      <c r="M387" s="23" t="s">
        <v>2328</v>
      </c>
      <c r="N387" s="23" t="s">
        <v>2329</v>
      </c>
      <c r="O387" s="23" t="s">
        <v>2518</v>
      </c>
      <c r="P387" s="23">
        <v>4616</v>
      </c>
      <c r="Q387" s="23">
        <v>2.9009999999999998</v>
      </c>
      <c r="R387" s="23" t="s">
        <v>35</v>
      </c>
      <c r="S387" s="23" t="s">
        <v>36</v>
      </c>
    </row>
    <row r="388" spans="1:19" x14ac:dyDescent="0.35">
      <c r="A388" s="23" t="str">
        <f t="shared" si="77"/>
        <v>Breval Ryan</v>
      </c>
      <c r="B388" s="23" t="str">
        <f t="shared" si="78"/>
        <v>208.97.140.0</v>
      </c>
      <c r="C388" s="23" t="str">
        <f t="shared" si="79"/>
        <v>R9</v>
      </c>
      <c r="D388" s="23">
        <f t="shared" si="80"/>
        <v>0.75</v>
      </c>
      <c r="E388" s="23" t="str">
        <f t="shared" si="81"/>
        <v>A</v>
      </c>
      <c r="F388" s="23" t="str">
        <f t="shared" si="82"/>
        <v>S</v>
      </c>
      <c r="G388" s="27" t="s">
        <v>3273</v>
      </c>
      <c r="H388" s="27" t="str">
        <f t="shared" si="76"/>
        <v/>
      </c>
      <c r="I388" s="23" t="str">
        <f t="shared" si="83"/>
        <v>Messieurs</v>
      </c>
      <c r="J388" t="str">
        <f t="shared" si="84"/>
        <v>140.0</v>
      </c>
      <c r="K388">
        <f t="shared" si="85"/>
        <v>1</v>
      </c>
      <c r="L388" s="23" t="str">
        <f t="shared" si="86"/>
        <v>R9 </v>
      </c>
      <c r="M388" s="23" t="s">
        <v>3531</v>
      </c>
      <c r="N388" s="23" t="s">
        <v>3532</v>
      </c>
      <c r="O388" s="23" t="s">
        <v>2525</v>
      </c>
      <c r="P388" s="23">
        <v>32606</v>
      </c>
      <c r="Q388" s="23">
        <v>0.75</v>
      </c>
      <c r="R388" s="23" t="s">
        <v>36</v>
      </c>
      <c r="S388" s="23" t="s">
        <v>822</v>
      </c>
    </row>
    <row r="389" spans="1:19" x14ac:dyDescent="0.35">
      <c r="A389" s="23" t="str">
        <f t="shared" si="77"/>
        <v>Briault leo</v>
      </c>
      <c r="B389" s="23" t="str">
        <f t="shared" si="78"/>
        <v>209.96.124.0</v>
      </c>
      <c r="C389" s="23" t="str">
        <f t="shared" si="79"/>
        <v>R6</v>
      </c>
      <c r="D389" s="23">
        <f t="shared" si="80"/>
        <v>4.03</v>
      </c>
      <c r="E389" s="23" t="str">
        <f t="shared" si="81"/>
        <v>A</v>
      </c>
      <c r="F389" s="23" t="str">
        <f t="shared" si="82"/>
        <v>A</v>
      </c>
      <c r="G389" s="27" t="s">
        <v>5553</v>
      </c>
      <c r="H389" s="27" t="str">
        <f t="shared" si="76"/>
        <v/>
      </c>
      <c r="I389" s="23" t="str">
        <f t="shared" si="83"/>
        <v>Messieurs</v>
      </c>
      <c r="J389" t="str">
        <f t="shared" si="84"/>
        <v>124.0</v>
      </c>
      <c r="K389">
        <f t="shared" si="85"/>
        <v>1</v>
      </c>
      <c r="L389" s="23" t="str">
        <f t="shared" si="86"/>
        <v>R6 </v>
      </c>
      <c r="M389" s="23" t="s">
        <v>5113</v>
      </c>
      <c r="N389" s="23" t="s">
        <v>5114</v>
      </c>
      <c r="O389" s="23" t="s">
        <v>2517</v>
      </c>
      <c r="P389" s="23">
        <v>7671</v>
      </c>
      <c r="Q389" s="23">
        <v>4.03</v>
      </c>
      <c r="R389" s="23" t="s">
        <v>36</v>
      </c>
      <c r="S389" s="23" t="s">
        <v>36</v>
      </c>
    </row>
    <row r="390" spans="1:19" x14ac:dyDescent="0.35">
      <c r="A390" s="23" t="str">
        <f t="shared" si="77"/>
        <v>Briccafiori Christian</v>
      </c>
      <c r="B390" s="23" t="str">
        <f t="shared" si="78"/>
        <v>209.55.348.0</v>
      </c>
      <c r="C390" s="23" t="str">
        <f t="shared" si="79"/>
        <v>R7</v>
      </c>
      <c r="D390" s="23">
        <f t="shared" si="80"/>
        <v>2.097</v>
      </c>
      <c r="E390" s="23" t="str">
        <f t="shared" si="81"/>
        <v>70+</v>
      </c>
      <c r="F390" s="23" t="str">
        <f t="shared" si="82"/>
        <v>A</v>
      </c>
      <c r="G390" s="27" t="s">
        <v>4910</v>
      </c>
      <c r="H390" s="27" t="str">
        <f t="shared" si="76"/>
        <v/>
      </c>
      <c r="I390" s="23" t="str">
        <f t="shared" si="83"/>
        <v>Messieurs</v>
      </c>
      <c r="J390" t="str">
        <f t="shared" si="84"/>
        <v>348.0</v>
      </c>
      <c r="K390">
        <f t="shared" si="85"/>
        <v>3</v>
      </c>
      <c r="L390" s="23" t="str">
        <f t="shared" si="86"/>
        <v>R7 </v>
      </c>
      <c r="M390" s="23" t="s">
        <v>6678</v>
      </c>
      <c r="N390" s="23" t="s">
        <v>6679</v>
      </c>
      <c r="O390" s="23" t="s">
        <v>2518</v>
      </c>
      <c r="P390" s="23">
        <v>18667</v>
      </c>
      <c r="Q390" s="23">
        <v>2.097</v>
      </c>
      <c r="R390" s="23" t="s">
        <v>144</v>
      </c>
      <c r="S390" s="23" t="s">
        <v>36</v>
      </c>
    </row>
    <row r="391" spans="1:19" x14ac:dyDescent="0.35">
      <c r="A391" s="23" t="str">
        <f t="shared" si="77"/>
        <v>Briens Antoine</v>
      </c>
      <c r="B391" s="23" t="str">
        <f t="shared" si="78"/>
        <v>209.78.243.0</v>
      </c>
      <c r="C391" s="23" t="str">
        <f t="shared" si="79"/>
        <v>R6</v>
      </c>
      <c r="D391" s="23">
        <f t="shared" si="80"/>
        <v>3.96</v>
      </c>
      <c r="E391" s="23" t="str">
        <f t="shared" si="81"/>
        <v>45+</v>
      </c>
      <c r="F391" s="23" t="str">
        <f t="shared" si="82"/>
        <v>A</v>
      </c>
      <c r="G391" s="27" t="s">
        <v>3274</v>
      </c>
      <c r="H391" s="27" t="str">
        <f t="shared" si="76"/>
        <v/>
      </c>
      <c r="I391" s="23" t="str">
        <f t="shared" si="83"/>
        <v>Messieurs</v>
      </c>
      <c r="J391" t="str">
        <f t="shared" si="84"/>
        <v>243.0</v>
      </c>
      <c r="K391">
        <f t="shared" si="85"/>
        <v>2</v>
      </c>
      <c r="L391" s="23" t="str">
        <f t="shared" si="86"/>
        <v>R6 </v>
      </c>
      <c r="M391" s="23" t="s">
        <v>3666</v>
      </c>
      <c r="N391" s="23" t="s">
        <v>3667</v>
      </c>
      <c r="O391" s="23" t="s">
        <v>2517</v>
      </c>
      <c r="P391" s="23">
        <v>7846</v>
      </c>
      <c r="Q391" s="23">
        <v>3.96</v>
      </c>
      <c r="R391" s="23" t="s">
        <v>76</v>
      </c>
      <c r="S391" s="23" t="s">
        <v>36</v>
      </c>
    </row>
    <row r="392" spans="1:19" x14ac:dyDescent="0.35">
      <c r="A392" s="23" t="str">
        <f t="shared" si="77"/>
        <v>Briens Clément</v>
      </c>
      <c r="B392" s="23" t="str">
        <f t="shared" si="78"/>
        <v>209.09.338.0</v>
      </c>
      <c r="C392" s="23" t="str">
        <f t="shared" si="79"/>
        <v>R7</v>
      </c>
      <c r="D392" s="23">
        <f t="shared" si="80"/>
        <v>2.782</v>
      </c>
      <c r="E392" s="23" t="str">
        <f t="shared" si="81"/>
        <v>18&amp;U</v>
      </c>
      <c r="F392" s="23" t="str">
        <f t="shared" si="82"/>
        <v>S</v>
      </c>
      <c r="G392" s="27" t="s">
        <v>3274</v>
      </c>
      <c r="H392" s="27" t="str">
        <f t="shared" si="76"/>
        <v/>
      </c>
      <c r="I392" s="23" t="str">
        <f t="shared" si="83"/>
        <v>Messieurs</v>
      </c>
      <c r="J392" t="str">
        <f t="shared" si="84"/>
        <v>338.0</v>
      </c>
      <c r="K392">
        <f t="shared" si="85"/>
        <v>3</v>
      </c>
      <c r="L392" s="23" t="str">
        <f t="shared" si="86"/>
        <v>R7 </v>
      </c>
      <c r="M392" s="23" t="s">
        <v>3672</v>
      </c>
      <c r="N392" s="23" t="s">
        <v>3673</v>
      </c>
      <c r="O392" s="23" t="s">
        <v>2518</v>
      </c>
      <c r="P392" s="23">
        <v>13981</v>
      </c>
      <c r="Q392" s="23">
        <v>2.782</v>
      </c>
      <c r="R392" s="23" t="s">
        <v>71</v>
      </c>
      <c r="S392" s="23" t="s">
        <v>822</v>
      </c>
    </row>
    <row r="393" spans="1:19" x14ac:dyDescent="0.35">
      <c r="A393" s="23" t="str">
        <f t="shared" si="77"/>
        <v>Briggs Louise</v>
      </c>
      <c r="B393" s="23" t="str">
        <f t="shared" si="78"/>
        <v>209.42.779.0</v>
      </c>
      <c r="C393" s="23" t="str">
        <f t="shared" si="79"/>
        <v>R9</v>
      </c>
      <c r="D393" s="23">
        <f t="shared" si="80"/>
        <v>0.75</v>
      </c>
      <c r="E393" s="23" t="str">
        <f t="shared" si="81"/>
        <v>80+</v>
      </c>
      <c r="F393" s="23" t="str">
        <f t="shared" si="82"/>
        <v>S</v>
      </c>
      <c r="G393" s="27" t="s">
        <v>493</v>
      </c>
      <c r="H393" s="27" t="str">
        <f t="shared" si="76"/>
        <v/>
      </c>
      <c r="I393" s="23" t="str">
        <f t="shared" si="83"/>
        <v>Dames</v>
      </c>
      <c r="J393" t="str">
        <f t="shared" si="84"/>
        <v>779.0</v>
      </c>
      <c r="K393">
        <f t="shared" si="85"/>
        <v>7</v>
      </c>
      <c r="L393" s="23" t="str">
        <f t="shared" si="86"/>
        <v>R9 </v>
      </c>
      <c r="M393" s="23" t="s">
        <v>2142</v>
      </c>
      <c r="N393" s="23" t="s">
        <v>2143</v>
      </c>
      <c r="O393" s="23" t="s">
        <v>2525</v>
      </c>
      <c r="P393" s="23">
        <v>11849</v>
      </c>
      <c r="Q393" s="23">
        <v>0.75</v>
      </c>
      <c r="R393" s="23" t="s">
        <v>156</v>
      </c>
      <c r="S393" s="23" t="s">
        <v>822</v>
      </c>
    </row>
    <row r="394" spans="1:19" x14ac:dyDescent="0.35">
      <c r="A394" s="23" t="str">
        <f t="shared" si="77"/>
        <v>Brightwell Johannes</v>
      </c>
      <c r="B394" s="23" t="str">
        <f t="shared" si="78"/>
        <v>209.12.419.0</v>
      </c>
      <c r="C394" s="23" t="str">
        <f t="shared" si="79"/>
        <v>R9</v>
      </c>
      <c r="D394" s="23">
        <f t="shared" si="80"/>
        <v>0.78</v>
      </c>
      <c r="E394" s="23" t="str">
        <f t="shared" si="81"/>
        <v>14&amp;U</v>
      </c>
      <c r="F394" s="23" t="str">
        <f t="shared" si="82"/>
        <v>A</v>
      </c>
      <c r="G394" s="27" t="s">
        <v>5553</v>
      </c>
      <c r="H394" s="27" t="str">
        <f t="shared" si="76"/>
        <v/>
      </c>
      <c r="I394" s="23" t="str">
        <f t="shared" si="83"/>
        <v>Messieurs</v>
      </c>
      <c r="J394" t="str">
        <f t="shared" si="84"/>
        <v>419.0</v>
      </c>
      <c r="K394">
        <f t="shared" si="85"/>
        <v>4</v>
      </c>
      <c r="L394" s="23" t="str">
        <f t="shared" si="86"/>
        <v>R9 </v>
      </c>
      <c r="M394" s="23" t="s">
        <v>5335</v>
      </c>
      <c r="N394" s="23" t="s">
        <v>5336</v>
      </c>
      <c r="O394" s="23" t="s">
        <v>2525</v>
      </c>
      <c r="P394" s="23">
        <v>32223</v>
      </c>
      <c r="Q394" s="23">
        <v>0.78</v>
      </c>
      <c r="R394" s="23" t="s">
        <v>81</v>
      </c>
      <c r="S394" s="23" t="s">
        <v>36</v>
      </c>
    </row>
    <row r="395" spans="1:19" x14ac:dyDescent="0.35">
      <c r="A395" s="23" t="str">
        <f t="shared" si="77"/>
        <v>Brinbaum Simon</v>
      </c>
      <c r="B395" s="23" t="str">
        <f t="shared" si="78"/>
        <v>209.15.158.0</v>
      </c>
      <c r="C395" s="23" t="str">
        <f t="shared" si="79"/>
        <v>R8</v>
      </c>
      <c r="D395" s="23">
        <f t="shared" si="80"/>
        <v>1.4950000000000001</v>
      </c>
      <c r="E395" s="23" t="str">
        <f t="shared" si="81"/>
        <v>12&amp;U</v>
      </c>
      <c r="F395" s="23" t="str">
        <f t="shared" si="82"/>
        <v>A</v>
      </c>
      <c r="G395" s="27" t="s">
        <v>28</v>
      </c>
      <c r="H395" s="27" t="str">
        <f t="shared" si="76"/>
        <v/>
      </c>
      <c r="I395" s="23" t="str">
        <f t="shared" si="83"/>
        <v>Messieurs</v>
      </c>
      <c r="J395" t="str">
        <f t="shared" si="84"/>
        <v>158.0</v>
      </c>
      <c r="K395">
        <f t="shared" si="85"/>
        <v>1</v>
      </c>
      <c r="L395" s="23" t="str">
        <f t="shared" si="86"/>
        <v>R8 </v>
      </c>
      <c r="M395" s="23" t="s">
        <v>6093</v>
      </c>
      <c r="N395" s="23" t="s">
        <v>6094</v>
      </c>
      <c r="O395" s="23" t="s">
        <v>2522</v>
      </c>
      <c r="P395" s="23">
        <v>23702</v>
      </c>
      <c r="Q395" s="23">
        <v>1.4950000000000001</v>
      </c>
      <c r="R395" s="23" t="s">
        <v>50</v>
      </c>
      <c r="S395" s="23" t="s">
        <v>36</v>
      </c>
    </row>
    <row r="396" spans="1:19" x14ac:dyDescent="0.35">
      <c r="A396" s="23" t="str">
        <f t="shared" si="77"/>
        <v>Brizuela Nicolas</v>
      </c>
      <c r="B396" s="23" t="str">
        <f t="shared" si="78"/>
        <v>209.87.259.0</v>
      </c>
      <c r="C396" s="23" t="str">
        <f t="shared" si="79"/>
        <v>R9</v>
      </c>
      <c r="D396" s="23">
        <f t="shared" si="80"/>
        <v>0.75</v>
      </c>
      <c r="E396" s="23" t="str">
        <f t="shared" si="81"/>
        <v>35+</v>
      </c>
      <c r="F396" s="23" t="str">
        <f t="shared" si="82"/>
        <v>A</v>
      </c>
      <c r="G396" s="27" t="s">
        <v>27</v>
      </c>
      <c r="H396" s="27" t="str">
        <f t="shared" si="76"/>
        <v/>
      </c>
      <c r="I396" s="23" t="str">
        <f t="shared" si="83"/>
        <v>Messieurs</v>
      </c>
      <c r="J396" t="str">
        <f t="shared" si="84"/>
        <v>259.0</v>
      </c>
      <c r="K396">
        <f t="shared" si="85"/>
        <v>2</v>
      </c>
      <c r="L396" s="23" t="str">
        <f t="shared" si="86"/>
        <v>R9 </v>
      </c>
      <c r="M396" s="23" t="s">
        <v>6039</v>
      </c>
      <c r="N396" s="23" t="s">
        <v>6040</v>
      </c>
      <c r="O396" s="23" t="s">
        <v>2525</v>
      </c>
      <c r="P396" s="23">
        <v>32606</v>
      </c>
      <c r="Q396" s="23">
        <v>0.75</v>
      </c>
      <c r="R396" s="23" t="s">
        <v>42</v>
      </c>
      <c r="S396" s="23" t="s">
        <v>36</v>
      </c>
    </row>
    <row r="397" spans="1:19" x14ac:dyDescent="0.35">
      <c r="A397" s="23" t="str">
        <f t="shared" si="77"/>
        <v>Brkic Diana</v>
      </c>
      <c r="B397" s="23" t="str">
        <f t="shared" si="78"/>
        <v>209.99.519.0</v>
      </c>
      <c r="C397" s="23" t="str">
        <f t="shared" si="79"/>
        <v>R9</v>
      </c>
      <c r="D397" s="23">
        <f t="shared" si="80"/>
        <v>0.75</v>
      </c>
      <c r="E397" s="23" t="str">
        <f t="shared" si="81"/>
        <v>A</v>
      </c>
      <c r="F397" s="23" t="str">
        <f t="shared" si="82"/>
        <v>S</v>
      </c>
      <c r="G397" s="27" t="s">
        <v>4909</v>
      </c>
      <c r="H397" s="27" t="str">
        <f t="shared" si="76"/>
        <v/>
      </c>
      <c r="I397" s="23" t="str">
        <f t="shared" si="83"/>
        <v>Dames</v>
      </c>
      <c r="J397" t="str">
        <f t="shared" si="84"/>
        <v>519.0</v>
      </c>
      <c r="K397">
        <f t="shared" si="85"/>
        <v>5</v>
      </c>
      <c r="L397" s="23" t="str">
        <f t="shared" si="86"/>
        <v>R9 </v>
      </c>
      <c r="M397" s="23" t="s">
        <v>5717</v>
      </c>
      <c r="N397" s="23" t="s">
        <v>5718</v>
      </c>
      <c r="O397" s="23" t="s">
        <v>2525</v>
      </c>
      <c r="P397" s="23">
        <v>11849</v>
      </c>
      <c r="Q397" s="23">
        <v>0.75</v>
      </c>
      <c r="R397" s="23" t="s">
        <v>36</v>
      </c>
      <c r="S397" s="23" t="s">
        <v>822</v>
      </c>
    </row>
    <row r="398" spans="1:19" x14ac:dyDescent="0.35">
      <c r="A398" s="23" t="str">
        <f t="shared" si="77"/>
        <v>Broccard Aurélien</v>
      </c>
      <c r="B398" s="23" t="str">
        <f t="shared" si="78"/>
        <v>210.08.208.0</v>
      </c>
      <c r="C398" s="23" t="str">
        <f t="shared" si="79"/>
        <v>R9</v>
      </c>
      <c r="D398" s="23">
        <f t="shared" si="80"/>
        <v>0.75</v>
      </c>
      <c r="E398" s="23" t="str">
        <f t="shared" si="81"/>
        <v>18&amp;U</v>
      </c>
      <c r="F398" s="23" t="str">
        <f t="shared" si="82"/>
        <v>S</v>
      </c>
      <c r="G398" s="27" t="s">
        <v>25</v>
      </c>
      <c r="H398" s="27" t="str">
        <f t="shared" si="76"/>
        <v/>
      </c>
      <c r="I398" s="23" t="str">
        <f t="shared" si="83"/>
        <v>Messieurs</v>
      </c>
      <c r="J398" t="str">
        <f t="shared" si="84"/>
        <v>208.0</v>
      </c>
      <c r="K398">
        <f t="shared" si="85"/>
        <v>2</v>
      </c>
      <c r="L398" s="23" t="str">
        <f t="shared" si="86"/>
        <v>R9 </v>
      </c>
      <c r="M398" s="23" t="s">
        <v>2071</v>
      </c>
      <c r="N398" s="23" t="s">
        <v>2072</v>
      </c>
      <c r="O398" s="23" t="s">
        <v>2525</v>
      </c>
      <c r="P398" s="23">
        <v>32606</v>
      </c>
      <c r="Q398" s="23">
        <v>0.75</v>
      </c>
      <c r="R398" s="23" t="s">
        <v>71</v>
      </c>
      <c r="S398" s="23" t="s">
        <v>822</v>
      </c>
    </row>
    <row r="399" spans="1:19" x14ac:dyDescent="0.35">
      <c r="A399" s="23" t="str">
        <f t="shared" si="77"/>
        <v>Broccard Mariola</v>
      </c>
      <c r="B399" s="23" t="str">
        <f t="shared" si="78"/>
        <v>210.92.749.0</v>
      </c>
      <c r="C399" s="23" t="str">
        <f t="shared" si="79"/>
        <v>R9</v>
      </c>
      <c r="D399" s="23">
        <f t="shared" si="80"/>
        <v>0.75</v>
      </c>
      <c r="E399" s="23" t="str">
        <f t="shared" si="81"/>
        <v>30+</v>
      </c>
      <c r="F399" s="23" t="str">
        <f t="shared" si="82"/>
        <v>S</v>
      </c>
      <c r="G399" s="27" t="s">
        <v>25</v>
      </c>
      <c r="H399" s="27" t="str">
        <f t="shared" si="76"/>
        <v/>
      </c>
      <c r="I399" s="23" t="str">
        <f t="shared" si="83"/>
        <v>Dames</v>
      </c>
      <c r="J399" t="str">
        <f t="shared" si="84"/>
        <v>749.0</v>
      </c>
      <c r="K399">
        <f t="shared" si="85"/>
        <v>7</v>
      </c>
      <c r="L399" s="23" t="str">
        <f t="shared" si="86"/>
        <v>R9 </v>
      </c>
      <c r="M399" s="23" t="s">
        <v>386</v>
      </c>
      <c r="N399" s="23" t="s">
        <v>387</v>
      </c>
      <c r="O399" s="23" t="s">
        <v>2525</v>
      </c>
      <c r="P399" s="23">
        <v>11849</v>
      </c>
      <c r="Q399" s="23">
        <v>0.75</v>
      </c>
      <c r="R399" s="23" t="s">
        <v>35</v>
      </c>
      <c r="S399" s="23" t="s">
        <v>822</v>
      </c>
    </row>
    <row r="400" spans="1:19" x14ac:dyDescent="0.35">
      <c r="A400" s="23" t="str">
        <f t="shared" si="77"/>
        <v>Brocher Edouard</v>
      </c>
      <c r="B400" s="23" t="str">
        <f t="shared" si="78"/>
        <v>210.96.183.0</v>
      </c>
      <c r="C400" s="23" t="str">
        <f t="shared" si="79"/>
        <v>R9</v>
      </c>
      <c r="D400" s="23">
        <f t="shared" si="80"/>
        <v>0.75</v>
      </c>
      <c r="E400" s="23" t="str">
        <f t="shared" si="81"/>
        <v>A</v>
      </c>
      <c r="F400" s="23" t="str">
        <f t="shared" si="82"/>
        <v>S</v>
      </c>
      <c r="G400" s="27" t="s">
        <v>2783</v>
      </c>
      <c r="H400" s="27" t="str">
        <f t="shared" si="76"/>
        <v/>
      </c>
      <c r="I400" s="23" t="str">
        <f t="shared" si="83"/>
        <v>Messieurs</v>
      </c>
      <c r="J400" t="str">
        <f t="shared" si="84"/>
        <v>183.0</v>
      </c>
      <c r="K400">
        <f t="shared" si="85"/>
        <v>1</v>
      </c>
      <c r="L400" s="23" t="str">
        <f t="shared" si="86"/>
        <v>R9 </v>
      </c>
      <c r="M400" s="23" t="s">
        <v>1530</v>
      </c>
      <c r="N400" s="23" t="s">
        <v>1531</v>
      </c>
      <c r="O400" s="23" t="s">
        <v>2525</v>
      </c>
      <c r="P400" s="23">
        <v>32606</v>
      </c>
      <c r="Q400" s="23">
        <v>0.75</v>
      </c>
      <c r="R400" s="23" t="s">
        <v>36</v>
      </c>
      <c r="S400" s="23" t="s">
        <v>822</v>
      </c>
    </row>
    <row r="401" spans="1:19" x14ac:dyDescent="0.35">
      <c r="A401" s="23" t="str">
        <f t="shared" si="77"/>
        <v>Brodard Charles</v>
      </c>
      <c r="B401" s="23" t="str">
        <f t="shared" si="78"/>
        <v>210.09.244.0</v>
      </c>
      <c r="C401" s="23" t="str">
        <f t="shared" si="79"/>
        <v>R9</v>
      </c>
      <c r="D401" s="23">
        <f t="shared" si="80"/>
        <v>0.75</v>
      </c>
      <c r="E401" s="23" t="str">
        <f t="shared" si="81"/>
        <v>18&amp;U</v>
      </c>
      <c r="F401" s="23" t="str">
        <f t="shared" si="82"/>
        <v>A</v>
      </c>
      <c r="G401" s="27" t="s">
        <v>28</v>
      </c>
      <c r="H401" s="27" t="str">
        <f t="shared" si="76"/>
        <v/>
      </c>
      <c r="I401" s="23" t="str">
        <f t="shared" si="83"/>
        <v>Messieurs</v>
      </c>
      <c r="J401" t="str">
        <f t="shared" si="84"/>
        <v>244.0</v>
      </c>
      <c r="K401">
        <f t="shared" si="85"/>
        <v>2</v>
      </c>
      <c r="L401" s="23" t="str">
        <f t="shared" si="86"/>
        <v>R9 </v>
      </c>
      <c r="M401" s="23" t="s">
        <v>2309</v>
      </c>
      <c r="N401" s="23" t="s">
        <v>2310</v>
      </c>
      <c r="O401" s="23" t="s">
        <v>2525</v>
      </c>
      <c r="P401" s="23">
        <v>32606</v>
      </c>
      <c r="Q401" s="23">
        <v>0.75</v>
      </c>
      <c r="R401" s="23" t="s">
        <v>71</v>
      </c>
      <c r="S401" s="23" t="s">
        <v>36</v>
      </c>
    </row>
    <row r="402" spans="1:19" x14ac:dyDescent="0.35">
      <c r="A402" s="23" t="str">
        <f t="shared" si="77"/>
        <v>Bron Philippe</v>
      </c>
      <c r="B402" s="23" t="str">
        <f t="shared" si="78"/>
        <v>212.79.172.0</v>
      </c>
      <c r="C402" s="23" t="str">
        <f t="shared" si="79"/>
        <v>R8</v>
      </c>
      <c r="D402" s="23">
        <f t="shared" si="80"/>
        <v>1.1439999999999999</v>
      </c>
      <c r="E402" s="23" t="str">
        <f t="shared" si="81"/>
        <v>45+</v>
      </c>
      <c r="F402" s="23" t="str">
        <f t="shared" si="82"/>
        <v>A</v>
      </c>
      <c r="G402" s="27" t="s">
        <v>6998</v>
      </c>
      <c r="H402" s="27" t="str">
        <f t="shared" si="76"/>
        <v/>
      </c>
      <c r="I402" s="23" t="str">
        <f t="shared" si="83"/>
        <v>Messieurs</v>
      </c>
      <c r="J402" t="str">
        <f t="shared" si="84"/>
        <v>172.0</v>
      </c>
      <c r="K402">
        <f t="shared" si="85"/>
        <v>1</v>
      </c>
      <c r="L402" s="23" t="str">
        <f t="shared" si="86"/>
        <v>R8 </v>
      </c>
      <c r="M402" s="23" t="s">
        <v>6100</v>
      </c>
      <c r="N402" s="23" t="s">
        <v>6101</v>
      </c>
      <c r="O402" s="23" t="s">
        <v>2522</v>
      </c>
      <c r="P402" s="23">
        <v>27554</v>
      </c>
      <c r="Q402" s="23">
        <v>1.1439999999999999</v>
      </c>
      <c r="R402" s="23" t="s">
        <v>76</v>
      </c>
      <c r="S402" s="23" t="s">
        <v>36</v>
      </c>
    </row>
    <row r="403" spans="1:19" x14ac:dyDescent="0.35">
      <c r="A403" s="23" t="str">
        <f t="shared" si="77"/>
        <v>Brouze Sébastien</v>
      </c>
      <c r="B403" s="23" t="str">
        <f t="shared" si="78"/>
        <v>214.79.305.0</v>
      </c>
      <c r="C403" s="23" t="str">
        <f t="shared" si="79"/>
        <v>R9</v>
      </c>
      <c r="D403" s="23">
        <f t="shared" si="80"/>
        <v>0.75</v>
      </c>
      <c r="E403" s="23" t="str">
        <f t="shared" si="81"/>
        <v>45+</v>
      </c>
      <c r="F403" s="23" t="str">
        <f t="shared" si="82"/>
        <v>S</v>
      </c>
      <c r="G403" s="27" t="s">
        <v>28</v>
      </c>
      <c r="H403" s="27" t="str">
        <f t="shared" si="76"/>
        <v/>
      </c>
      <c r="I403" s="23" t="str">
        <f t="shared" si="83"/>
        <v>Messieurs</v>
      </c>
      <c r="J403" t="str">
        <f t="shared" si="84"/>
        <v>305.0</v>
      </c>
      <c r="K403">
        <f t="shared" si="85"/>
        <v>3</v>
      </c>
      <c r="L403" s="23" t="str">
        <f t="shared" si="86"/>
        <v>R9 </v>
      </c>
      <c r="M403" s="23" t="s">
        <v>280</v>
      </c>
      <c r="N403" s="23" t="s">
        <v>281</v>
      </c>
      <c r="O403" s="23" t="s">
        <v>2525</v>
      </c>
      <c r="P403" s="23">
        <v>32606</v>
      </c>
      <c r="Q403" s="23">
        <v>0.75</v>
      </c>
      <c r="R403" s="23" t="s">
        <v>76</v>
      </c>
      <c r="S403" s="23" t="s">
        <v>822</v>
      </c>
    </row>
    <row r="404" spans="1:19" x14ac:dyDescent="0.35">
      <c r="A404" s="23" t="str">
        <f t="shared" si="77"/>
        <v>Brown Leroy</v>
      </c>
      <c r="B404" s="23" t="str">
        <f t="shared" si="78"/>
        <v>214.54.426.0</v>
      </c>
      <c r="C404" s="23" t="str">
        <f t="shared" si="79"/>
        <v>R9</v>
      </c>
      <c r="D404" s="23">
        <f t="shared" si="80"/>
        <v>0.75</v>
      </c>
      <c r="E404" s="23" t="str">
        <f t="shared" si="81"/>
        <v>70+</v>
      </c>
      <c r="F404" s="23" t="str">
        <f t="shared" si="82"/>
        <v>S</v>
      </c>
      <c r="G404" s="27" t="s">
        <v>5553</v>
      </c>
      <c r="H404" s="27" t="str">
        <f t="shared" si="76"/>
        <v/>
      </c>
      <c r="I404" s="23" t="str">
        <f t="shared" si="83"/>
        <v>Messieurs</v>
      </c>
      <c r="J404" t="str">
        <f t="shared" si="84"/>
        <v>426.0</v>
      </c>
      <c r="K404">
        <f t="shared" si="85"/>
        <v>4</v>
      </c>
      <c r="L404" s="23" t="str">
        <f t="shared" si="86"/>
        <v>R9 </v>
      </c>
      <c r="M404" s="23" t="s">
        <v>550</v>
      </c>
      <c r="N404" s="23" t="s">
        <v>551</v>
      </c>
      <c r="O404" s="23" t="s">
        <v>2525</v>
      </c>
      <c r="P404" s="23">
        <v>32606</v>
      </c>
      <c r="Q404" s="23">
        <v>0.75</v>
      </c>
      <c r="R404" s="23" t="s">
        <v>144</v>
      </c>
      <c r="S404" s="23" t="s">
        <v>822</v>
      </c>
    </row>
    <row r="405" spans="1:19" x14ac:dyDescent="0.35">
      <c r="A405" s="23" t="str">
        <f t="shared" si="77"/>
        <v>Bruder Henriette</v>
      </c>
      <c r="B405" s="23" t="str">
        <f t="shared" si="78"/>
        <v>216.62.667.0</v>
      </c>
      <c r="C405" s="23" t="str">
        <f t="shared" si="79"/>
        <v>R5</v>
      </c>
      <c r="D405" s="23">
        <f t="shared" si="80"/>
        <v>4.7</v>
      </c>
      <c r="E405" s="23" t="str">
        <f t="shared" si="81"/>
        <v>60+</v>
      </c>
      <c r="F405" s="23" t="str">
        <f t="shared" si="82"/>
        <v>A</v>
      </c>
      <c r="G405" s="27" t="s">
        <v>497</v>
      </c>
      <c r="H405" s="27" t="str">
        <f t="shared" si="76"/>
        <v/>
      </c>
      <c r="I405" s="23" t="str">
        <f t="shared" si="83"/>
        <v>Dames</v>
      </c>
      <c r="J405" t="str">
        <f t="shared" si="84"/>
        <v>667.0</v>
      </c>
      <c r="K405">
        <f t="shared" si="85"/>
        <v>6</v>
      </c>
      <c r="L405" s="23" t="str">
        <f t="shared" si="86"/>
        <v>R5 </v>
      </c>
      <c r="M405" s="23" t="s">
        <v>532</v>
      </c>
      <c r="N405" s="23" t="s">
        <v>533</v>
      </c>
      <c r="O405" s="23" t="s">
        <v>2536</v>
      </c>
      <c r="P405" s="23">
        <v>1815</v>
      </c>
      <c r="Q405" s="23">
        <v>4.7</v>
      </c>
      <c r="R405" s="23" t="s">
        <v>47</v>
      </c>
      <c r="S405" s="23" t="s">
        <v>36</v>
      </c>
    </row>
    <row r="406" spans="1:19" x14ac:dyDescent="0.35">
      <c r="A406" s="23" t="str">
        <f t="shared" si="77"/>
        <v>Brüschweiler Germain</v>
      </c>
      <c r="B406" s="23" t="str">
        <f t="shared" si="78"/>
        <v>224.16.469.0</v>
      </c>
      <c r="C406" s="23" t="str">
        <f t="shared" si="79"/>
        <v>R9</v>
      </c>
      <c r="D406" s="23">
        <f t="shared" si="80"/>
        <v>0.745</v>
      </c>
      <c r="E406" s="23" t="str">
        <f t="shared" si="81"/>
        <v>10&amp;U</v>
      </c>
      <c r="F406" s="23" t="str">
        <f t="shared" si="82"/>
        <v>A</v>
      </c>
      <c r="G406" s="27" t="s">
        <v>497</v>
      </c>
      <c r="H406" s="27" t="str">
        <f t="shared" si="76"/>
        <v/>
      </c>
      <c r="I406" s="23" t="str">
        <f t="shared" si="83"/>
        <v>Messieurs</v>
      </c>
      <c r="J406" t="str">
        <f t="shared" si="84"/>
        <v>469.0</v>
      </c>
      <c r="K406">
        <f t="shared" si="85"/>
        <v>4</v>
      </c>
      <c r="L406" s="23" t="str">
        <f t="shared" si="86"/>
        <v>R9 </v>
      </c>
      <c r="M406" s="23" t="s">
        <v>5655</v>
      </c>
      <c r="N406" s="23" t="s">
        <v>5656</v>
      </c>
      <c r="O406" s="23" t="s">
        <v>2525</v>
      </c>
      <c r="P406" s="23">
        <v>44992</v>
      </c>
      <c r="Q406" s="23">
        <v>0.745</v>
      </c>
      <c r="R406" s="23" t="s">
        <v>106</v>
      </c>
      <c r="S406" s="23" t="s">
        <v>36</v>
      </c>
    </row>
    <row r="407" spans="1:19" x14ac:dyDescent="0.35">
      <c r="A407" s="23" t="str">
        <f t="shared" si="77"/>
        <v>Brüschweiler Joël</v>
      </c>
      <c r="B407" s="23" t="str">
        <f t="shared" si="78"/>
        <v>224.85.269.0</v>
      </c>
      <c r="C407" s="23" t="str">
        <f t="shared" si="79"/>
        <v>R5</v>
      </c>
      <c r="D407" s="23">
        <f t="shared" si="80"/>
        <v>5.3710000000000004</v>
      </c>
      <c r="E407" s="23" t="str">
        <f t="shared" si="81"/>
        <v>40+</v>
      </c>
      <c r="F407" s="23" t="str">
        <f t="shared" si="82"/>
        <v>A</v>
      </c>
      <c r="G407" s="27" t="s">
        <v>497</v>
      </c>
      <c r="H407" s="27" t="str">
        <f t="shared" si="76"/>
        <v/>
      </c>
      <c r="I407" s="23" t="str">
        <f t="shared" si="83"/>
        <v>Messieurs</v>
      </c>
      <c r="J407" t="str">
        <f t="shared" si="84"/>
        <v>269.0</v>
      </c>
      <c r="K407">
        <f t="shared" si="85"/>
        <v>2</v>
      </c>
      <c r="L407" s="23" t="str">
        <f t="shared" si="86"/>
        <v>R5 </v>
      </c>
      <c r="M407" s="23" t="s">
        <v>5608</v>
      </c>
      <c r="N407" s="23" t="s">
        <v>5609</v>
      </c>
      <c r="O407" s="23" t="s">
        <v>2536</v>
      </c>
      <c r="P407" s="23">
        <v>3427</v>
      </c>
      <c r="Q407" s="23">
        <v>5.3710000000000004</v>
      </c>
      <c r="R407" s="23" t="s">
        <v>68</v>
      </c>
      <c r="S407" s="23" t="s">
        <v>36</v>
      </c>
    </row>
    <row r="408" spans="1:19" x14ac:dyDescent="0.35">
      <c r="A408" s="23" t="str">
        <f t="shared" si="77"/>
        <v>Brust Emma</v>
      </c>
      <c r="B408" s="23" t="str">
        <f t="shared" si="78"/>
        <v>224.00.549.0</v>
      </c>
      <c r="C408" s="23" t="str">
        <f t="shared" si="79"/>
        <v>R8</v>
      </c>
      <c r="D408" s="23">
        <f t="shared" si="80"/>
        <v>1.383</v>
      </c>
      <c r="E408" s="23" t="str">
        <f t="shared" si="81"/>
        <v>A</v>
      </c>
      <c r="F408" s="23" t="str">
        <f t="shared" si="82"/>
        <v>S</v>
      </c>
      <c r="G408" s="27" t="s">
        <v>497</v>
      </c>
      <c r="H408" s="27" t="str">
        <f t="shared" si="76"/>
        <v/>
      </c>
      <c r="I408" s="23" t="str">
        <f t="shared" si="83"/>
        <v>Dames</v>
      </c>
      <c r="J408" t="str">
        <f t="shared" si="84"/>
        <v>549.0</v>
      </c>
      <c r="K408">
        <f t="shared" si="85"/>
        <v>5</v>
      </c>
      <c r="L408" s="23" t="str">
        <f t="shared" si="86"/>
        <v>R8 </v>
      </c>
      <c r="M408" s="23" t="s">
        <v>1083</v>
      </c>
      <c r="N408" s="23" t="s">
        <v>1084</v>
      </c>
      <c r="O408" s="23" t="s">
        <v>2522</v>
      </c>
      <c r="P408" s="23">
        <v>9090</v>
      </c>
      <c r="Q408" s="23">
        <v>1.383</v>
      </c>
      <c r="R408" s="23" t="s">
        <v>36</v>
      </c>
      <c r="S408" s="23" t="s">
        <v>822</v>
      </c>
    </row>
    <row r="409" spans="1:19" x14ac:dyDescent="0.35">
      <c r="A409" s="23" t="str">
        <f t="shared" si="77"/>
        <v>Bucella Fabio</v>
      </c>
      <c r="B409" s="23" t="str">
        <f t="shared" si="78"/>
        <v>225.00.135.0</v>
      </c>
      <c r="C409" s="23" t="str">
        <f t="shared" si="79"/>
        <v>R9</v>
      </c>
      <c r="D409" s="23">
        <f t="shared" si="80"/>
        <v>0.75</v>
      </c>
      <c r="E409" s="23" t="str">
        <f t="shared" si="81"/>
        <v>A</v>
      </c>
      <c r="F409" s="23" t="str">
        <f t="shared" si="82"/>
        <v>S</v>
      </c>
      <c r="G409" s="27" t="s">
        <v>2783</v>
      </c>
      <c r="H409" s="27" t="str">
        <f t="shared" si="76"/>
        <v/>
      </c>
      <c r="I409" s="23" t="str">
        <f t="shared" si="83"/>
        <v>Messieurs</v>
      </c>
      <c r="J409" t="str">
        <f t="shared" si="84"/>
        <v>135.0</v>
      </c>
      <c r="K409">
        <f t="shared" si="85"/>
        <v>1</v>
      </c>
      <c r="L409" s="23" t="str">
        <f t="shared" si="86"/>
        <v>R9 </v>
      </c>
      <c r="M409" s="23" t="s">
        <v>1532</v>
      </c>
      <c r="N409" s="23" t="s">
        <v>1533</v>
      </c>
      <c r="O409" s="23" t="s">
        <v>2525</v>
      </c>
      <c r="P409" s="23">
        <v>32606</v>
      </c>
      <c r="Q409" s="23">
        <v>0.75</v>
      </c>
      <c r="R409" s="23" t="s">
        <v>36</v>
      </c>
      <c r="S409" s="23" t="s">
        <v>822</v>
      </c>
    </row>
    <row r="410" spans="1:19" x14ac:dyDescent="0.35">
      <c r="A410" s="23" t="str">
        <f t="shared" si="77"/>
        <v>Buchs Julien</v>
      </c>
      <c r="B410" s="23" t="str">
        <f t="shared" si="78"/>
        <v>228.77.187.0</v>
      </c>
      <c r="C410" s="23" t="str">
        <f t="shared" si="79"/>
        <v>R9</v>
      </c>
      <c r="D410" s="23">
        <f t="shared" si="80"/>
        <v>0.75</v>
      </c>
      <c r="E410" s="23" t="str">
        <f t="shared" si="81"/>
        <v>45+</v>
      </c>
      <c r="F410" s="23" t="str">
        <f t="shared" si="82"/>
        <v>S</v>
      </c>
      <c r="G410" s="27" t="s">
        <v>497</v>
      </c>
      <c r="H410" s="27" t="str">
        <f t="shared" si="76"/>
        <v/>
      </c>
      <c r="I410" s="23" t="str">
        <f t="shared" si="83"/>
        <v>Messieurs</v>
      </c>
      <c r="J410" t="str">
        <f t="shared" si="84"/>
        <v>187.0</v>
      </c>
      <c r="K410">
        <f t="shared" si="85"/>
        <v>1</v>
      </c>
      <c r="L410" s="23" t="str">
        <f t="shared" si="86"/>
        <v>R9 </v>
      </c>
      <c r="M410" s="23" t="s">
        <v>1085</v>
      </c>
      <c r="N410" s="23" t="s">
        <v>1086</v>
      </c>
      <c r="O410" s="23" t="s">
        <v>2525</v>
      </c>
      <c r="P410" s="23">
        <v>32606</v>
      </c>
      <c r="Q410" s="23">
        <v>0.75</v>
      </c>
      <c r="R410" s="23" t="s">
        <v>76</v>
      </c>
      <c r="S410" s="23" t="s">
        <v>822</v>
      </c>
    </row>
    <row r="411" spans="1:19" x14ac:dyDescent="0.35">
      <c r="A411" s="23" t="str">
        <f t="shared" si="77"/>
        <v>Buchs Mike</v>
      </c>
      <c r="B411" s="23" t="str">
        <f t="shared" si="78"/>
        <v>228.73.419.0</v>
      </c>
      <c r="C411" s="23" t="str">
        <f t="shared" si="79"/>
        <v>R8</v>
      </c>
      <c r="D411" s="23">
        <f t="shared" si="80"/>
        <v>1.5920000000000001</v>
      </c>
      <c r="E411" s="23" t="str">
        <f t="shared" si="81"/>
        <v>50+</v>
      </c>
      <c r="F411" s="23" t="str">
        <f t="shared" si="82"/>
        <v>A</v>
      </c>
      <c r="G411" s="27" t="s">
        <v>1733</v>
      </c>
      <c r="H411" s="27" t="str">
        <f t="shared" si="76"/>
        <v/>
      </c>
      <c r="I411" s="23" t="str">
        <f t="shared" si="83"/>
        <v>Messieurs</v>
      </c>
      <c r="J411" t="str">
        <f t="shared" si="84"/>
        <v>419.0</v>
      </c>
      <c r="K411">
        <f t="shared" si="85"/>
        <v>4</v>
      </c>
      <c r="L411" s="23" t="str">
        <f t="shared" si="86"/>
        <v>R8 </v>
      </c>
      <c r="M411" s="23" t="s">
        <v>1928</v>
      </c>
      <c r="N411" s="23" t="s">
        <v>1929</v>
      </c>
      <c r="O411" s="23" t="s">
        <v>2522</v>
      </c>
      <c r="P411" s="23">
        <v>22815</v>
      </c>
      <c r="Q411" s="23">
        <v>1.5920000000000001</v>
      </c>
      <c r="R411" s="23" t="s">
        <v>39</v>
      </c>
      <c r="S411" s="23" t="s">
        <v>36</v>
      </c>
    </row>
    <row r="412" spans="1:19" x14ac:dyDescent="0.35">
      <c r="A412" s="23" t="str">
        <f t="shared" si="77"/>
        <v>Buchs Philippe</v>
      </c>
      <c r="B412" s="23" t="str">
        <f t="shared" si="78"/>
        <v>228.89.277.0</v>
      </c>
      <c r="C412" s="23" t="str">
        <f t="shared" si="79"/>
        <v>R9</v>
      </c>
      <c r="D412" s="23">
        <f t="shared" si="80"/>
        <v>0.75</v>
      </c>
      <c r="E412" s="23" t="str">
        <f t="shared" si="81"/>
        <v>35+</v>
      </c>
      <c r="F412" s="23" t="str">
        <f t="shared" si="82"/>
        <v>S</v>
      </c>
      <c r="G412" s="27" t="s">
        <v>5553</v>
      </c>
      <c r="H412" s="27" t="str">
        <f t="shared" si="76"/>
        <v/>
      </c>
      <c r="I412" s="23" t="str">
        <f t="shared" si="83"/>
        <v>Messieurs</v>
      </c>
      <c r="J412" t="str">
        <f t="shared" si="84"/>
        <v>277.0</v>
      </c>
      <c r="K412">
        <f t="shared" si="85"/>
        <v>2</v>
      </c>
      <c r="L412" s="23" t="str">
        <f t="shared" si="86"/>
        <v>R9 </v>
      </c>
      <c r="M412" s="23" t="s">
        <v>5403</v>
      </c>
      <c r="N412" s="23" t="s">
        <v>5404</v>
      </c>
      <c r="O412" s="23" t="s">
        <v>2525</v>
      </c>
      <c r="P412" s="23">
        <v>32606</v>
      </c>
      <c r="Q412" s="23">
        <v>0.75</v>
      </c>
      <c r="R412" s="23" t="s">
        <v>42</v>
      </c>
      <c r="S412" s="23" t="s">
        <v>822</v>
      </c>
    </row>
    <row r="413" spans="1:19" x14ac:dyDescent="0.35">
      <c r="A413" s="23" t="str">
        <f t="shared" si="77"/>
        <v>Buchschacher Nicolas</v>
      </c>
      <c r="B413" s="23" t="str">
        <f t="shared" si="78"/>
        <v>228.86.207.0</v>
      </c>
      <c r="C413" s="23" t="str">
        <f t="shared" si="79"/>
        <v>R7</v>
      </c>
      <c r="D413" s="23">
        <f t="shared" si="80"/>
        <v>2.6139999999999999</v>
      </c>
      <c r="E413" s="23" t="str">
        <f t="shared" si="81"/>
        <v>40+</v>
      </c>
      <c r="F413" s="23" t="str">
        <f t="shared" si="82"/>
        <v>A</v>
      </c>
      <c r="G413" s="27" t="s">
        <v>3274</v>
      </c>
      <c r="H413" s="27" t="str">
        <f t="shared" si="76"/>
        <v/>
      </c>
      <c r="I413" s="23" t="str">
        <f t="shared" si="83"/>
        <v>Messieurs</v>
      </c>
      <c r="J413" t="str">
        <f t="shared" si="84"/>
        <v>207.0</v>
      </c>
      <c r="K413">
        <f t="shared" si="85"/>
        <v>2</v>
      </c>
      <c r="L413" s="23" t="str">
        <f t="shared" si="86"/>
        <v>R7 </v>
      </c>
      <c r="M413" s="23" t="s">
        <v>3738</v>
      </c>
      <c r="N413" s="23" t="s">
        <v>3739</v>
      </c>
      <c r="O413" s="23" t="s">
        <v>2518</v>
      </c>
      <c r="P413" s="23">
        <v>15035</v>
      </c>
      <c r="Q413" s="23">
        <v>2.6139999999999999</v>
      </c>
      <c r="R413" s="23" t="s">
        <v>68</v>
      </c>
      <c r="S413" s="23" t="s">
        <v>36</v>
      </c>
    </row>
    <row r="414" spans="1:19" x14ac:dyDescent="0.35">
      <c r="A414" s="23" t="str">
        <f t="shared" si="77"/>
        <v>Buck Jonathan</v>
      </c>
      <c r="B414" s="23" t="str">
        <f t="shared" si="78"/>
        <v>229.65.120.0</v>
      </c>
      <c r="C414" s="23" t="str">
        <f t="shared" si="79"/>
        <v>R8</v>
      </c>
      <c r="D414" s="23">
        <f t="shared" si="80"/>
        <v>1.1879999999999999</v>
      </c>
      <c r="E414" s="23" t="str">
        <f t="shared" si="81"/>
        <v>60+</v>
      </c>
      <c r="F414" s="23" t="str">
        <f t="shared" si="82"/>
        <v>A</v>
      </c>
      <c r="G414" s="27" t="s">
        <v>1733</v>
      </c>
      <c r="H414" s="27" t="str">
        <f t="shared" si="76"/>
        <v/>
      </c>
      <c r="I414" s="23" t="str">
        <f t="shared" si="83"/>
        <v>Messieurs</v>
      </c>
      <c r="J414" t="str">
        <f t="shared" si="84"/>
        <v>120.0</v>
      </c>
      <c r="K414">
        <f t="shared" si="85"/>
        <v>1</v>
      </c>
      <c r="L414" s="23" t="str">
        <f t="shared" si="86"/>
        <v>R8 </v>
      </c>
      <c r="M414" s="23" t="s">
        <v>1960</v>
      </c>
      <c r="N414" s="23" t="s">
        <v>1961</v>
      </c>
      <c r="O414" s="23" t="s">
        <v>2522</v>
      </c>
      <c r="P414" s="23">
        <v>27064</v>
      </c>
      <c r="Q414" s="23">
        <v>1.1879999999999999</v>
      </c>
      <c r="R414" s="23" t="s">
        <v>47</v>
      </c>
      <c r="S414" s="23" t="s">
        <v>36</v>
      </c>
    </row>
    <row r="415" spans="1:19" x14ac:dyDescent="0.35">
      <c r="A415" s="23" t="str">
        <f t="shared" si="77"/>
        <v>Buck Thomas</v>
      </c>
      <c r="B415" s="23" t="str">
        <f t="shared" si="78"/>
        <v>229.96.425.0</v>
      </c>
      <c r="C415" s="23" t="str">
        <f t="shared" si="79"/>
        <v>R7</v>
      </c>
      <c r="D415" s="23">
        <f t="shared" si="80"/>
        <v>3.089</v>
      </c>
      <c r="E415" s="23" t="str">
        <f t="shared" si="81"/>
        <v>A</v>
      </c>
      <c r="F415" s="23" t="str">
        <f t="shared" si="82"/>
        <v>S</v>
      </c>
      <c r="G415" s="27" t="s">
        <v>1733</v>
      </c>
      <c r="H415" s="27" t="str">
        <f t="shared" si="76"/>
        <v/>
      </c>
      <c r="I415" s="23" t="str">
        <f t="shared" si="83"/>
        <v>Messieurs</v>
      </c>
      <c r="J415" t="str">
        <f t="shared" si="84"/>
        <v>425.0</v>
      </c>
      <c r="K415">
        <f t="shared" si="85"/>
        <v>4</v>
      </c>
      <c r="L415" s="23" t="str">
        <f t="shared" si="86"/>
        <v>R7 </v>
      </c>
      <c r="M415" s="23" t="s">
        <v>2701</v>
      </c>
      <c r="N415" s="23" t="s">
        <v>2702</v>
      </c>
      <c r="O415" s="23" t="s">
        <v>2518</v>
      </c>
      <c r="P415" s="23">
        <v>12165</v>
      </c>
      <c r="Q415" s="23">
        <v>3.089</v>
      </c>
      <c r="R415" s="23" t="s">
        <v>36</v>
      </c>
      <c r="S415" s="23" t="s">
        <v>822</v>
      </c>
    </row>
    <row r="416" spans="1:19" x14ac:dyDescent="0.35">
      <c r="A416" s="23" t="str">
        <f t="shared" si="77"/>
        <v>Buclin Claude</v>
      </c>
      <c r="B416" s="23" t="str">
        <f t="shared" si="78"/>
        <v>229.63.221.0</v>
      </c>
      <c r="C416" s="23" t="str">
        <f t="shared" si="79"/>
        <v>R9</v>
      </c>
      <c r="D416" s="23">
        <f t="shared" si="80"/>
        <v>0.75</v>
      </c>
      <c r="E416" s="23" t="str">
        <f t="shared" si="81"/>
        <v>60+</v>
      </c>
      <c r="F416" s="23" t="str">
        <f t="shared" si="82"/>
        <v>S</v>
      </c>
      <c r="G416" s="27" t="s">
        <v>493</v>
      </c>
      <c r="H416" s="27" t="str">
        <f t="shared" si="76"/>
        <v/>
      </c>
      <c r="I416" s="23" t="str">
        <f t="shared" si="83"/>
        <v>Messieurs</v>
      </c>
      <c r="J416" t="str">
        <f t="shared" si="84"/>
        <v>221.0</v>
      </c>
      <c r="K416">
        <f t="shared" si="85"/>
        <v>2</v>
      </c>
      <c r="L416" s="23" t="str">
        <f t="shared" si="86"/>
        <v>R9 </v>
      </c>
      <c r="M416" s="23" t="s">
        <v>417</v>
      </c>
      <c r="N416" s="23" t="s">
        <v>418</v>
      </c>
      <c r="O416" s="23" t="s">
        <v>2525</v>
      </c>
      <c r="P416" s="23">
        <v>32606</v>
      </c>
      <c r="Q416" s="23">
        <v>0.75</v>
      </c>
      <c r="R416" s="23" t="s">
        <v>47</v>
      </c>
      <c r="S416" s="23" t="s">
        <v>822</v>
      </c>
    </row>
    <row r="417" spans="1:19" x14ac:dyDescent="0.35">
      <c r="A417" s="23" t="str">
        <f t="shared" si="77"/>
        <v>Buclin Elodie</v>
      </c>
      <c r="B417" s="23" t="str">
        <f t="shared" si="78"/>
        <v>229.04.544.0</v>
      </c>
      <c r="C417" s="23" t="str">
        <f t="shared" si="79"/>
        <v>R7</v>
      </c>
      <c r="D417" s="23">
        <f t="shared" si="80"/>
        <v>2.34</v>
      </c>
      <c r="E417" s="23" t="str">
        <f t="shared" si="81"/>
        <v>A</v>
      </c>
      <c r="F417" s="23" t="str">
        <f t="shared" si="82"/>
        <v>S</v>
      </c>
      <c r="G417" s="27" t="s">
        <v>2783</v>
      </c>
      <c r="H417" s="27" t="str">
        <f t="shared" si="76"/>
        <v/>
      </c>
      <c r="I417" s="23" t="str">
        <f t="shared" si="83"/>
        <v>Dames</v>
      </c>
      <c r="J417" t="str">
        <f t="shared" si="84"/>
        <v>544.0</v>
      </c>
      <c r="K417">
        <f t="shared" si="85"/>
        <v>5</v>
      </c>
      <c r="L417" s="23" t="str">
        <f t="shared" si="86"/>
        <v>R7 </v>
      </c>
      <c r="M417" s="23" t="s">
        <v>2741</v>
      </c>
      <c r="N417" s="23" t="s">
        <v>2742</v>
      </c>
      <c r="O417" s="23" t="s">
        <v>2518</v>
      </c>
      <c r="P417" s="23">
        <v>5873</v>
      </c>
      <c r="Q417" s="23">
        <v>2.34</v>
      </c>
      <c r="R417" s="23" t="s">
        <v>36</v>
      </c>
      <c r="S417" s="23" t="s">
        <v>822</v>
      </c>
    </row>
    <row r="418" spans="1:19" x14ac:dyDescent="0.35">
      <c r="A418" s="23" t="str">
        <f t="shared" si="77"/>
        <v>Buclin Laurent</v>
      </c>
      <c r="B418" s="23" t="str">
        <f t="shared" si="78"/>
        <v>229.65.105.0</v>
      </c>
      <c r="C418" s="23" t="str">
        <f t="shared" si="79"/>
        <v>R7</v>
      </c>
      <c r="D418" s="23">
        <f t="shared" si="80"/>
        <v>2.0449999999999999</v>
      </c>
      <c r="E418" s="23" t="str">
        <f t="shared" si="81"/>
        <v>60+</v>
      </c>
      <c r="F418" s="23" t="str">
        <f t="shared" si="82"/>
        <v>A</v>
      </c>
      <c r="G418" s="27" t="s">
        <v>493</v>
      </c>
      <c r="H418" s="27" t="str">
        <f t="shared" si="76"/>
        <v/>
      </c>
      <c r="I418" s="23" t="str">
        <f t="shared" si="83"/>
        <v>Messieurs</v>
      </c>
      <c r="J418" t="str">
        <f t="shared" si="84"/>
        <v>105.0</v>
      </c>
      <c r="K418">
        <f t="shared" si="85"/>
        <v>1</v>
      </c>
      <c r="L418" s="23" t="str">
        <f t="shared" si="86"/>
        <v>R7 </v>
      </c>
      <c r="M418" s="23" t="s">
        <v>415</v>
      </c>
      <c r="N418" s="23" t="s">
        <v>416</v>
      </c>
      <c r="O418" s="23" t="s">
        <v>2518</v>
      </c>
      <c r="P418" s="23">
        <v>19049</v>
      </c>
      <c r="Q418" s="23">
        <v>2.0449999999999999</v>
      </c>
      <c r="R418" s="23" t="s">
        <v>47</v>
      </c>
      <c r="S418" s="23" t="s">
        <v>36</v>
      </c>
    </row>
    <row r="419" spans="1:19" x14ac:dyDescent="0.35">
      <c r="A419" s="23" t="str">
        <f t="shared" si="77"/>
        <v>Bucurescu Andrei</v>
      </c>
      <c r="B419" s="23" t="str">
        <f t="shared" si="78"/>
        <v>229.07.422.0</v>
      </c>
      <c r="C419" s="23" t="str">
        <f t="shared" si="79"/>
        <v>R6</v>
      </c>
      <c r="D419" s="23">
        <f t="shared" si="80"/>
        <v>4.21</v>
      </c>
      <c r="E419" s="23" t="str">
        <f t="shared" si="81"/>
        <v>A</v>
      </c>
      <c r="F419" s="23" t="str">
        <f t="shared" si="82"/>
        <v>A</v>
      </c>
      <c r="G419" s="27" t="s">
        <v>4910</v>
      </c>
      <c r="H419" s="27" t="str">
        <f t="shared" si="76"/>
        <v/>
      </c>
      <c r="I419" s="23" t="str">
        <f t="shared" si="83"/>
        <v>Messieurs</v>
      </c>
      <c r="J419" t="str">
        <f t="shared" si="84"/>
        <v>422.0</v>
      </c>
      <c r="K419">
        <f t="shared" si="85"/>
        <v>4</v>
      </c>
      <c r="L419" s="23" t="str">
        <f t="shared" si="86"/>
        <v>R6 </v>
      </c>
      <c r="M419" s="23" t="s">
        <v>6403</v>
      </c>
      <c r="N419" s="23" t="s">
        <v>6404</v>
      </c>
      <c r="O419" s="23" t="s">
        <v>2517</v>
      </c>
      <c r="P419" s="23">
        <v>6827</v>
      </c>
      <c r="Q419" s="23">
        <v>4.21</v>
      </c>
      <c r="R419" s="23" t="s">
        <v>36</v>
      </c>
      <c r="S419" s="23" t="s">
        <v>36</v>
      </c>
    </row>
    <row r="420" spans="1:19" x14ac:dyDescent="0.35">
      <c r="A420" s="23" t="str">
        <f t="shared" si="77"/>
        <v>Budino Oscar</v>
      </c>
      <c r="B420" s="23" t="str">
        <f t="shared" si="78"/>
        <v>230.82.340.0</v>
      </c>
      <c r="C420" s="23" t="str">
        <f t="shared" si="79"/>
        <v>R8</v>
      </c>
      <c r="D420" s="23">
        <f t="shared" si="80"/>
        <v>1.6020000000000001</v>
      </c>
      <c r="E420" s="23" t="str">
        <f t="shared" si="81"/>
        <v>40+</v>
      </c>
      <c r="F420" s="23" t="str">
        <f t="shared" si="82"/>
        <v>A</v>
      </c>
      <c r="G420" s="27" t="s">
        <v>4909</v>
      </c>
      <c r="H420" s="27" t="str">
        <f t="shared" si="76"/>
        <v/>
      </c>
      <c r="I420" s="23" t="str">
        <f t="shared" si="83"/>
        <v>Messieurs</v>
      </c>
      <c r="J420" t="str">
        <f t="shared" si="84"/>
        <v>340.0</v>
      </c>
      <c r="K420">
        <f t="shared" si="85"/>
        <v>3</v>
      </c>
      <c r="L420" s="23" t="str">
        <f t="shared" si="86"/>
        <v>R8 </v>
      </c>
      <c r="M420" s="23" t="s">
        <v>5763</v>
      </c>
      <c r="N420" s="23" t="s">
        <v>5764</v>
      </c>
      <c r="O420" s="23" t="s">
        <v>2522</v>
      </c>
      <c r="P420" s="23">
        <v>22711</v>
      </c>
      <c r="Q420" s="23">
        <v>1.6020000000000001</v>
      </c>
      <c r="R420" s="23" t="s">
        <v>68</v>
      </c>
      <c r="S420" s="23" t="s">
        <v>36</v>
      </c>
    </row>
    <row r="421" spans="1:19" x14ac:dyDescent="0.35">
      <c r="A421" s="23" t="str">
        <f t="shared" si="77"/>
        <v>Buehler Christian</v>
      </c>
      <c r="B421" s="23" t="str">
        <f t="shared" si="78"/>
        <v>231.46.407.0</v>
      </c>
      <c r="C421" s="23" t="str">
        <f t="shared" si="79"/>
        <v>R7</v>
      </c>
      <c r="D421" s="23">
        <f t="shared" si="80"/>
        <v>2.2080000000000002</v>
      </c>
      <c r="E421" s="23" t="str">
        <f t="shared" si="81"/>
        <v>80+</v>
      </c>
      <c r="F421" s="23" t="str">
        <f t="shared" si="82"/>
        <v>A</v>
      </c>
      <c r="G421" s="27" t="s">
        <v>4910</v>
      </c>
      <c r="H421" s="27" t="str">
        <f t="shared" si="76"/>
        <v/>
      </c>
      <c r="I421" s="23" t="str">
        <f t="shared" si="83"/>
        <v>Messieurs</v>
      </c>
      <c r="J421" t="str">
        <f t="shared" si="84"/>
        <v>407.0</v>
      </c>
      <c r="K421">
        <f t="shared" si="85"/>
        <v>4</v>
      </c>
      <c r="L421" s="23" t="str">
        <f t="shared" si="86"/>
        <v>R7 </v>
      </c>
      <c r="M421" s="23" t="s">
        <v>6664</v>
      </c>
      <c r="N421" s="23" t="s">
        <v>6665</v>
      </c>
      <c r="O421" s="23" t="s">
        <v>2518</v>
      </c>
      <c r="P421" s="23">
        <v>17877</v>
      </c>
      <c r="Q421" s="23">
        <v>2.2080000000000002</v>
      </c>
      <c r="R421" s="23" t="s">
        <v>156</v>
      </c>
      <c r="S421" s="23" t="s">
        <v>36</v>
      </c>
    </row>
    <row r="422" spans="1:19" x14ac:dyDescent="0.35">
      <c r="A422" s="23" t="str">
        <f t="shared" si="77"/>
        <v>Buehner Tima</v>
      </c>
      <c r="B422" s="23" t="str">
        <f t="shared" si="78"/>
        <v>233.06.436.0</v>
      </c>
      <c r="C422" s="23" t="str">
        <f t="shared" si="79"/>
        <v>R9</v>
      </c>
      <c r="D422" s="23">
        <f t="shared" si="80"/>
        <v>0.75</v>
      </c>
      <c r="E422" s="23" t="str">
        <f t="shared" si="81"/>
        <v>A</v>
      </c>
      <c r="F422" s="23" t="str">
        <f t="shared" si="82"/>
        <v>S</v>
      </c>
      <c r="G422" s="27" t="s">
        <v>497</v>
      </c>
      <c r="H422" s="27" t="str">
        <f t="shared" si="76"/>
        <v/>
      </c>
      <c r="I422" s="23" t="str">
        <f t="shared" si="83"/>
        <v>Messieurs</v>
      </c>
      <c r="J422" t="str">
        <f t="shared" si="84"/>
        <v>436.0</v>
      </c>
      <c r="K422">
        <f t="shared" si="85"/>
        <v>4</v>
      </c>
      <c r="L422" s="23" t="str">
        <f t="shared" si="86"/>
        <v>R9 </v>
      </c>
      <c r="M422" s="23" t="s">
        <v>595</v>
      </c>
      <c r="N422" s="23" t="s">
        <v>596</v>
      </c>
      <c r="O422" s="23" t="s">
        <v>2525</v>
      </c>
      <c r="P422" s="23">
        <v>32606</v>
      </c>
      <c r="Q422" s="23">
        <v>0.75</v>
      </c>
      <c r="R422" s="23" t="s">
        <v>36</v>
      </c>
      <c r="S422" s="23" t="s">
        <v>822</v>
      </c>
    </row>
    <row r="423" spans="1:19" x14ac:dyDescent="0.35">
      <c r="A423" s="23" t="str">
        <f t="shared" si="77"/>
        <v>Buerer Catherine</v>
      </c>
      <c r="B423" s="23" t="str">
        <f t="shared" si="78"/>
        <v>235.57.509.0</v>
      </c>
      <c r="C423" s="23" t="str">
        <f t="shared" si="79"/>
        <v>R8</v>
      </c>
      <c r="D423" s="23">
        <f t="shared" si="80"/>
        <v>0.82799999999999996</v>
      </c>
      <c r="E423" s="23" t="str">
        <f t="shared" si="81"/>
        <v>65+</v>
      </c>
      <c r="F423" s="23" t="str">
        <f t="shared" si="82"/>
        <v>A</v>
      </c>
      <c r="G423" s="27" t="s">
        <v>5553</v>
      </c>
      <c r="H423" s="27" t="str">
        <f t="shared" si="76"/>
        <v/>
      </c>
      <c r="I423" s="23" t="str">
        <f t="shared" si="83"/>
        <v>Dames</v>
      </c>
      <c r="J423" t="str">
        <f t="shared" si="84"/>
        <v>509.0</v>
      </c>
      <c r="K423">
        <f t="shared" si="85"/>
        <v>5</v>
      </c>
      <c r="L423" s="23" t="str">
        <f t="shared" si="86"/>
        <v>R8 </v>
      </c>
      <c r="M423" s="23" t="s">
        <v>5155</v>
      </c>
      <c r="N423" s="23" t="s">
        <v>5156</v>
      </c>
      <c r="O423" s="23" t="s">
        <v>2522</v>
      </c>
      <c r="P423" s="23">
        <v>11449</v>
      </c>
      <c r="Q423" s="23">
        <v>0.82799999999999996</v>
      </c>
      <c r="R423" s="23" t="s">
        <v>96</v>
      </c>
      <c r="S423" s="23" t="s">
        <v>36</v>
      </c>
    </row>
    <row r="424" spans="1:19" x14ac:dyDescent="0.35">
      <c r="A424" s="23" t="str">
        <f t="shared" si="77"/>
        <v>Buff Philipp</v>
      </c>
      <c r="B424" s="23" t="str">
        <f t="shared" si="78"/>
        <v>230.82.385.0</v>
      </c>
      <c r="C424" s="23" t="str">
        <f t="shared" si="79"/>
        <v>R7</v>
      </c>
      <c r="D424" s="23">
        <f t="shared" si="80"/>
        <v>2.2090000000000001</v>
      </c>
      <c r="E424" s="23" t="str">
        <f t="shared" si="81"/>
        <v>40+</v>
      </c>
      <c r="F424" s="23" t="str">
        <f t="shared" si="82"/>
        <v>S</v>
      </c>
      <c r="G424" s="27" t="s">
        <v>3273</v>
      </c>
      <c r="H424" s="27" t="str">
        <f t="shared" si="76"/>
        <v/>
      </c>
      <c r="I424" s="23" t="str">
        <f t="shared" si="83"/>
        <v>Messieurs</v>
      </c>
      <c r="J424" t="str">
        <f t="shared" si="84"/>
        <v>385.0</v>
      </c>
      <c r="K424">
        <f t="shared" si="85"/>
        <v>3</v>
      </c>
      <c r="L424" s="23" t="str">
        <f t="shared" si="86"/>
        <v>R7 </v>
      </c>
      <c r="M424" s="23" t="s">
        <v>3401</v>
      </c>
      <c r="N424" s="23" t="s">
        <v>3402</v>
      </c>
      <c r="O424" s="23" t="s">
        <v>2518</v>
      </c>
      <c r="P424" s="23">
        <v>17864</v>
      </c>
      <c r="Q424" s="23">
        <v>2.2090000000000001</v>
      </c>
      <c r="R424" s="23" t="s">
        <v>68</v>
      </c>
      <c r="S424" s="23" t="s">
        <v>822</v>
      </c>
    </row>
    <row r="425" spans="1:19" x14ac:dyDescent="0.35">
      <c r="A425" s="23" t="str">
        <f t="shared" si="77"/>
        <v>Buffat Carole</v>
      </c>
      <c r="B425" s="23" t="str">
        <f t="shared" si="78"/>
        <v>230.80.565.0</v>
      </c>
      <c r="C425" s="23" t="str">
        <f t="shared" si="79"/>
        <v>R9</v>
      </c>
      <c r="D425" s="23">
        <f t="shared" si="80"/>
        <v>0.74299999999999999</v>
      </c>
      <c r="E425" s="23" t="str">
        <f t="shared" si="81"/>
        <v>45+</v>
      </c>
      <c r="F425" s="23" t="str">
        <f t="shared" si="82"/>
        <v>A</v>
      </c>
      <c r="G425" s="27" t="s">
        <v>28</v>
      </c>
      <c r="H425" s="27" t="str">
        <f t="shared" si="76"/>
        <v/>
      </c>
      <c r="I425" s="23" t="str">
        <f t="shared" si="83"/>
        <v>Dames</v>
      </c>
      <c r="J425" t="str">
        <f t="shared" si="84"/>
        <v>565.0</v>
      </c>
      <c r="K425">
        <f t="shared" si="85"/>
        <v>5</v>
      </c>
      <c r="L425" s="23" t="str">
        <f t="shared" si="86"/>
        <v>R9 </v>
      </c>
      <c r="M425" s="23" t="s">
        <v>6089</v>
      </c>
      <c r="N425" s="23" t="s">
        <v>6090</v>
      </c>
      <c r="O425" s="23" t="s">
        <v>2525</v>
      </c>
      <c r="P425" s="23">
        <v>16773</v>
      </c>
      <c r="Q425" s="23">
        <v>0.74299999999999999</v>
      </c>
      <c r="R425" s="23" t="s">
        <v>76</v>
      </c>
      <c r="S425" s="23" t="s">
        <v>36</v>
      </c>
    </row>
    <row r="426" spans="1:19" x14ac:dyDescent="0.35">
      <c r="A426" s="23" t="str">
        <f t="shared" si="77"/>
        <v>Bugnon Tokie</v>
      </c>
      <c r="B426" s="23" t="str">
        <f t="shared" si="78"/>
        <v>230.59.655.0</v>
      </c>
      <c r="C426" s="23" t="str">
        <f t="shared" si="79"/>
        <v>R7</v>
      </c>
      <c r="D426" s="23">
        <f t="shared" si="80"/>
        <v>2.677</v>
      </c>
      <c r="E426" s="23" t="str">
        <f t="shared" si="81"/>
        <v>65+</v>
      </c>
      <c r="F426" s="23" t="str">
        <f t="shared" si="82"/>
        <v>A</v>
      </c>
      <c r="G426" s="27" t="s">
        <v>497</v>
      </c>
      <c r="H426" s="27" t="str">
        <f t="shared" si="76"/>
        <v/>
      </c>
      <c r="I426" s="23" t="str">
        <f t="shared" si="83"/>
        <v>Dames</v>
      </c>
      <c r="J426" t="str">
        <f t="shared" si="84"/>
        <v>655.0</v>
      </c>
      <c r="K426">
        <f t="shared" si="85"/>
        <v>6</v>
      </c>
      <c r="L426" s="23" t="str">
        <f t="shared" si="86"/>
        <v>R7 </v>
      </c>
      <c r="M426" s="23" t="s">
        <v>590</v>
      </c>
      <c r="N426" s="23" t="s">
        <v>2572</v>
      </c>
      <c r="O426" s="23" t="s">
        <v>2518</v>
      </c>
      <c r="P426" s="23">
        <v>5086</v>
      </c>
      <c r="Q426" s="23">
        <v>2.677</v>
      </c>
      <c r="R426" s="23" t="s">
        <v>96</v>
      </c>
      <c r="S426" s="23" t="s">
        <v>36</v>
      </c>
    </row>
    <row r="427" spans="1:19" x14ac:dyDescent="0.35">
      <c r="A427" s="23" t="str">
        <f t="shared" si="77"/>
        <v>Buhlmann Christian</v>
      </c>
      <c r="B427" s="23" t="str">
        <f t="shared" si="78"/>
        <v>232.53.141.0</v>
      </c>
      <c r="C427" s="23" t="str">
        <f t="shared" si="79"/>
        <v>R8</v>
      </c>
      <c r="D427" s="23">
        <f t="shared" si="80"/>
        <v>1.196</v>
      </c>
      <c r="E427" s="23" t="str">
        <f t="shared" si="81"/>
        <v>70+</v>
      </c>
      <c r="F427" s="23" t="str">
        <f t="shared" si="82"/>
        <v>A</v>
      </c>
      <c r="G427" s="27" t="s">
        <v>4910</v>
      </c>
      <c r="H427" s="27" t="str">
        <f t="shared" si="76"/>
        <v/>
      </c>
      <c r="I427" s="23" t="str">
        <f t="shared" si="83"/>
        <v>Messieurs</v>
      </c>
      <c r="J427" t="str">
        <f t="shared" si="84"/>
        <v>141.0</v>
      </c>
      <c r="K427">
        <f t="shared" si="85"/>
        <v>1</v>
      </c>
      <c r="L427" s="23" t="str">
        <f t="shared" si="86"/>
        <v>R8 </v>
      </c>
      <c r="M427" s="23" t="s">
        <v>6774</v>
      </c>
      <c r="N427" s="23" t="s">
        <v>6775</v>
      </c>
      <c r="O427" s="23" t="s">
        <v>2522</v>
      </c>
      <c r="P427" s="23">
        <v>26980</v>
      </c>
      <c r="Q427" s="23">
        <v>1.196</v>
      </c>
      <c r="R427" s="23" t="s">
        <v>144</v>
      </c>
      <c r="S427" s="23" t="s">
        <v>36</v>
      </c>
    </row>
    <row r="428" spans="1:19" x14ac:dyDescent="0.35">
      <c r="A428" s="23" t="str">
        <f t="shared" si="77"/>
        <v>Buia Alexandre</v>
      </c>
      <c r="B428" s="23" t="str">
        <f t="shared" si="78"/>
        <v>234.00.318.0</v>
      </c>
      <c r="C428" s="23" t="str">
        <f t="shared" si="79"/>
        <v>R9</v>
      </c>
      <c r="D428" s="23">
        <f t="shared" si="80"/>
        <v>0.75</v>
      </c>
      <c r="E428" s="23" t="str">
        <f t="shared" si="81"/>
        <v>A</v>
      </c>
      <c r="F428" s="23" t="str">
        <f t="shared" si="82"/>
        <v>S</v>
      </c>
      <c r="G428" s="27" t="s">
        <v>4909</v>
      </c>
      <c r="H428" s="27" t="str">
        <f t="shared" si="76"/>
        <v/>
      </c>
      <c r="I428" s="23" t="str">
        <f t="shared" si="83"/>
        <v>Messieurs</v>
      </c>
      <c r="J428" t="str">
        <f t="shared" si="84"/>
        <v>318.0</v>
      </c>
      <c r="K428">
        <f t="shared" si="85"/>
        <v>3</v>
      </c>
      <c r="L428" s="23" t="str">
        <f t="shared" si="86"/>
        <v>R9 </v>
      </c>
      <c r="M428" s="23" t="s">
        <v>5907</v>
      </c>
      <c r="N428" s="23" t="s">
        <v>5908</v>
      </c>
      <c r="O428" s="23" t="s">
        <v>2525</v>
      </c>
      <c r="P428" s="23">
        <v>32606</v>
      </c>
      <c r="Q428" s="23">
        <v>0.75</v>
      </c>
      <c r="R428" s="23" t="s">
        <v>36</v>
      </c>
      <c r="S428" s="23" t="s">
        <v>822</v>
      </c>
    </row>
    <row r="429" spans="1:19" x14ac:dyDescent="0.35">
      <c r="A429" s="23" t="str">
        <f t="shared" si="77"/>
        <v>Bujan Mathéo</v>
      </c>
      <c r="B429" s="23" t="str">
        <f t="shared" si="78"/>
        <v>234.12.437.0</v>
      </c>
      <c r="C429" s="23" t="str">
        <f t="shared" si="79"/>
        <v>R5</v>
      </c>
      <c r="D429" s="23">
        <f t="shared" si="80"/>
        <v>4.84</v>
      </c>
      <c r="E429" s="23" t="str">
        <f t="shared" si="81"/>
        <v>14&amp;U</v>
      </c>
      <c r="F429" s="23" t="str">
        <f t="shared" si="82"/>
        <v>A</v>
      </c>
      <c r="G429" s="27" t="s">
        <v>4910</v>
      </c>
      <c r="H429" s="27" t="str">
        <f t="shared" si="76"/>
        <v/>
      </c>
      <c r="I429" s="23" t="str">
        <f t="shared" si="83"/>
        <v>Messieurs</v>
      </c>
      <c r="J429" t="str">
        <f t="shared" si="84"/>
        <v>437.0</v>
      </c>
      <c r="K429">
        <f t="shared" si="85"/>
        <v>4</v>
      </c>
      <c r="L429" s="23" t="str">
        <f t="shared" si="86"/>
        <v>R5 </v>
      </c>
      <c r="M429" s="23" t="s">
        <v>6361</v>
      </c>
      <c r="N429" s="23" t="s">
        <v>6362</v>
      </c>
      <c r="O429" s="23" t="s">
        <v>2536</v>
      </c>
      <c r="P429" s="23">
        <v>4749</v>
      </c>
      <c r="Q429" s="23">
        <v>4.84</v>
      </c>
      <c r="R429" s="23" t="s">
        <v>81</v>
      </c>
      <c r="S429" s="23" t="s">
        <v>36</v>
      </c>
    </row>
    <row r="430" spans="1:19" x14ac:dyDescent="0.35">
      <c r="A430" s="23" t="str">
        <f t="shared" si="77"/>
        <v>Buncic Luka</v>
      </c>
      <c r="B430" s="23" t="str">
        <f t="shared" si="78"/>
        <v>234.09.265.0</v>
      </c>
      <c r="C430" s="23" t="str">
        <f t="shared" si="79"/>
        <v>R6</v>
      </c>
      <c r="D430" s="23">
        <f t="shared" si="80"/>
        <v>3.8650000000000002</v>
      </c>
      <c r="E430" s="23" t="str">
        <f t="shared" si="81"/>
        <v>18&amp;U</v>
      </c>
      <c r="F430" s="23" t="str">
        <f t="shared" si="82"/>
        <v>A</v>
      </c>
      <c r="G430" s="27" t="s">
        <v>4910</v>
      </c>
      <c r="H430" s="27" t="str">
        <f t="shared" si="76"/>
        <v/>
      </c>
      <c r="I430" s="23" t="str">
        <f t="shared" si="83"/>
        <v>Messieurs</v>
      </c>
      <c r="J430" t="str">
        <f t="shared" si="84"/>
        <v>265.0</v>
      </c>
      <c r="K430">
        <f t="shared" si="85"/>
        <v>2</v>
      </c>
      <c r="L430" s="23" t="str">
        <f t="shared" si="86"/>
        <v>R6 </v>
      </c>
      <c r="M430" s="23" t="s">
        <v>6465</v>
      </c>
      <c r="N430" s="23" t="s">
        <v>6466</v>
      </c>
      <c r="O430" s="23" t="s">
        <v>2517</v>
      </c>
      <c r="P430" s="23">
        <v>8286</v>
      </c>
      <c r="Q430" s="23">
        <v>3.8650000000000002</v>
      </c>
      <c r="R430" s="23" t="s">
        <v>71</v>
      </c>
      <c r="S430" s="23" t="s">
        <v>36</v>
      </c>
    </row>
    <row r="431" spans="1:19" x14ac:dyDescent="0.35">
      <c r="A431" s="23" t="str">
        <f t="shared" si="77"/>
        <v>Bunn Rebecca</v>
      </c>
      <c r="B431" s="23" t="str">
        <f t="shared" si="78"/>
        <v>234.82.751.0</v>
      </c>
      <c r="C431" s="23" t="str">
        <f t="shared" si="79"/>
        <v>R5</v>
      </c>
      <c r="D431" s="23">
        <f t="shared" si="80"/>
        <v>5.5060000000000002</v>
      </c>
      <c r="E431" s="23" t="str">
        <f t="shared" si="81"/>
        <v>40+</v>
      </c>
      <c r="F431" s="23" t="str">
        <f t="shared" si="82"/>
        <v>A</v>
      </c>
      <c r="G431" s="27" t="s">
        <v>4909</v>
      </c>
      <c r="H431" s="27" t="str">
        <f t="shared" si="76"/>
        <v/>
      </c>
      <c r="I431" s="23" t="str">
        <f t="shared" si="83"/>
        <v>Dames</v>
      </c>
      <c r="J431" t="str">
        <f t="shared" si="84"/>
        <v>751.0</v>
      </c>
      <c r="K431">
        <f t="shared" si="85"/>
        <v>7</v>
      </c>
      <c r="L431" s="23" t="str">
        <f t="shared" si="86"/>
        <v>R5 </v>
      </c>
      <c r="M431" s="23" t="s">
        <v>5661</v>
      </c>
      <c r="N431" s="23" t="s">
        <v>5662</v>
      </c>
      <c r="O431" s="23" t="s">
        <v>2536</v>
      </c>
      <c r="P431" s="23">
        <v>1155</v>
      </c>
      <c r="Q431" s="23">
        <v>5.5060000000000002</v>
      </c>
      <c r="R431" s="23" t="s">
        <v>68</v>
      </c>
      <c r="S431" s="23" t="s">
        <v>36</v>
      </c>
    </row>
    <row r="432" spans="1:19" x14ac:dyDescent="0.35">
      <c r="A432" s="23" t="str">
        <f t="shared" si="77"/>
        <v>Burchi Lucas</v>
      </c>
      <c r="B432" s="23" t="str">
        <f t="shared" si="78"/>
        <v>235.07.267.0</v>
      </c>
      <c r="C432" s="23" t="str">
        <f t="shared" si="79"/>
        <v>R8</v>
      </c>
      <c r="D432" s="23">
        <f t="shared" si="80"/>
        <v>1.24</v>
      </c>
      <c r="E432" s="23" t="str">
        <f t="shared" si="81"/>
        <v>A</v>
      </c>
      <c r="F432" s="23" t="str">
        <f t="shared" si="82"/>
        <v>A</v>
      </c>
      <c r="G432" s="27" t="s">
        <v>497</v>
      </c>
      <c r="H432" s="27" t="str">
        <f t="shared" si="76"/>
        <v/>
      </c>
      <c r="I432" s="23" t="str">
        <f t="shared" si="83"/>
        <v>Messieurs</v>
      </c>
      <c r="J432" t="str">
        <f t="shared" si="84"/>
        <v>267.0</v>
      </c>
      <c r="K432">
        <f t="shared" si="85"/>
        <v>2</v>
      </c>
      <c r="L432" s="23" t="str">
        <f t="shared" si="86"/>
        <v>R8 </v>
      </c>
      <c r="M432" s="23" t="s">
        <v>534</v>
      </c>
      <c r="N432" s="23" t="s">
        <v>535</v>
      </c>
      <c r="O432" s="23" t="s">
        <v>2522</v>
      </c>
      <c r="P432" s="23">
        <v>26467</v>
      </c>
      <c r="Q432" s="23">
        <v>1.24</v>
      </c>
      <c r="R432" s="23" t="s">
        <v>36</v>
      </c>
      <c r="S432" s="23" t="s">
        <v>36</v>
      </c>
    </row>
    <row r="433" spans="1:19" x14ac:dyDescent="0.35">
      <c r="A433" s="23" t="str">
        <f t="shared" si="77"/>
        <v>Bürer Alexandre</v>
      </c>
      <c r="B433" s="23" t="str">
        <f t="shared" si="78"/>
        <v>235.59.226.0</v>
      </c>
      <c r="C433" s="23" t="str">
        <f t="shared" si="79"/>
        <v>R7</v>
      </c>
      <c r="D433" s="23">
        <f t="shared" si="80"/>
        <v>2.117</v>
      </c>
      <c r="E433" s="23" t="str">
        <f t="shared" si="81"/>
        <v>65+</v>
      </c>
      <c r="F433" s="23" t="str">
        <f t="shared" si="82"/>
        <v>A</v>
      </c>
      <c r="G433" s="27" t="s">
        <v>29</v>
      </c>
      <c r="H433" s="27" t="str">
        <f t="shared" si="76"/>
        <v/>
      </c>
      <c r="I433" s="23" t="str">
        <f t="shared" si="83"/>
        <v>Messieurs</v>
      </c>
      <c r="J433" t="str">
        <f t="shared" si="84"/>
        <v>226.0</v>
      </c>
      <c r="K433">
        <f t="shared" si="85"/>
        <v>2</v>
      </c>
      <c r="L433" s="23" t="str">
        <f t="shared" si="86"/>
        <v>R7 </v>
      </c>
      <c r="M433" s="23" t="s">
        <v>4304</v>
      </c>
      <c r="N433" s="23" t="s">
        <v>4305</v>
      </c>
      <c r="O433" s="23" t="s">
        <v>2518</v>
      </c>
      <c r="P433" s="23">
        <v>18531</v>
      </c>
      <c r="Q433" s="23">
        <v>2.117</v>
      </c>
      <c r="R433" s="23" t="s">
        <v>96</v>
      </c>
      <c r="S433" s="23" t="s">
        <v>36</v>
      </c>
    </row>
    <row r="434" spans="1:19" x14ac:dyDescent="0.35">
      <c r="A434" s="23" t="str">
        <f t="shared" si="77"/>
        <v>Bürer Eliott</v>
      </c>
      <c r="B434" s="23" t="str">
        <f t="shared" si="78"/>
        <v>235.00.343.0</v>
      </c>
      <c r="C434" s="23" t="str">
        <f t="shared" si="79"/>
        <v>R5</v>
      </c>
      <c r="D434" s="23">
        <f t="shared" si="80"/>
        <v>4.9749999999999996</v>
      </c>
      <c r="E434" s="23" t="str">
        <f t="shared" si="81"/>
        <v>A</v>
      </c>
      <c r="F434" s="23" t="str">
        <f t="shared" si="82"/>
        <v>A</v>
      </c>
      <c r="G434" s="27" t="s">
        <v>29</v>
      </c>
      <c r="H434" s="27" t="str">
        <f t="shared" si="76"/>
        <v/>
      </c>
      <c r="I434" s="23" t="str">
        <f t="shared" si="83"/>
        <v>Messieurs</v>
      </c>
      <c r="J434" t="str">
        <f t="shared" si="84"/>
        <v>343.0</v>
      </c>
      <c r="K434">
        <f t="shared" si="85"/>
        <v>3</v>
      </c>
      <c r="L434" s="23" t="str">
        <f t="shared" si="86"/>
        <v>R5 </v>
      </c>
      <c r="M434" s="23" t="s">
        <v>4158</v>
      </c>
      <c r="N434" s="23" t="s">
        <v>4159</v>
      </c>
      <c r="O434" s="23" t="s">
        <v>2536</v>
      </c>
      <c r="P434" s="23">
        <v>4359</v>
      </c>
      <c r="Q434" s="23">
        <v>4.9749999999999996</v>
      </c>
      <c r="R434" s="23" t="s">
        <v>36</v>
      </c>
      <c r="S434" s="23" t="s">
        <v>36</v>
      </c>
    </row>
    <row r="435" spans="1:19" x14ac:dyDescent="0.35">
      <c r="A435" s="23" t="str">
        <f t="shared" si="77"/>
        <v>Burgat Basile</v>
      </c>
      <c r="B435" s="23" t="str">
        <f t="shared" si="78"/>
        <v>236.93.225.0</v>
      </c>
      <c r="C435" s="23" t="str">
        <f t="shared" si="79"/>
        <v>R6</v>
      </c>
      <c r="D435" s="23">
        <f t="shared" si="80"/>
        <v>4.0659999999999998</v>
      </c>
      <c r="E435" s="23" t="str">
        <f t="shared" si="81"/>
        <v>A</v>
      </c>
      <c r="F435" s="23" t="str">
        <f t="shared" si="82"/>
        <v>A</v>
      </c>
      <c r="G435" s="27" t="s">
        <v>4910</v>
      </c>
      <c r="H435" s="27" t="str">
        <f t="shared" si="76"/>
        <v/>
      </c>
      <c r="I435" s="23" t="str">
        <f t="shared" si="83"/>
        <v>Messieurs</v>
      </c>
      <c r="J435" t="str">
        <f t="shared" si="84"/>
        <v>225.0</v>
      </c>
      <c r="K435">
        <f t="shared" si="85"/>
        <v>2</v>
      </c>
      <c r="L435" s="23" t="str">
        <f t="shared" si="86"/>
        <v>R6 </v>
      </c>
      <c r="M435" s="23" t="s">
        <v>6439</v>
      </c>
      <c r="N435" s="23" t="s">
        <v>6440</v>
      </c>
      <c r="O435" s="23" t="s">
        <v>2517</v>
      </c>
      <c r="P435" s="23">
        <v>7379</v>
      </c>
      <c r="Q435" s="23">
        <v>4.0659999999999998</v>
      </c>
      <c r="R435" s="23" t="s">
        <v>36</v>
      </c>
      <c r="S435" s="23" t="s">
        <v>36</v>
      </c>
    </row>
    <row r="436" spans="1:19" x14ac:dyDescent="0.35">
      <c r="A436" s="23" t="str">
        <f t="shared" si="77"/>
        <v>Burg-Binder David</v>
      </c>
      <c r="B436" s="23" t="str">
        <f t="shared" si="78"/>
        <v>236.94.213.0</v>
      </c>
      <c r="C436" s="23" t="str">
        <f t="shared" si="79"/>
        <v>R9</v>
      </c>
      <c r="D436" s="23">
        <f t="shared" si="80"/>
        <v>0.75</v>
      </c>
      <c r="E436" s="23" t="str">
        <f t="shared" si="81"/>
        <v>A</v>
      </c>
      <c r="F436" s="23" t="str">
        <f t="shared" si="82"/>
        <v>S</v>
      </c>
      <c r="G436" s="27" t="s">
        <v>497</v>
      </c>
      <c r="H436" s="27" t="str">
        <f t="shared" si="76"/>
        <v/>
      </c>
      <c r="I436" s="23" t="str">
        <f t="shared" si="83"/>
        <v>Messieurs</v>
      </c>
      <c r="J436" t="str">
        <f t="shared" si="84"/>
        <v>213.0</v>
      </c>
      <c r="K436">
        <f t="shared" si="85"/>
        <v>2</v>
      </c>
      <c r="L436" s="23" t="str">
        <f t="shared" si="86"/>
        <v>R9 </v>
      </c>
      <c r="M436" s="23" t="s">
        <v>1087</v>
      </c>
      <c r="N436" s="23" t="s">
        <v>1088</v>
      </c>
      <c r="O436" s="23" t="s">
        <v>2525</v>
      </c>
      <c r="P436" s="23">
        <v>32606</v>
      </c>
      <c r="Q436" s="23">
        <v>0.75</v>
      </c>
      <c r="R436" s="23" t="s">
        <v>36</v>
      </c>
      <c r="S436" s="23" t="s">
        <v>822</v>
      </c>
    </row>
    <row r="437" spans="1:19" x14ac:dyDescent="0.35">
      <c r="A437" s="23" t="str">
        <f t="shared" si="77"/>
        <v>Burger Ludovic</v>
      </c>
      <c r="B437" s="23" t="str">
        <f t="shared" si="78"/>
        <v>236.85.475.0</v>
      </c>
      <c r="C437" s="23" t="str">
        <f t="shared" si="79"/>
        <v>R6</v>
      </c>
      <c r="D437" s="23">
        <f t="shared" si="80"/>
        <v>4.62</v>
      </c>
      <c r="E437" s="23" t="str">
        <f t="shared" si="81"/>
        <v>40+</v>
      </c>
      <c r="F437" s="23" t="str">
        <f t="shared" si="82"/>
        <v>A</v>
      </c>
      <c r="G437" s="27" t="s">
        <v>28</v>
      </c>
      <c r="H437" s="27" t="str">
        <f t="shared" si="76"/>
        <v/>
      </c>
      <c r="I437" s="23" t="str">
        <f t="shared" si="83"/>
        <v>Messieurs</v>
      </c>
      <c r="J437" t="str">
        <f t="shared" si="84"/>
        <v>475.0</v>
      </c>
      <c r="K437">
        <f t="shared" si="85"/>
        <v>4</v>
      </c>
      <c r="L437" s="23" t="str">
        <f t="shared" si="86"/>
        <v>R6 </v>
      </c>
      <c r="M437" s="23" t="s">
        <v>258</v>
      </c>
      <c r="N437" s="23" t="s">
        <v>259</v>
      </c>
      <c r="O437" s="23" t="s">
        <v>2517</v>
      </c>
      <c r="P437" s="23">
        <v>5441</v>
      </c>
      <c r="Q437" s="23">
        <v>4.62</v>
      </c>
      <c r="R437" s="23" t="s">
        <v>68</v>
      </c>
      <c r="S437" s="23" t="s">
        <v>36</v>
      </c>
    </row>
    <row r="438" spans="1:19" x14ac:dyDescent="0.35">
      <c r="A438" s="23" t="str">
        <f t="shared" si="77"/>
        <v>Burkhalter Juan</v>
      </c>
      <c r="B438" s="23" t="str">
        <f t="shared" si="78"/>
        <v>240.87.110.0</v>
      </c>
      <c r="C438" s="23" t="str">
        <f t="shared" si="79"/>
        <v>R8</v>
      </c>
      <c r="D438" s="23">
        <f t="shared" si="80"/>
        <v>1.6339999999999999</v>
      </c>
      <c r="E438" s="23" t="str">
        <f t="shared" si="81"/>
        <v>35+</v>
      </c>
      <c r="F438" s="23" t="str">
        <f t="shared" si="82"/>
        <v>A</v>
      </c>
      <c r="G438" s="27" t="s">
        <v>4910</v>
      </c>
      <c r="H438" s="27" t="str">
        <f t="shared" si="76"/>
        <v/>
      </c>
      <c r="I438" s="23" t="str">
        <f t="shared" si="83"/>
        <v>Messieurs</v>
      </c>
      <c r="J438" t="str">
        <f t="shared" si="84"/>
        <v>110.0</v>
      </c>
      <c r="K438">
        <f t="shared" si="85"/>
        <v>1</v>
      </c>
      <c r="L438" s="23" t="str">
        <f t="shared" si="86"/>
        <v>R8 </v>
      </c>
      <c r="M438" s="23" t="s">
        <v>6736</v>
      </c>
      <c r="N438" s="23" t="s">
        <v>6737</v>
      </c>
      <c r="O438" s="23" t="s">
        <v>2522</v>
      </c>
      <c r="P438" s="23">
        <v>22453</v>
      </c>
      <c r="Q438" s="23">
        <v>1.6339999999999999</v>
      </c>
      <c r="R438" s="23" t="s">
        <v>42</v>
      </c>
      <c r="S438" s="23" t="s">
        <v>36</v>
      </c>
    </row>
    <row r="439" spans="1:19" x14ac:dyDescent="0.35">
      <c r="A439" s="23" t="str">
        <f t="shared" si="77"/>
        <v>Burnand Anne</v>
      </c>
      <c r="B439" s="23" t="str">
        <f t="shared" si="78"/>
        <v>242.61.521.0</v>
      </c>
      <c r="C439" s="23" t="str">
        <f t="shared" si="79"/>
        <v>R9</v>
      </c>
      <c r="D439" s="23">
        <f t="shared" si="80"/>
        <v>0.75</v>
      </c>
      <c r="E439" s="23" t="str">
        <f t="shared" si="81"/>
        <v>65+</v>
      </c>
      <c r="F439" s="23" t="str">
        <f t="shared" si="82"/>
        <v>S</v>
      </c>
      <c r="G439" s="27" t="s">
        <v>497</v>
      </c>
      <c r="H439" s="27" t="str">
        <f t="shared" si="76"/>
        <v/>
      </c>
      <c r="I439" s="23" t="str">
        <f t="shared" si="83"/>
        <v>Dames</v>
      </c>
      <c r="J439" t="str">
        <f t="shared" si="84"/>
        <v>521.0</v>
      </c>
      <c r="K439">
        <f t="shared" si="85"/>
        <v>5</v>
      </c>
      <c r="L439" s="23" t="str">
        <f t="shared" si="86"/>
        <v>R9 </v>
      </c>
      <c r="M439" s="23" t="s">
        <v>2575</v>
      </c>
      <c r="N439" s="23" t="s">
        <v>1089</v>
      </c>
      <c r="O439" s="23" t="s">
        <v>2525</v>
      </c>
      <c r="P439" s="23">
        <v>11849</v>
      </c>
      <c r="Q439" s="23">
        <v>0.75</v>
      </c>
      <c r="R439" s="23" t="s">
        <v>96</v>
      </c>
      <c r="S439" s="23" t="s">
        <v>822</v>
      </c>
    </row>
    <row r="440" spans="1:19" x14ac:dyDescent="0.35">
      <c r="A440" s="23" t="str">
        <f t="shared" si="77"/>
        <v>Burns Brandon</v>
      </c>
      <c r="B440" s="23" t="str">
        <f t="shared" si="78"/>
        <v>242.12.170.0</v>
      </c>
      <c r="C440" s="23" t="str">
        <f t="shared" si="79"/>
        <v>R9</v>
      </c>
      <c r="D440" s="23">
        <f t="shared" si="80"/>
        <v>0.75</v>
      </c>
      <c r="E440" s="23" t="str">
        <f t="shared" si="81"/>
        <v>14&amp;U</v>
      </c>
      <c r="F440" s="23" t="str">
        <f t="shared" si="82"/>
        <v>S</v>
      </c>
      <c r="G440" s="27" t="s">
        <v>5553</v>
      </c>
      <c r="H440" s="27" t="str">
        <f t="shared" si="76"/>
        <v/>
      </c>
      <c r="I440" s="23" t="str">
        <f t="shared" si="83"/>
        <v>Messieurs</v>
      </c>
      <c r="J440" t="str">
        <f t="shared" si="84"/>
        <v>170.0</v>
      </c>
      <c r="K440">
        <f t="shared" si="85"/>
        <v>1</v>
      </c>
      <c r="L440" s="23" t="str">
        <f t="shared" si="86"/>
        <v>R9 </v>
      </c>
      <c r="M440" s="23" t="s">
        <v>5475</v>
      </c>
      <c r="N440" s="23" t="s">
        <v>5476</v>
      </c>
      <c r="O440" s="23" t="s">
        <v>2525</v>
      </c>
      <c r="P440" s="23">
        <v>32606</v>
      </c>
      <c r="Q440" s="23">
        <v>0.75</v>
      </c>
      <c r="R440" s="23" t="s">
        <v>81</v>
      </c>
      <c r="S440" s="23" t="s">
        <v>822</v>
      </c>
    </row>
    <row r="441" spans="1:19" x14ac:dyDescent="0.35">
      <c r="A441" s="23" t="str">
        <f t="shared" si="77"/>
        <v>Burton Christopher</v>
      </c>
      <c r="B441" s="23" t="str">
        <f t="shared" si="78"/>
        <v>244.60.401.0</v>
      </c>
      <c r="C441" s="23" t="str">
        <f t="shared" si="79"/>
        <v>R8</v>
      </c>
      <c r="D441" s="23">
        <f t="shared" si="80"/>
        <v>1.2689999999999999</v>
      </c>
      <c r="E441" s="23" t="str">
        <f t="shared" si="81"/>
        <v>65+</v>
      </c>
      <c r="F441" s="23" t="str">
        <f t="shared" si="82"/>
        <v>A</v>
      </c>
      <c r="G441" s="27" t="s">
        <v>3273</v>
      </c>
      <c r="H441" s="27" t="str">
        <f t="shared" si="76"/>
        <v/>
      </c>
      <c r="I441" s="23" t="str">
        <f t="shared" si="83"/>
        <v>Messieurs</v>
      </c>
      <c r="J441" t="str">
        <f t="shared" si="84"/>
        <v>401.0</v>
      </c>
      <c r="K441">
        <f t="shared" si="85"/>
        <v>4</v>
      </c>
      <c r="L441" s="23" t="str">
        <f t="shared" si="86"/>
        <v>R8 </v>
      </c>
      <c r="M441" s="23" t="s">
        <v>3423</v>
      </c>
      <c r="N441" s="23" t="s">
        <v>3424</v>
      </c>
      <c r="O441" s="23" t="s">
        <v>2522</v>
      </c>
      <c r="P441" s="23">
        <v>26134</v>
      </c>
      <c r="Q441" s="23">
        <v>1.2689999999999999</v>
      </c>
      <c r="R441" s="23" t="s">
        <v>96</v>
      </c>
      <c r="S441" s="23" t="s">
        <v>36</v>
      </c>
    </row>
    <row r="442" spans="1:19" x14ac:dyDescent="0.35">
      <c r="A442" s="23" t="str">
        <f t="shared" si="77"/>
        <v>Buschi Pierre</v>
      </c>
      <c r="B442" s="23" t="str">
        <f t="shared" si="78"/>
        <v>245.45.279.0</v>
      </c>
      <c r="C442" s="23" t="str">
        <f t="shared" si="79"/>
        <v>R9</v>
      </c>
      <c r="D442" s="23">
        <f t="shared" si="80"/>
        <v>0.75</v>
      </c>
      <c r="E442" s="23" t="str">
        <f t="shared" si="81"/>
        <v>80+</v>
      </c>
      <c r="F442" s="23" t="str">
        <f t="shared" si="82"/>
        <v>S</v>
      </c>
      <c r="G442" s="27" t="s">
        <v>5553</v>
      </c>
      <c r="H442" s="27" t="str">
        <f t="shared" ref="H442:H503" si="87">IF(B442=B441,1,"")</f>
        <v/>
      </c>
      <c r="I442" s="23" t="str">
        <f t="shared" si="83"/>
        <v>Messieurs</v>
      </c>
      <c r="J442" t="str">
        <f t="shared" si="84"/>
        <v>279.0</v>
      </c>
      <c r="K442">
        <f t="shared" si="85"/>
        <v>2</v>
      </c>
      <c r="L442" s="23" t="str">
        <f t="shared" si="86"/>
        <v>R9 </v>
      </c>
      <c r="M442" s="23" t="s">
        <v>5397</v>
      </c>
      <c r="N442" s="23" t="s">
        <v>5398</v>
      </c>
      <c r="O442" s="23" t="s">
        <v>2525</v>
      </c>
      <c r="P442" s="23">
        <v>32606</v>
      </c>
      <c r="Q442" s="23">
        <v>0.75</v>
      </c>
      <c r="R442" s="23" t="s">
        <v>156</v>
      </c>
      <c r="S442" s="23" t="s">
        <v>822</v>
      </c>
    </row>
    <row r="443" spans="1:19" x14ac:dyDescent="0.35">
      <c r="A443" s="23" t="str">
        <f t="shared" si="77"/>
        <v>Buser Michel</v>
      </c>
      <c r="B443" s="23" t="str">
        <f t="shared" si="78"/>
        <v>245.51.374.0</v>
      </c>
      <c r="C443" s="23" t="str">
        <f t="shared" si="79"/>
        <v>R9</v>
      </c>
      <c r="D443" s="23">
        <f t="shared" si="80"/>
        <v>0.75</v>
      </c>
      <c r="E443" s="23" t="str">
        <f t="shared" si="81"/>
        <v>75+</v>
      </c>
      <c r="F443" s="23" t="str">
        <f t="shared" si="82"/>
        <v>A</v>
      </c>
      <c r="G443" s="27" t="s">
        <v>2786</v>
      </c>
      <c r="H443" s="27" t="str">
        <f t="shared" si="87"/>
        <v/>
      </c>
      <c r="I443" s="23" t="str">
        <f t="shared" si="83"/>
        <v>Messieurs</v>
      </c>
      <c r="J443" t="str">
        <f t="shared" si="84"/>
        <v>374.0</v>
      </c>
      <c r="K443">
        <f t="shared" si="85"/>
        <v>3</v>
      </c>
      <c r="L443" s="23" t="str">
        <f t="shared" si="86"/>
        <v>R9 </v>
      </c>
      <c r="M443" s="23" t="s">
        <v>3066</v>
      </c>
      <c r="N443" s="23" t="s">
        <v>3067</v>
      </c>
      <c r="O443" s="23" t="s">
        <v>2525</v>
      </c>
      <c r="P443" s="23">
        <v>32606</v>
      </c>
      <c r="Q443" s="23">
        <v>0.75</v>
      </c>
      <c r="R443" s="23" t="s">
        <v>155</v>
      </c>
      <c r="S443" s="23" t="s">
        <v>36</v>
      </c>
    </row>
    <row r="444" spans="1:19" x14ac:dyDescent="0.35">
      <c r="A444" s="23" t="str">
        <f t="shared" si="77"/>
        <v>Buser Thibault</v>
      </c>
      <c r="B444" s="23" t="str">
        <f t="shared" si="78"/>
        <v>245.83.324.0</v>
      </c>
      <c r="C444" s="23" t="str">
        <f t="shared" si="79"/>
        <v>R8</v>
      </c>
      <c r="D444" s="23">
        <f t="shared" si="80"/>
        <v>1.77</v>
      </c>
      <c r="E444" s="23" t="str">
        <f t="shared" si="81"/>
        <v>40+</v>
      </c>
      <c r="F444" s="23" t="str">
        <f t="shared" si="82"/>
        <v>A</v>
      </c>
      <c r="G444" s="27" t="s">
        <v>2786</v>
      </c>
      <c r="H444" s="27" t="str">
        <f t="shared" si="87"/>
        <v/>
      </c>
      <c r="I444" s="23" t="str">
        <f t="shared" si="83"/>
        <v>Messieurs</v>
      </c>
      <c r="J444" t="str">
        <f t="shared" si="84"/>
        <v>324.0</v>
      </c>
      <c r="K444">
        <f t="shared" si="85"/>
        <v>3</v>
      </c>
      <c r="L444" s="23" t="str">
        <f t="shared" si="86"/>
        <v>R8 </v>
      </c>
      <c r="M444" s="23" t="s">
        <v>3042</v>
      </c>
      <c r="N444" s="23" t="s">
        <v>3043</v>
      </c>
      <c r="O444" s="23" t="s">
        <v>2522</v>
      </c>
      <c r="P444" s="23">
        <v>21257</v>
      </c>
      <c r="Q444" s="23">
        <v>1.77</v>
      </c>
      <c r="R444" s="23" t="s">
        <v>68</v>
      </c>
      <c r="S444" s="23" t="s">
        <v>36</v>
      </c>
    </row>
    <row r="445" spans="1:19" x14ac:dyDescent="0.35">
      <c r="A445" s="23" t="str">
        <f t="shared" si="77"/>
        <v>Buslowski Patryk</v>
      </c>
      <c r="B445" s="23" t="str">
        <f t="shared" si="78"/>
        <v>245.87.373.0</v>
      </c>
      <c r="C445" s="23" t="str">
        <f t="shared" si="79"/>
        <v>R8</v>
      </c>
      <c r="D445" s="23">
        <f t="shared" si="80"/>
        <v>1.8520000000000001</v>
      </c>
      <c r="E445" s="23" t="str">
        <f t="shared" si="81"/>
        <v>35+</v>
      </c>
      <c r="F445" s="23" t="str">
        <f t="shared" si="82"/>
        <v>A</v>
      </c>
      <c r="G445" s="27" t="s">
        <v>4910</v>
      </c>
      <c r="H445" s="27" t="str">
        <f t="shared" si="87"/>
        <v/>
      </c>
      <c r="I445" s="23" t="str">
        <f t="shared" si="83"/>
        <v>Messieurs</v>
      </c>
      <c r="J445" t="str">
        <f t="shared" si="84"/>
        <v>373.0</v>
      </c>
      <c r="K445">
        <f t="shared" si="85"/>
        <v>3</v>
      </c>
      <c r="L445" s="23" t="str">
        <f t="shared" si="86"/>
        <v>R8 </v>
      </c>
      <c r="M445" s="23" t="s">
        <v>6712</v>
      </c>
      <c r="N445" s="23" t="s">
        <v>6713</v>
      </c>
      <c r="O445" s="23" t="s">
        <v>2522</v>
      </c>
      <c r="P445" s="23">
        <v>20583</v>
      </c>
      <c r="Q445" s="23">
        <v>1.8520000000000001</v>
      </c>
      <c r="R445" s="23" t="s">
        <v>42</v>
      </c>
      <c r="S445" s="23" t="s">
        <v>36</v>
      </c>
    </row>
    <row r="446" spans="1:19" x14ac:dyDescent="0.35">
      <c r="A446" s="23" t="str">
        <f t="shared" si="77"/>
        <v>Bussard Fabien</v>
      </c>
      <c r="B446" s="23" t="str">
        <f t="shared" si="78"/>
        <v>246.01.345.0</v>
      </c>
      <c r="C446" s="23" t="str">
        <f t="shared" si="79"/>
        <v>R6</v>
      </c>
      <c r="D446" s="23">
        <f t="shared" si="80"/>
        <v>4.3570000000000002</v>
      </c>
      <c r="E446" s="23" t="str">
        <f t="shared" si="81"/>
        <v>A</v>
      </c>
      <c r="F446" s="23" t="str">
        <f t="shared" si="82"/>
        <v>S</v>
      </c>
      <c r="G446" s="27" t="s">
        <v>29</v>
      </c>
      <c r="H446" s="27" t="str">
        <f t="shared" si="87"/>
        <v/>
      </c>
      <c r="I446" s="23" t="str">
        <f t="shared" si="83"/>
        <v>Messieurs</v>
      </c>
      <c r="J446" t="str">
        <f t="shared" si="84"/>
        <v>345.0</v>
      </c>
      <c r="K446">
        <f t="shared" si="85"/>
        <v>3</v>
      </c>
      <c r="L446" s="23" t="str">
        <f t="shared" si="86"/>
        <v>R6 </v>
      </c>
      <c r="M446" s="23" t="s">
        <v>5562</v>
      </c>
      <c r="N446" s="23" t="s">
        <v>5563</v>
      </c>
      <c r="O446" s="23" t="s">
        <v>2517</v>
      </c>
      <c r="P446" s="23">
        <v>6312</v>
      </c>
      <c r="Q446" s="23">
        <v>4.3570000000000002</v>
      </c>
      <c r="R446" s="23" t="s">
        <v>36</v>
      </c>
      <c r="S446" s="23" t="s">
        <v>822</v>
      </c>
    </row>
    <row r="447" spans="1:19" x14ac:dyDescent="0.35">
      <c r="A447" s="23" t="str">
        <f t="shared" si="77"/>
        <v>Bussi Charles</v>
      </c>
      <c r="B447" s="23" t="str">
        <f t="shared" si="78"/>
        <v>246.12.353.0</v>
      </c>
      <c r="C447" s="23" t="str">
        <f t="shared" si="79"/>
        <v>R8</v>
      </c>
      <c r="D447" s="23">
        <f t="shared" si="80"/>
        <v>1.3240000000000001</v>
      </c>
      <c r="E447" s="23" t="str">
        <f t="shared" si="81"/>
        <v>14&amp;U</v>
      </c>
      <c r="F447" s="23" t="str">
        <f t="shared" si="82"/>
        <v>S</v>
      </c>
      <c r="G447" s="27" t="s">
        <v>2783</v>
      </c>
      <c r="H447" s="27" t="str">
        <f t="shared" si="87"/>
        <v/>
      </c>
      <c r="I447" s="23" t="str">
        <f t="shared" si="83"/>
        <v>Messieurs</v>
      </c>
      <c r="J447" t="str">
        <f t="shared" si="84"/>
        <v>353.0</v>
      </c>
      <c r="K447">
        <f t="shared" si="85"/>
        <v>3</v>
      </c>
      <c r="L447" s="23" t="str">
        <f t="shared" si="86"/>
        <v>R8 </v>
      </c>
      <c r="M447" s="23" t="s">
        <v>2769</v>
      </c>
      <c r="N447" s="23" t="s">
        <v>2770</v>
      </c>
      <c r="O447" s="23" t="s">
        <v>2522</v>
      </c>
      <c r="P447" s="23">
        <v>25452</v>
      </c>
      <c r="Q447" s="23">
        <v>1.3240000000000001</v>
      </c>
      <c r="R447" s="23" t="s">
        <v>81</v>
      </c>
      <c r="S447" s="23" t="s">
        <v>822</v>
      </c>
    </row>
    <row r="448" spans="1:19" x14ac:dyDescent="0.35">
      <c r="A448" s="23" t="str">
        <f t="shared" si="77"/>
        <v>Busslinger François</v>
      </c>
      <c r="B448" s="23" t="str">
        <f t="shared" si="78"/>
        <v>246.93.158.0</v>
      </c>
      <c r="C448" s="23" t="str">
        <f t="shared" si="79"/>
        <v>R7</v>
      </c>
      <c r="D448" s="23">
        <f t="shared" si="80"/>
        <v>2.1869999999999998</v>
      </c>
      <c r="E448" s="23" t="str">
        <f t="shared" si="81"/>
        <v>A</v>
      </c>
      <c r="F448" s="23" t="str">
        <f t="shared" si="82"/>
        <v>A</v>
      </c>
      <c r="G448" s="27" t="s">
        <v>28</v>
      </c>
      <c r="H448" s="27" t="str">
        <f t="shared" si="87"/>
        <v/>
      </c>
      <c r="I448" s="23" t="str">
        <f t="shared" si="83"/>
        <v>Messieurs</v>
      </c>
      <c r="J448" t="str">
        <f t="shared" si="84"/>
        <v>158.0</v>
      </c>
      <c r="K448">
        <f t="shared" si="85"/>
        <v>1</v>
      </c>
      <c r="L448" s="23" t="str">
        <f t="shared" si="86"/>
        <v>R7 </v>
      </c>
      <c r="M448" s="23" t="s">
        <v>2636</v>
      </c>
      <c r="N448" s="23" t="s">
        <v>2637</v>
      </c>
      <c r="O448" s="23" t="s">
        <v>2518</v>
      </c>
      <c r="P448" s="23">
        <v>18040</v>
      </c>
      <c r="Q448" s="23">
        <v>2.1869999999999998</v>
      </c>
      <c r="R448" s="23" t="s">
        <v>36</v>
      </c>
      <c r="S448" s="23" t="s">
        <v>36</v>
      </c>
    </row>
    <row r="449" spans="1:19" x14ac:dyDescent="0.35">
      <c r="A449" s="23" t="str">
        <f t="shared" si="77"/>
        <v>Bussmann Tyra</v>
      </c>
      <c r="B449" s="23" t="str">
        <f t="shared" si="78"/>
        <v>246.10.601.0</v>
      </c>
      <c r="C449" s="23" t="str">
        <f t="shared" si="79"/>
        <v>R9</v>
      </c>
      <c r="D449" s="23">
        <f t="shared" si="80"/>
        <v>0.69699999999999995</v>
      </c>
      <c r="E449" s="23" t="str">
        <f t="shared" si="81"/>
        <v>16&amp;U</v>
      </c>
      <c r="F449" s="23" t="str">
        <f t="shared" si="82"/>
        <v>A</v>
      </c>
      <c r="G449" s="27" t="s">
        <v>493</v>
      </c>
      <c r="H449" s="27" t="str">
        <f t="shared" si="87"/>
        <v/>
      </c>
      <c r="I449" s="23" t="str">
        <f t="shared" si="83"/>
        <v>Dames</v>
      </c>
      <c r="J449" t="str">
        <f t="shared" si="84"/>
        <v>601.0</v>
      </c>
      <c r="K449">
        <f t="shared" si="85"/>
        <v>6</v>
      </c>
      <c r="L449" s="23" t="str">
        <f t="shared" si="86"/>
        <v>R9 </v>
      </c>
      <c r="M449" s="23" t="s">
        <v>3620</v>
      </c>
      <c r="N449" s="23" t="s">
        <v>3621</v>
      </c>
      <c r="O449" s="23" t="s">
        <v>2525</v>
      </c>
      <c r="P449" s="23">
        <v>21276</v>
      </c>
      <c r="Q449" s="23">
        <v>0.69699999999999995</v>
      </c>
      <c r="R449" s="23" t="s">
        <v>85</v>
      </c>
      <c r="S449" s="23" t="s">
        <v>36</v>
      </c>
    </row>
    <row r="450" spans="1:19" x14ac:dyDescent="0.35">
      <c r="A450" s="23" t="str">
        <f t="shared" si="77"/>
        <v>Bussy Jacques</v>
      </c>
      <c r="B450" s="23" t="str">
        <f t="shared" si="78"/>
        <v>246.55.314.0</v>
      </c>
      <c r="C450" s="23" t="str">
        <f t="shared" si="79"/>
        <v>R9</v>
      </c>
      <c r="D450" s="23">
        <f t="shared" si="80"/>
        <v>0.75</v>
      </c>
      <c r="E450" s="23" t="str">
        <f t="shared" si="81"/>
        <v>70+</v>
      </c>
      <c r="F450" s="23" t="str">
        <f t="shared" si="82"/>
        <v>S</v>
      </c>
      <c r="G450" s="27" t="s">
        <v>28</v>
      </c>
      <c r="H450" s="27" t="str">
        <f t="shared" si="87"/>
        <v/>
      </c>
      <c r="I450" s="23" t="str">
        <f t="shared" si="83"/>
        <v>Messieurs</v>
      </c>
      <c r="J450" t="str">
        <f t="shared" si="84"/>
        <v>314.0</v>
      </c>
      <c r="K450">
        <f t="shared" si="85"/>
        <v>3</v>
      </c>
      <c r="L450" s="23" t="str">
        <f t="shared" si="86"/>
        <v>R9 </v>
      </c>
      <c r="M450" s="23" t="s">
        <v>322</v>
      </c>
      <c r="N450" s="23" t="s">
        <v>323</v>
      </c>
      <c r="O450" s="23" t="s">
        <v>2525</v>
      </c>
      <c r="P450" s="23">
        <v>32606</v>
      </c>
      <c r="Q450" s="23">
        <v>0.75</v>
      </c>
      <c r="R450" s="23" t="s">
        <v>144</v>
      </c>
      <c r="S450" s="23" t="s">
        <v>822</v>
      </c>
    </row>
    <row r="451" spans="1:19" x14ac:dyDescent="0.35">
      <c r="A451" s="23" t="str">
        <f t="shared" ref="A451:A514" si="88">+N451</f>
        <v>Butera Matteo</v>
      </c>
      <c r="B451" s="23" t="str">
        <f t="shared" ref="B451:B514" si="89">+M451</f>
        <v>247.13.209.0</v>
      </c>
      <c r="C451" s="23" t="str">
        <f t="shared" ref="C451:C514" si="90">LEFT(L451,2)</f>
        <v>R9</v>
      </c>
      <c r="D451" s="23">
        <f t="shared" ref="D451:D514" si="91">+Q451</f>
        <v>0.75</v>
      </c>
      <c r="E451" s="23" t="str">
        <f t="shared" ref="E451:E514" si="92">+R451</f>
        <v>14&amp;U</v>
      </c>
      <c r="F451" s="23" t="str">
        <f t="shared" ref="F451:F514" si="93">+S451</f>
        <v>A</v>
      </c>
      <c r="G451" s="27" t="s">
        <v>1733</v>
      </c>
      <c r="H451" s="27" t="str">
        <f t="shared" si="87"/>
        <v/>
      </c>
      <c r="I451" s="23" t="str">
        <f t="shared" ref="I451:I514" si="94">IF(K451&gt;4,"Dames","Messieurs")</f>
        <v>Messieurs</v>
      </c>
      <c r="J451" t="str">
        <f t="shared" ref="J451:J514" si="95">RIGHT(B451,5)</f>
        <v>209.0</v>
      </c>
      <c r="K451">
        <f t="shared" ref="K451:K514" si="96">VALUE(LEFT(J451,1))</f>
        <v>2</v>
      </c>
      <c r="L451" s="23" t="str">
        <f t="shared" ref="L451:L514" si="97">+O451</f>
        <v>R9 </v>
      </c>
      <c r="M451" s="23" t="s">
        <v>6219</v>
      </c>
      <c r="N451" s="23" t="s">
        <v>6220</v>
      </c>
      <c r="O451" s="23" t="s">
        <v>2525</v>
      </c>
      <c r="P451" s="23">
        <v>32606</v>
      </c>
      <c r="Q451" s="23">
        <v>0.75</v>
      </c>
      <c r="R451" s="23" t="s">
        <v>81</v>
      </c>
      <c r="S451" s="23" t="s">
        <v>36</v>
      </c>
    </row>
    <row r="452" spans="1:19" x14ac:dyDescent="0.35">
      <c r="A452" s="23" t="str">
        <f t="shared" si="88"/>
        <v>Buttin Sacha</v>
      </c>
      <c r="B452" s="23" t="str">
        <f t="shared" si="89"/>
        <v>248.14.142.0</v>
      </c>
      <c r="C452" s="23" t="str">
        <f t="shared" si="90"/>
        <v>R8</v>
      </c>
      <c r="D452" s="23">
        <f t="shared" si="91"/>
        <v>1.3879999999999999</v>
      </c>
      <c r="E452" s="23" t="str">
        <f t="shared" si="92"/>
        <v>12&amp;U</v>
      </c>
      <c r="F452" s="23" t="str">
        <f t="shared" si="93"/>
        <v>A</v>
      </c>
      <c r="G452" s="27" t="s">
        <v>4910</v>
      </c>
      <c r="H452" s="27" t="str">
        <f t="shared" si="87"/>
        <v/>
      </c>
      <c r="I452" s="23" t="str">
        <f t="shared" si="94"/>
        <v>Messieurs</v>
      </c>
      <c r="J452" t="str">
        <f t="shared" si="95"/>
        <v>142.0</v>
      </c>
      <c r="K452">
        <f t="shared" si="96"/>
        <v>1</v>
      </c>
      <c r="L452" s="23" t="str">
        <f t="shared" si="97"/>
        <v>R8 </v>
      </c>
      <c r="M452" s="23" t="s">
        <v>6760</v>
      </c>
      <c r="N452" s="23" t="s">
        <v>6761</v>
      </c>
      <c r="O452" s="23" t="s">
        <v>2522</v>
      </c>
      <c r="P452" s="23">
        <v>24735</v>
      </c>
      <c r="Q452" s="23">
        <v>1.3879999999999999</v>
      </c>
      <c r="R452" s="23" t="s">
        <v>50</v>
      </c>
      <c r="S452" s="23" t="s">
        <v>36</v>
      </c>
    </row>
    <row r="453" spans="1:19" x14ac:dyDescent="0.35">
      <c r="A453" s="23" t="str">
        <f t="shared" si="88"/>
        <v>Butturini Emma</v>
      </c>
      <c r="B453" s="23" t="str">
        <f t="shared" si="89"/>
        <v>248.07.555.0</v>
      </c>
      <c r="C453" s="23" t="str">
        <f t="shared" si="90"/>
        <v>R9</v>
      </c>
      <c r="D453" s="23">
        <f t="shared" si="91"/>
        <v>0.75</v>
      </c>
      <c r="E453" s="23" t="str">
        <f t="shared" si="92"/>
        <v>A</v>
      </c>
      <c r="F453" s="23" t="str">
        <f t="shared" si="93"/>
        <v>S</v>
      </c>
      <c r="G453" s="27" t="s">
        <v>2783</v>
      </c>
      <c r="H453" s="27" t="str">
        <f t="shared" si="87"/>
        <v/>
      </c>
      <c r="I453" s="23" t="str">
        <f t="shared" si="94"/>
        <v>Dames</v>
      </c>
      <c r="J453" t="str">
        <f t="shared" si="95"/>
        <v>555.0</v>
      </c>
      <c r="K453">
        <f t="shared" si="96"/>
        <v>5</v>
      </c>
      <c r="L453" s="23" t="str">
        <f t="shared" si="97"/>
        <v>R9 </v>
      </c>
      <c r="M453" s="23" t="s">
        <v>2494</v>
      </c>
      <c r="N453" s="23" t="s">
        <v>2495</v>
      </c>
      <c r="O453" s="23" t="s">
        <v>2525</v>
      </c>
      <c r="P453" s="23">
        <v>11849</v>
      </c>
      <c r="Q453" s="23">
        <v>0.75</v>
      </c>
      <c r="R453" s="23" t="s">
        <v>36</v>
      </c>
      <c r="S453" s="23" t="s">
        <v>822</v>
      </c>
    </row>
    <row r="454" spans="1:19" x14ac:dyDescent="0.35">
      <c r="A454" s="23" t="str">
        <f t="shared" si="88"/>
        <v>Buzzurro Marlon</v>
      </c>
      <c r="B454" s="23" t="str">
        <f t="shared" si="89"/>
        <v>248.16.411.0</v>
      </c>
      <c r="C454" s="23" t="str">
        <f t="shared" si="90"/>
        <v>R9</v>
      </c>
      <c r="D454" s="23">
        <f t="shared" si="91"/>
        <v>0.745</v>
      </c>
      <c r="E454" s="23" t="str">
        <f t="shared" si="92"/>
        <v>10&amp;U</v>
      </c>
      <c r="F454" s="23" t="str">
        <f t="shared" si="93"/>
        <v>A</v>
      </c>
      <c r="G454" s="27" t="s">
        <v>2786</v>
      </c>
      <c r="H454" s="27" t="str">
        <f t="shared" si="87"/>
        <v/>
      </c>
      <c r="I454" s="23" t="str">
        <f t="shared" si="94"/>
        <v>Messieurs</v>
      </c>
      <c r="J454" t="str">
        <f t="shared" si="95"/>
        <v>411.0</v>
      </c>
      <c r="K454">
        <f t="shared" si="96"/>
        <v>4</v>
      </c>
      <c r="L454" s="23" t="str">
        <f t="shared" si="97"/>
        <v>R9 </v>
      </c>
      <c r="M454" s="23" t="s">
        <v>4946</v>
      </c>
      <c r="N454" s="23" t="s">
        <v>4947</v>
      </c>
      <c r="O454" s="23" t="s">
        <v>2525</v>
      </c>
      <c r="P454" s="23">
        <v>44992</v>
      </c>
      <c r="Q454" s="23">
        <v>0.745</v>
      </c>
      <c r="R454" s="23" t="s">
        <v>106</v>
      </c>
      <c r="S454" s="23" t="s">
        <v>36</v>
      </c>
    </row>
    <row r="455" spans="1:19" x14ac:dyDescent="0.35">
      <c r="A455" s="23" t="str">
        <f t="shared" si="88"/>
        <v>Cabon Alexandre</v>
      </c>
      <c r="B455" s="23" t="str">
        <f t="shared" si="89"/>
        <v>250.93.414.0</v>
      </c>
      <c r="C455" s="23" t="str">
        <f t="shared" si="90"/>
        <v>R6</v>
      </c>
      <c r="D455" s="23">
        <f t="shared" si="91"/>
        <v>3.4620000000000002</v>
      </c>
      <c r="E455" s="23" t="str">
        <f t="shared" si="92"/>
        <v>A</v>
      </c>
      <c r="F455" s="23" t="str">
        <f t="shared" si="93"/>
        <v>A</v>
      </c>
      <c r="G455" s="27" t="s">
        <v>2783</v>
      </c>
      <c r="H455" s="27" t="str">
        <f t="shared" si="87"/>
        <v/>
      </c>
      <c r="I455" s="23" t="str">
        <f t="shared" si="94"/>
        <v>Messieurs</v>
      </c>
      <c r="J455" t="str">
        <f t="shared" si="95"/>
        <v>414.0</v>
      </c>
      <c r="K455">
        <f t="shared" si="96"/>
        <v>4</v>
      </c>
      <c r="L455" s="23" t="str">
        <f t="shared" si="97"/>
        <v>R6 </v>
      </c>
      <c r="M455" s="23" t="s">
        <v>2478</v>
      </c>
      <c r="N455" s="23" t="s">
        <v>2479</v>
      </c>
      <c r="O455" s="23" t="s">
        <v>2517</v>
      </c>
      <c r="P455" s="23">
        <v>10159</v>
      </c>
      <c r="Q455" s="23">
        <v>3.4620000000000002</v>
      </c>
      <c r="R455" s="23" t="s">
        <v>36</v>
      </c>
      <c r="S455" s="23" t="s">
        <v>36</v>
      </c>
    </row>
    <row r="456" spans="1:19" x14ac:dyDescent="0.35">
      <c r="A456" s="23" t="str">
        <f t="shared" si="88"/>
        <v>Cabrera Gabriel</v>
      </c>
      <c r="B456" s="23" t="str">
        <f t="shared" si="89"/>
        <v>250.12.333.0</v>
      </c>
      <c r="C456" s="23" t="str">
        <f t="shared" si="90"/>
        <v>R7</v>
      </c>
      <c r="D456" s="23">
        <f t="shared" si="91"/>
        <v>2.5449999999999999</v>
      </c>
      <c r="E456" s="23" t="str">
        <f t="shared" si="92"/>
        <v>14&amp;U</v>
      </c>
      <c r="F456" s="23" t="str">
        <f t="shared" si="93"/>
        <v>A</v>
      </c>
      <c r="G456" s="27" t="s">
        <v>4910</v>
      </c>
      <c r="H456" s="27" t="str">
        <f t="shared" si="87"/>
        <v/>
      </c>
      <c r="I456" s="23" t="str">
        <f t="shared" si="94"/>
        <v>Messieurs</v>
      </c>
      <c r="J456" t="str">
        <f t="shared" si="95"/>
        <v>333.0</v>
      </c>
      <c r="K456">
        <f t="shared" si="96"/>
        <v>3</v>
      </c>
      <c r="L456" s="23" t="str">
        <f t="shared" si="97"/>
        <v>R7 </v>
      </c>
      <c r="M456" s="23" t="s">
        <v>6627</v>
      </c>
      <c r="N456" s="23" t="s">
        <v>6628</v>
      </c>
      <c r="O456" s="23" t="s">
        <v>2518</v>
      </c>
      <c r="P456" s="23">
        <v>15475</v>
      </c>
      <c r="Q456" s="23">
        <v>2.5449999999999999</v>
      </c>
      <c r="R456" s="23" t="s">
        <v>81</v>
      </c>
      <c r="S456" s="23" t="s">
        <v>36</v>
      </c>
    </row>
    <row r="457" spans="1:19" x14ac:dyDescent="0.35">
      <c r="A457" s="23" t="str">
        <f t="shared" si="88"/>
        <v>Cabrini Albert</v>
      </c>
      <c r="B457" s="23" t="str">
        <f t="shared" si="89"/>
        <v>250.52.150.0</v>
      </c>
      <c r="C457" s="23" t="str">
        <f t="shared" si="90"/>
        <v>R9</v>
      </c>
      <c r="D457" s="23">
        <f t="shared" si="91"/>
        <v>0.55100000000000005</v>
      </c>
      <c r="E457" s="23" t="str">
        <f t="shared" si="92"/>
        <v>70+</v>
      </c>
      <c r="F457" s="23" t="str">
        <f t="shared" si="93"/>
        <v>A</v>
      </c>
      <c r="G457" s="27" t="s">
        <v>27</v>
      </c>
      <c r="H457" s="27" t="str">
        <f t="shared" si="87"/>
        <v/>
      </c>
      <c r="I457" s="23" t="str">
        <f t="shared" si="94"/>
        <v>Messieurs</v>
      </c>
      <c r="J457" t="str">
        <f t="shared" si="95"/>
        <v>150.0</v>
      </c>
      <c r="K457">
        <f t="shared" si="96"/>
        <v>1</v>
      </c>
      <c r="L457" s="23" t="str">
        <f t="shared" si="97"/>
        <v>R9 </v>
      </c>
      <c r="M457" s="23" t="s">
        <v>235</v>
      </c>
      <c r="N457" s="23" t="s">
        <v>236</v>
      </c>
      <c r="O457" s="23" t="s">
        <v>2525</v>
      </c>
      <c r="P457" s="23">
        <v>58849</v>
      </c>
      <c r="Q457" s="23">
        <v>0.55100000000000005</v>
      </c>
      <c r="R457" s="23" t="s">
        <v>144</v>
      </c>
      <c r="S457" s="23" t="s">
        <v>36</v>
      </c>
    </row>
    <row r="458" spans="1:19" x14ac:dyDescent="0.35">
      <c r="A458" s="23" t="str">
        <f t="shared" si="88"/>
        <v>Cachelin Béatrice</v>
      </c>
      <c r="B458" s="23" t="str">
        <f t="shared" si="89"/>
        <v>250.59.632.0</v>
      </c>
      <c r="C458" s="23" t="str">
        <f t="shared" si="90"/>
        <v>R9</v>
      </c>
      <c r="D458" s="23">
        <f t="shared" si="91"/>
        <v>0.75</v>
      </c>
      <c r="E458" s="23" t="str">
        <f t="shared" si="92"/>
        <v>65+</v>
      </c>
      <c r="F458" s="23" t="str">
        <f t="shared" si="93"/>
        <v>S</v>
      </c>
      <c r="G458" s="27" t="s">
        <v>3273</v>
      </c>
      <c r="H458" s="27" t="str">
        <f t="shared" si="87"/>
        <v/>
      </c>
      <c r="I458" s="23" t="str">
        <f t="shared" si="94"/>
        <v>Dames</v>
      </c>
      <c r="J458" t="str">
        <f t="shared" si="95"/>
        <v>632.0</v>
      </c>
      <c r="K458">
        <f t="shared" si="96"/>
        <v>6</v>
      </c>
      <c r="L458" s="23" t="str">
        <f t="shared" si="97"/>
        <v>R9 </v>
      </c>
      <c r="M458" s="23" t="s">
        <v>3393</v>
      </c>
      <c r="N458" s="23" t="s">
        <v>3394</v>
      </c>
      <c r="O458" s="23" t="s">
        <v>2525</v>
      </c>
      <c r="P458" s="23">
        <v>11849</v>
      </c>
      <c r="Q458" s="23">
        <v>0.75</v>
      </c>
      <c r="R458" s="23" t="s">
        <v>96</v>
      </c>
      <c r="S458" s="23" t="s">
        <v>822</v>
      </c>
    </row>
    <row r="459" spans="1:19" x14ac:dyDescent="0.35">
      <c r="A459" s="23" t="str">
        <f t="shared" si="88"/>
        <v>Caetano Maite</v>
      </c>
      <c r="B459" s="23" t="str">
        <f t="shared" si="89"/>
        <v>257.62.888.0</v>
      </c>
      <c r="C459" s="23" t="str">
        <f t="shared" si="90"/>
        <v>R9</v>
      </c>
      <c r="D459" s="23">
        <f t="shared" si="91"/>
        <v>0.75</v>
      </c>
      <c r="E459" s="23" t="str">
        <f t="shared" si="92"/>
        <v>60+</v>
      </c>
      <c r="F459" s="23" t="str">
        <f t="shared" si="93"/>
        <v>S</v>
      </c>
      <c r="G459" s="27" t="s">
        <v>2783</v>
      </c>
      <c r="H459" s="27" t="str">
        <f t="shared" si="87"/>
        <v/>
      </c>
      <c r="I459" s="23" t="str">
        <f t="shared" si="94"/>
        <v>Dames</v>
      </c>
      <c r="J459" t="str">
        <f t="shared" si="95"/>
        <v>888.0</v>
      </c>
      <c r="K459">
        <f t="shared" si="96"/>
        <v>8</v>
      </c>
      <c r="L459" s="23" t="str">
        <f t="shared" si="97"/>
        <v>R9 </v>
      </c>
      <c r="M459" s="23" t="s">
        <v>1534</v>
      </c>
      <c r="N459" s="23" t="s">
        <v>1535</v>
      </c>
      <c r="O459" s="23" t="s">
        <v>2525</v>
      </c>
      <c r="P459" s="23">
        <v>11849</v>
      </c>
      <c r="Q459" s="23">
        <v>0.75</v>
      </c>
      <c r="R459" s="23" t="s">
        <v>47</v>
      </c>
      <c r="S459" s="23" t="s">
        <v>822</v>
      </c>
    </row>
    <row r="460" spans="1:19" x14ac:dyDescent="0.35">
      <c r="A460" s="23" t="str">
        <f t="shared" si="88"/>
        <v>Caetano Peter</v>
      </c>
      <c r="B460" s="23" t="str">
        <f t="shared" si="89"/>
        <v>257.60.322.0</v>
      </c>
      <c r="C460" s="23" t="str">
        <f t="shared" si="90"/>
        <v>R9</v>
      </c>
      <c r="D460" s="23">
        <f t="shared" si="91"/>
        <v>0.75</v>
      </c>
      <c r="E460" s="23" t="str">
        <f t="shared" si="92"/>
        <v>65+</v>
      </c>
      <c r="F460" s="23" t="str">
        <f t="shared" si="93"/>
        <v>S</v>
      </c>
      <c r="G460" s="27" t="s">
        <v>2783</v>
      </c>
      <c r="H460" s="27" t="str">
        <f t="shared" si="87"/>
        <v/>
      </c>
      <c r="I460" s="23" t="str">
        <f t="shared" si="94"/>
        <v>Messieurs</v>
      </c>
      <c r="J460" t="str">
        <f t="shared" si="95"/>
        <v>322.0</v>
      </c>
      <c r="K460">
        <f t="shared" si="96"/>
        <v>3</v>
      </c>
      <c r="L460" s="23" t="str">
        <f t="shared" si="97"/>
        <v>R9 </v>
      </c>
      <c r="M460" s="23" t="s">
        <v>1536</v>
      </c>
      <c r="N460" s="23" t="s">
        <v>1537</v>
      </c>
      <c r="O460" s="23" t="s">
        <v>2525</v>
      </c>
      <c r="P460" s="23">
        <v>32606</v>
      </c>
      <c r="Q460" s="23">
        <v>0.75</v>
      </c>
      <c r="R460" s="23" t="s">
        <v>96</v>
      </c>
      <c r="S460" s="23" t="s">
        <v>822</v>
      </c>
    </row>
    <row r="461" spans="1:19" x14ac:dyDescent="0.35">
      <c r="A461" s="23" t="str">
        <f t="shared" si="88"/>
        <v>Caflisch Valeria</v>
      </c>
      <c r="B461" s="23" t="str">
        <f t="shared" si="89"/>
        <v>250.70.587.0</v>
      </c>
      <c r="C461" s="23" t="str">
        <f t="shared" si="90"/>
        <v>R9</v>
      </c>
      <c r="D461" s="23">
        <f t="shared" si="91"/>
        <v>0.74299999999999999</v>
      </c>
      <c r="E461" s="23" t="str">
        <f t="shared" si="92"/>
        <v>55+</v>
      </c>
      <c r="F461" s="23" t="str">
        <f t="shared" si="93"/>
        <v>A</v>
      </c>
      <c r="G461" s="27" t="s">
        <v>2786</v>
      </c>
      <c r="H461" s="27" t="str">
        <f t="shared" si="87"/>
        <v/>
      </c>
      <c r="I461" s="23" t="str">
        <f t="shared" si="94"/>
        <v>Dames</v>
      </c>
      <c r="J461" t="str">
        <f t="shared" si="95"/>
        <v>587.0</v>
      </c>
      <c r="K461">
        <f t="shared" si="96"/>
        <v>5</v>
      </c>
      <c r="L461" s="23" t="str">
        <f t="shared" si="97"/>
        <v>R9 </v>
      </c>
      <c r="M461" s="23" t="s">
        <v>4930</v>
      </c>
      <c r="N461" s="23" t="s">
        <v>4931</v>
      </c>
      <c r="O461" s="23" t="s">
        <v>2525</v>
      </c>
      <c r="P461" s="23">
        <v>16773</v>
      </c>
      <c r="Q461" s="23">
        <v>0.74299999999999999</v>
      </c>
      <c r="R461" s="23" t="s">
        <v>53</v>
      </c>
      <c r="S461" s="23" t="s">
        <v>36</v>
      </c>
    </row>
    <row r="462" spans="1:19" x14ac:dyDescent="0.35">
      <c r="A462" s="23" t="str">
        <f t="shared" si="88"/>
        <v>Cagnet Robin</v>
      </c>
      <c r="B462" s="23" t="str">
        <f t="shared" si="89"/>
        <v>250.05.107.0</v>
      </c>
      <c r="C462" s="23" t="str">
        <f t="shared" si="90"/>
        <v>R7</v>
      </c>
      <c r="D462" s="23">
        <f t="shared" si="91"/>
        <v>3.347</v>
      </c>
      <c r="E462" s="23" t="str">
        <f t="shared" si="92"/>
        <v>A</v>
      </c>
      <c r="F462" s="23" t="str">
        <f t="shared" si="93"/>
        <v>S</v>
      </c>
      <c r="G462" s="27" t="s">
        <v>2783</v>
      </c>
      <c r="H462" s="27" t="str">
        <f t="shared" si="87"/>
        <v/>
      </c>
      <c r="I462" s="23" t="str">
        <f t="shared" si="94"/>
        <v>Messieurs</v>
      </c>
      <c r="J462" t="str">
        <f t="shared" si="95"/>
        <v>107.0</v>
      </c>
      <c r="K462">
        <f t="shared" si="96"/>
        <v>1</v>
      </c>
      <c r="L462" s="23" t="str">
        <f t="shared" si="97"/>
        <v>R7 </v>
      </c>
      <c r="M462" s="23" t="s">
        <v>3239</v>
      </c>
      <c r="N462" s="23" t="s">
        <v>3240</v>
      </c>
      <c r="O462" s="23" t="s">
        <v>2518</v>
      </c>
      <c r="P462" s="23">
        <v>10759</v>
      </c>
      <c r="Q462" s="23">
        <v>3.347</v>
      </c>
      <c r="R462" s="23" t="s">
        <v>36</v>
      </c>
      <c r="S462" s="23" t="s">
        <v>822</v>
      </c>
    </row>
    <row r="463" spans="1:19" x14ac:dyDescent="0.35">
      <c r="A463" s="23" t="str">
        <f t="shared" si="88"/>
        <v>Caill Nicolas</v>
      </c>
      <c r="B463" s="23" t="str">
        <f t="shared" si="89"/>
        <v>251.91.410.0</v>
      </c>
      <c r="C463" s="23" t="str">
        <f t="shared" si="90"/>
        <v>R9</v>
      </c>
      <c r="D463" s="23">
        <f t="shared" si="91"/>
        <v>0.75</v>
      </c>
      <c r="E463" s="23" t="str">
        <f t="shared" si="92"/>
        <v>35+</v>
      </c>
      <c r="F463" s="23" t="str">
        <f t="shared" si="93"/>
        <v>A</v>
      </c>
      <c r="G463" s="27" t="s">
        <v>1733</v>
      </c>
      <c r="H463" s="27" t="str">
        <f t="shared" si="87"/>
        <v/>
      </c>
      <c r="I463" s="23" t="str">
        <f t="shared" si="94"/>
        <v>Messieurs</v>
      </c>
      <c r="J463" t="str">
        <f t="shared" si="95"/>
        <v>410.0</v>
      </c>
      <c r="K463">
        <f t="shared" si="96"/>
        <v>4</v>
      </c>
      <c r="L463" s="23" t="str">
        <f t="shared" si="97"/>
        <v>R9 </v>
      </c>
      <c r="M463" s="23" t="s">
        <v>2735</v>
      </c>
      <c r="N463" s="23" t="s">
        <v>2736</v>
      </c>
      <c r="O463" s="23" t="s">
        <v>2525</v>
      </c>
      <c r="P463" s="23">
        <v>32606</v>
      </c>
      <c r="Q463" s="23">
        <v>0.75</v>
      </c>
      <c r="R463" s="23" t="s">
        <v>42</v>
      </c>
      <c r="S463" s="23" t="s">
        <v>36</v>
      </c>
    </row>
    <row r="464" spans="1:19" x14ac:dyDescent="0.35">
      <c r="A464" s="23" t="str">
        <f t="shared" si="88"/>
        <v>Caliandro Gillian</v>
      </c>
      <c r="B464" s="23" t="str">
        <f t="shared" si="89"/>
        <v>251.08.214.0</v>
      </c>
      <c r="C464" s="23" t="str">
        <f t="shared" si="90"/>
        <v>R9</v>
      </c>
      <c r="D464" s="23">
        <f t="shared" si="91"/>
        <v>0.75</v>
      </c>
      <c r="E464" s="23" t="str">
        <f t="shared" si="92"/>
        <v>18&amp;U</v>
      </c>
      <c r="F464" s="23" t="str">
        <f t="shared" si="93"/>
        <v>S</v>
      </c>
      <c r="G464" s="27" t="s">
        <v>5553</v>
      </c>
      <c r="H464" s="27" t="str">
        <f t="shared" si="87"/>
        <v/>
      </c>
      <c r="I464" s="23" t="str">
        <f t="shared" si="94"/>
        <v>Messieurs</v>
      </c>
      <c r="J464" t="str">
        <f t="shared" si="95"/>
        <v>214.0</v>
      </c>
      <c r="K464">
        <f t="shared" si="96"/>
        <v>2</v>
      </c>
      <c r="L464" s="23" t="str">
        <f t="shared" si="97"/>
        <v>R9 </v>
      </c>
      <c r="M464" s="23" t="s">
        <v>5511</v>
      </c>
      <c r="N464" s="23" t="s">
        <v>5512</v>
      </c>
      <c r="O464" s="23" t="s">
        <v>2525</v>
      </c>
      <c r="P464" s="23">
        <v>32606</v>
      </c>
      <c r="Q464" s="23">
        <v>0.75</v>
      </c>
      <c r="R464" s="23" t="s">
        <v>71</v>
      </c>
      <c r="S464" s="23" t="s">
        <v>822</v>
      </c>
    </row>
    <row r="465" spans="1:19" x14ac:dyDescent="0.35">
      <c r="A465" s="23" t="str">
        <f t="shared" si="88"/>
        <v>Callewaert Christophe</v>
      </c>
      <c r="B465" s="23" t="str">
        <f t="shared" si="89"/>
        <v>251.64.188.0</v>
      </c>
      <c r="C465" s="23" t="str">
        <f t="shared" si="90"/>
        <v>R9</v>
      </c>
      <c r="D465" s="23">
        <f t="shared" si="91"/>
        <v>0.75</v>
      </c>
      <c r="E465" s="23" t="str">
        <f t="shared" si="92"/>
        <v>60+</v>
      </c>
      <c r="F465" s="23" t="str">
        <f t="shared" si="93"/>
        <v>S</v>
      </c>
      <c r="G465" s="27" t="s">
        <v>26</v>
      </c>
      <c r="H465" s="27" t="str">
        <f t="shared" si="87"/>
        <v/>
      </c>
      <c r="I465" s="23" t="str">
        <f t="shared" si="94"/>
        <v>Messieurs</v>
      </c>
      <c r="J465" t="str">
        <f t="shared" si="95"/>
        <v>188.0</v>
      </c>
      <c r="K465">
        <f t="shared" si="96"/>
        <v>1</v>
      </c>
      <c r="L465" s="23" t="str">
        <f t="shared" si="97"/>
        <v>R9 </v>
      </c>
      <c r="M465" s="23" t="s">
        <v>967</v>
      </c>
      <c r="N465" s="23" t="s">
        <v>968</v>
      </c>
      <c r="O465" s="23" t="s">
        <v>2525</v>
      </c>
      <c r="P465" s="23">
        <v>32606</v>
      </c>
      <c r="Q465" s="23">
        <v>0.75</v>
      </c>
      <c r="R465" s="23" t="s">
        <v>47</v>
      </c>
      <c r="S465" s="23" t="s">
        <v>822</v>
      </c>
    </row>
    <row r="466" spans="1:19" x14ac:dyDescent="0.35">
      <c r="A466" s="23" t="str">
        <f t="shared" si="88"/>
        <v>Calvez Tristan</v>
      </c>
      <c r="B466" s="23" t="str">
        <f t="shared" si="89"/>
        <v>251.09.325.0</v>
      </c>
      <c r="C466" s="23" t="str">
        <f t="shared" si="90"/>
        <v>R9</v>
      </c>
      <c r="D466" s="23">
        <f t="shared" si="91"/>
        <v>0.75</v>
      </c>
      <c r="E466" s="23" t="str">
        <f t="shared" si="92"/>
        <v>18&amp;U</v>
      </c>
      <c r="F466" s="23" t="str">
        <f t="shared" si="93"/>
        <v>S</v>
      </c>
      <c r="G466" s="27" t="s">
        <v>1733</v>
      </c>
      <c r="H466" s="27" t="str">
        <f t="shared" si="87"/>
        <v/>
      </c>
      <c r="I466" s="23" t="str">
        <f t="shared" si="94"/>
        <v>Messieurs</v>
      </c>
      <c r="J466" t="str">
        <f t="shared" si="95"/>
        <v>325.0</v>
      </c>
      <c r="K466">
        <f t="shared" si="96"/>
        <v>3</v>
      </c>
      <c r="L466" s="23" t="str">
        <f t="shared" si="97"/>
        <v>R9 </v>
      </c>
      <c r="M466" s="23" t="s">
        <v>4014</v>
      </c>
      <c r="N466" s="23" t="s">
        <v>4015</v>
      </c>
      <c r="O466" s="23" t="s">
        <v>2525</v>
      </c>
      <c r="P466" s="23">
        <v>32606</v>
      </c>
      <c r="Q466" s="23">
        <v>0.75</v>
      </c>
      <c r="R466" s="23" t="s">
        <v>71</v>
      </c>
      <c r="S466" s="23" t="s">
        <v>822</v>
      </c>
    </row>
    <row r="467" spans="1:19" x14ac:dyDescent="0.35">
      <c r="A467" s="23" t="str">
        <f t="shared" si="88"/>
        <v>Camarena Isabel</v>
      </c>
      <c r="B467" s="23" t="str">
        <f t="shared" si="89"/>
        <v>252.85.755.0</v>
      </c>
      <c r="C467" s="23" t="str">
        <f t="shared" si="90"/>
        <v>R8</v>
      </c>
      <c r="D467" s="23">
        <f t="shared" si="91"/>
        <v>1.0900000000000001</v>
      </c>
      <c r="E467" s="23" t="str">
        <f t="shared" si="92"/>
        <v>40+</v>
      </c>
      <c r="F467" s="23" t="str">
        <f t="shared" si="93"/>
        <v>S</v>
      </c>
      <c r="G467" s="27" t="s">
        <v>5553</v>
      </c>
      <c r="H467" s="27" t="str">
        <f t="shared" si="87"/>
        <v/>
      </c>
      <c r="I467" s="23" t="str">
        <f t="shared" si="94"/>
        <v>Dames</v>
      </c>
      <c r="J467" t="str">
        <f t="shared" si="95"/>
        <v>755.0</v>
      </c>
      <c r="K467">
        <f t="shared" si="96"/>
        <v>7</v>
      </c>
      <c r="L467" s="23" t="str">
        <f t="shared" si="97"/>
        <v>R8 </v>
      </c>
      <c r="M467" s="23" t="s">
        <v>5139</v>
      </c>
      <c r="N467" s="23" t="s">
        <v>5140</v>
      </c>
      <c r="O467" s="23" t="s">
        <v>2522</v>
      </c>
      <c r="P467" s="23">
        <v>10322</v>
      </c>
      <c r="Q467" s="23">
        <v>1.0900000000000001</v>
      </c>
      <c r="R467" s="23" t="s">
        <v>68</v>
      </c>
      <c r="S467" s="23" t="s">
        <v>822</v>
      </c>
    </row>
    <row r="468" spans="1:19" x14ac:dyDescent="0.35">
      <c r="A468" s="23" t="str">
        <f t="shared" si="88"/>
        <v>Cameron Rachel</v>
      </c>
      <c r="B468" s="23" t="str">
        <f t="shared" si="89"/>
        <v>252.85.509.0</v>
      </c>
      <c r="C468" s="23" t="str">
        <f t="shared" si="90"/>
        <v>R9</v>
      </c>
      <c r="D468" s="23">
        <f t="shared" si="91"/>
        <v>0.75</v>
      </c>
      <c r="E468" s="23" t="str">
        <f t="shared" si="92"/>
        <v>40+</v>
      </c>
      <c r="F468" s="23" t="str">
        <f t="shared" si="93"/>
        <v>A</v>
      </c>
      <c r="G468" s="27" t="s">
        <v>1733</v>
      </c>
      <c r="H468" s="27" t="str">
        <f t="shared" si="87"/>
        <v/>
      </c>
      <c r="I468" s="23" t="str">
        <f t="shared" si="94"/>
        <v>Dames</v>
      </c>
      <c r="J468" t="str">
        <f t="shared" si="95"/>
        <v>509.0</v>
      </c>
      <c r="K468">
        <f t="shared" si="96"/>
        <v>5</v>
      </c>
      <c r="L468" s="23" t="str">
        <f t="shared" si="97"/>
        <v>R9 </v>
      </c>
      <c r="M468" s="23" t="s">
        <v>6207</v>
      </c>
      <c r="N468" s="23" t="s">
        <v>6208</v>
      </c>
      <c r="O468" s="23" t="s">
        <v>2525</v>
      </c>
      <c r="P468" s="23">
        <v>11849</v>
      </c>
      <c r="Q468" s="23">
        <v>0.75</v>
      </c>
      <c r="R468" s="23" t="s">
        <v>68</v>
      </c>
      <c r="S468" s="23" t="s">
        <v>36</v>
      </c>
    </row>
    <row r="469" spans="1:19" x14ac:dyDescent="0.35">
      <c r="A469" s="23" t="str">
        <f t="shared" si="88"/>
        <v>Caminiti Paola</v>
      </c>
      <c r="B469" s="23" t="str">
        <f t="shared" si="89"/>
        <v>252.68.860.0</v>
      </c>
      <c r="C469" s="23" t="str">
        <f t="shared" si="90"/>
        <v>R9</v>
      </c>
      <c r="D469" s="23">
        <f t="shared" si="91"/>
        <v>0.75</v>
      </c>
      <c r="E469" s="23" t="str">
        <f t="shared" si="92"/>
        <v>55+</v>
      </c>
      <c r="F469" s="23" t="str">
        <f t="shared" si="93"/>
        <v>S</v>
      </c>
      <c r="G469" s="27" t="s">
        <v>497</v>
      </c>
      <c r="H469" s="27" t="str">
        <f t="shared" si="87"/>
        <v/>
      </c>
      <c r="I469" s="23" t="str">
        <f t="shared" si="94"/>
        <v>Dames</v>
      </c>
      <c r="J469" t="str">
        <f t="shared" si="95"/>
        <v>860.0</v>
      </c>
      <c r="K469">
        <f t="shared" si="96"/>
        <v>8</v>
      </c>
      <c r="L469" s="23" t="str">
        <f t="shared" si="97"/>
        <v>R9 </v>
      </c>
      <c r="M469" s="23" t="s">
        <v>1090</v>
      </c>
      <c r="N469" s="23" t="s">
        <v>1091</v>
      </c>
      <c r="O469" s="23" t="s">
        <v>2525</v>
      </c>
      <c r="P469" s="23">
        <v>11849</v>
      </c>
      <c r="Q469" s="23">
        <v>0.75</v>
      </c>
      <c r="R469" s="23" t="s">
        <v>53</v>
      </c>
      <c r="S469" s="23" t="s">
        <v>822</v>
      </c>
    </row>
    <row r="470" spans="1:19" x14ac:dyDescent="0.35">
      <c r="A470" s="23" t="str">
        <f t="shared" si="88"/>
        <v>Campanile Maxime</v>
      </c>
      <c r="B470" s="23" t="str">
        <f t="shared" si="89"/>
        <v>252.09.326.0</v>
      </c>
      <c r="C470" s="23" t="str">
        <f t="shared" si="90"/>
        <v>R8</v>
      </c>
      <c r="D470" s="23">
        <f t="shared" si="91"/>
        <v>1.0049999999999999</v>
      </c>
      <c r="E470" s="23" t="str">
        <f t="shared" si="92"/>
        <v>18&amp;U</v>
      </c>
      <c r="F470" s="23" t="str">
        <f t="shared" si="93"/>
        <v>S</v>
      </c>
      <c r="G470" s="27" t="s">
        <v>4910</v>
      </c>
      <c r="H470" s="27" t="str">
        <f t="shared" si="87"/>
        <v/>
      </c>
      <c r="I470" s="23" t="str">
        <f t="shared" si="94"/>
        <v>Messieurs</v>
      </c>
      <c r="J470" t="str">
        <f t="shared" si="95"/>
        <v>326.0</v>
      </c>
      <c r="K470">
        <f t="shared" si="96"/>
        <v>3</v>
      </c>
      <c r="L470" s="23" t="str">
        <f t="shared" si="97"/>
        <v>R8 </v>
      </c>
      <c r="M470" s="23" t="s">
        <v>6790</v>
      </c>
      <c r="N470" s="23" t="s">
        <v>6791</v>
      </c>
      <c r="O470" s="23" t="s">
        <v>2522</v>
      </c>
      <c r="P470" s="23">
        <v>29001</v>
      </c>
      <c r="Q470" s="23">
        <v>1.0049999999999999</v>
      </c>
      <c r="R470" s="23" t="s">
        <v>71</v>
      </c>
      <c r="S470" s="23" t="s">
        <v>822</v>
      </c>
    </row>
    <row r="471" spans="1:19" x14ac:dyDescent="0.35">
      <c r="A471" s="23" t="str">
        <f t="shared" si="88"/>
        <v>Campanile Valentine</v>
      </c>
      <c r="B471" s="23" t="str">
        <f t="shared" si="89"/>
        <v>252.11.804.0</v>
      </c>
      <c r="C471" s="23" t="str">
        <f t="shared" si="90"/>
        <v>R5</v>
      </c>
      <c r="D471" s="23">
        <f t="shared" si="91"/>
        <v>5.4109999999999996</v>
      </c>
      <c r="E471" s="23" t="str">
        <f t="shared" si="92"/>
        <v>16&amp;U</v>
      </c>
      <c r="F471" s="23" t="str">
        <f t="shared" si="93"/>
        <v>A</v>
      </c>
      <c r="G471" s="27" t="s">
        <v>4910</v>
      </c>
      <c r="H471" s="27" t="str">
        <f t="shared" si="87"/>
        <v/>
      </c>
      <c r="I471" s="23" t="str">
        <f t="shared" si="94"/>
        <v>Dames</v>
      </c>
      <c r="J471" t="str">
        <f t="shared" si="95"/>
        <v>804.0</v>
      </c>
      <c r="K471">
        <f t="shared" si="96"/>
        <v>8</v>
      </c>
      <c r="L471" s="23" t="str">
        <f t="shared" si="97"/>
        <v>R5 </v>
      </c>
      <c r="M471" s="23" t="s">
        <v>6277</v>
      </c>
      <c r="N471" s="23" t="s">
        <v>6278</v>
      </c>
      <c r="O471" s="23" t="s">
        <v>2536</v>
      </c>
      <c r="P471" s="23">
        <v>1213</v>
      </c>
      <c r="Q471" s="23">
        <v>5.4109999999999996</v>
      </c>
      <c r="R471" s="23" t="s">
        <v>85</v>
      </c>
      <c r="S471" s="23" t="s">
        <v>36</v>
      </c>
    </row>
    <row r="472" spans="1:19" x14ac:dyDescent="0.35">
      <c r="A472" s="23" t="str">
        <f t="shared" si="88"/>
        <v>Camponovo Joachim</v>
      </c>
      <c r="B472" s="23" t="str">
        <f t="shared" si="89"/>
        <v>252.91.360.0</v>
      </c>
      <c r="C472" s="23" t="str">
        <f t="shared" si="90"/>
        <v>R5</v>
      </c>
      <c r="D472" s="23">
        <f t="shared" si="91"/>
        <v>4.9260000000000002</v>
      </c>
      <c r="E472" s="23" t="str">
        <f t="shared" si="92"/>
        <v>35+</v>
      </c>
      <c r="F472" s="23" t="str">
        <f t="shared" si="93"/>
        <v>A</v>
      </c>
      <c r="G472" s="27" t="s">
        <v>27</v>
      </c>
      <c r="H472" s="27" t="str">
        <f t="shared" si="87"/>
        <v/>
      </c>
      <c r="I472" s="23" t="str">
        <f t="shared" si="94"/>
        <v>Messieurs</v>
      </c>
      <c r="J472" t="str">
        <f t="shared" si="95"/>
        <v>360.0</v>
      </c>
      <c r="K472">
        <f t="shared" si="96"/>
        <v>3</v>
      </c>
      <c r="L472" s="23" t="str">
        <f t="shared" si="97"/>
        <v>R5 </v>
      </c>
      <c r="M472" s="23" t="s">
        <v>207</v>
      </c>
      <c r="N472" s="23" t="s">
        <v>208</v>
      </c>
      <c r="O472" s="23" t="s">
        <v>2536</v>
      </c>
      <c r="P472" s="23">
        <v>4498</v>
      </c>
      <c r="Q472" s="23">
        <v>4.9260000000000002</v>
      </c>
      <c r="R472" s="23" t="s">
        <v>42</v>
      </c>
      <c r="S472" s="23" t="s">
        <v>36</v>
      </c>
    </row>
    <row r="473" spans="1:19" x14ac:dyDescent="0.35">
      <c r="A473" s="23" t="str">
        <f t="shared" si="88"/>
        <v>Camponovo Joelle</v>
      </c>
      <c r="B473" s="23" t="str">
        <f t="shared" si="89"/>
        <v>252.58.714.0</v>
      </c>
      <c r="C473" s="23" t="str">
        <f t="shared" si="90"/>
        <v>R9</v>
      </c>
      <c r="D473" s="23">
        <f t="shared" si="91"/>
        <v>0.75</v>
      </c>
      <c r="E473" s="23" t="str">
        <f t="shared" si="92"/>
        <v>65+</v>
      </c>
      <c r="F473" s="23" t="str">
        <f t="shared" si="93"/>
        <v>S</v>
      </c>
      <c r="G473" s="27" t="s">
        <v>27</v>
      </c>
      <c r="H473" s="27" t="str">
        <f t="shared" si="87"/>
        <v/>
      </c>
      <c r="I473" s="23" t="str">
        <f t="shared" si="94"/>
        <v>Dames</v>
      </c>
      <c r="J473" t="str">
        <f t="shared" si="95"/>
        <v>714.0</v>
      </c>
      <c r="K473">
        <f t="shared" si="96"/>
        <v>7</v>
      </c>
      <c r="L473" s="23" t="str">
        <f t="shared" si="97"/>
        <v>R9 </v>
      </c>
      <c r="M473" s="23" t="s">
        <v>195</v>
      </c>
      <c r="N473" s="23" t="s">
        <v>196</v>
      </c>
      <c r="O473" s="23" t="s">
        <v>2525</v>
      </c>
      <c r="P473" s="23">
        <v>11849</v>
      </c>
      <c r="Q473" s="23">
        <v>0.75</v>
      </c>
      <c r="R473" s="23" t="s">
        <v>96</v>
      </c>
      <c r="S473" s="23" t="s">
        <v>822</v>
      </c>
    </row>
    <row r="474" spans="1:19" x14ac:dyDescent="0.35">
      <c r="A474" s="23" t="str">
        <f t="shared" si="88"/>
        <v>Cane Daniele</v>
      </c>
      <c r="B474" s="23" t="str">
        <f t="shared" si="89"/>
        <v>253.10.116.0</v>
      </c>
      <c r="C474" s="23" t="str">
        <f t="shared" si="90"/>
        <v>R9</v>
      </c>
      <c r="D474" s="23">
        <f t="shared" si="91"/>
        <v>0.68799999999999994</v>
      </c>
      <c r="E474" s="23" t="str">
        <f t="shared" si="92"/>
        <v>16&amp;U</v>
      </c>
      <c r="F474" s="23" t="str">
        <f t="shared" si="93"/>
        <v>S</v>
      </c>
      <c r="G474" s="27" t="s">
        <v>4909</v>
      </c>
      <c r="H474" s="27" t="str">
        <f t="shared" si="87"/>
        <v/>
      </c>
      <c r="I474" s="23" t="str">
        <f t="shared" si="94"/>
        <v>Messieurs</v>
      </c>
      <c r="J474" t="str">
        <f t="shared" si="95"/>
        <v>116.0</v>
      </c>
      <c r="K474">
        <f t="shared" si="96"/>
        <v>1</v>
      </c>
      <c r="L474" s="23" t="str">
        <f t="shared" si="97"/>
        <v>R9 </v>
      </c>
      <c r="M474" s="23" t="s">
        <v>5985</v>
      </c>
      <c r="N474" s="23" t="s">
        <v>5986</v>
      </c>
      <c r="O474" s="23" t="s">
        <v>2525</v>
      </c>
      <c r="P474" s="23">
        <v>57771</v>
      </c>
      <c r="Q474" s="23">
        <v>0.68799999999999994</v>
      </c>
      <c r="R474" s="23" t="s">
        <v>85</v>
      </c>
      <c r="S474" s="23" t="s">
        <v>822</v>
      </c>
    </row>
    <row r="475" spans="1:19" x14ac:dyDescent="0.35">
      <c r="A475" s="23" t="str">
        <f t="shared" si="88"/>
        <v>Cané Gaetano</v>
      </c>
      <c r="B475" s="23" t="str">
        <f t="shared" si="89"/>
        <v>253.86.440.0</v>
      </c>
      <c r="C475" s="23" t="str">
        <f t="shared" si="90"/>
        <v>R8</v>
      </c>
      <c r="D475" s="23">
        <f t="shared" si="91"/>
        <v>1.7350000000000001</v>
      </c>
      <c r="E475" s="23" t="str">
        <f t="shared" si="92"/>
        <v>40+</v>
      </c>
      <c r="F475" s="23" t="str">
        <f t="shared" si="93"/>
        <v>A</v>
      </c>
      <c r="G475" s="27" t="s">
        <v>4909</v>
      </c>
      <c r="H475" s="27" t="str">
        <f t="shared" si="87"/>
        <v/>
      </c>
      <c r="I475" s="23" t="str">
        <f t="shared" si="94"/>
        <v>Messieurs</v>
      </c>
      <c r="J475" t="str">
        <f t="shared" si="95"/>
        <v>440.0</v>
      </c>
      <c r="K475">
        <f t="shared" si="96"/>
        <v>4</v>
      </c>
      <c r="L475" s="23" t="str">
        <f t="shared" si="97"/>
        <v>R8 </v>
      </c>
      <c r="M475" s="23" t="s">
        <v>5747</v>
      </c>
      <c r="N475" s="23" t="s">
        <v>5748</v>
      </c>
      <c r="O475" s="23" t="s">
        <v>2522</v>
      </c>
      <c r="P475" s="23">
        <v>21549</v>
      </c>
      <c r="Q475" s="23">
        <v>1.7350000000000001</v>
      </c>
      <c r="R475" s="23" t="s">
        <v>68</v>
      </c>
      <c r="S475" s="23" t="s">
        <v>36</v>
      </c>
    </row>
    <row r="476" spans="1:19" x14ac:dyDescent="0.35">
      <c r="A476" s="23" t="str">
        <f t="shared" si="88"/>
        <v>Cantero Acosta Cecilia</v>
      </c>
      <c r="B476" s="23" t="str">
        <f t="shared" si="89"/>
        <v>253.84.825.0</v>
      </c>
      <c r="C476" s="23" t="str">
        <f t="shared" si="90"/>
        <v>R9</v>
      </c>
      <c r="D476" s="23">
        <f t="shared" si="91"/>
        <v>0.75</v>
      </c>
      <c r="E476" s="23" t="str">
        <f t="shared" si="92"/>
        <v>40+</v>
      </c>
      <c r="F476" s="23" t="str">
        <f t="shared" si="93"/>
        <v>S</v>
      </c>
      <c r="G476" s="27" t="s">
        <v>3273</v>
      </c>
      <c r="H476" s="27" t="str">
        <f t="shared" si="87"/>
        <v/>
      </c>
      <c r="I476" s="23" t="str">
        <f t="shared" si="94"/>
        <v>Dames</v>
      </c>
      <c r="J476" t="str">
        <f t="shared" si="95"/>
        <v>825.0</v>
      </c>
      <c r="K476">
        <f t="shared" si="96"/>
        <v>8</v>
      </c>
      <c r="L476" s="23" t="str">
        <f t="shared" si="97"/>
        <v>R9 </v>
      </c>
      <c r="M476" s="23" t="s">
        <v>3369</v>
      </c>
      <c r="N476" s="23" t="s">
        <v>3370</v>
      </c>
      <c r="O476" s="23" t="s">
        <v>2525</v>
      </c>
      <c r="P476" s="23">
        <v>11849</v>
      </c>
      <c r="Q476" s="23">
        <v>0.75</v>
      </c>
      <c r="R476" s="23" t="s">
        <v>68</v>
      </c>
      <c r="S476" s="23" t="s">
        <v>822</v>
      </c>
    </row>
    <row r="477" spans="1:19" x14ac:dyDescent="0.35">
      <c r="A477" s="23" t="str">
        <f t="shared" si="88"/>
        <v>Cantori Neves Elio</v>
      </c>
      <c r="B477" s="23" t="str">
        <f t="shared" si="89"/>
        <v>253.11.211.0</v>
      </c>
      <c r="C477" s="23" t="str">
        <f t="shared" si="90"/>
        <v>R9</v>
      </c>
      <c r="D477" s="23">
        <f t="shared" si="91"/>
        <v>0.75</v>
      </c>
      <c r="E477" s="23" t="str">
        <f t="shared" si="92"/>
        <v>16&amp;U</v>
      </c>
      <c r="F477" s="23" t="str">
        <f t="shared" si="93"/>
        <v>A</v>
      </c>
      <c r="G477" s="27" t="s">
        <v>1733</v>
      </c>
      <c r="H477" s="27" t="str">
        <f t="shared" si="87"/>
        <v/>
      </c>
      <c r="I477" s="23" t="str">
        <f t="shared" si="94"/>
        <v>Messieurs</v>
      </c>
      <c r="J477" t="str">
        <f t="shared" si="95"/>
        <v>211.0</v>
      </c>
      <c r="K477">
        <f t="shared" si="96"/>
        <v>2</v>
      </c>
      <c r="L477" s="23" t="str">
        <f t="shared" si="97"/>
        <v>R9 </v>
      </c>
      <c r="M477" s="23" t="s">
        <v>4004</v>
      </c>
      <c r="N477" s="23" t="s">
        <v>4005</v>
      </c>
      <c r="O477" s="23" t="s">
        <v>2525</v>
      </c>
      <c r="P477" s="23">
        <v>32606</v>
      </c>
      <c r="Q477" s="23">
        <v>0.75</v>
      </c>
      <c r="R477" s="23" t="s">
        <v>85</v>
      </c>
      <c r="S477" s="23" t="s">
        <v>36</v>
      </c>
    </row>
    <row r="478" spans="1:19" x14ac:dyDescent="0.35">
      <c r="A478" s="23" t="str">
        <f t="shared" si="88"/>
        <v>Cardenas Erica</v>
      </c>
      <c r="B478" s="23" t="str">
        <f t="shared" si="89"/>
        <v>254.85.831.0</v>
      </c>
      <c r="C478" s="23" t="str">
        <f t="shared" si="90"/>
        <v>R5</v>
      </c>
      <c r="D478" s="23">
        <f t="shared" si="91"/>
        <v>4.5430000000000001</v>
      </c>
      <c r="E478" s="23" t="str">
        <f t="shared" si="92"/>
        <v>40+</v>
      </c>
      <c r="F478" s="23" t="str">
        <f t="shared" si="93"/>
        <v>A</v>
      </c>
      <c r="G478" s="27" t="s">
        <v>4910</v>
      </c>
      <c r="H478" s="27" t="str">
        <f t="shared" si="87"/>
        <v/>
      </c>
      <c r="I478" s="23" t="str">
        <f t="shared" si="94"/>
        <v>Dames</v>
      </c>
      <c r="J478" t="str">
        <f t="shared" si="95"/>
        <v>831.0</v>
      </c>
      <c r="K478">
        <f t="shared" si="96"/>
        <v>8</v>
      </c>
      <c r="L478" s="23" t="str">
        <f t="shared" si="97"/>
        <v>R5 </v>
      </c>
      <c r="M478" s="23" t="s">
        <v>6309</v>
      </c>
      <c r="N478" s="23" t="s">
        <v>6310</v>
      </c>
      <c r="O478" s="23" t="s">
        <v>2536</v>
      </c>
      <c r="P478" s="23">
        <v>1995</v>
      </c>
      <c r="Q478" s="23">
        <v>4.5430000000000001</v>
      </c>
      <c r="R478" s="23" t="s">
        <v>68</v>
      </c>
      <c r="S478" s="23" t="s">
        <v>36</v>
      </c>
    </row>
    <row r="479" spans="1:19" x14ac:dyDescent="0.35">
      <c r="A479" s="23" t="str">
        <f t="shared" si="88"/>
        <v>Caris Louis</v>
      </c>
      <c r="B479" s="23" t="str">
        <f t="shared" si="89"/>
        <v>254.12.235.0</v>
      </c>
      <c r="C479" s="23" t="str">
        <f t="shared" si="90"/>
        <v>R9</v>
      </c>
      <c r="D479" s="23">
        <f t="shared" si="91"/>
        <v>0.75</v>
      </c>
      <c r="E479" s="23" t="str">
        <f t="shared" si="92"/>
        <v>14&amp;U</v>
      </c>
      <c r="F479" s="23" t="str">
        <f t="shared" si="93"/>
        <v>S</v>
      </c>
      <c r="G479" s="27" t="s">
        <v>28</v>
      </c>
      <c r="H479" s="27" t="str">
        <f t="shared" si="87"/>
        <v/>
      </c>
      <c r="I479" s="23" t="str">
        <f t="shared" si="94"/>
        <v>Messieurs</v>
      </c>
      <c r="J479" t="str">
        <f t="shared" si="95"/>
        <v>235.0</v>
      </c>
      <c r="K479">
        <f t="shared" si="96"/>
        <v>2</v>
      </c>
      <c r="L479" s="23" t="str">
        <f t="shared" si="97"/>
        <v>R9 </v>
      </c>
      <c r="M479" s="23" t="s">
        <v>2646</v>
      </c>
      <c r="N479" s="23" t="s">
        <v>2647</v>
      </c>
      <c r="O479" s="23" t="s">
        <v>2525</v>
      </c>
      <c r="P479" s="23">
        <v>32606</v>
      </c>
      <c r="Q479" s="23">
        <v>0.75</v>
      </c>
      <c r="R479" s="23" t="s">
        <v>81</v>
      </c>
      <c r="S479" s="23" t="s">
        <v>822</v>
      </c>
    </row>
    <row r="480" spans="1:19" x14ac:dyDescent="0.35">
      <c r="A480" s="23" t="str">
        <f t="shared" si="88"/>
        <v>Carlen Nicolas</v>
      </c>
      <c r="B480" s="23" t="str">
        <f t="shared" si="89"/>
        <v>254.98.383.1</v>
      </c>
      <c r="C480" s="23" t="str">
        <f t="shared" si="90"/>
        <v>R8</v>
      </c>
      <c r="D480" s="23">
        <f t="shared" si="91"/>
        <v>1.492</v>
      </c>
      <c r="E480" s="23" t="str">
        <f t="shared" si="92"/>
        <v>A</v>
      </c>
      <c r="F480" s="23" t="str">
        <f t="shared" si="93"/>
        <v>S</v>
      </c>
      <c r="G480" s="27" t="s">
        <v>25</v>
      </c>
      <c r="H480" s="27" t="str">
        <f t="shared" si="87"/>
        <v/>
      </c>
      <c r="I480" s="23" t="str">
        <f t="shared" si="94"/>
        <v>Messieurs</v>
      </c>
      <c r="J480" t="str">
        <f t="shared" si="95"/>
        <v>383.1</v>
      </c>
      <c r="K480">
        <f t="shared" si="96"/>
        <v>3</v>
      </c>
      <c r="L480" s="23" t="str">
        <f t="shared" si="97"/>
        <v>R8 </v>
      </c>
      <c r="M480" s="23" t="s">
        <v>90</v>
      </c>
      <c r="N480" s="23" t="s">
        <v>91</v>
      </c>
      <c r="O480" s="23" t="s">
        <v>2522</v>
      </c>
      <c r="P480" s="23">
        <v>23727</v>
      </c>
      <c r="Q480" s="23">
        <v>1.492</v>
      </c>
      <c r="R480" s="23" t="s">
        <v>36</v>
      </c>
      <c r="S480" s="23" t="s">
        <v>822</v>
      </c>
    </row>
    <row r="481" spans="1:19" x14ac:dyDescent="0.35">
      <c r="A481" s="23" t="str">
        <f t="shared" si="88"/>
        <v>Carlen Yannick</v>
      </c>
      <c r="B481" s="23" t="str">
        <f t="shared" si="89"/>
        <v>254.98.383.0</v>
      </c>
      <c r="C481" s="23" t="str">
        <f t="shared" si="90"/>
        <v>R8</v>
      </c>
      <c r="D481" s="23">
        <f t="shared" si="91"/>
        <v>1.72</v>
      </c>
      <c r="E481" s="23" t="str">
        <f t="shared" si="92"/>
        <v>A</v>
      </c>
      <c r="F481" s="23" t="str">
        <f t="shared" si="93"/>
        <v>A</v>
      </c>
      <c r="G481" s="27" t="s">
        <v>25</v>
      </c>
      <c r="H481" s="27" t="str">
        <f t="shared" si="87"/>
        <v/>
      </c>
      <c r="I481" s="23" t="str">
        <f t="shared" si="94"/>
        <v>Messieurs</v>
      </c>
      <c r="J481" t="str">
        <f t="shared" si="95"/>
        <v>383.0</v>
      </c>
      <c r="K481">
        <f t="shared" si="96"/>
        <v>3</v>
      </c>
      <c r="L481" s="23" t="str">
        <f t="shared" si="97"/>
        <v>R8 </v>
      </c>
      <c r="M481" s="23" t="s">
        <v>69</v>
      </c>
      <c r="N481" s="23" t="s">
        <v>70</v>
      </c>
      <c r="O481" s="23" t="s">
        <v>2522</v>
      </c>
      <c r="P481" s="23">
        <v>21690</v>
      </c>
      <c r="Q481" s="23">
        <v>1.72</v>
      </c>
      <c r="R481" s="23" t="s">
        <v>36</v>
      </c>
      <c r="S481" s="23" t="s">
        <v>36</v>
      </c>
    </row>
    <row r="482" spans="1:19" x14ac:dyDescent="0.35">
      <c r="A482" s="23" t="str">
        <f t="shared" si="88"/>
        <v>Carlus Marine</v>
      </c>
      <c r="B482" s="23" t="str">
        <f t="shared" si="89"/>
        <v>254.82.815.0</v>
      </c>
      <c r="C482" s="23" t="str">
        <f t="shared" si="90"/>
        <v>R8</v>
      </c>
      <c r="D482" s="23">
        <f t="shared" si="91"/>
        <v>1.1379999999999999</v>
      </c>
      <c r="E482" s="23" t="str">
        <f t="shared" si="92"/>
        <v>40+</v>
      </c>
      <c r="F482" s="23" t="str">
        <f t="shared" si="93"/>
        <v>A</v>
      </c>
      <c r="G482" s="27" t="s">
        <v>6998</v>
      </c>
      <c r="H482" s="27" t="str">
        <f t="shared" si="87"/>
        <v/>
      </c>
      <c r="I482" s="23" t="str">
        <f t="shared" si="94"/>
        <v>Dames</v>
      </c>
      <c r="J482" t="str">
        <f t="shared" si="95"/>
        <v>815.0</v>
      </c>
      <c r="K482">
        <f t="shared" si="96"/>
        <v>8</v>
      </c>
      <c r="L482" s="23" t="str">
        <f t="shared" si="97"/>
        <v>R8 </v>
      </c>
      <c r="M482" s="23" t="s">
        <v>3882</v>
      </c>
      <c r="N482" s="23" t="s">
        <v>3883</v>
      </c>
      <c r="O482" s="23" t="s">
        <v>2522</v>
      </c>
      <c r="P482" s="23">
        <v>10112</v>
      </c>
      <c r="Q482" s="23">
        <v>1.1379999999999999</v>
      </c>
      <c r="R482" s="23" t="s">
        <v>68</v>
      </c>
      <c r="S482" s="23" t="s">
        <v>36</v>
      </c>
    </row>
    <row r="483" spans="1:19" x14ac:dyDescent="0.35">
      <c r="A483" s="23" t="str">
        <f t="shared" si="88"/>
        <v>Caron Mathieu</v>
      </c>
      <c r="B483" s="23" t="str">
        <f t="shared" si="89"/>
        <v>254.91.253.0</v>
      </c>
      <c r="C483" s="23" t="str">
        <f t="shared" si="90"/>
        <v>R9</v>
      </c>
      <c r="D483" s="23">
        <f t="shared" si="91"/>
        <v>0.75</v>
      </c>
      <c r="E483" s="23" t="str">
        <f t="shared" si="92"/>
        <v>35+</v>
      </c>
      <c r="F483" s="23" t="str">
        <f t="shared" si="93"/>
        <v>A</v>
      </c>
      <c r="G483" s="27" t="s">
        <v>4910</v>
      </c>
      <c r="H483" s="27" t="str">
        <f t="shared" si="87"/>
        <v/>
      </c>
      <c r="I483" s="23" t="str">
        <f t="shared" si="94"/>
        <v>Messieurs</v>
      </c>
      <c r="J483" t="str">
        <f t="shared" si="95"/>
        <v>253.0</v>
      </c>
      <c r="K483">
        <f t="shared" si="96"/>
        <v>2</v>
      </c>
      <c r="L483" s="23" t="str">
        <f t="shared" si="97"/>
        <v>R9 </v>
      </c>
      <c r="M483" s="23" t="s">
        <v>6868</v>
      </c>
      <c r="N483" s="23" t="s">
        <v>6869</v>
      </c>
      <c r="O483" s="23" t="s">
        <v>2525</v>
      </c>
      <c r="P483" s="23">
        <v>32606</v>
      </c>
      <c r="Q483" s="23">
        <v>0.75</v>
      </c>
      <c r="R483" s="23" t="s">
        <v>42</v>
      </c>
      <c r="S483" s="23" t="s">
        <v>36</v>
      </c>
    </row>
    <row r="484" spans="1:19" x14ac:dyDescent="0.35">
      <c r="A484" s="23" t="str">
        <f t="shared" si="88"/>
        <v>Carosella Corrado</v>
      </c>
      <c r="B484" s="23" t="str">
        <f t="shared" si="89"/>
        <v>254.73.392.0</v>
      </c>
      <c r="C484" s="23" t="str">
        <f t="shared" si="90"/>
        <v>R9</v>
      </c>
      <c r="D484" s="23">
        <f t="shared" si="91"/>
        <v>0.75</v>
      </c>
      <c r="E484" s="23" t="str">
        <f t="shared" si="92"/>
        <v>50+</v>
      </c>
      <c r="F484" s="23" t="str">
        <f t="shared" si="93"/>
        <v>A</v>
      </c>
      <c r="G484" s="27" t="s">
        <v>3273</v>
      </c>
      <c r="H484" s="27" t="str">
        <f t="shared" si="87"/>
        <v/>
      </c>
      <c r="I484" s="23" t="str">
        <f t="shared" si="94"/>
        <v>Messieurs</v>
      </c>
      <c r="J484" t="str">
        <f t="shared" si="95"/>
        <v>392.0</v>
      </c>
      <c r="K484">
        <f t="shared" si="96"/>
        <v>3</v>
      </c>
      <c r="L484" s="23" t="str">
        <f t="shared" si="97"/>
        <v>R9 </v>
      </c>
      <c r="M484" s="23" t="s">
        <v>4982</v>
      </c>
      <c r="N484" s="23" t="s">
        <v>4983</v>
      </c>
      <c r="O484" s="23" t="s">
        <v>2525</v>
      </c>
      <c r="P484" s="23">
        <v>32606</v>
      </c>
      <c r="Q484" s="23">
        <v>0.75</v>
      </c>
      <c r="R484" s="23" t="s">
        <v>39</v>
      </c>
      <c r="S484" s="23" t="s">
        <v>36</v>
      </c>
    </row>
    <row r="485" spans="1:19" x14ac:dyDescent="0.35">
      <c r="A485" s="23" t="str">
        <f t="shared" si="88"/>
        <v>Carpent Quentin</v>
      </c>
      <c r="B485" s="23" t="str">
        <f t="shared" si="89"/>
        <v>254.84.264.0</v>
      </c>
      <c r="C485" s="23" t="str">
        <f t="shared" si="90"/>
        <v>R7</v>
      </c>
      <c r="D485" s="23">
        <f t="shared" si="91"/>
        <v>2.5089999999999999</v>
      </c>
      <c r="E485" s="23" t="str">
        <f t="shared" si="92"/>
        <v>40+</v>
      </c>
      <c r="F485" s="23" t="str">
        <f t="shared" si="93"/>
        <v>A</v>
      </c>
      <c r="G485" s="27" t="s">
        <v>27</v>
      </c>
      <c r="H485" s="27" t="str">
        <f t="shared" si="87"/>
        <v/>
      </c>
      <c r="I485" s="23" t="str">
        <f t="shared" si="94"/>
        <v>Messieurs</v>
      </c>
      <c r="J485" t="str">
        <f t="shared" si="95"/>
        <v>264.0</v>
      </c>
      <c r="K485">
        <f t="shared" si="96"/>
        <v>2</v>
      </c>
      <c r="L485" s="23" t="str">
        <f t="shared" si="97"/>
        <v>R7 </v>
      </c>
      <c r="M485" s="23" t="s">
        <v>2615</v>
      </c>
      <c r="N485" s="23" t="s">
        <v>2616</v>
      </c>
      <c r="O485" s="23" t="s">
        <v>2518</v>
      </c>
      <c r="P485" s="23">
        <v>15728</v>
      </c>
      <c r="Q485" s="23">
        <v>2.5089999999999999</v>
      </c>
      <c r="R485" s="23" t="s">
        <v>68</v>
      </c>
      <c r="S485" s="23" t="s">
        <v>36</v>
      </c>
    </row>
    <row r="486" spans="1:19" x14ac:dyDescent="0.35">
      <c r="A486" s="23" t="str">
        <f t="shared" si="88"/>
        <v>Carrel Julien</v>
      </c>
      <c r="B486" s="23" t="str">
        <f t="shared" si="89"/>
        <v>254.88.319.0</v>
      </c>
      <c r="C486" s="23" t="str">
        <f t="shared" si="90"/>
        <v>R7</v>
      </c>
      <c r="D486" s="23">
        <f t="shared" si="91"/>
        <v>2.149</v>
      </c>
      <c r="E486" s="23" t="str">
        <f t="shared" si="92"/>
        <v>35+</v>
      </c>
      <c r="F486" s="23" t="str">
        <f t="shared" si="93"/>
        <v>A</v>
      </c>
      <c r="G486" s="27" t="s">
        <v>28</v>
      </c>
      <c r="H486" s="27" t="str">
        <f t="shared" si="87"/>
        <v/>
      </c>
      <c r="I486" s="23" t="str">
        <f t="shared" si="94"/>
        <v>Messieurs</v>
      </c>
      <c r="J486" t="str">
        <f t="shared" si="95"/>
        <v>319.0</v>
      </c>
      <c r="K486">
        <f t="shared" si="96"/>
        <v>3</v>
      </c>
      <c r="L486" s="23" t="str">
        <f t="shared" si="97"/>
        <v>R7 </v>
      </c>
      <c r="M486" s="23" t="s">
        <v>1716</v>
      </c>
      <c r="N486" s="23" t="s">
        <v>1717</v>
      </c>
      <c r="O486" s="23" t="s">
        <v>2518</v>
      </c>
      <c r="P486" s="23">
        <v>18295</v>
      </c>
      <c r="Q486" s="23">
        <v>2.149</v>
      </c>
      <c r="R486" s="23" t="s">
        <v>42</v>
      </c>
      <c r="S486" s="23" t="s">
        <v>36</v>
      </c>
    </row>
    <row r="487" spans="1:19" x14ac:dyDescent="0.35">
      <c r="A487" s="23" t="str">
        <f t="shared" si="88"/>
        <v>Carrier Raphael</v>
      </c>
      <c r="B487" s="23" t="str">
        <f t="shared" si="89"/>
        <v>254.13.350.0</v>
      </c>
      <c r="C487" s="23" t="str">
        <f t="shared" si="90"/>
        <v>R8</v>
      </c>
      <c r="D487" s="23">
        <f t="shared" si="91"/>
        <v>1.0569999999999999</v>
      </c>
      <c r="E487" s="23" t="str">
        <f t="shared" si="92"/>
        <v>14&amp;U</v>
      </c>
      <c r="F487" s="23" t="str">
        <f t="shared" si="93"/>
        <v>A</v>
      </c>
      <c r="G487" s="27" t="s">
        <v>29</v>
      </c>
      <c r="H487" s="27" t="str">
        <f t="shared" si="87"/>
        <v/>
      </c>
      <c r="I487" s="23" t="str">
        <f t="shared" si="94"/>
        <v>Messieurs</v>
      </c>
      <c r="J487" t="str">
        <f t="shared" si="95"/>
        <v>350.0</v>
      </c>
      <c r="K487">
        <f t="shared" si="96"/>
        <v>3</v>
      </c>
      <c r="L487" s="23" t="str">
        <f t="shared" si="97"/>
        <v>R8 </v>
      </c>
      <c r="M487" s="23" t="s">
        <v>4276</v>
      </c>
      <c r="N487" s="23" t="s">
        <v>4277</v>
      </c>
      <c r="O487" s="23" t="s">
        <v>2522</v>
      </c>
      <c r="P487" s="23">
        <v>28491</v>
      </c>
      <c r="Q487" s="23">
        <v>1.0569999999999999</v>
      </c>
      <c r="R487" s="23" t="s">
        <v>81</v>
      </c>
      <c r="S487" s="23" t="s">
        <v>36</v>
      </c>
    </row>
    <row r="488" spans="1:19" x14ac:dyDescent="0.35">
      <c r="A488" s="23" t="str">
        <f t="shared" si="88"/>
        <v>Carroll Christopher</v>
      </c>
      <c r="B488" s="23" t="str">
        <f t="shared" si="89"/>
        <v>254.67.136.0</v>
      </c>
      <c r="C488" s="23" t="str">
        <f t="shared" si="90"/>
        <v>R9</v>
      </c>
      <c r="D488" s="23">
        <f t="shared" si="91"/>
        <v>0.75</v>
      </c>
      <c r="E488" s="23" t="str">
        <f t="shared" si="92"/>
        <v>55+</v>
      </c>
      <c r="F488" s="23" t="str">
        <f t="shared" si="93"/>
        <v>S</v>
      </c>
      <c r="G488" s="27" t="s">
        <v>4910</v>
      </c>
      <c r="H488" s="27" t="str">
        <f t="shared" si="87"/>
        <v/>
      </c>
      <c r="I488" s="23" t="str">
        <f t="shared" si="94"/>
        <v>Messieurs</v>
      </c>
      <c r="J488" t="str">
        <f t="shared" si="95"/>
        <v>136.0</v>
      </c>
      <c r="K488">
        <f t="shared" si="96"/>
        <v>1</v>
      </c>
      <c r="L488" s="23" t="str">
        <f t="shared" si="97"/>
        <v>R9 </v>
      </c>
      <c r="M488" s="23" t="s">
        <v>6886</v>
      </c>
      <c r="N488" s="23" t="s">
        <v>6887</v>
      </c>
      <c r="O488" s="23" t="s">
        <v>2525</v>
      </c>
      <c r="P488" s="23">
        <v>32606</v>
      </c>
      <c r="Q488" s="23">
        <v>0.75</v>
      </c>
      <c r="R488" s="23" t="s">
        <v>53</v>
      </c>
      <c r="S488" s="23" t="s">
        <v>822</v>
      </c>
    </row>
    <row r="489" spans="1:19" x14ac:dyDescent="0.35">
      <c r="A489" s="23" t="str">
        <f t="shared" si="88"/>
        <v>Carron Pierre-Joe</v>
      </c>
      <c r="B489" s="23" t="str">
        <f t="shared" si="89"/>
        <v>254.73.407.0</v>
      </c>
      <c r="C489" s="23" t="str">
        <f t="shared" si="90"/>
        <v>R8</v>
      </c>
      <c r="D489" s="23">
        <f t="shared" si="91"/>
        <v>1.2709999999999999</v>
      </c>
      <c r="E489" s="23" t="str">
        <f t="shared" si="92"/>
        <v>50+</v>
      </c>
      <c r="F489" s="23" t="str">
        <f t="shared" si="93"/>
        <v>A</v>
      </c>
      <c r="G489" s="27" t="s">
        <v>25</v>
      </c>
      <c r="H489" s="27" t="str">
        <f t="shared" si="87"/>
        <v/>
      </c>
      <c r="I489" s="23" t="str">
        <f t="shared" si="94"/>
        <v>Messieurs</v>
      </c>
      <c r="J489" t="str">
        <f t="shared" si="95"/>
        <v>407.0</v>
      </c>
      <c r="K489">
        <f t="shared" si="96"/>
        <v>4</v>
      </c>
      <c r="L489" s="23" t="str">
        <f t="shared" si="97"/>
        <v>R8 </v>
      </c>
      <c r="M489" s="23" t="s">
        <v>99</v>
      </c>
      <c r="N489" s="23" t="s">
        <v>100</v>
      </c>
      <c r="O489" s="23" t="s">
        <v>2522</v>
      </c>
      <c r="P489" s="23">
        <v>26106</v>
      </c>
      <c r="Q489" s="23">
        <v>1.2709999999999999</v>
      </c>
      <c r="R489" s="23" t="s">
        <v>39</v>
      </c>
      <c r="S489" s="23" t="s">
        <v>36</v>
      </c>
    </row>
    <row r="490" spans="1:19" x14ac:dyDescent="0.35">
      <c r="A490" s="23" t="str">
        <f t="shared" si="88"/>
        <v>Carrupt David</v>
      </c>
      <c r="B490" s="23" t="str">
        <f t="shared" si="89"/>
        <v>254.91.125.0</v>
      </c>
      <c r="C490" s="23" t="str">
        <f t="shared" si="90"/>
        <v>R9</v>
      </c>
      <c r="D490" s="23">
        <f t="shared" si="91"/>
        <v>0.75</v>
      </c>
      <c r="E490" s="23" t="str">
        <f t="shared" si="92"/>
        <v>35+</v>
      </c>
      <c r="F490" s="23" t="str">
        <f t="shared" si="93"/>
        <v>A</v>
      </c>
      <c r="G490" s="27" t="s">
        <v>3259</v>
      </c>
      <c r="H490" s="27" t="str">
        <f t="shared" si="87"/>
        <v/>
      </c>
      <c r="I490" s="23" t="str">
        <f t="shared" si="94"/>
        <v>Messieurs</v>
      </c>
      <c r="J490" t="str">
        <f t="shared" si="95"/>
        <v>125.0</v>
      </c>
      <c r="K490">
        <f t="shared" si="96"/>
        <v>1</v>
      </c>
      <c r="L490" s="23" t="str">
        <f t="shared" si="97"/>
        <v>R9 </v>
      </c>
      <c r="M490" s="23" t="s">
        <v>151</v>
      </c>
      <c r="N490" s="23" t="s">
        <v>152</v>
      </c>
      <c r="O490" s="23" t="s">
        <v>2525</v>
      </c>
      <c r="P490" s="23">
        <v>32606</v>
      </c>
      <c r="Q490" s="23">
        <v>0.75</v>
      </c>
      <c r="R490" s="23" t="s">
        <v>42</v>
      </c>
      <c r="S490" s="23" t="s">
        <v>36</v>
      </c>
    </row>
    <row r="491" spans="1:19" x14ac:dyDescent="0.35">
      <c r="A491" s="23" t="str">
        <f t="shared" si="88"/>
        <v>Carruzzo Nicolas</v>
      </c>
      <c r="B491" s="23" t="str">
        <f t="shared" si="89"/>
        <v>254.88.215.0</v>
      </c>
      <c r="C491" s="23" t="str">
        <f t="shared" si="90"/>
        <v>R7</v>
      </c>
      <c r="D491" s="23">
        <f t="shared" si="91"/>
        <v>2.3210000000000002</v>
      </c>
      <c r="E491" s="23" t="str">
        <f t="shared" si="92"/>
        <v>35+</v>
      </c>
      <c r="F491" s="23" t="str">
        <f t="shared" si="93"/>
        <v>A</v>
      </c>
      <c r="G491" s="27" t="s">
        <v>26</v>
      </c>
      <c r="H491" s="27" t="str">
        <f t="shared" si="87"/>
        <v/>
      </c>
      <c r="I491" s="23" t="str">
        <f t="shared" si="94"/>
        <v>Messieurs</v>
      </c>
      <c r="J491" t="str">
        <f t="shared" si="95"/>
        <v>215.0</v>
      </c>
      <c r="K491">
        <f t="shared" si="96"/>
        <v>2</v>
      </c>
      <c r="L491" s="23" t="str">
        <f t="shared" si="97"/>
        <v>R7 </v>
      </c>
      <c r="M491" s="23" t="s">
        <v>176</v>
      </c>
      <c r="N491" s="23" t="s">
        <v>177</v>
      </c>
      <c r="O491" s="23" t="s">
        <v>2518</v>
      </c>
      <c r="P491" s="23">
        <v>17084</v>
      </c>
      <c r="Q491" s="23">
        <v>2.3210000000000002</v>
      </c>
      <c r="R491" s="23" t="s">
        <v>42</v>
      </c>
      <c r="S491" s="23" t="s">
        <v>36</v>
      </c>
    </row>
    <row r="492" spans="1:19" x14ac:dyDescent="0.35">
      <c r="A492" s="23" t="str">
        <f t="shared" si="88"/>
        <v>Carruzzo Olivier</v>
      </c>
      <c r="B492" s="23" t="str">
        <f t="shared" si="89"/>
        <v>254.92.461.0</v>
      </c>
      <c r="C492" s="23" t="str">
        <f t="shared" si="90"/>
        <v>R9</v>
      </c>
      <c r="D492" s="23">
        <f t="shared" si="91"/>
        <v>0.75</v>
      </c>
      <c r="E492" s="23" t="str">
        <f t="shared" si="92"/>
        <v>A</v>
      </c>
      <c r="F492" s="23" t="str">
        <f t="shared" si="93"/>
        <v>S</v>
      </c>
      <c r="G492" s="27" t="s">
        <v>26</v>
      </c>
      <c r="H492" s="27" t="str">
        <f t="shared" si="87"/>
        <v/>
      </c>
      <c r="I492" s="23" t="str">
        <f t="shared" si="94"/>
        <v>Messieurs</v>
      </c>
      <c r="J492" t="str">
        <f t="shared" si="95"/>
        <v>461.0</v>
      </c>
      <c r="K492">
        <f t="shared" si="96"/>
        <v>4</v>
      </c>
      <c r="L492" s="23" t="str">
        <f t="shared" si="97"/>
        <v>R9 </v>
      </c>
      <c r="M492" s="23" t="s">
        <v>180</v>
      </c>
      <c r="N492" s="23" t="s">
        <v>181</v>
      </c>
      <c r="O492" s="23" t="s">
        <v>2525</v>
      </c>
      <c r="P492" s="23">
        <v>32606</v>
      </c>
      <c r="Q492" s="23">
        <v>0.75</v>
      </c>
      <c r="R492" s="23" t="s">
        <v>36</v>
      </c>
      <c r="S492" s="23" t="s">
        <v>822</v>
      </c>
    </row>
    <row r="493" spans="1:19" x14ac:dyDescent="0.35">
      <c r="A493" s="23" t="str">
        <f t="shared" si="88"/>
        <v>Carruzzo Paul</v>
      </c>
      <c r="B493" s="23" t="str">
        <f t="shared" si="89"/>
        <v>254.68.429.0</v>
      </c>
      <c r="C493" s="23" t="str">
        <f t="shared" si="90"/>
        <v>R9</v>
      </c>
      <c r="D493" s="23">
        <f t="shared" si="91"/>
        <v>0.75</v>
      </c>
      <c r="E493" s="23" t="str">
        <f t="shared" si="92"/>
        <v>55+</v>
      </c>
      <c r="F493" s="23" t="str">
        <f t="shared" si="93"/>
        <v>S</v>
      </c>
      <c r="G493" s="27" t="s">
        <v>26</v>
      </c>
      <c r="H493" s="27" t="str">
        <f t="shared" si="87"/>
        <v/>
      </c>
      <c r="I493" s="23" t="str">
        <f t="shared" si="94"/>
        <v>Messieurs</v>
      </c>
      <c r="J493" t="str">
        <f t="shared" si="95"/>
        <v>429.0</v>
      </c>
      <c r="K493">
        <f t="shared" si="96"/>
        <v>4</v>
      </c>
      <c r="L493" s="23" t="str">
        <f t="shared" si="97"/>
        <v>R9 </v>
      </c>
      <c r="M493" s="23" t="s">
        <v>2103</v>
      </c>
      <c r="N493" s="23" t="s">
        <v>2104</v>
      </c>
      <c r="O493" s="23" t="s">
        <v>2525</v>
      </c>
      <c r="P493" s="23">
        <v>32606</v>
      </c>
      <c r="Q493" s="23">
        <v>0.75</v>
      </c>
      <c r="R493" s="23" t="s">
        <v>53</v>
      </c>
      <c r="S493" s="23" t="s">
        <v>822</v>
      </c>
    </row>
    <row r="494" spans="1:19" x14ac:dyDescent="0.35">
      <c r="A494" s="23" t="str">
        <f t="shared" si="88"/>
        <v>Cartez Sacha</v>
      </c>
      <c r="B494" s="23" t="str">
        <f t="shared" si="89"/>
        <v>254.02.476.0</v>
      </c>
      <c r="C494" s="23" t="str">
        <f t="shared" si="90"/>
        <v>R9</v>
      </c>
      <c r="D494" s="23">
        <f t="shared" si="91"/>
        <v>0.75</v>
      </c>
      <c r="E494" s="23" t="str">
        <f t="shared" si="92"/>
        <v>A</v>
      </c>
      <c r="F494" s="23" t="str">
        <f t="shared" si="93"/>
        <v>S</v>
      </c>
      <c r="G494" s="27" t="s">
        <v>2783</v>
      </c>
      <c r="H494" s="27" t="str">
        <f t="shared" si="87"/>
        <v/>
      </c>
      <c r="I494" s="23" t="str">
        <f t="shared" si="94"/>
        <v>Messieurs</v>
      </c>
      <c r="J494" t="str">
        <f t="shared" si="95"/>
        <v>476.0</v>
      </c>
      <c r="K494">
        <f t="shared" si="96"/>
        <v>4</v>
      </c>
      <c r="L494" s="23" t="str">
        <f t="shared" si="97"/>
        <v>R9 </v>
      </c>
      <c r="M494" s="23" t="s">
        <v>1538</v>
      </c>
      <c r="N494" s="23" t="s">
        <v>1539</v>
      </c>
      <c r="O494" s="23" t="s">
        <v>2525</v>
      </c>
      <c r="P494" s="23">
        <v>32606</v>
      </c>
      <c r="Q494" s="23">
        <v>0.75</v>
      </c>
      <c r="R494" s="23" t="s">
        <v>36</v>
      </c>
      <c r="S494" s="23" t="s">
        <v>822</v>
      </c>
    </row>
    <row r="495" spans="1:19" x14ac:dyDescent="0.35">
      <c r="A495" s="23" t="str">
        <f t="shared" si="88"/>
        <v>Caruso Matias</v>
      </c>
      <c r="B495" s="23" t="str">
        <f t="shared" si="89"/>
        <v>254.85.305.0</v>
      </c>
      <c r="C495" s="23" t="str">
        <f t="shared" si="90"/>
        <v>R9</v>
      </c>
      <c r="D495" s="23">
        <f t="shared" si="91"/>
        <v>0.75</v>
      </c>
      <c r="E495" s="23" t="str">
        <f t="shared" si="92"/>
        <v>40+</v>
      </c>
      <c r="F495" s="23" t="str">
        <f t="shared" si="93"/>
        <v>S</v>
      </c>
      <c r="G495" s="27" t="s">
        <v>1733</v>
      </c>
      <c r="H495" s="27" t="str">
        <f t="shared" si="87"/>
        <v/>
      </c>
      <c r="I495" s="23" t="str">
        <f t="shared" si="94"/>
        <v>Messieurs</v>
      </c>
      <c r="J495" t="str">
        <f t="shared" si="95"/>
        <v>305.0</v>
      </c>
      <c r="K495">
        <f t="shared" si="96"/>
        <v>3</v>
      </c>
      <c r="L495" s="23" t="str">
        <f t="shared" si="97"/>
        <v>R9 </v>
      </c>
      <c r="M495" s="23" t="s">
        <v>1900</v>
      </c>
      <c r="N495" s="23" t="s">
        <v>1901</v>
      </c>
      <c r="O495" s="23" t="s">
        <v>2525</v>
      </c>
      <c r="P495" s="23">
        <v>32606</v>
      </c>
      <c r="Q495" s="23">
        <v>0.75</v>
      </c>
      <c r="R495" s="23" t="s">
        <v>68</v>
      </c>
      <c r="S495" s="23" t="s">
        <v>822</v>
      </c>
    </row>
    <row r="496" spans="1:19" x14ac:dyDescent="0.35">
      <c r="A496" s="23" t="str">
        <f t="shared" si="88"/>
        <v>Carvalho Pinto Eduardo</v>
      </c>
      <c r="B496" s="23" t="str">
        <f t="shared" si="89"/>
        <v>254.94.139.0</v>
      </c>
      <c r="C496" s="23" t="str">
        <f t="shared" si="90"/>
        <v>R6</v>
      </c>
      <c r="D496" s="23">
        <f t="shared" si="91"/>
        <v>4.1070000000000002</v>
      </c>
      <c r="E496" s="23" t="str">
        <f t="shared" si="92"/>
        <v>A</v>
      </c>
      <c r="F496" s="23" t="str">
        <f t="shared" si="93"/>
        <v>A</v>
      </c>
      <c r="G496" s="27" t="s">
        <v>5553</v>
      </c>
      <c r="H496" s="27" t="str">
        <f t="shared" si="87"/>
        <v/>
      </c>
      <c r="I496" s="23" t="str">
        <f t="shared" si="94"/>
        <v>Messieurs</v>
      </c>
      <c r="J496" t="str">
        <f t="shared" si="95"/>
        <v>139.0</v>
      </c>
      <c r="K496">
        <f t="shared" si="96"/>
        <v>1</v>
      </c>
      <c r="L496" s="23" t="str">
        <f t="shared" si="97"/>
        <v>R6 </v>
      </c>
      <c r="M496" s="23" t="s">
        <v>5103</v>
      </c>
      <c r="N496" s="23" t="s">
        <v>5104</v>
      </c>
      <c r="O496" s="23" t="s">
        <v>2517</v>
      </c>
      <c r="P496" s="23">
        <v>7203</v>
      </c>
      <c r="Q496" s="23">
        <v>4.1070000000000002</v>
      </c>
      <c r="R496" s="23" t="s">
        <v>36</v>
      </c>
      <c r="S496" s="23" t="s">
        <v>36</v>
      </c>
    </row>
    <row r="497" spans="1:19" x14ac:dyDescent="0.35">
      <c r="A497" s="23" t="str">
        <f t="shared" si="88"/>
        <v>Casémi Armand</v>
      </c>
      <c r="B497" s="23" t="str">
        <f t="shared" si="89"/>
        <v>255.06.430.0</v>
      </c>
      <c r="C497" s="23" t="str">
        <f t="shared" si="90"/>
        <v>R9</v>
      </c>
      <c r="D497" s="23">
        <f t="shared" si="91"/>
        <v>0.75</v>
      </c>
      <c r="E497" s="23" t="str">
        <f t="shared" si="92"/>
        <v>A</v>
      </c>
      <c r="F497" s="23" t="str">
        <f t="shared" si="93"/>
        <v>S</v>
      </c>
      <c r="G497" s="27" t="s">
        <v>28</v>
      </c>
      <c r="H497" s="27" t="str">
        <f t="shared" si="87"/>
        <v/>
      </c>
      <c r="I497" s="23" t="str">
        <f t="shared" si="94"/>
        <v>Messieurs</v>
      </c>
      <c r="J497" t="str">
        <f t="shared" si="95"/>
        <v>430.0</v>
      </c>
      <c r="K497">
        <f t="shared" si="96"/>
        <v>4</v>
      </c>
      <c r="L497" s="23" t="str">
        <f t="shared" si="97"/>
        <v>R9 </v>
      </c>
      <c r="M497" s="23" t="s">
        <v>383</v>
      </c>
      <c r="N497" s="23" t="s">
        <v>384</v>
      </c>
      <c r="O497" s="23" t="s">
        <v>2525</v>
      </c>
      <c r="P497" s="23">
        <v>32606</v>
      </c>
      <c r="Q497" s="23">
        <v>0.75</v>
      </c>
      <c r="R497" s="23" t="s">
        <v>36</v>
      </c>
      <c r="S497" s="23" t="s">
        <v>822</v>
      </c>
    </row>
    <row r="498" spans="1:19" x14ac:dyDescent="0.35">
      <c r="A498" s="23" t="str">
        <f t="shared" si="88"/>
        <v>Castelfranco Giulia</v>
      </c>
      <c r="B498" s="23" t="str">
        <f t="shared" si="89"/>
        <v>256.09.638.0</v>
      </c>
      <c r="C498" s="23" t="str">
        <f t="shared" si="90"/>
        <v>R7</v>
      </c>
      <c r="D498" s="23">
        <f t="shared" si="91"/>
        <v>1.754</v>
      </c>
      <c r="E498" s="23" t="str">
        <f t="shared" si="92"/>
        <v>18&amp;U</v>
      </c>
      <c r="F498" s="23" t="str">
        <f t="shared" si="93"/>
        <v>A</v>
      </c>
      <c r="G498" s="27" t="s">
        <v>493</v>
      </c>
      <c r="H498" s="27" t="str">
        <f t="shared" si="87"/>
        <v/>
      </c>
      <c r="I498" s="23" t="str">
        <f t="shared" si="94"/>
        <v>Dames</v>
      </c>
      <c r="J498" t="str">
        <f t="shared" si="95"/>
        <v>638.0</v>
      </c>
      <c r="K498">
        <f t="shared" si="96"/>
        <v>6</v>
      </c>
      <c r="L498" s="23" t="str">
        <f t="shared" si="97"/>
        <v>R7 </v>
      </c>
      <c r="M498" s="23" t="s">
        <v>2562</v>
      </c>
      <c r="N498" s="23" t="s">
        <v>2563</v>
      </c>
      <c r="O498" s="23" t="s">
        <v>2518</v>
      </c>
      <c r="P498" s="23">
        <v>7689</v>
      </c>
      <c r="Q498" s="23">
        <v>1.754</v>
      </c>
      <c r="R498" s="23" t="s">
        <v>71</v>
      </c>
      <c r="S498" s="23" t="s">
        <v>36</v>
      </c>
    </row>
    <row r="499" spans="1:19" x14ac:dyDescent="0.35">
      <c r="A499" s="23" t="str">
        <f t="shared" si="88"/>
        <v>Castelfranco Stella</v>
      </c>
      <c r="B499" s="23" t="str">
        <f t="shared" si="89"/>
        <v>256.11.648.0</v>
      </c>
      <c r="C499" s="23" t="str">
        <f t="shared" si="90"/>
        <v>R8</v>
      </c>
      <c r="D499" s="23">
        <f t="shared" si="91"/>
        <v>1.28</v>
      </c>
      <c r="E499" s="23" t="str">
        <f t="shared" si="92"/>
        <v>16&amp;U</v>
      </c>
      <c r="F499" s="23" t="str">
        <f t="shared" si="93"/>
        <v>A</v>
      </c>
      <c r="G499" s="27" t="s">
        <v>493</v>
      </c>
      <c r="H499" s="27" t="str">
        <f t="shared" si="87"/>
        <v/>
      </c>
      <c r="I499" s="23" t="str">
        <f t="shared" si="94"/>
        <v>Dames</v>
      </c>
      <c r="J499" t="str">
        <f t="shared" si="95"/>
        <v>648.0</v>
      </c>
      <c r="K499">
        <f t="shared" si="96"/>
        <v>6</v>
      </c>
      <c r="L499" s="23" t="str">
        <f t="shared" si="97"/>
        <v>R8 </v>
      </c>
      <c r="M499" s="23" t="s">
        <v>2568</v>
      </c>
      <c r="N499" s="23" t="s">
        <v>2569</v>
      </c>
      <c r="O499" s="23" t="s">
        <v>2522</v>
      </c>
      <c r="P499" s="23">
        <v>9526</v>
      </c>
      <c r="Q499" s="23">
        <v>1.28</v>
      </c>
      <c r="R499" s="23" t="s">
        <v>85</v>
      </c>
      <c r="S499" s="23" t="s">
        <v>36</v>
      </c>
    </row>
    <row r="500" spans="1:19" x14ac:dyDescent="0.35">
      <c r="A500" s="23" t="str">
        <f t="shared" si="88"/>
        <v>Castella Adrien</v>
      </c>
      <c r="B500" s="23" t="str">
        <f t="shared" si="89"/>
        <v>256.11.336.0</v>
      </c>
      <c r="C500" s="23" t="str">
        <f t="shared" si="90"/>
        <v>R9</v>
      </c>
      <c r="D500" s="23">
        <f t="shared" si="91"/>
        <v>0.61</v>
      </c>
      <c r="E500" s="23" t="str">
        <f t="shared" si="92"/>
        <v>16&amp;U</v>
      </c>
      <c r="F500" s="23" t="str">
        <f t="shared" si="93"/>
        <v>A</v>
      </c>
      <c r="G500" s="27" t="s">
        <v>2786</v>
      </c>
      <c r="H500" s="27" t="str">
        <f t="shared" si="87"/>
        <v/>
      </c>
      <c r="I500" s="23" t="str">
        <f t="shared" si="94"/>
        <v>Messieurs</v>
      </c>
      <c r="J500" t="str">
        <f t="shared" si="95"/>
        <v>336.0</v>
      </c>
      <c r="K500">
        <f t="shared" si="96"/>
        <v>3</v>
      </c>
      <c r="L500" s="23" t="str">
        <f t="shared" si="97"/>
        <v>R9 </v>
      </c>
      <c r="M500" s="23" t="s">
        <v>3054</v>
      </c>
      <c r="N500" s="23" t="s">
        <v>3055</v>
      </c>
      <c r="O500" s="23" t="s">
        <v>2525</v>
      </c>
      <c r="P500" s="23">
        <v>58522</v>
      </c>
      <c r="Q500" s="23">
        <v>0.61</v>
      </c>
      <c r="R500" s="23" t="s">
        <v>85</v>
      </c>
      <c r="S500" s="23" t="s">
        <v>36</v>
      </c>
    </row>
    <row r="501" spans="1:19" x14ac:dyDescent="0.35">
      <c r="A501" s="23" t="str">
        <f t="shared" si="88"/>
        <v>Castella Lilian</v>
      </c>
      <c r="B501" s="23" t="str">
        <f t="shared" si="89"/>
        <v>256.16.115.0</v>
      </c>
      <c r="C501" s="23" t="str">
        <f t="shared" si="90"/>
        <v>R9</v>
      </c>
      <c r="D501" s="23">
        <f t="shared" si="91"/>
        <v>0.745</v>
      </c>
      <c r="E501" s="23" t="str">
        <f t="shared" si="92"/>
        <v>10&amp;U</v>
      </c>
      <c r="F501" s="23" t="str">
        <f t="shared" si="93"/>
        <v>A</v>
      </c>
      <c r="G501" s="27" t="s">
        <v>2786</v>
      </c>
      <c r="H501" s="27" t="str">
        <f t="shared" si="87"/>
        <v/>
      </c>
      <c r="I501" s="23" t="str">
        <f t="shared" si="94"/>
        <v>Messieurs</v>
      </c>
      <c r="J501" t="str">
        <f t="shared" si="95"/>
        <v>115.0</v>
      </c>
      <c r="K501">
        <f t="shared" si="96"/>
        <v>1</v>
      </c>
      <c r="L501" s="23" t="str">
        <f t="shared" si="97"/>
        <v>R9 </v>
      </c>
      <c r="M501" s="23" t="s">
        <v>4944</v>
      </c>
      <c r="N501" s="23" t="s">
        <v>4945</v>
      </c>
      <c r="O501" s="23" t="s">
        <v>2525</v>
      </c>
      <c r="P501" s="23">
        <v>44992</v>
      </c>
      <c r="Q501" s="23">
        <v>0.745</v>
      </c>
      <c r="R501" s="23" t="s">
        <v>106</v>
      </c>
      <c r="S501" s="23" t="s">
        <v>36</v>
      </c>
    </row>
    <row r="502" spans="1:19" x14ac:dyDescent="0.35">
      <c r="A502" s="23" t="str">
        <f t="shared" si="88"/>
        <v>Castella Thibaut</v>
      </c>
      <c r="B502" s="23" t="str">
        <f t="shared" si="89"/>
        <v>256.05.440.0</v>
      </c>
      <c r="C502" s="23" t="str">
        <f t="shared" si="90"/>
        <v>R9</v>
      </c>
      <c r="D502" s="23">
        <f t="shared" si="91"/>
        <v>0.75</v>
      </c>
      <c r="E502" s="23" t="str">
        <f t="shared" si="92"/>
        <v>A</v>
      </c>
      <c r="F502" s="23" t="str">
        <f t="shared" si="93"/>
        <v>S</v>
      </c>
      <c r="G502" s="27" t="s">
        <v>2786</v>
      </c>
      <c r="H502" s="27" t="str">
        <f t="shared" si="87"/>
        <v/>
      </c>
      <c r="I502" s="23" t="str">
        <f t="shared" si="94"/>
        <v>Messieurs</v>
      </c>
      <c r="J502" t="str">
        <f t="shared" si="95"/>
        <v>440.0</v>
      </c>
      <c r="K502">
        <f t="shared" si="96"/>
        <v>4</v>
      </c>
      <c r="L502" s="23" t="str">
        <f t="shared" si="97"/>
        <v>R9 </v>
      </c>
      <c r="M502" s="23" t="s">
        <v>3034</v>
      </c>
      <c r="N502" s="23" t="s">
        <v>3035</v>
      </c>
      <c r="O502" s="23" t="s">
        <v>2525</v>
      </c>
      <c r="P502" s="23">
        <v>32606</v>
      </c>
      <c r="Q502" s="23">
        <v>0.75</v>
      </c>
      <c r="R502" s="23" t="s">
        <v>36</v>
      </c>
      <c r="S502" s="23" t="s">
        <v>822</v>
      </c>
    </row>
    <row r="503" spans="1:19" x14ac:dyDescent="0.35">
      <c r="A503" s="23" t="str">
        <f t="shared" si="88"/>
        <v>Cataldo Andrea</v>
      </c>
      <c r="B503" s="23" t="str">
        <f t="shared" si="89"/>
        <v>257.07.360.0</v>
      </c>
      <c r="C503" s="23" t="str">
        <f t="shared" si="90"/>
        <v>R8</v>
      </c>
      <c r="D503" s="23">
        <f t="shared" si="91"/>
        <v>1.8220000000000001</v>
      </c>
      <c r="E503" s="23" t="str">
        <f t="shared" si="92"/>
        <v>A</v>
      </c>
      <c r="F503" s="23" t="str">
        <f t="shared" si="93"/>
        <v>S</v>
      </c>
      <c r="G503" s="27" t="s">
        <v>2783</v>
      </c>
      <c r="H503" s="27" t="str">
        <f t="shared" si="87"/>
        <v/>
      </c>
      <c r="I503" s="23" t="str">
        <f t="shared" si="94"/>
        <v>Messieurs</v>
      </c>
      <c r="J503" t="str">
        <f t="shared" si="95"/>
        <v>360.0</v>
      </c>
      <c r="K503">
        <f t="shared" si="96"/>
        <v>3</v>
      </c>
      <c r="L503" s="23" t="str">
        <f t="shared" si="97"/>
        <v>R8 </v>
      </c>
      <c r="M503" s="23" t="s">
        <v>2751</v>
      </c>
      <c r="N503" s="23" t="s">
        <v>2752</v>
      </c>
      <c r="O503" s="23" t="s">
        <v>2522</v>
      </c>
      <c r="P503" s="23">
        <v>20822</v>
      </c>
      <c r="Q503" s="23">
        <v>1.8220000000000001</v>
      </c>
      <c r="R503" s="23" t="s">
        <v>36</v>
      </c>
      <c r="S503" s="23" t="s">
        <v>822</v>
      </c>
    </row>
    <row r="504" spans="1:19" x14ac:dyDescent="0.35">
      <c r="A504" s="23" t="str">
        <f t="shared" si="88"/>
        <v>Cattaneo Nathan</v>
      </c>
      <c r="B504" s="23" t="str">
        <f t="shared" si="89"/>
        <v>257.96.406.0</v>
      </c>
      <c r="C504" s="23" t="str">
        <f t="shared" si="90"/>
        <v>R7</v>
      </c>
      <c r="D504" s="23">
        <f t="shared" si="91"/>
        <v>2.3420000000000001</v>
      </c>
      <c r="E504" s="23" t="str">
        <f t="shared" si="92"/>
        <v>A</v>
      </c>
      <c r="F504" s="23" t="str">
        <f t="shared" si="93"/>
        <v>A</v>
      </c>
      <c r="G504" s="27" t="s">
        <v>4910</v>
      </c>
      <c r="H504" s="27" t="str">
        <f t="shared" ref="H504:H566" si="98">IF(B504=B503,1,"")</f>
        <v/>
      </c>
      <c r="I504" s="23" t="str">
        <f t="shared" si="94"/>
        <v>Messieurs</v>
      </c>
      <c r="J504" t="str">
        <f t="shared" si="95"/>
        <v>406.0</v>
      </c>
      <c r="K504">
        <f t="shared" si="96"/>
        <v>4</v>
      </c>
      <c r="L504" s="23" t="str">
        <f t="shared" si="97"/>
        <v>R7 </v>
      </c>
      <c r="M504" s="23" t="s">
        <v>6650</v>
      </c>
      <c r="N504" s="23" t="s">
        <v>6651</v>
      </c>
      <c r="O504" s="23" t="s">
        <v>2518</v>
      </c>
      <c r="P504" s="23">
        <v>16889</v>
      </c>
      <c r="Q504" s="23">
        <v>2.3420000000000001</v>
      </c>
      <c r="R504" s="23" t="s">
        <v>36</v>
      </c>
      <c r="S504" s="23" t="s">
        <v>36</v>
      </c>
    </row>
    <row r="505" spans="1:19" x14ac:dyDescent="0.35">
      <c r="A505" s="23" t="str">
        <f t="shared" si="88"/>
        <v>Cattelani Adela</v>
      </c>
      <c r="B505" s="23" t="str">
        <f t="shared" si="89"/>
        <v>257.81.558.0</v>
      </c>
      <c r="C505" s="23" t="str">
        <f t="shared" si="90"/>
        <v>R4</v>
      </c>
      <c r="D505" s="23">
        <f t="shared" si="91"/>
        <v>6.2750000000000004</v>
      </c>
      <c r="E505" s="23" t="str">
        <f t="shared" si="92"/>
        <v>45+</v>
      </c>
      <c r="F505" s="23" t="str">
        <f t="shared" si="93"/>
        <v>A</v>
      </c>
      <c r="G505" s="27" t="s">
        <v>1733</v>
      </c>
      <c r="H505" s="27" t="str">
        <f t="shared" si="98"/>
        <v/>
      </c>
      <c r="I505" s="23" t="str">
        <f t="shared" si="94"/>
        <v>Dames</v>
      </c>
      <c r="J505" t="str">
        <f t="shared" si="95"/>
        <v>558.0</v>
      </c>
      <c r="K505">
        <f t="shared" si="96"/>
        <v>5</v>
      </c>
      <c r="L505" s="23" t="str">
        <f t="shared" si="97"/>
        <v>R4 </v>
      </c>
      <c r="M505" s="23" t="s">
        <v>1773</v>
      </c>
      <c r="N505" s="23" t="s">
        <v>1774</v>
      </c>
      <c r="O505" s="23" t="s">
        <v>2516</v>
      </c>
      <c r="P505" s="23">
        <v>738</v>
      </c>
      <c r="Q505" s="23">
        <v>6.2750000000000004</v>
      </c>
      <c r="R505" s="23" t="s">
        <v>76</v>
      </c>
      <c r="S505" s="23" t="s">
        <v>36</v>
      </c>
    </row>
    <row r="506" spans="1:19" x14ac:dyDescent="0.35">
      <c r="A506" s="23" t="str">
        <f t="shared" si="88"/>
        <v>Catzeflis Bastien</v>
      </c>
      <c r="B506" s="23" t="str">
        <f t="shared" si="89"/>
        <v>257.93.370.0</v>
      </c>
      <c r="C506" s="23" t="str">
        <f t="shared" si="90"/>
        <v>R9</v>
      </c>
      <c r="D506" s="23">
        <f t="shared" si="91"/>
        <v>0.75</v>
      </c>
      <c r="E506" s="23" t="str">
        <f t="shared" si="92"/>
        <v>A</v>
      </c>
      <c r="F506" s="23" t="str">
        <f t="shared" si="93"/>
        <v>S</v>
      </c>
      <c r="G506" s="27" t="s">
        <v>497</v>
      </c>
      <c r="H506" s="27" t="str">
        <f t="shared" si="98"/>
        <v/>
      </c>
      <c r="I506" s="23" t="str">
        <f t="shared" si="94"/>
        <v>Messieurs</v>
      </c>
      <c r="J506" t="str">
        <f t="shared" si="95"/>
        <v>370.0</v>
      </c>
      <c r="K506">
        <f t="shared" si="96"/>
        <v>3</v>
      </c>
      <c r="L506" s="23" t="str">
        <f t="shared" si="97"/>
        <v>R9 </v>
      </c>
      <c r="M506" s="23" t="s">
        <v>1092</v>
      </c>
      <c r="N506" s="23" t="s">
        <v>1093</v>
      </c>
      <c r="O506" s="23" t="s">
        <v>2525</v>
      </c>
      <c r="P506" s="23">
        <v>32606</v>
      </c>
      <c r="Q506" s="23">
        <v>0.75</v>
      </c>
      <c r="R506" s="23" t="s">
        <v>36</v>
      </c>
      <c r="S506" s="23" t="s">
        <v>822</v>
      </c>
    </row>
    <row r="507" spans="1:19" x14ac:dyDescent="0.35">
      <c r="A507" s="23" t="str">
        <f t="shared" si="88"/>
        <v>Caulier Lucie</v>
      </c>
      <c r="B507" s="23" t="str">
        <f t="shared" si="89"/>
        <v>257.01.685.0</v>
      </c>
      <c r="C507" s="23" t="str">
        <f t="shared" si="90"/>
        <v>R9</v>
      </c>
      <c r="D507" s="23">
        <f t="shared" si="91"/>
        <v>0.75</v>
      </c>
      <c r="E507" s="23" t="str">
        <f t="shared" si="92"/>
        <v>A</v>
      </c>
      <c r="F507" s="23" t="str">
        <f t="shared" si="93"/>
        <v>S</v>
      </c>
      <c r="G507" s="27" t="s">
        <v>493</v>
      </c>
      <c r="H507" s="27" t="str">
        <f t="shared" si="98"/>
        <v/>
      </c>
      <c r="I507" s="23" t="str">
        <f t="shared" si="94"/>
        <v>Dames</v>
      </c>
      <c r="J507" t="str">
        <f t="shared" si="95"/>
        <v>685.0</v>
      </c>
      <c r="K507">
        <f t="shared" si="96"/>
        <v>6</v>
      </c>
      <c r="L507" s="23" t="str">
        <f t="shared" si="97"/>
        <v>R9 </v>
      </c>
      <c r="M507" s="23" t="s">
        <v>526</v>
      </c>
      <c r="N507" s="23" t="s">
        <v>527</v>
      </c>
      <c r="O507" s="23" t="s">
        <v>2525</v>
      </c>
      <c r="P507" s="23">
        <v>11849</v>
      </c>
      <c r="Q507" s="23">
        <v>0.75</v>
      </c>
      <c r="R507" s="23" t="s">
        <v>36</v>
      </c>
      <c r="S507" s="23" t="s">
        <v>822</v>
      </c>
    </row>
    <row r="508" spans="1:19" x14ac:dyDescent="0.35">
      <c r="A508" s="23" t="str">
        <f t="shared" si="88"/>
        <v>Caussignac Philippe</v>
      </c>
      <c r="B508" s="23" t="str">
        <f t="shared" si="89"/>
        <v>257.49.493.0</v>
      </c>
      <c r="C508" s="23" t="str">
        <f t="shared" si="90"/>
        <v>R9</v>
      </c>
      <c r="D508" s="23">
        <f t="shared" si="91"/>
        <v>0.75</v>
      </c>
      <c r="E508" s="23" t="str">
        <f t="shared" si="92"/>
        <v>75+</v>
      </c>
      <c r="F508" s="23" t="str">
        <f t="shared" si="93"/>
        <v>S</v>
      </c>
      <c r="G508" s="27" t="s">
        <v>4909</v>
      </c>
      <c r="H508" s="27" t="str">
        <f t="shared" si="98"/>
        <v/>
      </c>
      <c r="I508" s="23" t="str">
        <f t="shared" si="94"/>
        <v>Messieurs</v>
      </c>
      <c r="J508" t="str">
        <f t="shared" si="95"/>
        <v>493.0</v>
      </c>
      <c r="K508">
        <f t="shared" si="96"/>
        <v>4</v>
      </c>
      <c r="L508" s="23" t="str">
        <f t="shared" si="97"/>
        <v>R9 </v>
      </c>
      <c r="M508" s="23" t="s">
        <v>5895</v>
      </c>
      <c r="N508" s="23" t="s">
        <v>5896</v>
      </c>
      <c r="O508" s="23" t="s">
        <v>2525</v>
      </c>
      <c r="P508" s="23">
        <v>32606</v>
      </c>
      <c r="Q508" s="23">
        <v>0.75</v>
      </c>
      <c r="R508" s="23" t="s">
        <v>155</v>
      </c>
      <c r="S508" s="23" t="s">
        <v>822</v>
      </c>
    </row>
    <row r="509" spans="1:19" x14ac:dyDescent="0.35">
      <c r="A509" s="23" t="str">
        <f t="shared" si="88"/>
        <v>Cavailler Philippe</v>
      </c>
      <c r="B509" s="23" t="str">
        <f t="shared" si="89"/>
        <v>258.60.456.0</v>
      </c>
      <c r="C509" s="23" t="str">
        <f t="shared" si="90"/>
        <v>R9</v>
      </c>
      <c r="D509" s="23">
        <f t="shared" si="91"/>
        <v>0.79600000000000004</v>
      </c>
      <c r="E509" s="23" t="str">
        <f t="shared" si="92"/>
        <v>65+</v>
      </c>
      <c r="F509" s="23" t="str">
        <f t="shared" si="93"/>
        <v>A</v>
      </c>
      <c r="G509" s="27" t="s">
        <v>493</v>
      </c>
      <c r="H509" s="27" t="str">
        <f t="shared" si="98"/>
        <v/>
      </c>
      <c r="I509" s="23" t="str">
        <f t="shared" si="94"/>
        <v>Messieurs</v>
      </c>
      <c r="J509" t="str">
        <f t="shared" si="95"/>
        <v>456.0</v>
      </c>
      <c r="K509">
        <f t="shared" si="96"/>
        <v>4</v>
      </c>
      <c r="L509" s="23" t="str">
        <f t="shared" si="97"/>
        <v>R9 </v>
      </c>
      <c r="M509" s="23" t="s">
        <v>1738</v>
      </c>
      <c r="N509" s="23" t="s">
        <v>1739</v>
      </c>
      <c r="O509" s="23" t="s">
        <v>2525</v>
      </c>
      <c r="P509" s="23">
        <v>31963</v>
      </c>
      <c r="Q509" s="23">
        <v>0.79600000000000004</v>
      </c>
      <c r="R509" s="23" t="s">
        <v>96</v>
      </c>
      <c r="S509" s="23" t="s">
        <v>36</v>
      </c>
    </row>
    <row r="510" spans="1:19" x14ac:dyDescent="0.35">
      <c r="A510" s="23" t="str">
        <f t="shared" si="88"/>
        <v>Caverzasio Steve</v>
      </c>
      <c r="B510" s="23" t="str">
        <f t="shared" si="89"/>
        <v>258.76.278.0</v>
      </c>
      <c r="C510" s="23" t="str">
        <f t="shared" si="90"/>
        <v>R8</v>
      </c>
      <c r="D510" s="23">
        <f t="shared" si="91"/>
        <v>1.754</v>
      </c>
      <c r="E510" s="23" t="str">
        <f t="shared" si="92"/>
        <v>50+</v>
      </c>
      <c r="F510" s="23" t="str">
        <f t="shared" si="93"/>
        <v>A</v>
      </c>
      <c r="G510" s="27" t="s">
        <v>3273</v>
      </c>
      <c r="H510" s="27" t="str">
        <f t="shared" si="98"/>
        <v/>
      </c>
      <c r="I510" s="23" t="str">
        <f t="shared" si="94"/>
        <v>Messieurs</v>
      </c>
      <c r="J510" t="str">
        <f t="shared" si="95"/>
        <v>278.0</v>
      </c>
      <c r="K510">
        <f t="shared" si="96"/>
        <v>2</v>
      </c>
      <c r="L510" s="23" t="str">
        <f t="shared" si="97"/>
        <v>R8 </v>
      </c>
      <c r="M510" s="23" t="s">
        <v>3429</v>
      </c>
      <c r="N510" s="23" t="s">
        <v>3430</v>
      </c>
      <c r="O510" s="23" t="s">
        <v>2522</v>
      </c>
      <c r="P510" s="23">
        <v>21381</v>
      </c>
      <c r="Q510" s="23">
        <v>1.754</v>
      </c>
      <c r="R510" s="23" t="s">
        <v>39</v>
      </c>
      <c r="S510" s="23" t="s">
        <v>36</v>
      </c>
    </row>
    <row r="511" spans="1:19" x14ac:dyDescent="0.35">
      <c r="A511" s="23" t="str">
        <f t="shared" si="88"/>
        <v>Cavin Lisa</v>
      </c>
      <c r="B511" s="23" t="str">
        <f t="shared" si="89"/>
        <v>258.06.576.0</v>
      </c>
      <c r="C511" s="23" t="str">
        <f t="shared" si="90"/>
        <v>R8</v>
      </c>
      <c r="D511" s="23">
        <f t="shared" si="91"/>
        <v>1.671</v>
      </c>
      <c r="E511" s="23" t="str">
        <f t="shared" si="92"/>
        <v>A</v>
      </c>
      <c r="F511" s="23" t="str">
        <f t="shared" si="93"/>
        <v>S</v>
      </c>
      <c r="G511" s="27" t="s">
        <v>1733</v>
      </c>
      <c r="H511" s="27" t="str">
        <f t="shared" si="98"/>
        <v/>
      </c>
      <c r="I511" s="23" t="str">
        <f t="shared" si="94"/>
        <v>Dames</v>
      </c>
      <c r="J511" t="str">
        <f t="shared" si="95"/>
        <v>576.0</v>
      </c>
      <c r="K511">
        <f t="shared" si="96"/>
        <v>5</v>
      </c>
      <c r="L511" s="23" t="str">
        <f t="shared" si="97"/>
        <v>R8 </v>
      </c>
      <c r="M511" s="23" t="s">
        <v>1769</v>
      </c>
      <c r="N511" s="23" t="s">
        <v>1770</v>
      </c>
      <c r="O511" s="23" t="s">
        <v>2522</v>
      </c>
      <c r="P511" s="23">
        <v>8012</v>
      </c>
      <c r="Q511" s="23">
        <v>1.671</v>
      </c>
      <c r="R511" s="23" t="s">
        <v>36</v>
      </c>
      <c r="S511" s="23" t="s">
        <v>822</v>
      </c>
    </row>
    <row r="512" spans="1:19" x14ac:dyDescent="0.35">
      <c r="A512" s="23" t="str">
        <f t="shared" si="88"/>
        <v>Cavin Patrick</v>
      </c>
      <c r="B512" s="23" t="str">
        <f t="shared" si="89"/>
        <v>258.98.367.0</v>
      </c>
      <c r="C512" s="23" t="str">
        <f t="shared" si="90"/>
        <v>R9</v>
      </c>
      <c r="D512" s="23">
        <f t="shared" si="91"/>
        <v>0.75</v>
      </c>
      <c r="E512" s="23" t="str">
        <f t="shared" si="92"/>
        <v>A</v>
      </c>
      <c r="F512" s="23" t="str">
        <f t="shared" si="93"/>
        <v>S</v>
      </c>
      <c r="G512" s="27" t="s">
        <v>497</v>
      </c>
      <c r="H512" s="27" t="str">
        <f t="shared" si="98"/>
        <v/>
      </c>
      <c r="I512" s="23" t="str">
        <f t="shared" si="94"/>
        <v>Messieurs</v>
      </c>
      <c r="J512" t="str">
        <f t="shared" si="95"/>
        <v>367.0</v>
      </c>
      <c r="K512">
        <f t="shared" si="96"/>
        <v>3</v>
      </c>
      <c r="L512" s="23" t="str">
        <f t="shared" si="97"/>
        <v>R9 </v>
      </c>
      <c r="M512" s="23" t="s">
        <v>1094</v>
      </c>
      <c r="N512" s="23" t="s">
        <v>1095</v>
      </c>
      <c r="O512" s="23" t="s">
        <v>2525</v>
      </c>
      <c r="P512" s="23">
        <v>32606</v>
      </c>
      <c r="Q512" s="23">
        <v>0.75</v>
      </c>
      <c r="R512" s="23" t="s">
        <v>36</v>
      </c>
      <c r="S512" s="23" t="s">
        <v>822</v>
      </c>
    </row>
    <row r="513" spans="1:19" x14ac:dyDescent="0.35">
      <c r="A513" s="23" t="str">
        <f t="shared" si="88"/>
        <v>Cavo Riccardo</v>
      </c>
      <c r="B513" s="23" t="str">
        <f t="shared" si="89"/>
        <v>258.62.380.0</v>
      </c>
      <c r="C513" s="23" t="str">
        <f t="shared" si="90"/>
        <v>R9</v>
      </c>
      <c r="D513" s="23">
        <f t="shared" si="91"/>
        <v>0.75</v>
      </c>
      <c r="E513" s="23" t="str">
        <f t="shared" si="92"/>
        <v>60+</v>
      </c>
      <c r="F513" s="23" t="str">
        <f t="shared" si="93"/>
        <v>S</v>
      </c>
      <c r="G513" s="27" t="s">
        <v>2783</v>
      </c>
      <c r="H513" s="27" t="str">
        <f t="shared" si="98"/>
        <v/>
      </c>
      <c r="I513" s="23" t="str">
        <f t="shared" si="94"/>
        <v>Messieurs</v>
      </c>
      <c r="J513" t="str">
        <f t="shared" si="95"/>
        <v>380.0</v>
      </c>
      <c r="K513">
        <f t="shared" si="96"/>
        <v>3</v>
      </c>
      <c r="L513" s="23" t="str">
        <f t="shared" si="97"/>
        <v>R9 </v>
      </c>
      <c r="M513" s="23" t="s">
        <v>772</v>
      </c>
      <c r="N513" s="23" t="s">
        <v>773</v>
      </c>
      <c r="O513" s="23" t="s">
        <v>2525</v>
      </c>
      <c r="P513" s="23">
        <v>32606</v>
      </c>
      <c r="Q513" s="23">
        <v>0.75</v>
      </c>
      <c r="R513" s="23" t="s">
        <v>47</v>
      </c>
      <c r="S513" s="23" t="s">
        <v>822</v>
      </c>
    </row>
    <row r="514" spans="1:19" x14ac:dyDescent="0.35">
      <c r="A514" s="23" t="str">
        <f t="shared" si="88"/>
        <v>Cazé James</v>
      </c>
      <c r="B514" s="23" t="str">
        <f t="shared" si="89"/>
        <v>258.13.424.0</v>
      </c>
      <c r="C514" s="23" t="str">
        <f t="shared" si="90"/>
        <v>R7</v>
      </c>
      <c r="D514" s="23">
        <f t="shared" si="91"/>
        <v>2.3220000000000001</v>
      </c>
      <c r="E514" s="23" t="str">
        <f t="shared" si="92"/>
        <v>14&amp;U</v>
      </c>
      <c r="F514" s="23" t="str">
        <f t="shared" si="93"/>
        <v>A</v>
      </c>
      <c r="G514" s="27" t="s">
        <v>1733</v>
      </c>
      <c r="H514" s="27" t="str">
        <f t="shared" si="98"/>
        <v/>
      </c>
      <c r="I514" s="23" t="str">
        <f t="shared" si="94"/>
        <v>Messieurs</v>
      </c>
      <c r="J514" t="str">
        <f t="shared" si="95"/>
        <v>424.0</v>
      </c>
      <c r="K514">
        <f t="shared" si="96"/>
        <v>4</v>
      </c>
      <c r="L514" s="23" t="str">
        <f t="shared" si="97"/>
        <v>R7 </v>
      </c>
      <c r="M514" s="23" t="s">
        <v>3985</v>
      </c>
      <c r="N514" s="23" t="s">
        <v>3986</v>
      </c>
      <c r="O514" s="23" t="s">
        <v>2518</v>
      </c>
      <c r="P514" s="23">
        <v>17070</v>
      </c>
      <c r="Q514" s="23">
        <v>2.3220000000000001</v>
      </c>
      <c r="R514" s="23" t="s">
        <v>81</v>
      </c>
      <c r="S514" s="23" t="s">
        <v>36</v>
      </c>
    </row>
    <row r="515" spans="1:19" x14ac:dyDescent="0.35">
      <c r="A515" s="23" t="str">
        <f t="shared" ref="A515:A578" si="99">+N515</f>
        <v>Cazé Régis</v>
      </c>
      <c r="B515" s="23" t="str">
        <f t="shared" ref="B515:B578" si="100">+M515</f>
        <v>258.71.366.0</v>
      </c>
      <c r="C515" s="23" t="str">
        <f t="shared" ref="C515:C578" si="101">LEFT(L515,2)</f>
        <v>R9</v>
      </c>
      <c r="D515" s="23">
        <f t="shared" ref="D515:D578" si="102">+Q515</f>
        <v>0.75</v>
      </c>
      <c r="E515" s="23" t="str">
        <f t="shared" ref="E515:E578" si="103">+R515</f>
        <v>55+</v>
      </c>
      <c r="F515" s="23" t="str">
        <f t="shared" ref="F515:F578" si="104">+S515</f>
        <v>A</v>
      </c>
      <c r="G515" s="27" t="s">
        <v>1733</v>
      </c>
      <c r="H515" s="27" t="str">
        <f t="shared" si="98"/>
        <v/>
      </c>
      <c r="I515" s="23" t="str">
        <f t="shared" ref="I515:I578" si="105">IF(K515&gt;4,"Dames","Messieurs")</f>
        <v>Messieurs</v>
      </c>
      <c r="J515" t="str">
        <f t="shared" ref="J515:J578" si="106">RIGHT(B515,5)</f>
        <v>366.0</v>
      </c>
      <c r="K515">
        <f t="shared" ref="K515:K578" si="107">VALUE(LEFT(J515,1))</f>
        <v>3</v>
      </c>
      <c r="L515" s="23" t="str">
        <f t="shared" ref="L515:L578" si="108">+O515</f>
        <v>R9 </v>
      </c>
      <c r="M515" s="23" t="s">
        <v>3204</v>
      </c>
      <c r="N515" s="23" t="s">
        <v>3205</v>
      </c>
      <c r="O515" s="23" t="s">
        <v>2525</v>
      </c>
      <c r="P515" s="23">
        <v>32606</v>
      </c>
      <c r="Q515" s="23">
        <v>0.75</v>
      </c>
      <c r="R515" s="23" t="s">
        <v>53</v>
      </c>
      <c r="S515" s="23" t="s">
        <v>36</v>
      </c>
    </row>
    <row r="516" spans="1:19" x14ac:dyDescent="0.35">
      <c r="A516" s="23" t="str">
        <f t="shared" si="99"/>
        <v>Cazorla Anthony</v>
      </c>
      <c r="B516" s="23" t="str">
        <f t="shared" si="100"/>
        <v>258.92.405.0</v>
      </c>
      <c r="C516" s="23" t="str">
        <f t="shared" si="101"/>
        <v>R9</v>
      </c>
      <c r="D516" s="23">
        <f t="shared" si="102"/>
        <v>0.75</v>
      </c>
      <c r="E516" s="23" t="str">
        <f t="shared" si="103"/>
        <v>A</v>
      </c>
      <c r="F516" s="23" t="str">
        <f t="shared" si="104"/>
        <v>S</v>
      </c>
      <c r="G516" s="27" t="s">
        <v>2783</v>
      </c>
      <c r="H516" s="27" t="str">
        <f t="shared" si="98"/>
        <v/>
      </c>
      <c r="I516" s="23" t="str">
        <f t="shared" si="105"/>
        <v>Messieurs</v>
      </c>
      <c r="J516" t="str">
        <f t="shared" si="106"/>
        <v>405.0</v>
      </c>
      <c r="K516">
        <f t="shared" si="107"/>
        <v>4</v>
      </c>
      <c r="L516" s="23" t="str">
        <f t="shared" si="108"/>
        <v>R9 </v>
      </c>
      <c r="M516" s="23" t="s">
        <v>1540</v>
      </c>
      <c r="N516" s="23" t="s">
        <v>1541</v>
      </c>
      <c r="O516" s="23" t="s">
        <v>2525</v>
      </c>
      <c r="P516" s="23">
        <v>32606</v>
      </c>
      <c r="Q516" s="23">
        <v>0.75</v>
      </c>
      <c r="R516" s="23" t="s">
        <v>36</v>
      </c>
      <c r="S516" s="23" t="s">
        <v>822</v>
      </c>
    </row>
    <row r="517" spans="1:19" x14ac:dyDescent="0.35">
      <c r="A517" s="23" t="str">
        <f t="shared" si="99"/>
        <v>Celik Abdurrahman</v>
      </c>
      <c r="B517" s="23" t="str">
        <f t="shared" si="100"/>
        <v>259.84.202.0</v>
      </c>
      <c r="C517" s="23" t="str">
        <f t="shared" si="101"/>
        <v>R9</v>
      </c>
      <c r="D517" s="23">
        <f t="shared" si="102"/>
        <v>0.75</v>
      </c>
      <c r="E517" s="23" t="str">
        <f t="shared" si="103"/>
        <v>40+</v>
      </c>
      <c r="F517" s="23" t="str">
        <f t="shared" si="104"/>
        <v>S</v>
      </c>
      <c r="G517" s="27" t="s">
        <v>4909</v>
      </c>
      <c r="H517" s="27" t="str">
        <f t="shared" si="98"/>
        <v/>
      </c>
      <c r="I517" s="23" t="str">
        <f t="shared" si="105"/>
        <v>Messieurs</v>
      </c>
      <c r="J517" t="str">
        <f t="shared" si="106"/>
        <v>202.0</v>
      </c>
      <c r="K517">
        <f t="shared" si="107"/>
        <v>2</v>
      </c>
      <c r="L517" s="23" t="str">
        <f t="shared" si="108"/>
        <v>R9 </v>
      </c>
      <c r="M517" s="23" t="s">
        <v>5909</v>
      </c>
      <c r="N517" s="23" t="s">
        <v>5910</v>
      </c>
      <c r="O517" s="23" t="s">
        <v>2525</v>
      </c>
      <c r="P517" s="23">
        <v>32606</v>
      </c>
      <c r="Q517" s="23">
        <v>0.75</v>
      </c>
      <c r="R517" s="23" t="s">
        <v>68</v>
      </c>
      <c r="S517" s="23" t="s">
        <v>822</v>
      </c>
    </row>
    <row r="518" spans="1:19" x14ac:dyDescent="0.35">
      <c r="A518" s="23" t="str">
        <f t="shared" si="99"/>
        <v>Cely Ricardo</v>
      </c>
      <c r="B518" s="23" t="str">
        <f t="shared" si="100"/>
        <v>259.56.228.0</v>
      </c>
      <c r="C518" s="23" t="str">
        <f t="shared" si="101"/>
        <v>R8</v>
      </c>
      <c r="D518" s="23">
        <f t="shared" si="102"/>
        <v>1.3420000000000001</v>
      </c>
      <c r="E518" s="23" t="str">
        <f t="shared" si="103"/>
        <v>70+</v>
      </c>
      <c r="F518" s="23" t="str">
        <f t="shared" si="104"/>
        <v>A</v>
      </c>
      <c r="G518" s="27" t="s">
        <v>29</v>
      </c>
      <c r="H518" s="27" t="str">
        <f t="shared" si="98"/>
        <v/>
      </c>
      <c r="I518" s="23" t="str">
        <f t="shared" si="105"/>
        <v>Messieurs</v>
      </c>
      <c r="J518" t="str">
        <f t="shared" si="106"/>
        <v>228.0</v>
      </c>
      <c r="K518">
        <f t="shared" si="107"/>
        <v>2</v>
      </c>
      <c r="L518" s="23" t="str">
        <f t="shared" si="108"/>
        <v>R8 </v>
      </c>
      <c r="M518" s="23" t="s">
        <v>4284</v>
      </c>
      <c r="N518" s="23" t="s">
        <v>4285</v>
      </c>
      <c r="O518" s="23" t="s">
        <v>2522</v>
      </c>
      <c r="P518" s="23">
        <v>25264</v>
      </c>
      <c r="Q518" s="23">
        <v>1.3420000000000001</v>
      </c>
      <c r="R518" s="23" t="s">
        <v>144</v>
      </c>
      <c r="S518" s="23" t="s">
        <v>36</v>
      </c>
    </row>
    <row r="519" spans="1:19" x14ac:dyDescent="0.35">
      <c r="A519" s="23" t="str">
        <f t="shared" si="99"/>
        <v>Ceracchini Giacomo</v>
      </c>
      <c r="B519" s="23" t="str">
        <f t="shared" si="100"/>
        <v>259.96.458.0</v>
      </c>
      <c r="C519" s="23" t="str">
        <f t="shared" si="101"/>
        <v>R6</v>
      </c>
      <c r="D519" s="23">
        <f t="shared" si="102"/>
        <v>4.6669999999999998</v>
      </c>
      <c r="E519" s="23" t="str">
        <f t="shared" si="103"/>
        <v>A</v>
      </c>
      <c r="F519" s="23" t="str">
        <f t="shared" si="104"/>
        <v>A</v>
      </c>
      <c r="G519" s="27" t="s">
        <v>4909</v>
      </c>
      <c r="H519" s="27" t="str">
        <f t="shared" si="98"/>
        <v/>
      </c>
      <c r="I519" s="23" t="str">
        <f t="shared" si="105"/>
        <v>Messieurs</v>
      </c>
      <c r="J519" t="str">
        <f t="shared" si="106"/>
        <v>458.0</v>
      </c>
      <c r="K519">
        <f t="shared" si="107"/>
        <v>4</v>
      </c>
      <c r="L519" s="23" t="str">
        <f t="shared" si="108"/>
        <v>R6 </v>
      </c>
      <c r="M519" s="23" t="s">
        <v>5671</v>
      </c>
      <c r="N519" s="23" t="s">
        <v>5672</v>
      </c>
      <c r="O519" s="23" t="s">
        <v>2517</v>
      </c>
      <c r="P519" s="23">
        <v>5294</v>
      </c>
      <c r="Q519" s="23">
        <v>4.6669999999999998</v>
      </c>
      <c r="R519" s="23" t="s">
        <v>36</v>
      </c>
      <c r="S519" s="23" t="s">
        <v>36</v>
      </c>
    </row>
    <row r="520" spans="1:19" x14ac:dyDescent="0.35">
      <c r="A520" s="23" t="str">
        <f t="shared" si="99"/>
        <v>Cerato Guillaume</v>
      </c>
      <c r="B520" s="23" t="str">
        <f t="shared" si="100"/>
        <v>259.01.261.0</v>
      </c>
      <c r="C520" s="23" t="str">
        <f t="shared" si="101"/>
        <v>R9</v>
      </c>
      <c r="D520" s="23">
        <f t="shared" si="102"/>
        <v>0.75</v>
      </c>
      <c r="E520" s="23" t="str">
        <f t="shared" si="103"/>
        <v>A</v>
      </c>
      <c r="F520" s="23" t="str">
        <f t="shared" si="104"/>
        <v>S</v>
      </c>
      <c r="G520" s="27" t="s">
        <v>2783</v>
      </c>
      <c r="H520" s="27" t="str">
        <f t="shared" si="98"/>
        <v/>
      </c>
      <c r="I520" s="23" t="str">
        <f t="shared" si="105"/>
        <v>Messieurs</v>
      </c>
      <c r="J520" t="str">
        <f t="shared" si="106"/>
        <v>261.0</v>
      </c>
      <c r="K520">
        <f t="shared" si="107"/>
        <v>2</v>
      </c>
      <c r="L520" s="23" t="str">
        <f t="shared" si="108"/>
        <v>R9 </v>
      </c>
      <c r="M520" s="23" t="s">
        <v>802</v>
      </c>
      <c r="N520" s="23" t="s">
        <v>803</v>
      </c>
      <c r="O520" s="23" t="s">
        <v>2525</v>
      </c>
      <c r="P520" s="23">
        <v>32606</v>
      </c>
      <c r="Q520" s="23">
        <v>0.75</v>
      </c>
      <c r="R520" s="23" t="s">
        <v>36</v>
      </c>
      <c r="S520" s="23" t="s">
        <v>822</v>
      </c>
    </row>
    <row r="521" spans="1:19" x14ac:dyDescent="0.35">
      <c r="A521" s="23" t="str">
        <f t="shared" si="99"/>
        <v>Cercley Julia</v>
      </c>
      <c r="B521" s="23" t="str">
        <f t="shared" si="100"/>
        <v>941.88.721.0</v>
      </c>
      <c r="C521" s="23" t="str">
        <f t="shared" si="101"/>
        <v>R7</v>
      </c>
      <c r="D521" s="23">
        <f t="shared" si="102"/>
        <v>2.0129999999999999</v>
      </c>
      <c r="E521" s="23" t="str">
        <f t="shared" si="103"/>
        <v>35+</v>
      </c>
      <c r="F521" s="23" t="str">
        <f t="shared" si="104"/>
        <v>A</v>
      </c>
      <c r="G521" s="27" t="s">
        <v>4910</v>
      </c>
      <c r="H521" s="27" t="str">
        <f t="shared" si="98"/>
        <v/>
      </c>
      <c r="I521" s="23" t="str">
        <f t="shared" si="105"/>
        <v>Dames</v>
      </c>
      <c r="J521" t="str">
        <f t="shared" si="106"/>
        <v>721.0</v>
      </c>
      <c r="K521">
        <f t="shared" si="107"/>
        <v>7</v>
      </c>
      <c r="L521" s="23" t="str">
        <f t="shared" si="108"/>
        <v>R7 </v>
      </c>
      <c r="M521" s="23" t="s">
        <v>6417</v>
      </c>
      <c r="N521" s="23" t="s">
        <v>6418</v>
      </c>
      <c r="O521" s="23" t="s">
        <v>2518</v>
      </c>
      <c r="P521" s="23">
        <v>6859</v>
      </c>
      <c r="Q521" s="23">
        <v>2.0129999999999999</v>
      </c>
      <c r="R521" s="23" t="s">
        <v>42</v>
      </c>
      <c r="S521" s="23" t="s">
        <v>36</v>
      </c>
    </row>
    <row r="522" spans="1:19" x14ac:dyDescent="0.35">
      <c r="A522" s="23" t="str">
        <f t="shared" si="99"/>
        <v>Cerqueira Gustavo</v>
      </c>
      <c r="B522" s="23" t="str">
        <f t="shared" si="100"/>
        <v>259.70.341.0</v>
      </c>
      <c r="C522" s="23" t="str">
        <f t="shared" si="101"/>
        <v>R9</v>
      </c>
      <c r="D522" s="23">
        <f t="shared" si="102"/>
        <v>0.60799999999999998</v>
      </c>
      <c r="E522" s="23" t="str">
        <f t="shared" si="103"/>
        <v>55+</v>
      </c>
      <c r="F522" s="23" t="str">
        <f t="shared" si="104"/>
        <v>A</v>
      </c>
      <c r="G522" s="27" t="s">
        <v>27</v>
      </c>
      <c r="H522" s="27" t="str">
        <f t="shared" si="98"/>
        <v/>
      </c>
      <c r="I522" s="23" t="str">
        <f t="shared" si="105"/>
        <v>Messieurs</v>
      </c>
      <c r="J522" t="str">
        <f t="shared" si="106"/>
        <v>341.0</v>
      </c>
      <c r="K522">
        <f t="shared" si="107"/>
        <v>3</v>
      </c>
      <c r="L522" s="23" t="str">
        <f t="shared" si="108"/>
        <v>R9 </v>
      </c>
      <c r="M522" s="23" t="s">
        <v>2260</v>
      </c>
      <c r="N522" s="23" t="s">
        <v>2261</v>
      </c>
      <c r="O522" s="23" t="s">
        <v>2525</v>
      </c>
      <c r="P522" s="23">
        <v>58539</v>
      </c>
      <c r="Q522" s="23">
        <v>0.60799999999999998</v>
      </c>
      <c r="R522" s="23" t="s">
        <v>53</v>
      </c>
      <c r="S522" s="23" t="s">
        <v>36</v>
      </c>
    </row>
    <row r="523" spans="1:19" x14ac:dyDescent="0.35">
      <c r="A523" s="23" t="str">
        <f t="shared" si="99"/>
        <v>Chabanel Cécile</v>
      </c>
      <c r="B523" s="23" t="str">
        <f t="shared" si="100"/>
        <v>260.51.810.0</v>
      </c>
      <c r="C523" s="23" t="str">
        <f t="shared" si="101"/>
        <v>R8</v>
      </c>
      <c r="D523" s="23">
        <f t="shared" si="102"/>
        <v>1.7170000000000001</v>
      </c>
      <c r="E523" s="23" t="str">
        <f t="shared" si="103"/>
        <v>75+</v>
      </c>
      <c r="F523" s="23" t="str">
        <f t="shared" si="104"/>
        <v>S</v>
      </c>
      <c r="G523" s="27" t="s">
        <v>497</v>
      </c>
      <c r="H523" s="27" t="str">
        <f t="shared" si="98"/>
        <v/>
      </c>
      <c r="I523" s="23" t="str">
        <f t="shared" si="105"/>
        <v>Dames</v>
      </c>
      <c r="J523" t="str">
        <f t="shared" si="106"/>
        <v>810.0</v>
      </c>
      <c r="K523">
        <f t="shared" si="107"/>
        <v>8</v>
      </c>
      <c r="L523" s="23" t="str">
        <f t="shared" si="108"/>
        <v>R8 </v>
      </c>
      <c r="M523" s="23" t="s">
        <v>576</v>
      </c>
      <c r="N523" s="23" t="s">
        <v>577</v>
      </c>
      <c r="O523" s="23" t="s">
        <v>2522</v>
      </c>
      <c r="P523" s="23">
        <v>7828</v>
      </c>
      <c r="Q523" s="23">
        <v>1.7170000000000001</v>
      </c>
      <c r="R523" s="23" t="s">
        <v>155</v>
      </c>
      <c r="S523" s="23" t="s">
        <v>822</v>
      </c>
    </row>
    <row r="524" spans="1:19" x14ac:dyDescent="0.35">
      <c r="A524" s="23" t="str">
        <f t="shared" si="99"/>
        <v>Chabanel Pascal</v>
      </c>
      <c r="B524" s="23" t="str">
        <f t="shared" si="100"/>
        <v>260.78.367.0</v>
      </c>
      <c r="C524" s="23" t="str">
        <f t="shared" si="101"/>
        <v>R8</v>
      </c>
      <c r="D524" s="23">
        <f t="shared" si="102"/>
        <v>1.671</v>
      </c>
      <c r="E524" s="23" t="str">
        <f t="shared" si="103"/>
        <v>45+</v>
      </c>
      <c r="F524" s="23" t="str">
        <f t="shared" si="104"/>
        <v>A</v>
      </c>
      <c r="G524" s="27" t="s">
        <v>497</v>
      </c>
      <c r="H524" s="27" t="str">
        <f t="shared" si="98"/>
        <v/>
      </c>
      <c r="I524" s="23" t="str">
        <f t="shared" si="105"/>
        <v>Messieurs</v>
      </c>
      <c r="J524" t="str">
        <f t="shared" si="106"/>
        <v>367.0</v>
      </c>
      <c r="K524">
        <f t="shared" si="107"/>
        <v>3</v>
      </c>
      <c r="L524" s="23" t="str">
        <f t="shared" si="108"/>
        <v>R8 </v>
      </c>
      <c r="M524" s="23" t="s">
        <v>2195</v>
      </c>
      <c r="N524" s="23" t="s">
        <v>2196</v>
      </c>
      <c r="O524" s="23" t="s">
        <v>2522</v>
      </c>
      <c r="P524" s="23">
        <v>22129</v>
      </c>
      <c r="Q524" s="23">
        <v>1.671</v>
      </c>
      <c r="R524" s="23" t="s">
        <v>76</v>
      </c>
      <c r="S524" s="23" t="s">
        <v>36</v>
      </c>
    </row>
    <row r="525" spans="1:19" x14ac:dyDescent="0.35">
      <c r="A525" s="23" t="str">
        <f t="shared" si="99"/>
        <v>Chabbey Gabriel</v>
      </c>
      <c r="B525" s="23" t="str">
        <f t="shared" si="100"/>
        <v>260.60.476.0</v>
      </c>
      <c r="C525" s="23" t="str">
        <f t="shared" si="101"/>
        <v>R9</v>
      </c>
      <c r="D525" s="23">
        <f t="shared" si="102"/>
        <v>0.75</v>
      </c>
      <c r="E525" s="23" t="str">
        <f t="shared" si="103"/>
        <v>65+</v>
      </c>
      <c r="F525" s="23" t="str">
        <f t="shared" si="104"/>
        <v>A</v>
      </c>
      <c r="G525" s="27" t="s">
        <v>25</v>
      </c>
      <c r="H525" s="27" t="str">
        <f t="shared" si="98"/>
        <v/>
      </c>
      <c r="I525" s="23" t="str">
        <f t="shared" si="105"/>
        <v>Messieurs</v>
      </c>
      <c r="J525" t="str">
        <f t="shared" si="106"/>
        <v>476.0</v>
      </c>
      <c r="K525">
        <f t="shared" si="107"/>
        <v>4</v>
      </c>
      <c r="L525" s="23" t="str">
        <f t="shared" si="108"/>
        <v>R9 </v>
      </c>
      <c r="M525" s="23" t="s">
        <v>126</v>
      </c>
      <c r="N525" s="23" t="s">
        <v>127</v>
      </c>
      <c r="O525" s="23" t="s">
        <v>2525</v>
      </c>
      <c r="P525" s="23">
        <v>32606</v>
      </c>
      <c r="Q525" s="23">
        <v>0.75</v>
      </c>
      <c r="R525" s="23" t="s">
        <v>96</v>
      </c>
      <c r="S525" s="23" t="s">
        <v>36</v>
      </c>
    </row>
    <row r="526" spans="1:19" x14ac:dyDescent="0.35">
      <c r="A526" s="23" t="str">
        <f t="shared" si="99"/>
        <v>Chabbey Romaine</v>
      </c>
      <c r="B526" s="23" t="str">
        <f t="shared" si="100"/>
        <v>260.61.528.0</v>
      </c>
      <c r="C526" s="23" t="str">
        <f t="shared" si="101"/>
        <v>R7</v>
      </c>
      <c r="D526" s="23">
        <f t="shared" si="102"/>
        <v>2.0209999999999999</v>
      </c>
      <c r="E526" s="23" t="str">
        <f t="shared" si="103"/>
        <v>65+</v>
      </c>
      <c r="F526" s="23" t="str">
        <f t="shared" si="104"/>
        <v>A</v>
      </c>
      <c r="G526" s="27" t="s">
        <v>25</v>
      </c>
      <c r="H526" s="27" t="str">
        <f t="shared" si="98"/>
        <v/>
      </c>
      <c r="I526" s="23" t="str">
        <f t="shared" si="105"/>
        <v>Dames</v>
      </c>
      <c r="J526" t="str">
        <f t="shared" si="106"/>
        <v>528.0</v>
      </c>
      <c r="K526">
        <f t="shared" si="107"/>
        <v>5</v>
      </c>
      <c r="L526" s="23" t="str">
        <f t="shared" si="108"/>
        <v>R7 </v>
      </c>
      <c r="M526" s="23" t="s">
        <v>54</v>
      </c>
      <c r="N526" s="23" t="s">
        <v>55</v>
      </c>
      <c r="O526" s="23" t="s">
        <v>2518</v>
      </c>
      <c r="P526" s="23">
        <v>6826</v>
      </c>
      <c r="Q526" s="23">
        <v>2.0209999999999999</v>
      </c>
      <c r="R526" s="23" t="s">
        <v>96</v>
      </c>
      <c r="S526" s="23" t="s">
        <v>36</v>
      </c>
    </row>
    <row r="527" spans="1:19" x14ac:dyDescent="0.35">
      <c r="A527" s="23" t="str">
        <f t="shared" si="99"/>
        <v>Chabenat Henri</v>
      </c>
      <c r="B527" s="23" t="str">
        <f t="shared" si="100"/>
        <v>260.02.489.0</v>
      </c>
      <c r="C527" s="23" t="str">
        <f t="shared" si="101"/>
        <v>R6</v>
      </c>
      <c r="D527" s="23">
        <f t="shared" si="102"/>
        <v>3.8180000000000001</v>
      </c>
      <c r="E527" s="23" t="str">
        <f t="shared" si="103"/>
        <v>A</v>
      </c>
      <c r="F527" s="23" t="str">
        <f t="shared" si="104"/>
        <v>S</v>
      </c>
      <c r="G527" s="27" t="s">
        <v>4910</v>
      </c>
      <c r="H527" s="27" t="str">
        <f t="shared" si="98"/>
        <v/>
      </c>
      <c r="I527" s="23" t="str">
        <f t="shared" si="105"/>
        <v>Messieurs</v>
      </c>
      <c r="J527" t="str">
        <f t="shared" si="106"/>
        <v>489.0</v>
      </c>
      <c r="K527">
        <f t="shared" si="107"/>
        <v>4</v>
      </c>
      <c r="L527" s="23" t="str">
        <f t="shared" si="108"/>
        <v>R6 </v>
      </c>
      <c r="M527" s="23" t="s">
        <v>6471</v>
      </c>
      <c r="N527" s="23" t="s">
        <v>6472</v>
      </c>
      <c r="O527" s="23" t="s">
        <v>2517</v>
      </c>
      <c r="P527" s="23">
        <v>8473</v>
      </c>
      <c r="Q527" s="23">
        <v>3.8180000000000001</v>
      </c>
      <c r="R527" s="23" t="s">
        <v>36</v>
      </c>
      <c r="S527" s="23" t="s">
        <v>822</v>
      </c>
    </row>
    <row r="528" spans="1:19" x14ac:dyDescent="0.35">
      <c r="A528" s="23" t="str">
        <f t="shared" si="99"/>
        <v>Chabloz Johan</v>
      </c>
      <c r="B528" s="23" t="str">
        <f t="shared" si="100"/>
        <v>260.03.273.0</v>
      </c>
      <c r="C528" s="23" t="str">
        <f t="shared" si="101"/>
        <v>R9</v>
      </c>
      <c r="D528" s="23">
        <f t="shared" si="102"/>
        <v>0.75</v>
      </c>
      <c r="E528" s="23" t="str">
        <f t="shared" si="103"/>
        <v>A</v>
      </c>
      <c r="F528" s="23" t="str">
        <f t="shared" si="104"/>
        <v>S</v>
      </c>
      <c r="G528" s="27" t="s">
        <v>497</v>
      </c>
      <c r="H528" s="27" t="str">
        <f t="shared" si="98"/>
        <v/>
      </c>
      <c r="I528" s="23" t="str">
        <f t="shared" si="105"/>
        <v>Messieurs</v>
      </c>
      <c r="J528" t="str">
        <f t="shared" si="106"/>
        <v>273.0</v>
      </c>
      <c r="K528">
        <f t="shared" si="107"/>
        <v>2</v>
      </c>
      <c r="L528" s="23" t="str">
        <f t="shared" si="108"/>
        <v>R9 </v>
      </c>
      <c r="M528" s="23" t="s">
        <v>1096</v>
      </c>
      <c r="N528" s="23" t="s">
        <v>1097</v>
      </c>
      <c r="O528" s="23" t="s">
        <v>2525</v>
      </c>
      <c r="P528" s="23">
        <v>32606</v>
      </c>
      <c r="Q528" s="23">
        <v>0.75</v>
      </c>
      <c r="R528" s="23" t="s">
        <v>36</v>
      </c>
      <c r="S528" s="23" t="s">
        <v>822</v>
      </c>
    </row>
    <row r="529" spans="1:19" x14ac:dyDescent="0.35">
      <c r="A529" s="23" t="str">
        <f t="shared" si="99"/>
        <v>Chaignet Nicolas</v>
      </c>
      <c r="B529" s="23" t="str">
        <f t="shared" si="100"/>
        <v>260.81.418.0</v>
      </c>
      <c r="C529" s="23" t="str">
        <f t="shared" si="101"/>
        <v>R9</v>
      </c>
      <c r="D529" s="23">
        <f t="shared" si="102"/>
        <v>0.75</v>
      </c>
      <c r="E529" s="23" t="str">
        <f t="shared" si="103"/>
        <v>45+</v>
      </c>
      <c r="F529" s="23" t="str">
        <f t="shared" si="104"/>
        <v>S</v>
      </c>
      <c r="G529" s="27" t="s">
        <v>497</v>
      </c>
      <c r="H529" s="27" t="str">
        <f t="shared" si="98"/>
        <v/>
      </c>
      <c r="I529" s="23" t="str">
        <f t="shared" si="105"/>
        <v>Messieurs</v>
      </c>
      <c r="J529" t="str">
        <f t="shared" si="106"/>
        <v>418.0</v>
      </c>
      <c r="K529">
        <f t="shared" si="107"/>
        <v>4</v>
      </c>
      <c r="L529" s="23" t="str">
        <f t="shared" si="108"/>
        <v>R9 </v>
      </c>
      <c r="M529" s="23" t="s">
        <v>1098</v>
      </c>
      <c r="N529" s="23" t="s">
        <v>1099</v>
      </c>
      <c r="O529" s="23" t="s">
        <v>2525</v>
      </c>
      <c r="P529" s="23">
        <v>32606</v>
      </c>
      <c r="Q529" s="23">
        <v>0.75</v>
      </c>
      <c r="R529" s="23" t="s">
        <v>76</v>
      </c>
      <c r="S529" s="23" t="s">
        <v>822</v>
      </c>
    </row>
    <row r="530" spans="1:19" x14ac:dyDescent="0.35">
      <c r="A530" s="23" t="str">
        <f t="shared" si="99"/>
        <v>Chalut Maude</v>
      </c>
      <c r="B530" s="23" t="str">
        <f t="shared" si="100"/>
        <v>260.49.609.0</v>
      </c>
      <c r="C530" s="23" t="str">
        <f t="shared" si="101"/>
        <v>R9</v>
      </c>
      <c r="D530" s="23">
        <f t="shared" si="102"/>
        <v>0.75</v>
      </c>
      <c r="E530" s="23" t="str">
        <f t="shared" si="103"/>
        <v>75+</v>
      </c>
      <c r="F530" s="23" t="str">
        <f t="shared" si="104"/>
        <v>S</v>
      </c>
      <c r="G530" s="27" t="s">
        <v>2783</v>
      </c>
      <c r="H530" s="27" t="str">
        <f t="shared" si="98"/>
        <v/>
      </c>
      <c r="I530" s="23" t="str">
        <f t="shared" si="105"/>
        <v>Dames</v>
      </c>
      <c r="J530" t="str">
        <f t="shared" si="106"/>
        <v>609.0</v>
      </c>
      <c r="K530">
        <f t="shared" si="107"/>
        <v>6</v>
      </c>
      <c r="L530" s="23" t="str">
        <f t="shared" si="108"/>
        <v>R9 </v>
      </c>
      <c r="M530" s="23" t="s">
        <v>1542</v>
      </c>
      <c r="N530" s="23" t="s">
        <v>1543</v>
      </c>
      <c r="O530" s="23" t="s">
        <v>2525</v>
      </c>
      <c r="P530" s="23">
        <v>11849</v>
      </c>
      <c r="Q530" s="23">
        <v>0.75</v>
      </c>
      <c r="R530" s="23" t="s">
        <v>155</v>
      </c>
      <c r="S530" s="23" t="s">
        <v>822</v>
      </c>
    </row>
    <row r="531" spans="1:19" x14ac:dyDescent="0.35">
      <c r="A531" s="23" t="str">
        <f t="shared" si="99"/>
        <v>Chancerel Eric</v>
      </c>
      <c r="B531" s="23" t="str">
        <f t="shared" si="100"/>
        <v>260.61.490.0</v>
      </c>
      <c r="C531" s="23" t="str">
        <f t="shared" si="101"/>
        <v>R9</v>
      </c>
      <c r="D531" s="23">
        <f t="shared" si="102"/>
        <v>0.75</v>
      </c>
      <c r="E531" s="23" t="str">
        <f t="shared" si="103"/>
        <v>65+</v>
      </c>
      <c r="F531" s="23" t="str">
        <f t="shared" si="104"/>
        <v>S</v>
      </c>
      <c r="G531" s="27" t="s">
        <v>4910</v>
      </c>
      <c r="H531" s="27" t="str">
        <f t="shared" si="98"/>
        <v/>
      </c>
      <c r="I531" s="23" t="str">
        <f t="shared" si="105"/>
        <v>Messieurs</v>
      </c>
      <c r="J531" t="str">
        <f t="shared" si="106"/>
        <v>490.0</v>
      </c>
      <c r="K531">
        <f t="shared" si="107"/>
        <v>4</v>
      </c>
      <c r="L531" s="23" t="str">
        <f t="shared" si="108"/>
        <v>R9 </v>
      </c>
      <c r="M531" s="23" t="s">
        <v>6872</v>
      </c>
      <c r="N531" s="23" t="s">
        <v>6873</v>
      </c>
      <c r="O531" s="23" t="s">
        <v>2525</v>
      </c>
      <c r="P531" s="23">
        <v>32606</v>
      </c>
      <c r="Q531" s="23">
        <v>0.75</v>
      </c>
      <c r="R531" s="23" t="s">
        <v>96</v>
      </c>
      <c r="S531" s="23" t="s">
        <v>822</v>
      </c>
    </row>
    <row r="532" spans="1:19" x14ac:dyDescent="0.35">
      <c r="A532" s="23" t="str">
        <f t="shared" si="99"/>
        <v>Chancerel Thibault</v>
      </c>
      <c r="B532" s="23" t="str">
        <f t="shared" si="100"/>
        <v>260.96.248.0</v>
      </c>
      <c r="C532" s="23" t="str">
        <f t="shared" si="101"/>
        <v>R9</v>
      </c>
      <c r="D532" s="23">
        <f t="shared" si="102"/>
        <v>0.75</v>
      </c>
      <c r="E532" s="23" t="str">
        <f t="shared" si="103"/>
        <v>A</v>
      </c>
      <c r="F532" s="23" t="str">
        <f t="shared" si="104"/>
        <v>S</v>
      </c>
      <c r="G532" s="27" t="s">
        <v>4910</v>
      </c>
      <c r="H532" s="27" t="str">
        <f t="shared" si="98"/>
        <v/>
      </c>
      <c r="I532" s="23" t="str">
        <f t="shared" si="105"/>
        <v>Messieurs</v>
      </c>
      <c r="J532" t="str">
        <f t="shared" si="106"/>
        <v>248.0</v>
      </c>
      <c r="K532">
        <f t="shared" si="107"/>
        <v>2</v>
      </c>
      <c r="L532" s="23" t="str">
        <f t="shared" si="108"/>
        <v>R9 </v>
      </c>
      <c r="M532" s="23" t="s">
        <v>6870</v>
      </c>
      <c r="N532" s="23" t="s">
        <v>6871</v>
      </c>
      <c r="O532" s="23" t="s">
        <v>2525</v>
      </c>
      <c r="P532" s="23">
        <v>32606</v>
      </c>
      <c r="Q532" s="23">
        <v>0.75</v>
      </c>
      <c r="R532" s="23" t="s">
        <v>36</v>
      </c>
      <c r="S532" s="23" t="s">
        <v>822</v>
      </c>
    </row>
    <row r="533" spans="1:19" x14ac:dyDescent="0.35">
      <c r="A533" s="23" t="str">
        <f t="shared" si="99"/>
        <v>Chang Sunghyun</v>
      </c>
      <c r="B533" s="23" t="str">
        <f t="shared" si="100"/>
        <v>260.79.237.0</v>
      </c>
      <c r="C533" s="23" t="str">
        <f t="shared" si="101"/>
        <v>R8</v>
      </c>
      <c r="D533" s="23">
        <f t="shared" si="102"/>
        <v>1.3360000000000001</v>
      </c>
      <c r="E533" s="23" t="str">
        <f t="shared" si="103"/>
        <v>45+</v>
      </c>
      <c r="F533" s="23" t="str">
        <f t="shared" si="104"/>
        <v>A</v>
      </c>
      <c r="G533" s="27" t="s">
        <v>29</v>
      </c>
      <c r="H533" s="27" t="str">
        <f t="shared" si="98"/>
        <v/>
      </c>
      <c r="I533" s="23" t="str">
        <f t="shared" si="105"/>
        <v>Messieurs</v>
      </c>
      <c r="J533" t="str">
        <f t="shared" si="106"/>
        <v>237.0</v>
      </c>
      <c r="K533">
        <f t="shared" si="107"/>
        <v>2</v>
      </c>
      <c r="L533" s="23" t="str">
        <f t="shared" si="108"/>
        <v>R8 </v>
      </c>
      <c r="M533" s="23" t="s">
        <v>4318</v>
      </c>
      <c r="N533" s="23" t="s">
        <v>4319</v>
      </c>
      <c r="O533" s="23" t="s">
        <v>2522</v>
      </c>
      <c r="P533" s="23">
        <v>25327</v>
      </c>
      <c r="Q533" s="23">
        <v>1.3360000000000001</v>
      </c>
      <c r="R533" s="23" t="s">
        <v>76</v>
      </c>
      <c r="S533" s="23" t="s">
        <v>36</v>
      </c>
    </row>
    <row r="534" spans="1:19" x14ac:dyDescent="0.35">
      <c r="A534" s="23" t="str">
        <f t="shared" si="99"/>
        <v>Chantre Alexandre</v>
      </c>
      <c r="B534" s="23" t="str">
        <f t="shared" si="100"/>
        <v>260.91.306.0</v>
      </c>
      <c r="C534" s="23" t="str">
        <f t="shared" si="101"/>
        <v>R8</v>
      </c>
      <c r="D534" s="23">
        <f t="shared" si="102"/>
        <v>1.639</v>
      </c>
      <c r="E534" s="23" t="str">
        <f t="shared" si="103"/>
        <v>35+</v>
      </c>
      <c r="F534" s="23" t="str">
        <f t="shared" si="104"/>
        <v>A</v>
      </c>
      <c r="G534" s="27" t="s">
        <v>493</v>
      </c>
      <c r="H534" s="27" t="str">
        <f t="shared" si="98"/>
        <v/>
      </c>
      <c r="I534" s="23" t="str">
        <f t="shared" si="105"/>
        <v>Messieurs</v>
      </c>
      <c r="J534" t="str">
        <f t="shared" si="106"/>
        <v>306.0</v>
      </c>
      <c r="K534">
        <f t="shared" si="107"/>
        <v>3</v>
      </c>
      <c r="L534" s="23" t="str">
        <f t="shared" si="108"/>
        <v>R8 </v>
      </c>
      <c r="M534" s="23" t="s">
        <v>2761</v>
      </c>
      <c r="N534" s="23" t="s">
        <v>2762</v>
      </c>
      <c r="O534" s="23" t="s">
        <v>2522</v>
      </c>
      <c r="P534" s="23">
        <v>22417</v>
      </c>
      <c r="Q534" s="23">
        <v>1.639</v>
      </c>
      <c r="R534" s="23" t="s">
        <v>42</v>
      </c>
      <c r="S534" s="23" t="s">
        <v>36</v>
      </c>
    </row>
    <row r="535" spans="1:19" x14ac:dyDescent="0.35">
      <c r="A535" s="23" t="str">
        <f t="shared" si="99"/>
        <v>Chantry Gilles</v>
      </c>
      <c r="B535" s="23" t="str">
        <f t="shared" si="100"/>
        <v>260.11.329.0</v>
      </c>
      <c r="C535" s="23" t="str">
        <f t="shared" si="101"/>
        <v>R9</v>
      </c>
      <c r="D535" s="23">
        <f t="shared" si="102"/>
        <v>0.75</v>
      </c>
      <c r="E535" s="23" t="str">
        <f t="shared" si="103"/>
        <v>16&amp;U</v>
      </c>
      <c r="F535" s="23" t="str">
        <f t="shared" si="104"/>
        <v>A</v>
      </c>
      <c r="G535" s="27" t="s">
        <v>28</v>
      </c>
      <c r="H535" s="27" t="str">
        <f t="shared" si="98"/>
        <v/>
      </c>
      <c r="I535" s="23" t="str">
        <f t="shared" si="105"/>
        <v>Messieurs</v>
      </c>
      <c r="J535" t="str">
        <f t="shared" si="106"/>
        <v>329.0</v>
      </c>
      <c r="K535">
        <f t="shared" si="107"/>
        <v>3</v>
      </c>
      <c r="L535" s="23" t="str">
        <f t="shared" si="108"/>
        <v>R9 </v>
      </c>
      <c r="M535" s="23" t="s">
        <v>2313</v>
      </c>
      <c r="N535" s="23" t="s">
        <v>2314</v>
      </c>
      <c r="O535" s="23" t="s">
        <v>2525</v>
      </c>
      <c r="P535" s="23">
        <v>32606</v>
      </c>
      <c r="Q535" s="23">
        <v>0.75</v>
      </c>
      <c r="R535" s="23" t="s">
        <v>85</v>
      </c>
      <c r="S535" s="23" t="s">
        <v>36</v>
      </c>
    </row>
    <row r="536" spans="1:19" x14ac:dyDescent="0.35">
      <c r="A536" s="23" t="str">
        <f t="shared" si="99"/>
        <v>Chapalay Thomas</v>
      </c>
      <c r="B536" s="23" t="str">
        <f t="shared" si="100"/>
        <v>260.07.155.0</v>
      </c>
      <c r="C536" s="23" t="str">
        <f t="shared" si="101"/>
        <v>R8</v>
      </c>
      <c r="D536" s="23">
        <f t="shared" si="102"/>
        <v>1.613</v>
      </c>
      <c r="E536" s="23" t="str">
        <f t="shared" si="103"/>
        <v>A</v>
      </c>
      <c r="F536" s="23" t="str">
        <f t="shared" si="104"/>
        <v>A</v>
      </c>
      <c r="G536" s="27" t="s">
        <v>3274</v>
      </c>
      <c r="H536" s="27" t="str">
        <f t="shared" si="98"/>
        <v/>
      </c>
      <c r="I536" s="23" t="str">
        <f t="shared" si="105"/>
        <v>Messieurs</v>
      </c>
      <c r="J536" t="str">
        <f t="shared" si="106"/>
        <v>155.0</v>
      </c>
      <c r="K536">
        <f t="shared" si="107"/>
        <v>1</v>
      </c>
      <c r="L536" s="23" t="str">
        <f t="shared" si="108"/>
        <v>R8 </v>
      </c>
      <c r="M536" s="23" t="s">
        <v>3770</v>
      </c>
      <c r="N536" s="23" t="s">
        <v>3771</v>
      </c>
      <c r="O536" s="23" t="s">
        <v>2522</v>
      </c>
      <c r="P536" s="23">
        <v>22630</v>
      </c>
      <c r="Q536" s="23">
        <v>1.613</v>
      </c>
      <c r="R536" s="23" t="s">
        <v>36</v>
      </c>
      <c r="S536" s="23" t="s">
        <v>36</v>
      </c>
    </row>
    <row r="537" spans="1:19" x14ac:dyDescent="0.35">
      <c r="A537" s="23" t="str">
        <f t="shared" si="99"/>
        <v>Chaparro Mathias</v>
      </c>
      <c r="B537" s="23" t="str">
        <f t="shared" si="100"/>
        <v>260.11.261.0</v>
      </c>
      <c r="C537" s="23" t="str">
        <f t="shared" si="101"/>
        <v>R8</v>
      </c>
      <c r="D537" s="23">
        <f t="shared" si="102"/>
        <v>0.98899999999999999</v>
      </c>
      <c r="E537" s="23" t="str">
        <f t="shared" si="103"/>
        <v>16&amp;U</v>
      </c>
      <c r="F537" s="23" t="str">
        <f t="shared" si="104"/>
        <v>A</v>
      </c>
      <c r="G537" s="27" t="s">
        <v>29</v>
      </c>
      <c r="H537" s="27" t="str">
        <f t="shared" si="98"/>
        <v/>
      </c>
      <c r="I537" s="23" t="str">
        <f t="shared" si="105"/>
        <v>Messieurs</v>
      </c>
      <c r="J537" t="str">
        <f t="shared" si="106"/>
        <v>261.0</v>
      </c>
      <c r="K537">
        <f t="shared" si="107"/>
        <v>2</v>
      </c>
      <c r="L537" s="23" t="str">
        <f t="shared" si="108"/>
        <v>R8 </v>
      </c>
      <c r="M537" s="23" t="s">
        <v>4270</v>
      </c>
      <c r="N537" s="23" t="s">
        <v>4271</v>
      </c>
      <c r="O537" s="23" t="s">
        <v>2522</v>
      </c>
      <c r="P537" s="23">
        <v>29193</v>
      </c>
      <c r="Q537" s="23">
        <v>0.98899999999999999</v>
      </c>
      <c r="R537" s="23" t="s">
        <v>85</v>
      </c>
      <c r="S537" s="23" t="s">
        <v>36</v>
      </c>
    </row>
    <row r="538" spans="1:19" x14ac:dyDescent="0.35">
      <c r="A538" s="23" t="str">
        <f t="shared" si="99"/>
        <v>Chappuis Alexandre</v>
      </c>
      <c r="B538" s="23" t="str">
        <f t="shared" si="100"/>
        <v>260.66.193.0</v>
      </c>
      <c r="C538" s="23" t="str">
        <f t="shared" si="101"/>
        <v>R6</v>
      </c>
      <c r="D538" s="23">
        <f t="shared" si="102"/>
        <v>4.1980000000000004</v>
      </c>
      <c r="E538" s="23" t="str">
        <f t="shared" si="103"/>
        <v>60+</v>
      </c>
      <c r="F538" s="23" t="str">
        <f t="shared" si="104"/>
        <v>S</v>
      </c>
      <c r="G538" s="27" t="s">
        <v>4910</v>
      </c>
      <c r="H538" s="27" t="str">
        <f t="shared" si="98"/>
        <v/>
      </c>
      <c r="I538" s="23" t="str">
        <f t="shared" si="105"/>
        <v>Messieurs</v>
      </c>
      <c r="J538" t="str">
        <f t="shared" si="106"/>
        <v>193.0</v>
      </c>
      <c r="K538">
        <f t="shared" si="107"/>
        <v>1</v>
      </c>
      <c r="L538" s="23" t="str">
        <f t="shared" si="108"/>
        <v>R6 </v>
      </c>
      <c r="M538" s="23" t="s">
        <v>6411</v>
      </c>
      <c r="N538" s="23" t="s">
        <v>6412</v>
      </c>
      <c r="O538" s="23" t="s">
        <v>2517</v>
      </c>
      <c r="P538" s="23">
        <v>6860</v>
      </c>
      <c r="Q538" s="23">
        <v>4.1980000000000004</v>
      </c>
      <c r="R538" s="23" t="s">
        <v>47</v>
      </c>
      <c r="S538" s="23" t="s">
        <v>822</v>
      </c>
    </row>
    <row r="539" spans="1:19" x14ac:dyDescent="0.35">
      <c r="A539" s="23" t="str">
        <f t="shared" si="99"/>
        <v>Chappuis David</v>
      </c>
      <c r="B539" s="23" t="str">
        <f t="shared" si="100"/>
        <v>260.66.414.0</v>
      </c>
      <c r="C539" s="23" t="str">
        <f t="shared" si="101"/>
        <v>R9</v>
      </c>
      <c r="D539" s="23">
        <f t="shared" si="102"/>
        <v>0.75</v>
      </c>
      <c r="E539" s="23" t="str">
        <f t="shared" si="103"/>
        <v>60+</v>
      </c>
      <c r="F539" s="23" t="str">
        <f t="shared" si="104"/>
        <v>S</v>
      </c>
      <c r="G539" s="27" t="s">
        <v>493</v>
      </c>
      <c r="H539" s="27" t="str">
        <f t="shared" si="98"/>
        <v/>
      </c>
      <c r="I539" s="23" t="str">
        <f t="shared" si="105"/>
        <v>Messieurs</v>
      </c>
      <c r="J539" t="str">
        <f t="shared" si="106"/>
        <v>414.0</v>
      </c>
      <c r="K539">
        <f t="shared" si="107"/>
        <v>4</v>
      </c>
      <c r="L539" s="23" t="str">
        <f t="shared" si="108"/>
        <v>R9 </v>
      </c>
      <c r="M539" s="23" t="s">
        <v>982</v>
      </c>
      <c r="N539" s="23" t="s">
        <v>983</v>
      </c>
      <c r="O539" s="23" t="s">
        <v>2525</v>
      </c>
      <c r="P539" s="23">
        <v>32606</v>
      </c>
      <c r="Q539" s="23">
        <v>0.75</v>
      </c>
      <c r="R539" s="23" t="s">
        <v>47</v>
      </c>
      <c r="S539" s="23" t="s">
        <v>822</v>
      </c>
    </row>
    <row r="540" spans="1:19" x14ac:dyDescent="0.35">
      <c r="A540" s="23" t="str">
        <f t="shared" si="99"/>
        <v>Chappuis Georges</v>
      </c>
      <c r="B540" s="23" t="str">
        <f t="shared" si="100"/>
        <v>260.53.267.1</v>
      </c>
      <c r="C540" s="23" t="str">
        <f t="shared" si="101"/>
        <v>R9</v>
      </c>
      <c r="D540" s="23">
        <f t="shared" si="102"/>
        <v>0.75</v>
      </c>
      <c r="E540" s="23" t="str">
        <f t="shared" si="103"/>
        <v>70+</v>
      </c>
      <c r="F540" s="23" t="str">
        <f t="shared" si="104"/>
        <v>S</v>
      </c>
      <c r="G540" s="27" t="s">
        <v>1733</v>
      </c>
      <c r="H540" s="27" t="str">
        <f t="shared" si="98"/>
        <v/>
      </c>
      <c r="I540" s="23" t="str">
        <f t="shared" si="105"/>
        <v>Messieurs</v>
      </c>
      <c r="J540" t="str">
        <f t="shared" si="106"/>
        <v>267.1</v>
      </c>
      <c r="K540">
        <f t="shared" si="107"/>
        <v>2</v>
      </c>
      <c r="L540" s="23" t="str">
        <f t="shared" si="108"/>
        <v>R9 </v>
      </c>
      <c r="M540" s="23" t="s">
        <v>2018</v>
      </c>
      <c r="N540" s="23" t="s">
        <v>2019</v>
      </c>
      <c r="O540" s="23" t="s">
        <v>2525</v>
      </c>
      <c r="P540" s="23">
        <v>32606</v>
      </c>
      <c r="Q540" s="23">
        <v>0.75</v>
      </c>
      <c r="R540" s="23" t="s">
        <v>144</v>
      </c>
      <c r="S540" s="23" t="s">
        <v>822</v>
      </c>
    </row>
    <row r="541" spans="1:19" x14ac:dyDescent="0.35">
      <c r="A541" s="23" t="str">
        <f t="shared" si="99"/>
        <v>Chappuis Stephane</v>
      </c>
      <c r="B541" s="23" t="str">
        <f t="shared" si="100"/>
        <v>260.02.428.0</v>
      </c>
      <c r="C541" s="23" t="str">
        <f t="shared" si="101"/>
        <v>R9</v>
      </c>
      <c r="D541" s="23">
        <f t="shared" si="102"/>
        <v>0.75</v>
      </c>
      <c r="E541" s="23" t="str">
        <f t="shared" si="103"/>
        <v>A</v>
      </c>
      <c r="F541" s="23" t="str">
        <f t="shared" si="104"/>
        <v>S</v>
      </c>
      <c r="G541" s="27" t="s">
        <v>2783</v>
      </c>
      <c r="H541" s="27" t="str">
        <f t="shared" si="98"/>
        <v/>
      </c>
      <c r="I541" s="23" t="str">
        <f t="shared" si="105"/>
        <v>Messieurs</v>
      </c>
      <c r="J541" t="str">
        <f t="shared" si="106"/>
        <v>428.0</v>
      </c>
      <c r="K541">
        <f t="shared" si="107"/>
        <v>4</v>
      </c>
      <c r="L541" s="23" t="str">
        <f t="shared" si="108"/>
        <v>R9 </v>
      </c>
      <c r="M541" s="23" t="s">
        <v>1544</v>
      </c>
      <c r="N541" s="23" t="s">
        <v>1545</v>
      </c>
      <c r="O541" s="23" t="s">
        <v>2525</v>
      </c>
      <c r="P541" s="23">
        <v>32606</v>
      </c>
      <c r="Q541" s="23">
        <v>0.75</v>
      </c>
      <c r="R541" s="23" t="s">
        <v>36</v>
      </c>
      <c r="S541" s="23" t="s">
        <v>822</v>
      </c>
    </row>
    <row r="542" spans="1:19" x14ac:dyDescent="0.35">
      <c r="A542" s="23" t="str">
        <f t="shared" si="99"/>
        <v>Charbon Tokiko</v>
      </c>
      <c r="B542" s="23" t="str">
        <f t="shared" si="100"/>
        <v>261.70.812.0</v>
      </c>
      <c r="C542" s="23" t="str">
        <f t="shared" si="101"/>
        <v>R6</v>
      </c>
      <c r="D542" s="23">
        <f t="shared" si="102"/>
        <v>3.21</v>
      </c>
      <c r="E542" s="23" t="str">
        <f t="shared" si="103"/>
        <v>55+</v>
      </c>
      <c r="F542" s="23" t="str">
        <f t="shared" si="104"/>
        <v>A</v>
      </c>
      <c r="G542" s="27" t="s">
        <v>7003</v>
      </c>
      <c r="H542" s="27" t="str">
        <f t="shared" si="98"/>
        <v/>
      </c>
      <c r="I542" s="23" t="str">
        <f t="shared" si="105"/>
        <v>Dames</v>
      </c>
      <c r="J542" t="str">
        <f t="shared" si="106"/>
        <v>812.0</v>
      </c>
      <c r="K542">
        <f t="shared" si="107"/>
        <v>8</v>
      </c>
      <c r="L542" s="23" t="str">
        <f t="shared" si="108"/>
        <v>R6 </v>
      </c>
      <c r="M542" s="23" t="s">
        <v>1693</v>
      </c>
      <c r="N542" s="23" t="s">
        <v>1694</v>
      </c>
      <c r="O542" s="23" t="s">
        <v>2517</v>
      </c>
      <c r="P542" s="23">
        <v>4008</v>
      </c>
      <c r="Q542" s="23">
        <v>3.21</v>
      </c>
      <c r="R542" s="23" t="s">
        <v>53</v>
      </c>
      <c r="S542" s="23" t="s">
        <v>36</v>
      </c>
    </row>
    <row r="543" spans="1:19" x14ac:dyDescent="0.35">
      <c r="A543" s="23" t="str">
        <f t="shared" si="99"/>
        <v>Charbonnet Arthur</v>
      </c>
      <c r="B543" s="23" t="str">
        <f t="shared" si="100"/>
        <v>261.07.151.0</v>
      </c>
      <c r="C543" s="23" t="str">
        <f t="shared" si="101"/>
        <v>R9</v>
      </c>
      <c r="D543" s="23">
        <f t="shared" si="102"/>
        <v>0.71399999999999997</v>
      </c>
      <c r="E543" s="23" t="str">
        <f t="shared" si="103"/>
        <v>A</v>
      </c>
      <c r="F543" s="23" t="str">
        <f t="shared" si="104"/>
        <v>S</v>
      </c>
      <c r="G543" s="27" t="s">
        <v>2783</v>
      </c>
      <c r="H543" s="27" t="str">
        <f t="shared" si="98"/>
        <v/>
      </c>
      <c r="I543" s="23" t="str">
        <f t="shared" si="105"/>
        <v>Messieurs</v>
      </c>
      <c r="J543" t="str">
        <f t="shared" si="106"/>
        <v>151.0</v>
      </c>
      <c r="K543">
        <f t="shared" si="107"/>
        <v>1</v>
      </c>
      <c r="L543" s="23" t="str">
        <f t="shared" si="108"/>
        <v>R9 </v>
      </c>
      <c r="M543" s="23" t="s">
        <v>779</v>
      </c>
      <c r="N543" s="23" t="s">
        <v>780</v>
      </c>
      <c r="O543" s="23" t="s">
        <v>2525</v>
      </c>
      <c r="P543" s="23">
        <v>57476</v>
      </c>
      <c r="Q543" s="23">
        <v>0.71399999999999997</v>
      </c>
      <c r="R543" s="23" t="s">
        <v>36</v>
      </c>
      <c r="S543" s="23" t="s">
        <v>822</v>
      </c>
    </row>
    <row r="544" spans="1:19" x14ac:dyDescent="0.35">
      <c r="A544" s="23" t="str">
        <f t="shared" si="99"/>
        <v>Charbonnet Louis</v>
      </c>
      <c r="B544" s="23" t="str">
        <f t="shared" si="100"/>
        <v>261.04.249.0</v>
      </c>
      <c r="C544" s="23" t="str">
        <f t="shared" si="101"/>
        <v>R9</v>
      </c>
      <c r="D544" s="23">
        <f t="shared" si="102"/>
        <v>0.75</v>
      </c>
      <c r="E544" s="23" t="str">
        <f t="shared" si="103"/>
        <v>A</v>
      </c>
      <c r="F544" s="23" t="str">
        <f t="shared" si="104"/>
        <v>S</v>
      </c>
      <c r="G544" s="27" t="s">
        <v>2783</v>
      </c>
      <c r="H544" s="27" t="str">
        <f t="shared" si="98"/>
        <v/>
      </c>
      <c r="I544" s="23" t="str">
        <f t="shared" si="105"/>
        <v>Messieurs</v>
      </c>
      <c r="J544" t="str">
        <f t="shared" si="106"/>
        <v>249.0</v>
      </c>
      <c r="K544">
        <f t="shared" si="107"/>
        <v>2</v>
      </c>
      <c r="L544" s="23" t="str">
        <f t="shared" si="108"/>
        <v>R9 </v>
      </c>
      <c r="M544" s="23" t="s">
        <v>729</v>
      </c>
      <c r="N544" s="23" t="s">
        <v>730</v>
      </c>
      <c r="O544" s="23" t="s">
        <v>2525</v>
      </c>
      <c r="P544" s="23">
        <v>32606</v>
      </c>
      <c r="Q544" s="23">
        <v>0.75</v>
      </c>
      <c r="R544" s="23" t="s">
        <v>36</v>
      </c>
      <c r="S544" s="23" t="s">
        <v>822</v>
      </c>
    </row>
    <row r="545" spans="1:19" x14ac:dyDescent="0.35">
      <c r="A545" s="23" t="str">
        <f t="shared" si="99"/>
        <v>Chatila Nicolas</v>
      </c>
      <c r="B545" s="23" t="str">
        <f t="shared" si="100"/>
        <v>261.11.140.0</v>
      </c>
      <c r="C545" s="23" t="str">
        <f t="shared" si="101"/>
        <v>R9</v>
      </c>
      <c r="D545" s="23">
        <f t="shared" si="102"/>
        <v>0.75</v>
      </c>
      <c r="E545" s="23" t="str">
        <f t="shared" si="103"/>
        <v>16&amp;U</v>
      </c>
      <c r="F545" s="23" t="str">
        <f t="shared" si="104"/>
        <v>A</v>
      </c>
      <c r="G545" s="27" t="s">
        <v>493</v>
      </c>
      <c r="H545" s="27" t="str">
        <f t="shared" si="98"/>
        <v/>
      </c>
      <c r="I545" s="23" t="str">
        <f t="shared" si="105"/>
        <v>Messieurs</v>
      </c>
      <c r="J545" t="str">
        <f t="shared" si="106"/>
        <v>140.0</v>
      </c>
      <c r="K545">
        <f t="shared" si="107"/>
        <v>1</v>
      </c>
      <c r="L545" s="23" t="str">
        <f t="shared" si="108"/>
        <v>R9 </v>
      </c>
      <c r="M545" s="23" t="s">
        <v>2554</v>
      </c>
      <c r="N545" s="23" t="s">
        <v>2555</v>
      </c>
      <c r="O545" s="23" t="s">
        <v>2525</v>
      </c>
      <c r="P545" s="23">
        <v>32606</v>
      </c>
      <c r="Q545" s="23">
        <v>0.75</v>
      </c>
      <c r="R545" s="23" t="s">
        <v>85</v>
      </c>
      <c r="S545" s="23" t="s">
        <v>36</v>
      </c>
    </row>
    <row r="546" spans="1:19" x14ac:dyDescent="0.35">
      <c r="A546" s="23" t="str">
        <f t="shared" si="99"/>
        <v>Chauffat Sebastien</v>
      </c>
      <c r="B546" s="23" t="str">
        <f t="shared" si="100"/>
        <v>261.89.265.0</v>
      </c>
      <c r="C546" s="23" t="str">
        <f t="shared" si="101"/>
        <v>R5</v>
      </c>
      <c r="D546" s="23">
        <f t="shared" si="102"/>
        <v>5.4660000000000002</v>
      </c>
      <c r="E546" s="23" t="str">
        <f t="shared" si="103"/>
        <v>35+</v>
      </c>
      <c r="F546" s="23" t="str">
        <f t="shared" si="104"/>
        <v>A</v>
      </c>
      <c r="G546" s="27" t="s">
        <v>27</v>
      </c>
      <c r="H546" s="27" t="str">
        <f t="shared" si="98"/>
        <v/>
      </c>
      <c r="I546" s="23" t="str">
        <f t="shared" si="105"/>
        <v>Messieurs</v>
      </c>
      <c r="J546" t="str">
        <f t="shared" si="106"/>
        <v>265.0</v>
      </c>
      <c r="K546">
        <f t="shared" si="107"/>
        <v>2</v>
      </c>
      <c r="L546" s="23" t="str">
        <f t="shared" si="108"/>
        <v>R5 </v>
      </c>
      <c r="M546" s="23" t="s">
        <v>639</v>
      </c>
      <c r="N546" s="23" t="s">
        <v>640</v>
      </c>
      <c r="O546" s="23" t="s">
        <v>2536</v>
      </c>
      <c r="P546" s="23">
        <v>3218</v>
      </c>
      <c r="Q546" s="23">
        <v>5.4660000000000002</v>
      </c>
      <c r="R546" s="23" t="s">
        <v>42</v>
      </c>
      <c r="S546" s="23" t="s">
        <v>36</v>
      </c>
    </row>
    <row r="547" spans="1:19" x14ac:dyDescent="0.35">
      <c r="A547" s="23" t="str">
        <f t="shared" si="99"/>
        <v>Cherouati Bilal</v>
      </c>
      <c r="B547" s="23" t="str">
        <f t="shared" si="100"/>
        <v>262.92.234.0</v>
      </c>
      <c r="C547" s="23" t="str">
        <f t="shared" si="101"/>
        <v>R7</v>
      </c>
      <c r="D547" s="23">
        <f t="shared" si="102"/>
        <v>2.1429999999999998</v>
      </c>
      <c r="E547" s="23" t="str">
        <f t="shared" si="103"/>
        <v>A</v>
      </c>
      <c r="F547" s="23" t="str">
        <f t="shared" si="104"/>
        <v>A</v>
      </c>
      <c r="G547" s="27" t="s">
        <v>2783</v>
      </c>
      <c r="H547" s="27" t="str">
        <f t="shared" si="98"/>
        <v/>
      </c>
      <c r="I547" s="23" t="str">
        <f t="shared" si="105"/>
        <v>Messieurs</v>
      </c>
      <c r="J547" t="str">
        <f t="shared" si="106"/>
        <v>234.0</v>
      </c>
      <c r="K547">
        <f t="shared" si="107"/>
        <v>2</v>
      </c>
      <c r="L547" s="23" t="str">
        <f t="shared" si="108"/>
        <v>R7 </v>
      </c>
      <c r="M547" s="23" t="s">
        <v>5055</v>
      </c>
      <c r="N547" s="23" t="s">
        <v>5056</v>
      </c>
      <c r="O547" s="23" t="s">
        <v>2518</v>
      </c>
      <c r="P547" s="23">
        <v>18339</v>
      </c>
      <c r="Q547" s="23">
        <v>2.1429999999999998</v>
      </c>
      <c r="R547" s="23" t="s">
        <v>36</v>
      </c>
      <c r="S547" s="23" t="s">
        <v>36</v>
      </c>
    </row>
    <row r="548" spans="1:19" x14ac:dyDescent="0.35">
      <c r="A548" s="23" t="str">
        <f t="shared" si="99"/>
        <v>Cherubini Lorenzo</v>
      </c>
      <c r="B548" s="23" t="str">
        <f t="shared" si="100"/>
        <v>262.05.307.0</v>
      </c>
      <c r="C548" s="23" t="str">
        <f t="shared" si="101"/>
        <v>R9</v>
      </c>
      <c r="D548" s="23">
        <f t="shared" si="102"/>
        <v>0.75</v>
      </c>
      <c r="E548" s="23" t="str">
        <f t="shared" si="103"/>
        <v>A</v>
      </c>
      <c r="F548" s="23" t="str">
        <f t="shared" si="104"/>
        <v>S</v>
      </c>
      <c r="G548" s="27" t="s">
        <v>3273</v>
      </c>
      <c r="H548" s="27" t="str">
        <f t="shared" si="98"/>
        <v/>
      </c>
      <c r="I548" s="23" t="str">
        <f t="shared" si="105"/>
        <v>Messieurs</v>
      </c>
      <c r="J548" t="str">
        <f t="shared" si="106"/>
        <v>307.0</v>
      </c>
      <c r="K548">
        <f t="shared" si="107"/>
        <v>3</v>
      </c>
      <c r="L548" s="23" t="str">
        <f t="shared" si="108"/>
        <v>R9 </v>
      </c>
      <c r="M548" s="23" t="s">
        <v>3567</v>
      </c>
      <c r="N548" s="23" t="s">
        <v>3568</v>
      </c>
      <c r="O548" s="23" t="s">
        <v>2525</v>
      </c>
      <c r="P548" s="23">
        <v>32606</v>
      </c>
      <c r="Q548" s="23">
        <v>0.75</v>
      </c>
      <c r="R548" s="23" t="s">
        <v>36</v>
      </c>
      <c r="S548" s="23" t="s">
        <v>822</v>
      </c>
    </row>
    <row r="549" spans="1:19" x14ac:dyDescent="0.35">
      <c r="A549" s="23" t="str">
        <f t="shared" si="99"/>
        <v>Chesner Daniella</v>
      </c>
      <c r="B549" s="23" t="str">
        <f t="shared" si="100"/>
        <v>262.71.773.0</v>
      </c>
      <c r="C549" s="23" t="str">
        <f t="shared" si="101"/>
        <v>R9</v>
      </c>
      <c r="D549" s="23">
        <f t="shared" si="102"/>
        <v>0.75</v>
      </c>
      <c r="E549" s="23" t="str">
        <f t="shared" si="103"/>
        <v>55+</v>
      </c>
      <c r="F549" s="23" t="str">
        <f t="shared" si="104"/>
        <v>S</v>
      </c>
      <c r="G549" s="27" t="s">
        <v>3273</v>
      </c>
      <c r="H549" s="27" t="str">
        <f t="shared" si="98"/>
        <v/>
      </c>
      <c r="I549" s="23" t="str">
        <f t="shared" si="105"/>
        <v>Dames</v>
      </c>
      <c r="J549" t="str">
        <f t="shared" si="106"/>
        <v>773.0</v>
      </c>
      <c r="K549">
        <f t="shared" si="107"/>
        <v>7</v>
      </c>
      <c r="L549" s="23" t="str">
        <f t="shared" si="108"/>
        <v>R9 </v>
      </c>
      <c r="M549" s="23" t="s">
        <v>3361</v>
      </c>
      <c r="N549" s="23" t="s">
        <v>3362</v>
      </c>
      <c r="O549" s="23" t="s">
        <v>2525</v>
      </c>
      <c r="P549" s="23">
        <v>11849</v>
      </c>
      <c r="Q549" s="23">
        <v>0.75</v>
      </c>
      <c r="R549" s="23" t="s">
        <v>53</v>
      </c>
      <c r="S549" s="23" t="s">
        <v>822</v>
      </c>
    </row>
    <row r="550" spans="1:19" x14ac:dyDescent="0.35">
      <c r="A550" s="23" t="str">
        <f t="shared" si="99"/>
        <v>Chesner Khalife Daniella</v>
      </c>
      <c r="B550" s="23" t="str">
        <f t="shared" si="100"/>
        <v>262.71.773.1</v>
      </c>
      <c r="C550" s="23" t="str">
        <f t="shared" si="101"/>
        <v>R9</v>
      </c>
      <c r="D550" s="23">
        <f t="shared" si="102"/>
        <v>0.75</v>
      </c>
      <c r="E550" s="23" t="str">
        <f t="shared" si="103"/>
        <v>55+</v>
      </c>
      <c r="F550" s="23" t="str">
        <f t="shared" si="104"/>
        <v>S</v>
      </c>
      <c r="G550" s="27" t="s">
        <v>3273</v>
      </c>
      <c r="H550" s="27" t="str">
        <f t="shared" si="98"/>
        <v/>
      </c>
      <c r="I550" s="23" t="str">
        <f t="shared" si="105"/>
        <v>Dames</v>
      </c>
      <c r="J550" t="str">
        <f t="shared" si="106"/>
        <v>773.1</v>
      </c>
      <c r="K550">
        <f t="shared" si="107"/>
        <v>7</v>
      </c>
      <c r="L550" s="23" t="str">
        <f t="shared" si="108"/>
        <v>R9 </v>
      </c>
      <c r="M550" s="23" t="s">
        <v>3371</v>
      </c>
      <c r="N550" s="23" t="s">
        <v>3372</v>
      </c>
      <c r="O550" s="23" t="s">
        <v>2525</v>
      </c>
      <c r="P550" s="23">
        <v>11849</v>
      </c>
      <c r="Q550" s="23">
        <v>0.75</v>
      </c>
      <c r="R550" s="23" t="s">
        <v>53</v>
      </c>
      <c r="S550" s="23" t="s">
        <v>822</v>
      </c>
    </row>
    <row r="551" spans="1:19" x14ac:dyDescent="0.35">
      <c r="A551" s="23" t="str">
        <f t="shared" si="99"/>
        <v>Chételat Marc</v>
      </c>
      <c r="B551" s="23" t="str">
        <f t="shared" si="100"/>
        <v>264.80.110.0</v>
      </c>
      <c r="C551" s="23" t="str">
        <f t="shared" si="101"/>
        <v>R6</v>
      </c>
      <c r="D551" s="23">
        <f t="shared" si="102"/>
        <v>4.024</v>
      </c>
      <c r="E551" s="23" t="str">
        <f t="shared" si="103"/>
        <v>45+</v>
      </c>
      <c r="F551" s="23" t="str">
        <f t="shared" si="104"/>
        <v>A</v>
      </c>
      <c r="G551" s="27" t="s">
        <v>2786</v>
      </c>
      <c r="H551" s="27" t="str">
        <f t="shared" si="98"/>
        <v/>
      </c>
      <c r="I551" s="23" t="str">
        <f t="shared" si="105"/>
        <v>Messieurs</v>
      </c>
      <c r="J551" t="str">
        <f t="shared" si="106"/>
        <v>110.0</v>
      </c>
      <c r="K551">
        <f t="shared" si="107"/>
        <v>1</v>
      </c>
      <c r="L551" s="23" t="str">
        <f t="shared" si="108"/>
        <v>R6 </v>
      </c>
      <c r="M551" s="23" t="s">
        <v>2962</v>
      </c>
      <c r="N551" s="23" t="s">
        <v>2963</v>
      </c>
      <c r="O551" s="23" t="s">
        <v>2517</v>
      </c>
      <c r="P551" s="23">
        <v>7549</v>
      </c>
      <c r="Q551" s="23">
        <v>4.024</v>
      </c>
      <c r="R551" s="23" t="s">
        <v>76</v>
      </c>
      <c r="S551" s="23" t="s">
        <v>36</v>
      </c>
    </row>
    <row r="552" spans="1:19" x14ac:dyDescent="0.35">
      <c r="A552" s="23" t="str">
        <f t="shared" si="99"/>
        <v>Chételat Yoan</v>
      </c>
      <c r="B552" s="23" t="str">
        <f t="shared" si="100"/>
        <v>262.16.438.0</v>
      </c>
      <c r="C552" s="23" t="str">
        <f t="shared" si="101"/>
        <v>R8</v>
      </c>
      <c r="D552" s="23">
        <f t="shared" si="102"/>
        <v>1.5820000000000001</v>
      </c>
      <c r="E552" s="23" t="str">
        <f t="shared" si="103"/>
        <v>10&amp;U</v>
      </c>
      <c r="F552" s="23" t="str">
        <f t="shared" si="104"/>
        <v>A</v>
      </c>
      <c r="G552" s="27" t="s">
        <v>2786</v>
      </c>
      <c r="H552" s="27" t="str">
        <f t="shared" si="98"/>
        <v/>
      </c>
      <c r="I552" s="23" t="str">
        <f t="shared" si="105"/>
        <v>Messieurs</v>
      </c>
      <c r="J552" t="str">
        <f t="shared" si="106"/>
        <v>438.0</v>
      </c>
      <c r="K552">
        <f t="shared" si="107"/>
        <v>4</v>
      </c>
      <c r="L552" s="23" t="str">
        <f t="shared" si="108"/>
        <v>R8 </v>
      </c>
      <c r="M552" s="23" t="s">
        <v>4938</v>
      </c>
      <c r="N552" s="23" t="s">
        <v>4939</v>
      </c>
      <c r="O552" s="23" t="s">
        <v>2522</v>
      </c>
      <c r="P552" s="23">
        <v>22901</v>
      </c>
      <c r="Q552" s="23">
        <v>1.5820000000000001</v>
      </c>
      <c r="R552" s="23" t="s">
        <v>106</v>
      </c>
      <c r="S552" s="23" t="s">
        <v>36</v>
      </c>
    </row>
    <row r="553" spans="1:19" x14ac:dyDescent="0.35">
      <c r="A553" s="23" t="str">
        <f t="shared" si="99"/>
        <v>Chevalier Hadrien</v>
      </c>
      <c r="B553" s="23" t="str">
        <f t="shared" si="100"/>
        <v>262.16.261.0</v>
      </c>
      <c r="C553" s="23" t="str">
        <f t="shared" si="101"/>
        <v>R9</v>
      </c>
      <c r="D553" s="23">
        <f t="shared" si="102"/>
        <v>0.745</v>
      </c>
      <c r="E553" s="23" t="str">
        <f t="shared" si="103"/>
        <v>10&amp;U</v>
      </c>
      <c r="F553" s="23" t="str">
        <f t="shared" si="104"/>
        <v>A</v>
      </c>
      <c r="G553" s="27" t="s">
        <v>28</v>
      </c>
      <c r="H553" s="27" t="str">
        <f t="shared" si="98"/>
        <v/>
      </c>
      <c r="I553" s="23" t="str">
        <f t="shared" si="105"/>
        <v>Messieurs</v>
      </c>
      <c r="J553" t="str">
        <f t="shared" si="106"/>
        <v>261.0</v>
      </c>
      <c r="K553">
        <f t="shared" si="107"/>
        <v>2</v>
      </c>
      <c r="L553" s="23" t="str">
        <f t="shared" si="108"/>
        <v>R9 </v>
      </c>
      <c r="M553" s="23" t="s">
        <v>6122</v>
      </c>
      <c r="N553" s="23" t="s">
        <v>6123</v>
      </c>
      <c r="O553" s="23" t="s">
        <v>2525</v>
      </c>
      <c r="P553" s="23">
        <v>44992</v>
      </c>
      <c r="Q553" s="23">
        <v>0.745</v>
      </c>
      <c r="R553" s="23" t="s">
        <v>106</v>
      </c>
      <c r="S553" s="23" t="s">
        <v>36</v>
      </c>
    </row>
    <row r="554" spans="1:19" x14ac:dyDescent="0.35">
      <c r="A554" s="23" t="str">
        <f t="shared" si="99"/>
        <v>Chevalley Carmen</v>
      </c>
      <c r="B554" s="23" t="str">
        <f t="shared" si="100"/>
        <v>262.55.749.0</v>
      </c>
      <c r="C554" s="23" t="str">
        <f t="shared" si="101"/>
        <v>R8</v>
      </c>
      <c r="D554" s="23">
        <f t="shared" si="102"/>
        <v>1.274</v>
      </c>
      <c r="E554" s="23" t="str">
        <f t="shared" si="103"/>
        <v>70+</v>
      </c>
      <c r="F554" s="23" t="str">
        <f t="shared" si="104"/>
        <v>A</v>
      </c>
      <c r="G554" s="27" t="s">
        <v>497</v>
      </c>
      <c r="H554" s="27" t="str">
        <f t="shared" si="98"/>
        <v/>
      </c>
      <c r="I554" s="23" t="str">
        <f t="shared" si="105"/>
        <v>Dames</v>
      </c>
      <c r="J554" t="str">
        <f t="shared" si="106"/>
        <v>749.0</v>
      </c>
      <c r="K554">
        <f t="shared" si="107"/>
        <v>7</v>
      </c>
      <c r="L554" s="23" t="str">
        <f t="shared" si="108"/>
        <v>R8 </v>
      </c>
      <c r="M554" s="23" t="s">
        <v>2795</v>
      </c>
      <c r="N554" s="23" t="s">
        <v>2796</v>
      </c>
      <c r="O554" s="23" t="s">
        <v>2522</v>
      </c>
      <c r="P554" s="23">
        <v>9548</v>
      </c>
      <c r="Q554" s="23">
        <v>1.274</v>
      </c>
      <c r="R554" s="23" t="s">
        <v>144</v>
      </c>
      <c r="S554" s="23" t="s">
        <v>36</v>
      </c>
    </row>
    <row r="555" spans="1:19" x14ac:dyDescent="0.35">
      <c r="A555" s="23" t="str">
        <f t="shared" si="99"/>
        <v>Chevalme Joade</v>
      </c>
      <c r="B555" s="23" t="str">
        <f t="shared" si="100"/>
        <v>262.09.114.0</v>
      </c>
      <c r="C555" s="23" t="str">
        <f t="shared" si="101"/>
        <v>R7</v>
      </c>
      <c r="D555" s="23">
        <f t="shared" si="102"/>
        <v>1.891</v>
      </c>
      <c r="E555" s="23" t="str">
        <f t="shared" si="103"/>
        <v>18&amp;U</v>
      </c>
      <c r="F555" s="23" t="str">
        <f t="shared" si="104"/>
        <v>S</v>
      </c>
      <c r="G555" s="27" t="s">
        <v>2783</v>
      </c>
      <c r="H555" s="27" t="str">
        <f t="shared" si="98"/>
        <v/>
      </c>
      <c r="I555" s="23" t="str">
        <f t="shared" si="105"/>
        <v>Messieurs</v>
      </c>
      <c r="J555" t="str">
        <f t="shared" si="106"/>
        <v>114.0</v>
      </c>
      <c r="K555">
        <f t="shared" si="107"/>
        <v>1</v>
      </c>
      <c r="L555" s="23" t="str">
        <f t="shared" si="108"/>
        <v>R7 </v>
      </c>
      <c r="M555" s="23" t="s">
        <v>2749</v>
      </c>
      <c r="N555" s="23" t="s">
        <v>2750</v>
      </c>
      <c r="O555" s="23" t="s">
        <v>2518</v>
      </c>
      <c r="P555" s="23">
        <v>20267</v>
      </c>
      <c r="Q555" s="23">
        <v>1.891</v>
      </c>
      <c r="R555" s="23" t="s">
        <v>71</v>
      </c>
      <c r="S555" s="23" t="s">
        <v>822</v>
      </c>
    </row>
    <row r="556" spans="1:19" x14ac:dyDescent="0.35">
      <c r="A556" s="23" t="str">
        <f t="shared" si="99"/>
        <v>Chevrot Alec</v>
      </c>
      <c r="B556" s="23" t="str">
        <f t="shared" si="100"/>
        <v>262.98.240.0</v>
      </c>
      <c r="C556" s="23" t="str">
        <f t="shared" si="101"/>
        <v>R8</v>
      </c>
      <c r="D556" s="23">
        <f t="shared" si="102"/>
        <v>1.2969999999999999</v>
      </c>
      <c r="E556" s="23" t="str">
        <f t="shared" si="103"/>
        <v>A</v>
      </c>
      <c r="F556" s="23" t="str">
        <f t="shared" si="104"/>
        <v>A</v>
      </c>
      <c r="G556" s="27" t="s">
        <v>4909</v>
      </c>
      <c r="H556" s="27" t="str">
        <f t="shared" si="98"/>
        <v/>
      </c>
      <c r="I556" s="23" t="str">
        <f t="shared" si="105"/>
        <v>Messieurs</v>
      </c>
      <c r="J556" t="str">
        <f t="shared" si="106"/>
        <v>240.0</v>
      </c>
      <c r="K556">
        <f t="shared" si="107"/>
        <v>2</v>
      </c>
      <c r="L556" s="23" t="str">
        <f t="shared" si="108"/>
        <v>R8 </v>
      </c>
      <c r="M556" s="23" t="s">
        <v>5785</v>
      </c>
      <c r="N556" s="23" t="s">
        <v>5786</v>
      </c>
      <c r="O556" s="23" t="s">
        <v>2522</v>
      </c>
      <c r="P556" s="23">
        <v>25764</v>
      </c>
      <c r="Q556" s="23">
        <v>1.2969999999999999</v>
      </c>
      <c r="R556" s="23" t="s">
        <v>36</v>
      </c>
      <c r="S556" s="23" t="s">
        <v>36</v>
      </c>
    </row>
    <row r="557" spans="1:19" x14ac:dyDescent="0.35">
      <c r="A557" s="23" t="str">
        <f t="shared" si="99"/>
        <v>Chialva Gabriel</v>
      </c>
      <c r="B557" s="23" t="str">
        <f t="shared" si="100"/>
        <v>263.11.178.0</v>
      </c>
      <c r="C557" s="23" t="str">
        <f t="shared" si="101"/>
        <v>R9</v>
      </c>
      <c r="D557" s="23">
        <f t="shared" si="102"/>
        <v>0.75</v>
      </c>
      <c r="E557" s="23" t="str">
        <f t="shared" si="103"/>
        <v>16&amp;U</v>
      </c>
      <c r="F557" s="23" t="str">
        <f t="shared" si="104"/>
        <v>S</v>
      </c>
      <c r="G557" s="27" t="s">
        <v>5553</v>
      </c>
      <c r="H557" s="27" t="str">
        <f t="shared" si="98"/>
        <v/>
      </c>
      <c r="I557" s="23" t="str">
        <f t="shared" si="105"/>
        <v>Messieurs</v>
      </c>
      <c r="J557" t="str">
        <f t="shared" si="106"/>
        <v>178.0</v>
      </c>
      <c r="K557">
        <f t="shared" si="107"/>
        <v>1</v>
      </c>
      <c r="L557" s="23" t="str">
        <f t="shared" si="108"/>
        <v>R9 </v>
      </c>
      <c r="M557" s="23" t="s">
        <v>5465</v>
      </c>
      <c r="N557" s="23" t="s">
        <v>5466</v>
      </c>
      <c r="O557" s="23" t="s">
        <v>2525</v>
      </c>
      <c r="P557" s="23">
        <v>32606</v>
      </c>
      <c r="Q557" s="23">
        <v>0.75</v>
      </c>
      <c r="R557" s="23" t="s">
        <v>85</v>
      </c>
      <c r="S557" s="23" t="s">
        <v>822</v>
      </c>
    </row>
    <row r="558" spans="1:19" x14ac:dyDescent="0.35">
      <c r="A558" s="23" t="str">
        <f t="shared" si="99"/>
        <v>Chialva Roman</v>
      </c>
      <c r="B558" s="23" t="str">
        <f t="shared" si="100"/>
        <v>263.09.208.0</v>
      </c>
      <c r="C558" s="23" t="str">
        <f t="shared" si="101"/>
        <v>R9</v>
      </c>
      <c r="D558" s="23">
        <f t="shared" si="102"/>
        <v>0.75</v>
      </c>
      <c r="E558" s="23" t="str">
        <f t="shared" si="103"/>
        <v>18&amp;U</v>
      </c>
      <c r="F558" s="23" t="str">
        <f t="shared" si="104"/>
        <v>S</v>
      </c>
      <c r="G558" s="27" t="s">
        <v>5553</v>
      </c>
      <c r="H558" s="27" t="str">
        <f t="shared" si="98"/>
        <v/>
      </c>
      <c r="I558" s="23" t="str">
        <f t="shared" si="105"/>
        <v>Messieurs</v>
      </c>
      <c r="J558" t="str">
        <f t="shared" si="106"/>
        <v>208.0</v>
      </c>
      <c r="K558">
        <f t="shared" si="107"/>
        <v>2</v>
      </c>
      <c r="L558" s="23" t="str">
        <f t="shared" si="108"/>
        <v>R9 </v>
      </c>
      <c r="M558" s="23" t="s">
        <v>5471</v>
      </c>
      <c r="N558" s="23" t="s">
        <v>5472</v>
      </c>
      <c r="O558" s="23" t="s">
        <v>2525</v>
      </c>
      <c r="P558" s="23">
        <v>32606</v>
      </c>
      <c r="Q558" s="23">
        <v>0.75</v>
      </c>
      <c r="R558" s="23" t="s">
        <v>71</v>
      </c>
      <c r="S558" s="23" t="s">
        <v>822</v>
      </c>
    </row>
    <row r="559" spans="1:19" x14ac:dyDescent="0.35">
      <c r="A559" s="23" t="str">
        <f t="shared" si="99"/>
        <v>Chiariotti Giulia</v>
      </c>
      <c r="B559" s="23" t="str">
        <f t="shared" si="100"/>
        <v>263.88.871.0</v>
      </c>
      <c r="C559" s="23" t="str">
        <f t="shared" si="101"/>
        <v>R6</v>
      </c>
      <c r="D559" s="23">
        <f t="shared" si="102"/>
        <v>3.3660000000000001</v>
      </c>
      <c r="E559" s="23" t="str">
        <f t="shared" si="103"/>
        <v>35+</v>
      </c>
      <c r="F559" s="23" t="str">
        <f t="shared" si="104"/>
        <v>A</v>
      </c>
      <c r="G559" s="27" t="s">
        <v>4910</v>
      </c>
      <c r="H559" s="27" t="str">
        <f t="shared" si="98"/>
        <v/>
      </c>
      <c r="I559" s="23" t="str">
        <f t="shared" si="105"/>
        <v>Dames</v>
      </c>
      <c r="J559" t="str">
        <f t="shared" si="106"/>
        <v>871.0</v>
      </c>
      <c r="K559">
        <f t="shared" si="107"/>
        <v>8</v>
      </c>
      <c r="L559" s="23" t="str">
        <f t="shared" si="108"/>
        <v>R6 </v>
      </c>
      <c r="M559" s="23" t="s">
        <v>6363</v>
      </c>
      <c r="N559" s="23" t="s">
        <v>6364</v>
      </c>
      <c r="O559" s="23" t="s">
        <v>2517</v>
      </c>
      <c r="P559" s="23">
        <v>3745</v>
      </c>
      <c r="Q559" s="23">
        <v>3.3660000000000001</v>
      </c>
      <c r="R559" s="23" t="s">
        <v>42</v>
      </c>
      <c r="S559" s="23" t="s">
        <v>36</v>
      </c>
    </row>
    <row r="560" spans="1:19" x14ac:dyDescent="0.35">
      <c r="A560" s="23" t="str">
        <f t="shared" si="99"/>
        <v>Chodorovsky Niv</v>
      </c>
      <c r="B560" s="23" t="str">
        <f t="shared" si="100"/>
        <v>263.05.232.0</v>
      </c>
      <c r="C560" s="23" t="str">
        <f t="shared" si="101"/>
        <v>R9</v>
      </c>
      <c r="D560" s="23">
        <f t="shared" si="102"/>
        <v>0.75</v>
      </c>
      <c r="E560" s="23" t="str">
        <f t="shared" si="103"/>
        <v>A</v>
      </c>
      <c r="F560" s="23" t="str">
        <f t="shared" si="104"/>
        <v>S</v>
      </c>
      <c r="G560" s="27" t="s">
        <v>2783</v>
      </c>
      <c r="H560" s="27" t="str">
        <f t="shared" si="98"/>
        <v/>
      </c>
      <c r="I560" s="23" t="str">
        <f t="shared" si="105"/>
        <v>Messieurs</v>
      </c>
      <c r="J560" t="str">
        <f t="shared" si="106"/>
        <v>232.0</v>
      </c>
      <c r="K560">
        <f t="shared" si="107"/>
        <v>2</v>
      </c>
      <c r="L560" s="23" t="str">
        <f t="shared" si="108"/>
        <v>R9 </v>
      </c>
      <c r="M560" s="23" t="s">
        <v>1546</v>
      </c>
      <c r="N560" s="23" t="s">
        <v>1547</v>
      </c>
      <c r="O560" s="23" t="s">
        <v>2525</v>
      </c>
      <c r="P560" s="23">
        <v>32606</v>
      </c>
      <c r="Q560" s="23">
        <v>0.75</v>
      </c>
      <c r="R560" s="23" t="s">
        <v>36</v>
      </c>
      <c r="S560" s="23" t="s">
        <v>822</v>
      </c>
    </row>
    <row r="561" spans="1:19" x14ac:dyDescent="0.35">
      <c r="A561" s="23" t="str">
        <f t="shared" si="99"/>
        <v>Choi Hil-Yun</v>
      </c>
      <c r="B561" s="23" t="str">
        <f t="shared" si="100"/>
        <v>263.82.675.0</v>
      </c>
      <c r="C561" s="23" t="str">
        <f t="shared" si="101"/>
        <v>R7</v>
      </c>
      <c r="D561" s="23">
        <f t="shared" si="102"/>
        <v>2.2639999999999998</v>
      </c>
      <c r="E561" s="23" t="str">
        <f t="shared" si="103"/>
        <v>40+</v>
      </c>
      <c r="F561" s="23" t="str">
        <f t="shared" si="104"/>
        <v>S</v>
      </c>
      <c r="G561" s="27" t="s">
        <v>5553</v>
      </c>
      <c r="H561" s="27" t="str">
        <f t="shared" si="98"/>
        <v/>
      </c>
      <c r="I561" s="23" t="str">
        <f t="shared" si="105"/>
        <v>Dames</v>
      </c>
      <c r="J561" t="str">
        <f t="shared" si="106"/>
        <v>675.0</v>
      </c>
      <c r="K561">
        <f t="shared" si="107"/>
        <v>6</v>
      </c>
      <c r="L561" s="23" t="str">
        <f t="shared" si="108"/>
        <v>R7 </v>
      </c>
      <c r="M561" s="23" t="s">
        <v>5107</v>
      </c>
      <c r="N561" s="23" t="s">
        <v>5108</v>
      </c>
      <c r="O561" s="23" t="s">
        <v>2518</v>
      </c>
      <c r="P561" s="23">
        <v>6065</v>
      </c>
      <c r="Q561" s="23">
        <v>2.2639999999999998</v>
      </c>
      <c r="R561" s="23" t="s">
        <v>68</v>
      </c>
      <c r="S561" s="23" t="s">
        <v>822</v>
      </c>
    </row>
    <row r="562" spans="1:19" x14ac:dyDescent="0.35">
      <c r="A562" s="23" t="str">
        <f t="shared" si="99"/>
        <v>Chopard Ludovic</v>
      </c>
      <c r="B562" s="23" t="str">
        <f t="shared" si="100"/>
        <v>263.81.448.0</v>
      </c>
      <c r="C562" s="23" t="str">
        <f t="shared" si="101"/>
        <v>R9</v>
      </c>
      <c r="D562" s="23">
        <f t="shared" si="102"/>
        <v>0.75</v>
      </c>
      <c r="E562" s="23" t="str">
        <f t="shared" si="103"/>
        <v>45+</v>
      </c>
      <c r="F562" s="23" t="str">
        <f t="shared" si="104"/>
        <v>S</v>
      </c>
      <c r="G562" s="27" t="s">
        <v>2783</v>
      </c>
      <c r="H562" s="27" t="str">
        <f t="shared" si="98"/>
        <v/>
      </c>
      <c r="I562" s="23" t="str">
        <f t="shared" si="105"/>
        <v>Messieurs</v>
      </c>
      <c r="J562" t="str">
        <f t="shared" si="106"/>
        <v>448.0</v>
      </c>
      <c r="K562">
        <f t="shared" si="107"/>
        <v>4</v>
      </c>
      <c r="L562" s="23" t="str">
        <f t="shared" si="108"/>
        <v>R9 </v>
      </c>
      <c r="M562" s="23" t="s">
        <v>770</v>
      </c>
      <c r="N562" s="23" t="s">
        <v>771</v>
      </c>
      <c r="O562" s="23" t="s">
        <v>2525</v>
      </c>
      <c r="P562" s="23">
        <v>32606</v>
      </c>
      <c r="Q562" s="23">
        <v>0.75</v>
      </c>
      <c r="R562" s="23" t="s">
        <v>76</v>
      </c>
      <c r="S562" s="23" t="s">
        <v>822</v>
      </c>
    </row>
    <row r="563" spans="1:19" x14ac:dyDescent="0.35">
      <c r="A563" s="23" t="str">
        <f t="shared" si="99"/>
        <v>Chraiti Hamza</v>
      </c>
      <c r="B563" s="23" t="str">
        <f t="shared" si="100"/>
        <v>264.61.479.0</v>
      </c>
      <c r="C563" s="23" t="str">
        <f t="shared" si="101"/>
        <v>R8</v>
      </c>
      <c r="D563" s="23">
        <f t="shared" si="102"/>
        <v>1.516</v>
      </c>
      <c r="E563" s="23" t="str">
        <f t="shared" si="103"/>
        <v>65+</v>
      </c>
      <c r="F563" s="23" t="str">
        <f t="shared" si="104"/>
        <v>A</v>
      </c>
      <c r="G563" s="27" t="s">
        <v>3273</v>
      </c>
      <c r="H563" s="27" t="str">
        <f t="shared" si="98"/>
        <v/>
      </c>
      <c r="I563" s="23" t="str">
        <f t="shared" si="105"/>
        <v>Messieurs</v>
      </c>
      <c r="J563" t="str">
        <f t="shared" si="106"/>
        <v>479.0</v>
      </c>
      <c r="K563">
        <f t="shared" si="107"/>
        <v>4</v>
      </c>
      <c r="L563" s="23" t="str">
        <f t="shared" si="108"/>
        <v>R8 </v>
      </c>
      <c r="M563" s="23" t="s">
        <v>3475</v>
      </c>
      <c r="N563" s="23" t="s">
        <v>3476</v>
      </c>
      <c r="O563" s="23" t="s">
        <v>2522</v>
      </c>
      <c r="P563" s="23">
        <v>23526</v>
      </c>
      <c r="Q563" s="23">
        <v>1.516</v>
      </c>
      <c r="R563" s="23" t="s">
        <v>96</v>
      </c>
      <c r="S563" s="23" t="s">
        <v>36</v>
      </c>
    </row>
    <row r="564" spans="1:19" x14ac:dyDescent="0.35">
      <c r="A564" s="23" t="str">
        <f t="shared" si="99"/>
        <v>Christe Nikita</v>
      </c>
      <c r="B564" s="23" t="str">
        <f t="shared" si="100"/>
        <v>264.02.544.0</v>
      </c>
      <c r="C564" s="23" t="str">
        <f t="shared" si="101"/>
        <v>R9</v>
      </c>
      <c r="D564" s="23">
        <f t="shared" si="102"/>
        <v>0.75</v>
      </c>
      <c r="E564" s="23" t="str">
        <f t="shared" si="103"/>
        <v>A</v>
      </c>
      <c r="F564" s="23" t="str">
        <f t="shared" si="104"/>
        <v>S</v>
      </c>
      <c r="G564" s="27" t="s">
        <v>28</v>
      </c>
      <c r="H564" s="27" t="str">
        <f t="shared" si="98"/>
        <v/>
      </c>
      <c r="I564" s="23" t="str">
        <f t="shared" si="105"/>
        <v>Dames</v>
      </c>
      <c r="J564" t="str">
        <f t="shared" si="106"/>
        <v>544.0</v>
      </c>
      <c r="K564">
        <f t="shared" si="107"/>
        <v>5</v>
      </c>
      <c r="L564" s="23" t="str">
        <f t="shared" si="108"/>
        <v>R9 </v>
      </c>
      <c r="M564" s="23" t="s">
        <v>288</v>
      </c>
      <c r="N564" s="23" t="s">
        <v>289</v>
      </c>
      <c r="O564" s="23" t="s">
        <v>2525</v>
      </c>
      <c r="P564" s="23">
        <v>11849</v>
      </c>
      <c r="Q564" s="23">
        <v>0.75</v>
      </c>
      <c r="R564" s="23" t="s">
        <v>36</v>
      </c>
      <c r="S564" s="23" t="s">
        <v>822</v>
      </c>
    </row>
    <row r="565" spans="1:19" x14ac:dyDescent="0.35">
      <c r="A565" s="23" t="str">
        <f t="shared" si="99"/>
        <v>Christener Paul</v>
      </c>
      <c r="B565" s="23" t="str">
        <f t="shared" si="100"/>
        <v>264.66.489.0</v>
      </c>
      <c r="C565" s="23" t="str">
        <f t="shared" si="101"/>
        <v>R9</v>
      </c>
      <c r="D565" s="23">
        <f t="shared" si="102"/>
        <v>0.75</v>
      </c>
      <c r="E565" s="23" t="str">
        <f t="shared" si="103"/>
        <v>60+</v>
      </c>
      <c r="F565" s="23" t="str">
        <f t="shared" si="104"/>
        <v>A</v>
      </c>
      <c r="G565" s="27" t="s">
        <v>1733</v>
      </c>
      <c r="H565" s="27" t="str">
        <f t="shared" si="98"/>
        <v/>
      </c>
      <c r="I565" s="23" t="str">
        <f t="shared" si="105"/>
        <v>Messieurs</v>
      </c>
      <c r="J565" t="str">
        <f t="shared" si="106"/>
        <v>489.0</v>
      </c>
      <c r="K565">
        <f t="shared" si="107"/>
        <v>4</v>
      </c>
      <c r="L565" s="23" t="str">
        <f t="shared" si="108"/>
        <v>R9 </v>
      </c>
      <c r="M565" s="23" t="s">
        <v>3267</v>
      </c>
      <c r="N565" s="23" t="s">
        <v>3268</v>
      </c>
      <c r="O565" s="23" t="s">
        <v>2525</v>
      </c>
      <c r="P565" s="23">
        <v>32606</v>
      </c>
      <c r="Q565" s="23">
        <v>0.75</v>
      </c>
      <c r="R565" s="23" t="s">
        <v>47</v>
      </c>
      <c r="S565" s="23" t="s">
        <v>36</v>
      </c>
    </row>
    <row r="566" spans="1:19" x14ac:dyDescent="0.35">
      <c r="A566" s="23" t="str">
        <f t="shared" si="99"/>
        <v>Christophe Raphaël</v>
      </c>
      <c r="B566" s="23" t="str">
        <f t="shared" si="100"/>
        <v>264.88.151.0</v>
      </c>
      <c r="C566" s="23" t="str">
        <f t="shared" si="101"/>
        <v>R7</v>
      </c>
      <c r="D566" s="23">
        <f t="shared" si="102"/>
        <v>2.4740000000000002</v>
      </c>
      <c r="E566" s="23" t="str">
        <f t="shared" si="103"/>
        <v>35+</v>
      </c>
      <c r="F566" s="23" t="str">
        <f t="shared" si="104"/>
        <v>S</v>
      </c>
      <c r="G566" s="27" t="s">
        <v>4910</v>
      </c>
      <c r="H566" s="27" t="str">
        <f t="shared" si="98"/>
        <v/>
      </c>
      <c r="I566" s="23" t="str">
        <f t="shared" si="105"/>
        <v>Messieurs</v>
      </c>
      <c r="J566" t="str">
        <f t="shared" si="106"/>
        <v>151.0</v>
      </c>
      <c r="K566">
        <f t="shared" si="107"/>
        <v>1</v>
      </c>
      <c r="L566" s="23" t="str">
        <f t="shared" si="108"/>
        <v>R7 </v>
      </c>
      <c r="M566" s="23" t="s">
        <v>6631</v>
      </c>
      <c r="N566" s="23" t="s">
        <v>6632</v>
      </c>
      <c r="O566" s="23" t="s">
        <v>2518</v>
      </c>
      <c r="P566" s="23">
        <v>15975</v>
      </c>
      <c r="Q566" s="23">
        <v>2.4740000000000002</v>
      </c>
      <c r="R566" s="23" t="s">
        <v>42</v>
      </c>
      <c r="S566" s="23" t="s">
        <v>822</v>
      </c>
    </row>
    <row r="567" spans="1:19" x14ac:dyDescent="0.35">
      <c r="A567" s="23" t="str">
        <f t="shared" si="99"/>
        <v>Chvetsova Irina</v>
      </c>
      <c r="B567" s="23" t="str">
        <f t="shared" si="100"/>
        <v>264.52.707.0</v>
      </c>
      <c r="C567" s="23" t="str">
        <f t="shared" si="101"/>
        <v>R8</v>
      </c>
      <c r="D567" s="23">
        <f t="shared" si="102"/>
        <v>0.81799999999999995</v>
      </c>
      <c r="E567" s="23" t="str">
        <f t="shared" si="103"/>
        <v>70+</v>
      </c>
      <c r="F567" s="23" t="str">
        <f t="shared" si="104"/>
        <v>S</v>
      </c>
      <c r="G567" s="27" t="s">
        <v>5553</v>
      </c>
      <c r="H567" s="27" t="str">
        <f t="shared" ref="H567:H630" si="109">IF(B567=B566,1,"")</f>
        <v/>
      </c>
      <c r="I567" s="23" t="str">
        <f t="shared" si="105"/>
        <v>Dames</v>
      </c>
      <c r="J567" t="str">
        <f t="shared" si="106"/>
        <v>707.0</v>
      </c>
      <c r="K567">
        <f t="shared" si="107"/>
        <v>7</v>
      </c>
      <c r="L567" s="23" t="str">
        <f t="shared" si="108"/>
        <v>R8 </v>
      </c>
      <c r="M567" s="23" t="s">
        <v>5163</v>
      </c>
      <c r="N567" s="23" t="s">
        <v>5164</v>
      </c>
      <c r="O567" s="23" t="s">
        <v>2522</v>
      </c>
      <c r="P567" s="23">
        <v>11496</v>
      </c>
      <c r="Q567" s="23">
        <v>0.81799999999999995</v>
      </c>
      <c r="R567" s="23" t="s">
        <v>144</v>
      </c>
      <c r="S567" s="23" t="s">
        <v>822</v>
      </c>
    </row>
    <row r="568" spans="1:19" x14ac:dyDescent="0.35">
      <c r="A568" s="23" t="str">
        <f t="shared" si="99"/>
        <v>Ciervo Maurizio</v>
      </c>
      <c r="B568" s="23" t="str">
        <f t="shared" si="100"/>
        <v>265.73.152.0</v>
      </c>
      <c r="C568" s="23" t="str">
        <f t="shared" si="101"/>
        <v>R9</v>
      </c>
      <c r="D568" s="23">
        <f t="shared" si="102"/>
        <v>0.75</v>
      </c>
      <c r="E568" s="23" t="str">
        <f t="shared" si="103"/>
        <v>50+</v>
      </c>
      <c r="F568" s="23" t="str">
        <f t="shared" si="104"/>
        <v>S</v>
      </c>
      <c r="G568" s="27" t="s">
        <v>497</v>
      </c>
      <c r="H568" s="27" t="str">
        <f t="shared" si="109"/>
        <v/>
      </c>
      <c r="I568" s="23" t="str">
        <f t="shared" si="105"/>
        <v>Messieurs</v>
      </c>
      <c r="J568" t="str">
        <f t="shared" si="106"/>
        <v>152.0</v>
      </c>
      <c r="K568">
        <f t="shared" si="107"/>
        <v>1</v>
      </c>
      <c r="L568" s="23" t="str">
        <f t="shared" si="108"/>
        <v>R9 </v>
      </c>
      <c r="M568" s="23" t="s">
        <v>599</v>
      </c>
      <c r="N568" s="23" t="s">
        <v>600</v>
      </c>
      <c r="O568" s="23" t="s">
        <v>2525</v>
      </c>
      <c r="P568" s="23">
        <v>32606</v>
      </c>
      <c r="Q568" s="23">
        <v>0.75</v>
      </c>
      <c r="R568" s="23" t="s">
        <v>39</v>
      </c>
      <c r="S568" s="23" t="s">
        <v>822</v>
      </c>
    </row>
    <row r="569" spans="1:19" x14ac:dyDescent="0.35">
      <c r="A569" s="23" t="str">
        <f t="shared" si="99"/>
        <v>Cigdem Sacha</v>
      </c>
      <c r="B569" s="23" t="str">
        <f t="shared" si="100"/>
        <v>265.08.191.0</v>
      </c>
      <c r="C569" s="23" t="str">
        <f t="shared" si="101"/>
        <v>R9</v>
      </c>
      <c r="D569" s="23">
        <f t="shared" si="102"/>
        <v>0.75</v>
      </c>
      <c r="E569" s="23" t="str">
        <f t="shared" si="103"/>
        <v>18&amp;U</v>
      </c>
      <c r="F569" s="23" t="str">
        <f t="shared" si="104"/>
        <v>S</v>
      </c>
      <c r="G569" s="27" t="s">
        <v>3273</v>
      </c>
      <c r="H569" s="27" t="str">
        <f t="shared" si="109"/>
        <v/>
      </c>
      <c r="I569" s="23" t="str">
        <f t="shared" si="105"/>
        <v>Messieurs</v>
      </c>
      <c r="J569" t="str">
        <f t="shared" si="106"/>
        <v>191.0</v>
      </c>
      <c r="K569">
        <f t="shared" si="107"/>
        <v>1</v>
      </c>
      <c r="L569" s="23" t="str">
        <f t="shared" si="108"/>
        <v>R9 </v>
      </c>
      <c r="M569" s="23" t="s">
        <v>3521</v>
      </c>
      <c r="N569" s="23" t="s">
        <v>3522</v>
      </c>
      <c r="O569" s="23" t="s">
        <v>2525</v>
      </c>
      <c r="P569" s="23">
        <v>32606</v>
      </c>
      <c r="Q569" s="23">
        <v>0.75</v>
      </c>
      <c r="R569" s="23" t="s">
        <v>71</v>
      </c>
      <c r="S569" s="23" t="s">
        <v>822</v>
      </c>
    </row>
    <row r="570" spans="1:19" x14ac:dyDescent="0.35">
      <c r="A570" s="23" t="str">
        <f t="shared" si="99"/>
        <v>Cina Valentin</v>
      </c>
      <c r="B570" s="23" t="str">
        <f t="shared" si="100"/>
        <v>265.00.107.0</v>
      </c>
      <c r="C570" s="23" t="str">
        <f t="shared" si="101"/>
        <v>R6</v>
      </c>
      <c r="D570" s="23">
        <f t="shared" si="102"/>
        <v>4.5739999999999998</v>
      </c>
      <c r="E570" s="23" t="str">
        <f t="shared" si="103"/>
        <v>A</v>
      </c>
      <c r="F570" s="23" t="str">
        <f t="shared" si="104"/>
        <v>S</v>
      </c>
      <c r="G570" s="27" t="s">
        <v>2786</v>
      </c>
      <c r="H570" s="27" t="str">
        <f t="shared" si="109"/>
        <v/>
      </c>
      <c r="I570" s="23" t="str">
        <f t="shared" si="105"/>
        <v>Messieurs</v>
      </c>
      <c r="J570" t="str">
        <f t="shared" si="106"/>
        <v>107.0</v>
      </c>
      <c r="K570">
        <f t="shared" si="107"/>
        <v>1</v>
      </c>
      <c r="L570" s="23" t="str">
        <f t="shared" si="108"/>
        <v>R6 </v>
      </c>
      <c r="M570" s="23" t="s">
        <v>2946</v>
      </c>
      <c r="N570" s="23" t="s">
        <v>2947</v>
      </c>
      <c r="O570" s="23" t="s">
        <v>2517</v>
      </c>
      <c r="P570" s="23">
        <v>5589</v>
      </c>
      <c r="Q570" s="23">
        <v>4.5739999999999998</v>
      </c>
      <c r="R570" s="23" t="s">
        <v>36</v>
      </c>
      <c r="S570" s="23" t="s">
        <v>822</v>
      </c>
    </row>
    <row r="571" spans="1:19" x14ac:dyDescent="0.35">
      <c r="A571" s="23" t="str">
        <f t="shared" si="99"/>
        <v>Cini Philippe</v>
      </c>
      <c r="B571" s="23" t="str">
        <f t="shared" si="100"/>
        <v>265.61.331.0</v>
      </c>
      <c r="C571" s="23" t="str">
        <f t="shared" si="101"/>
        <v>R9</v>
      </c>
      <c r="D571" s="23">
        <f t="shared" si="102"/>
        <v>0.75</v>
      </c>
      <c r="E571" s="23" t="str">
        <f t="shared" si="103"/>
        <v>65+</v>
      </c>
      <c r="F571" s="23" t="str">
        <f t="shared" si="104"/>
        <v>S</v>
      </c>
      <c r="G571" s="27" t="s">
        <v>493</v>
      </c>
      <c r="H571" s="27" t="str">
        <f t="shared" si="109"/>
        <v/>
      </c>
      <c r="I571" s="23" t="str">
        <f t="shared" si="105"/>
        <v>Messieurs</v>
      </c>
      <c r="J571" t="str">
        <f t="shared" si="106"/>
        <v>331.0</v>
      </c>
      <c r="K571">
        <f t="shared" si="107"/>
        <v>3</v>
      </c>
      <c r="L571" s="23" t="str">
        <f t="shared" si="108"/>
        <v>R9 </v>
      </c>
      <c r="M571" s="23" t="s">
        <v>984</v>
      </c>
      <c r="N571" s="23" t="s">
        <v>985</v>
      </c>
      <c r="O571" s="23" t="s">
        <v>2525</v>
      </c>
      <c r="P571" s="23">
        <v>32606</v>
      </c>
      <c r="Q571" s="23">
        <v>0.75</v>
      </c>
      <c r="R571" s="23" t="s">
        <v>96</v>
      </c>
      <c r="S571" s="23" t="s">
        <v>822</v>
      </c>
    </row>
    <row r="572" spans="1:19" x14ac:dyDescent="0.35">
      <c r="A572" s="23" t="str">
        <f t="shared" si="99"/>
        <v>Cioroiu Nicolas</v>
      </c>
      <c r="B572" s="23" t="str">
        <f t="shared" si="100"/>
        <v>265.16.416.0</v>
      </c>
      <c r="C572" s="23" t="str">
        <f t="shared" si="101"/>
        <v>R6</v>
      </c>
      <c r="D572" s="23">
        <f t="shared" si="102"/>
        <v>4.702</v>
      </c>
      <c r="E572" s="23" t="str">
        <f t="shared" si="103"/>
        <v>10&amp;U</v>
      </c>
      <c r="F572" s="23" t="str">
        <f t="shared" si="104"/>
        <v>A</v>
      </c>
      <c r="G572" s="27" t="s">
        <v>497</v>
      </c>
      <c r="H572" s="27" t="str">
        <f t="shared" si="109"/>
        <v/>
      </c>
      <c r="I572" s="23" t="str">
        <f t="shared" si="105"/>
        <v>Messieurs</v>
      </c>
      <c r="J572" t="str">
        <f t="shared" si="106"/>
        <v>416.0</v>
      </c>
      <c r="K572">
        <f t="shared" si="107"/>
        <v>4</v>
      </c>
      <c r="L572" s="23" t="str">
        <f t="shared" si="108"/>
        <v>R6 </v>
      </c>
      <c r="M572" s="23" t="s">
        <v>5618</v>
      </c>
      <c r="N572" s="23" t="s">
        <v>5619</v>
      </c>
      <c r="O572" s="23" t="s">
        <v>2517</v>
      </c>
      <c r="P572" s="23">
        <v>5198</v>
      </c>
      <c r="Q572" s="23">
        <v>4.702</v>
      </c>
      <c r="R572" s="23" t="s">
        <v>106</v>
      </c>
      <c r="S572" s="23" t="s">
        <v>36</v>
      </c>
    </row>
    <row r="573" spans="1:19" x14ac:dyDescent="0.35">
      <c r="A573" s="23" t="str">
        <f t="shared" si="99"/>
        <v>Cirjanic David</v>
      </c>
      <c r="B573" s="23" t="str">
        <f t="shared" si="100"/>
        <v>265.82.343.0</v>
      </c>
      <c r="C573" s="23" t="str">
        <f t="shared" si="101"/>
        <v>R7</v>
      </c>
      <c r="D573" s="23">
        <f t="shared" si="102"/>
        <v>2.5459999999999998</v>
      </c>
      <c r="E573" s="23" t="str">
        <f t="shared" si="103"/>
        <v>40+</v>
      </c>
      <c r="F573" s="23" t="str">
        <f t="shared" si="104"/>
        <v>A</v>
      </c>
      <c r="G573" s="27" t="s">
        <v>27</v>
      </c>
      <c r="H573" s="27" t="str">
        <f t="shared" si="109"/>
        <v/>
      </c>
      <c r="I573" s="23" t="str">
        <f t="shared" si="105"/>
        <v>Messieurs</v>
      </c>
      <c r="J573" t="str">
        <f t="shared" si="106"/>
        <v>343.0</v>
      </c>
      <c r="K573">
        <f t="shared" si="107"/>
        <v>3</v>
      </c>
      <c r="L573" s="23" t="str">
        <f t="shared" si="108"/>
        <v>R7 </v>
      </c>
      <c r="M573" s="23" t="s">
        <v>3098</v>
      </c>
      <c r="N573" s="23" t="s">
        <v>3099</v>
      </c>
      <c r="O573" s="23" t="s">
        <v>2518</v>
      </c>
      <c r="P573" s="23">
        <v>15461</v>
      </c>
      <c r="Q573" s="23">
        <v>2.5459999999999998</v>
      </c>
      <c r="R573" s="23" t="s">
        <v>68</v>
      </c>
      <c r="S573" s="23" t="s">
        <v>36</v>
      </c>
    </row>
    <row r="574" spans="1:19" x14ac:dyDescent="0.35">
      <c r="A574" s="23" t="str">
        <f t="shared" si="99"/>
        <v>Cisterna Teodjan</v>
      </c>
      <c r="B574" s="23" t="str">
        <f t="shared" si="100"/>
        <v>265.12.468.0</v>
      </c>
      <c r="C574" s="23" t="str">
        <f t="shared" si="101"/>
        <v>R9</v>
      </c>
      <c r="D574" s="23">
        <f t="shared" si="102"/>
        <v>0.75</v>
      </c>
      <c r="E574" s="23" t="str">
        <f t="shared" si="103"/>
        <v>14&amp;U</v>
      </c>
      <c r="F574" s="23" t="str">
        <f t="shared" si="104"/>
        <v>S</v>
      </c>
      <c r="G574" s="27" t="s">
        <v>4909</v>
      </c>
      <c r="H574" s="27" t="str">
        <f t="shared" si="109"/>
        <v/>
      </c>
      <c r="I574" s="23" t="str">
        <f t="shared" si="105"/>
        <v>Messieurs</v>
      </c>
      <c r="J574" t="str">
        <f t="shared" si="106"/>
        <v>468.0</v>
      </c>
      <c r="K574">
        <f t="shared" si="107"/>
        <v>4</v>
      </c>
      <c r="L574" s="23" t="str">
        <f t="shared" si="108"/>
        <v>R9 </v>
      </c>
      <c r="M574" s="23" t="s">
        <v>5887</v>
      </c>
      <c r="N574" s="23" t="s">
        <v>5888</v>
      </c>
      <c r="O574" s="23" t="s">
        <v>2525</v>
      </c>
      <c r="P574" s="23">
        <v>32606</v>
      </c>
      <c r="Q574" s="23">
        <v>0.75</v>
      </c>
      <c r="R574" s="23" t="s">
        <v>81</v>
      </c>
      <c r="S574" s="23" t="s">
        <v>822</v>
      </c>
    </row>
    <row r="575" spans="1:19" x14ac:dyDescent="0.35">
      <c r="A575" s="23" t="str">
        <f t="shared" si="99"/>
        <v>Civel Lucien</v>
      </c>
      <c r="B575" s="23" t="str">
        <f t="shared" si="100"/>
        <v>265.15.358.0</v>
      </c>
      <c r="C575" s="23" t="str">
        <f t="shared" si="101"/>
        <v>R9</v>
      </c>
      <c r="D575" s="23">
        <f t="shared" si="102"/>
        <v>0.745</v>
      </c>
      <c r="E575" s="23" t="str">
        <f t="shared" si="103"/>
        <v>12&amp;U</v>
      </c>
      <c r="F575" s="23" t="str">
        <f t="shared" si="104"/>
        <v>A</v>
      </c>
      <c r="G575" s="27" t="s">
        <v>3274</v>
      </c>
      <c r="H575" s="27" t="str">
        <f t="shared" si="109"/>
        <v/>
      </c>
      <c r="I575" s="23" t="str">
        <f t="shared" si="105"/>
        <v>Messieurs</v>
      </c>
      <c r="J575" t="str">
        <f t="shared" si="106"/>
        <v>358.0</v>
      </c>
      <c r="K575">
        <f t="shared" si="107"/>
        <v>3</v>
      </c>
      <c r="L575" s="23" t="str">
        <f t="shared" si="108"/>
        <v>R9 </v>
      </c>
      <c r="M575" s="23" t="s">
        <v>6021</v>
      </c>
      <c r="N575" s="23" t="s">
        <v>6022</v>
      </c>
      <c r="O575" s="23" t="s">
        <v>2525</v>
      </c>
      <c r="P575" s="23">
        <v>44992</v>
      </c>
      <c r="Q575" s="23">
        <v>0.745</v>
      </c>
      <c r="R575" s="23" t="s">
        <v>50</v>
      </c>
      <c r="S575" s="23" t="s">
        <v>36</v>
      </c>
    </row>
    <row r="576" spans="1:19" x14ac:dyDescent="0.35">
      <c r="A576" s="23" t="str">
        <f t="shared" si="99"/>
        <v>Ciz Duxin Charlotte</v>
      </c>
      <c r="B576" s="23" t="str">
        <f t="shared" si="100"/>
        <v>265.17.783.0</v>
      </c>
      <c r="C576" s="23" t="str">
        <f t="shared" si="101"/>
        <v>R7</v>
      </c>
      <c r="D576" s="23">
        <f t="shared" si="102"/>
        <v>2.9820000000000002</v>
      </c>
      <c r="E576" s="23" t="str">
        <f t="shared" si="103"/>
        <v>10&amp;U</v>
      </c>
      <c r="F576" s="23" t="str">
        <f t="shared" si="104"/>
        <v>A</v>
      </c>
      <c r="G576" s="27" t="s">
        <v>1733</v>
      </c>
      <c r="H576" s="27" t="str">
        <f t="shared" si="109"/>
        <v/>
      </c>
      <c r="I576" s="23" t="str">
        <f t="shared" si="105"/>
        <v>Dames</v>
      </c>
      <c r="J576" t="str">
        <f t="shared" si="106"/>
        <v>783.0</v>
      </c>
      <c r="K576">
        <f t="shared" si="107"/>
        <v>7</v>
      </c>
      <c r="L576" s="23" t="str">
        <f t="shared" si="108"/>
        <v>R7 </v>
      </c>
      <c r="M576" s="23" t="s">
        <v>3940</v>
      </c>
      <c r="N576" s="23" t="s">
        <v>3941</v>
      </c>
      <c r="O576" s="23" t="s">
        <v>2518</v>
      </c>
      <c r="P576" s="23">
        <v>4444</v>
      </c>
      <c r="Q576" s="23">
        <v>2.9820000000000002</v>
      </c>
      <c r="R576" s="23" t="s">
        <v>106</v>
      </c>
      <c r="S576" s="23" t="s">
        <v>36</v>
      </c>
    </row>
    <row r="577" spans="1:19" x14ac:dyDescent="0.35">
      <c r="A577" s="23" t="str">
        <f t="shared" si="99"/>
        <v>Ciz Duxin Louise</v>
      </c>
      <c r="B577" s="23" t="str">
        <f t="shared" si="100"/>
        <v>265.14.864.0</v>
      </c>
      <c r="C577" s="23" t="str">
        <f t="shared" si="101"/>
        <v>R7</v>
      </c>
      <c r="D577" s="23">
        <f t="shared" si="102"/>
        <v>1.784</v>
      </c>
      <c r="E577" s="23" t="str">
        <f t="shared" si="103"/>
        <v>12&amp;U</v>
      </c>
      <c r="F577" s="23" t="str">
        <f t="shared" si="104"/>
        <v>A</v>
      </c>
      <c r="G577" s="27" t="s">
        <v>1733</v>
      </c>
      <c r="H577" s="27" t="str">
        <f t="shared" si="109"/>
        <v/>
      </c>
      <c r="I577" s="23" t="str">
        <f t="shared" si="105"/>
        <v>Dames</v>
      </c>
      <c r="J577" t="str">
        <f t="shared" si="106"/>
        <v>864.0</v>
      </c>
      <c r="K577">
        <f t="shared" si="107"/>
        <v>8</v>
      </c>
      <c r="L577" s="23" t="str">
        <f t="shared" si="108"/>
        <v>R7 </v>
      </c>
      <c r="M577" s="23" t="s">
        <v>3174</v>
      </c>
      <c r="N577" s="23" t="s">
        <v>3175</v>
      </c>
      <c r="O577" s="23" t="s">
        <v>2518</v>
      </c>
      <c r="P577" s="23">
        <v>7582</v>
      </c>
      <c r="Q577" s="23">
        <v>1.784</v>
      </c>
      <c r="R577" s="23" t="s">
        <v>50</v>
      </c>
      <c r="S577" s="23" t="s">
        <v>36</v>
      </c>
    </row>
    <row r="578" spans="1:19" x14ac:dyDescent="0.35">
      <c r="A578" s="23" t="str">
        <f t="shared" si="99"/>
        <v>Ciz Juraj</v>
      </c>
      <c r="B578" s="23" t="str">
        <f t="shared" si="100"/>
        <v>265.77.340.0</v>
      </c>
      <c r="C578" s="23" t="str">
        <f t="shared" si="101"/>
        <v>R7</v>
      </c>
      <c r="D578" s="23">
        <f t="shared" si="102"/>
        <v>2.754</v>
      </c>
      <c r="E578" s="23" t="str">
        <f t="shared" si="103"/>
        <v>45+</v>
      </c>
      <c r="F578" s="23" t="str">
        <f t="shared" si="104"/>
        <v>A</v>
      </c>
      <c r="G578" s="27" t="s">
        <v>1733</v>
      </c>
      <c r="H578" s="27" t="str">
        <f t="shared" si="109"/>
        <v/>
      </c>
      <c r="I578" s="23" t="str">
        <f t="shared" si="105"/>
        <v>Messieurs</v>
      </c>
      <c r="J578" t="str">
        <f t="shared" si="106"/>
        <v>340.0</v>
      </c>
      <c r="K578">
        <f t="shared" si="107"/>
        <v>3</v>
      </c>
      <c r="L578" s="23" t="str">
        <f t="shared" si="108"/>
        <v>R7 </v>
      </c>
      <c r="M578" s="23" t="s">
        <v>3973</v>
      </c>
      <c r="N578" s="23" t="s">
        <v>3974</v>
      </c>
      <c r="O578" s="23" t="s">
        <v>2518</v>
      </c>
      <c r="P578" s="23">
        <v>14149</v>
      </c>
      <c r="Q578" s="23">
        <v>2.754</v>
      </c>
      <c r="R578" s="23" t="s">
        <v>76</v>
      </c>
      <c r="S578" s="23" t="s">
        <v>36</v>
      </c>
    </row>
    <row r="579" spans="1:19" x14ac:dyDescent="0.35">
      <c r="A579" s="23" t="str">
        <f t="shared" ref="A579:A642" si="110">+N579</f>
        <v>Claret Arnaud</v>
      </c>
      <c r="B579" s="23" t="str">
        <f t="shared" ref="B579:B642" si="111">+M579</f>
        <v>266.97.245.0</v>
      </c>
      <c r="C579" s="23" t="str">
        <f t="shared" ref="C579:C642" si="112">LEFT(L579,2)</f>
        <v>R9</v>
      </c>
      <c r="D579" s="23">
        <f t="shared" ref="D579:D642" si="113">+Q579</f>
        <v>0.75</v>
      </c>
      <c r="E579" s="23" t="str">
        <f t="shared" ref="E579:E642" si="114">+R579</f>
        <v>A</v>
      </c>
      <c r="F579" s="23" t="str">
        <f t="shared" ref="F579:F642" si="115">+S579</f>
        <v>S</v>
      </c>
      <c r="G579" s="27" t="s">
        <v>1733</v>
      </c>
      <c r="H579" s="27" t="str">
        <f t="shared" si="109"/>
        <v/>
      </c>
      <c r="I579" s="23" t="str">
        <f t="shared" ref="I579:I642" si="116">IF(K579&gt;4,"Dames","Messieurs")</f>
        <v>Messieurs</v>
      </c>
      <c r="J579" t="str">
        <f t="shared" ref="J579:J642" si="117">RIGHT(B579,5)</f>
        <v>245.0</v>
      </c>
      <c r="K579">
        <f t="shared" ref="K579:K642" si="118">VALUE(LEFT(J579,1))</f>
        <v>2</v>
      </c>
      <c r="L579" s="23" t="str">
        <f t="shared" ref="L579:L642" si="119">+O579</f>
        <v>R9 </v>
      </c>
      <c r="M579" s="23" t="s">
        <v>1988</v>
      </c>
      <c r="N579" s="23" t="s">
        <v>1989</v>
      </c>
      <c r="O579" s="23" t="s">
        <v>2525</v>
      </c>
      <c r="P579" s="23">
        <v>32606</v>
      </c>
      <c r="Q579" s="23">
        <v>0.75</v>
      </c>
      <c r="R579" s="23" t="s">
        <v>36</v>
      </c>
      <c r="S579" s="23" t="s">
        <v>822</v>
      </c>
    </row>
    <row r="580" spans="1:19" x14ac:dyDescent="0.35">
      <c r="A580" s="23" t="str">
        <f t="shared" si="110"/>
        <v>Claret Marion</v>
      </c>
      <c r="B580" s="23" t="str">
        <f t="shared" si="111"/>
        <v>266.95.758.0</v>
      </c>
      <c r="C580" s="23" t="str">
        <f t="shared" si="112"/>
        <v>R9</v>
      </c>
      <c r="D580" s="23">
        <f t="shared" si="113"/>
        <v>0.75</v>
      </c>
      <c r="E580" s="23" t="str">
        <f t="shared" si="114"/>
        <v>30+</v>
      </c>
      <c r="F580" s="23" t="str">
        <f t="shared" si="115"/>
        <v>S</v>
      </c>
      <c r="G580" s="27" t="s">
        <v>1733</v>
      </c>
      <c r="H580" s="27" t="str">
        <f t="shared" si="109"/>
        <v/>
      </c>
      <c r="I580" s="23" t="str">
        <f t="shared" si="116"/>
        <v>Dames</v>
      </c>
      <c r="J580" t="str">
        <f t="shared" si="117"/>
        <v>758.0</v>
      </c>
      <c r="K580">
        <f t="shared" si="118"/>
        <v>7</v>
      </c>
      <c r="L580" s="23" t="str">
        <f t="shared" si="119"/>
        <v>R9 </v>
      </c>
      <c r="M580" s="23" t="s">
        <v>1868</v>
      </c>
      <c r="N580" s="23" t="s">
        <v>1869</v>
      </c>
      <c r="O580" s="23" t="s">
        <v>2525</v>
      </c>
      <c r="P580" s="23">
        <v>11849</v>
      </c>
      <c r="Q580" s="23">
        <v>0.75</v>
      </c>
      <c r="R580" s="23" t="s">
        <v>35</v>
      </c>
      <c r="S580" s="23" t="s">
        <v>822</v>
      </c>
    </row>
    <row r="581" spans="1:19" x14ac:dyDescent="0.35">
      <c r="A581" s="23" t="str">
        <f t="shared" si="110"/>
        <v>Clary Catherine</v>
      </c>
      <c r="B581" s="23" t="str">
        <f t="shared" si="111"/>
        <v>266.90.848.0</v>
      </c>
      <c r="C581" s="23" t="str">
        <f t="shared" si="112"/>
        <v>R8</v>
      </c>
      <c r="D581" s="23">
        <f t="shared" si="113"/>
        <v>1.6890000000000001</v>
      </c>
      <c r="E581" s="23" t="str">
        <f t="shared" si="114"/>
        <v>35+</v>
      </c>
      <c r="F581" s="23" t="str">
        <f t="shared" si="115"/>
        <v>S</v>
      </c>
      <c r="G581" s="27" t="s">
        <v>3273</v>
      </c>
      <c r="H581" s="27" t="str">
        <f t="shared" si="109"/>
        <v/>
      </c>
      <c r="I581" s="23" t="str">
        <f t="shared" si="116"/>
        <v>Dames</v>
      </c>
      <c r="J581" t="str">
        <f t="shared" si="117"/>
        <v>848.0</v>
      </c>
      <c r="K581">
        <f t="shared" si="118"/>
        <v>8</v>
      </c>
      <c r="L581" s="23" t="str">
        <f t="shared" si="119"/>
        <v>R8 </v>
      </c>
      <c r="M581" s="23" t="s">
        <v>3341</v>
      </c>
      <c r="N581" s="23" t="s">
        <v>3342</v>
      </c>
      <c r="O581" s="23" t="s">
        <v>2522</v>
      </c>
      <c r="P581" s="23">
        <v>7950</v>
      </c>
      <c r="Q581" s="23">
        <v>1.6890000000000001</v>
      </c>
      <c r="R581" s="23" t="s">
        <v>42</v>
      </c>
      <c r="S581" s="23" t="s">
        <v>822</v>
      </c>
    </row>
    <row r="582" spans="1:19" x14ac:dyDescent="0.35">
      <c r="A582" s="23" t="str">
        <f t="shared" si="110"/>
        <v>Clastres Patrick</v>
      </c>
      <c r="B582" s="23" t="str">
        <f t="shared" si="111"/>
        <v>266.64.128.0</v>
      </c>
      <c r="C582" s="23" t="str">
        <f t="shared" si="112"/>
        <v>R9</v>
      </c>
      <c r="D582" s="23">
        <f t="shared" si="113"/>
        <v>0.75</v>
      </c>
      <c r="E582" s="23" t="str">
        <f t="shared" si="114"/>
        <v>60+</v>
      </c>
      <c r="F582" s="23" t="str">
        <f t="shared" si="115"/>
        <v>S</v>
      </c>
      <c r="G582" s="27" t="s">
        <v>4909</v>
      </c>
      <c r="H582" s="27" t="str">
        <f t="shared" si="109"/>
        <v/>
      </c>
      <c r="I582" s="23" t="str">
        <f t="shared" si="116"/>
        <v>Messieurs</v>
      </c>
      <c r="J582" t="str">
        <f t="shared" si="117"/>
        <v>128.0</v>
      </c>
      <c r="K582">
        <f t="shared" si="118"/>
        <v>1</v>
      </c>
      <c r="L582" s="23" t="str">
        <f t="shared" si="119"/>
        <v>R9 </v>
      </c>
      <c r="M582" s="23" t="s">
        <v>5867</v>
      </c>
      <c r="N582" s="23" t="s">
        <v>5868</v>
      </c>
      <c r="O582" s="23" t="s">
        <v>2525</v>
      </c>
      <c r="P582" s="23">
        <v>32606</v>
      </c>
      <c r="Q582" s="23">
        <v>0.75</v>
      </c>
      <c r="R582" s="23" t="s">
        <v>47</v>
      </c>
      <c r="S582" s="23" t="s">
        <v>822</v>
      </c>
    </row>
    <row r="583" spans="1:19" x14ac:dyDescent="0.35">
      <c r="A583" s="23" t="str">
        <f t="shared" si="110"/>
        <v>Claudel Fiona</v>
      </c>
      <c r="B583" s="23" t="str">
        <f t="shared" si="111"/>
        <v>266.94.518.0</v>
      </c>
      <c r="C583" s="23" t="str">
        <f t="shared" si="112"/>
        <v>R6</v>
      </c>
      <c r="D583" s="23">
        <f t="shared" si="113"/>
        <v>4.0990000000000002</v>
      </c>
      <c r="E583" s="23" t="str">
        <f t="shared" si="114"/>
        <v>30+</v>
      </c>
      <c r="F583" s="23" t="str">
        <f t="shared" si="115"/>
        <v>A</v>
      </c>
      <c r="G583" s="27" t="s">
        <v>2783</v>
      </c>
      <c r="H583" s="27" t="str">
        <f t="shared" si="109"/>
        <v/>
      </c>
      <c r="I583" s="23" t="str">
        <f t="shared" si="116"/>
        <v>Dames</v>
      </c>
      <c r="J583" t="str">
        <f t="shared" si="117"/>
        <v>518.0</v>
      </c>
      <c r="K583">
        <f t="shared" si="118"/>
        <v>5</v>
      </c>
      <c r="L583" s="23" t="str">
        <f t="shared" si="119"/>
        <v>R6 </v>
      </c>
      <c r="M583" s="23" t="s">
        <v>733</v>
      </c>
      <c r="N583" s="23" t="s">
        <v>734</v>
      </c>
      <c r="O583" s="23" t="s">
        <v>2517</v>
      </c>
      <c r="P583" s="23">
        <v>2558</v>
      </c>
      <c r="Q583" s="23">
        <v>4.0990000000000002</v>
      </c>
      <c r="R583" s="23" t="s">
        <v>35</v>
      </c>
      <c r="S583" s="23" t="s">
        <v>36</v>
      </c>
    </row>
    <row r="584" spans="1:19" x14ac:dyDescent="0.35">
      <c r="A584" s="23" t="str">
        <f t="shared" si="110"/>
        <v>Claudel Marina</v>
      </c>
      <c r="B584" s="23" t="str">
        <f t="shared" si="111"/>
        <v>266.69.808.0</v>
      </c>
      <c r="C584" s="23" t="str">
        <f t="shared" si="112"/>
        <v>R6</v>
      </c>
      <c r="D584" s="23">
        <f t="shared" si="113"/>
        <v>3.8639999999999999</v>
      </c>
      <c r="E584" s="23" t="str">
        <f t="shared" si="114"/>
        <v>55+</v>
      </c>
      <c r="F584" s="23" t="str">
        <f t="shared" si="115"/>
        <v>A</v>
      </c>
      <c r="G584" s="27" t="s">
        <v>2783</v>
      </c>
      <c r="H584" s="27" t="str">
        <f t="shared" si="109"/>
        <v/>
      </c>
      <c r="I584" s="23" t="str">
        <f t="shared" si="116"/>
        <v>Dames</v>
      </c>
      <c r="J584" t="str">
        <f t="shared" si="117"/>
        <v>808.0</v>
      </c>
      <c r="K584">
        <f t="shared" si="118"/>
        <v>8</v>
      </c>
      <c r="L584" s="23" t="str">
        <f t="shared" si="119"/>
        <v>R6 </v>
      </c>
      <c r="M584" s="23" t="s">
        <v>693</v>
      </c>
      <c r="N584" s="23" t="s">
        <v>694</v>
      </c>
      <c r="O584" s="23" t="s">
        <v>2517</v>
      </c>
      <c r="P584" s="23">
        <v>2922</v>
      </c>
      <c r="Q584" s="23">
        <v>3.8639999999999999</v>
      </c>
      <c r="R584" s="23" t="s">
        <v>53</v>
      </c>
      <c r="S584" s="23" t="s">
        <v>36</v>
      </c>
    </row>
    <row r="585" spans="1:19" x14ac:dyDescent="0.35">
      <c r="A585" s="23" t="str">
        <f t="shared" si="110"/>
        <v>Clausen Giesbrecht Benjamin</v>
      </c>
      <c r="B585" s="23" t="str">
        <f t="shared" si="111"/>
        <v>266.10.135.0</v>
      </c>
      <c r="C585" s="23" t="str">
        <f t="shared" si="112"/>
        <v>R8</v>
      </c>
      <c r="D585" s="23">
        <f t="shared" si="113"/>
        <v>1.677</v>
      </c>
      <c r="E585" s="23" t="str">
        <f t="shared" si="114"/>
        <v>16&amp;U</v>
      </c>
      <c r="F585" s="23" t="str">
        <f t="shared" si="115"/>
        <v>S</v>
      </c>
      <c r="G585" s="27" t="s">
        <v>1733</v>
      </c>
      <c r="H585" s="27" t="str">
        <f t="shared" si="109"/>
        <v/>
      </c>
      <c r="I585" s="23" t="str">
        <f t="shared" si="116"/>
        <v>Messieurs</v>
      </c>
      <c r="J585" t="str">
        <f t="shared" si="117"/>
        <v>135.0</v>
      </c>
      <c r="K585">
        <f t="shared" si="118"/>
        <v>1</v>
      </c>
      <c r="L585" s="23" t="str">
        <f t="shared" si="119"/>
        <v>R8 </v>
      </c>
      <c r="M585" s="23" t="s">
        <v>2046</v>
      </c>
      <c r="N585" s="23" t="s">
        <v>2047</v>
      </c>
      <c r="O585" s="23" t="s">
        <v>2522</v>
      </c>
      <c r="P585" s="23">
        <v>22070</v>
      </c>
      <c r="Q585" s="23">
        <v>1.677</v>
      </c>
      <c r="R585" s="23" t="s">
        <v>85</v>
      </c>
      <c r="S585" s="23" t="s">
        <v>822</v>
      </c>
    </row>
    <row r="586" spans="1:19" x14ac:dyDescent="0.35">
      <c r="A586" s="23" t="str">
        <f t="shared" si="110"/>
        <v>Clausen Giesbrecht Camilla</v>
      </c>
      <c r="B586" s="23" t="str">
        <f t="shared" si="111"/>
        <v>266.12.567.0</v>
      </c>
      <c r="C586" s="23" t="str">
        <f t="shared" si="112"/>
        <v>R7</v>
      </c>
      <c r="D586" s="23">
        <f t="shared" si="113"/>
        <v>2.641</v>
      </c>
      <c r="E586" s="23" t="str">
        <f t="shared" si="114"/>
        <v>14&amp;U</v>
      </c>
      <c r="F586" s="23" t="str">
        <f t="shared" si="115"/>
        <v>S</v>
      </c>
      <c r="G586" s="27" t="s">
        <v>1733</v>
      </c>
      <c r="H586" s="27" t="str">
        <f t="shared" si="109"/>
        <v/>
      </c>
      <c r="I586" s="23" t="str">
        <f t="shared" si="116"/>
        <v>Dames</v>
      </c>
      <c r="J586" t="str">
        <f t="shared" si="117"/>
        <v>567.0</v>
      </c>
      <c r="K586">
        <f t="shared" si="118"/>
        <v>5</v>
      </c>
      <c r="L586" s="23" t="str">
        <f t="shared" si="119"/>
        <v>R7 </v>
      </c>
      <c r="M586" s="23" t="s">
        <v>2373</v>
      </c>
      <c r="N586" s="23" t="s">
        <v>2374</v>
      </c>
      <c r="O586" s="23" t="s">
        <v>2518</v>
      </c>
      <c r="P586" s="23">
        <v>5162</v>
      </c>
      <c r="Q586" s="23">
        <v>2.641</v>
      </c>
      <c r="R586" s="23" t="s">
        <v>81</v>
      </c>
      <c r="S586" s="23" t="s">
        <v>822</v>
      </c>
    </row>
    <row r="587" spans="1:19" x14ac:dyDescent="0.35">
      <c r="A587" s="23" t="str">
        <f t="shared" si="110"/>
        <v>Clavien Joël</v>
      </c>
      <c r="B587" s="23" t="str">
        <f t="shared" si="111"/>
        <v>266.89.136.0</v>
      </c>
      <c r="C587" s="23" t="str">
        <f t="shared" si="112"/>
        <v>R6</v>
      </c>
      <c r="D587" s="23">
        <f t="shared" si="113"/>
        <v>4.5510000000000002</v>
      </c>
      <c r="E587" s="23" t="str">
        <f t="shared" si="114"/>
        <v>35+</v>
      </c>
      <c r="F587" s="23" t="str">
        <f t="shared" si="115"/>
        <v>A</v>
      </c>
      <c r="G587" s="27" t="s">
        <v>26</v>
      </c>
      <c r="H587" s="27" t="str">
        <f t="shared" si="109"/>
        <v/>
      </c>
      <c r="I587" s="23" t="str">
        <f t="shared" si="116"/>
        <v>Messieurs</v>
      </c>
      <c r="J587" t="str">
        <f t="shared" si="117"/>
        <v>136.0</v>
      </c>
      <c r="K587">
        <f t="shared" si="118"/>
        <v>1</v>
      </c>
      <c r="L587" s="23" t="str">
        <f t="shared" si="119"/>
        <v>R6 </v>
      </c>
      <c r="M587" s="23" t="s">
        <v>2079</v>
      </c>
      <c r="N587" s="23" t="s">
        <v>2080</v>
      </c>
      <c r="O587" s="23" t="s">
        <v>2517</v>
      </c>
      <c r="P587" s="23">
        <v>5674</v>
      </c>
      <c r="Q587" s="23">
        <v>4.5510000000000002</v>
      </c>
      <c r="R587" s="23" t="s">
        <v>42</v>
      </c>
      <c r="S587" s="23" t="s">
        <v>36</v>
      </c>
    </row>
    <row r="588" spans="1:19" x14ac:dyDescent="0.35">
      <c r="A588" s="23" t="str">
        <f t="shared" si="110"/>
        <v>Clement Anita</v>
      </c>
      <c r="B588" s="23" t="str">
        <f t="shared" si="111"/>
        <v>266.58.614.0</v>
      </c>
      <c r="C588" s="23" t="str">
        <f t="shared" si="112"/>
        <v>R8</v>
      </c>
      <c r="D588" s="23">
        <f t="shared" si="113"/>
        <v>1.4530000000000001</v>
      </c>
      <c r="E588" s="23" t="str">
        <f t="shared" si="114"/>
        <v>65+</v>
      </c>
      <c r="F588" s="23" t="str">
        <f t="shared" si="115"/>
        <v>S</v>
      </c>
      <c r="G588" s="27" t="s">
        <v>497</v>
      </c>
      <c r="H588" s="27" t="str">
        <f t="shared" si="109"/>
        <v/>
      </c>
      <c r="I588" s="23" t="str">
        <f t="shared" si="116"/>
        <v>Dames</v>
      </c>
      <c r="J588" t="str">
        <f t="shared" si="117"/>
        <v>614.0</v>
      </c>
      <c r="K588">
        <f t="shared" si="118"/>
        <v>6</v>
      </c>
      <c r="L588" s="23" t="str">
        <f t="shared" si="119"/>
        <v>R8 </v>
      </c>
      <c r="M588" s="23" t="s">
        <v>564</v>
      </c>
      <c r="N588" s="23" t="s">
        <v>565</v>
      </c>
      <c r="O588" s="23" t="s">
        <v>2522</v>
      </c>
      <c r="P588" s="23">
        <v>8777</v>
      </c>
      <c r="Q588" s="23">
        <v>1.4530000000000001</v>
      </c>
      <c r="R588" s="23" t="s">
        <v>96</v>
      </c>
      <c r="S588" s="23" t="s">
        <v>822</v>
      </c>
    </row>
    <row r="589" spans="1:19" x14ac:dyDescent="0.35">
      <c r="A589" s="23" t="str">
        <f t="shared" si="110"/>
        <v>Clément Armand</v>
      </c>
      <c r="B589" s="23" t="str">
        <f t="shared" si="111"/>
        <v>266.13.352.0</v>
      </c>
      <c r="C589" s="23" t="str">
        <f t="shared" si="112"/>
        <v>R9</v>
      </c>
      <c r="D589" s="23">
        <f t="shared" si="113"/>
        <v>0.75</v>
      </c>
      <c r="E589" s="23" t="str">
        <f t="shared" si="114"/>
        <v>14&amp;U</v>
      </c>
      <c r="F589" s="23" t="str">
        <f t="shared" si="115"/>
        <v>S</v>
      </c>
      <c r="G589" s="27" t="s">
        <v>497</v>
      </c>
      <c r="H589" s="27" t="str">
        <f t="shared" si="109"/>
        <v/>
      </c>
      <c r="I589" s="23" t="str">
        <f t="shared" si="116"/>
        <v>Messieurs</v>
      </c>
      <c r="J589" t="str">
        <f t="shared" si="117"/>
        <v>352.0</v>
      </c>
      <c r="K589">
        <f t="shared" si="118"/>
        <v>3</v>
      </c>
      <c r="L589" s="23" t="str">
        <f t="shared" si="119"/>
        <v>R9 </v>
      </c>
      <c r="M589" s="23" t="s">
        <v>2811</v>
      </c>
      <c r="N589" s="23" t="s">
        <v>2812</v>
      </c>
      <c r="O589" s="23" t="s">
        <v>2525</v>
      </c>
      <c r="P589" s="23">
        <v>32606</v>
      </c>
      <c r="Q589" s="23">
        <v>0.75</v>
      </c>
      <c r="R589" s="23" t="s">
        <v>81</v>
      </c>
      <c r="S589" s="23" t="s">
        <v>822</v>
      </c>
    </row>
    <row r="590" spans="1:19" x14ac:dyDescent="0.35">
      <c r="A590" s="23" t="str">
        <f t="shared" si="110"/>
        <v>Clément Natacha</v>
      </c>
      <c r="B590" s="23" t="str">
        <f t="shared" si="111"/>
        <v>266.03.687.0</v>
      </c>
      <c r="C590" s="23" t="str">
        <f t="shared" si="112"/>
        <v>R6</v>
      </c>
      <c r="D590" s="23">
        <f t="shared" si="113"/>
        <v>4.1950000000000003</v>
      </c>
      <c r="E590" s="23" t="str">
        <f t="shared" si="114"/>
        <v>A</v>
      </c>
      <c r="F590" s="23" t="str">
        <f t="shared" si="115"/>
        <v>A</v>
      </c>
      <c r="G590" s="27" t="s">
        <v>4910</v>
      </c>
      <c r="H590" s="27" t="str">
        <f t="shared" si="109"/>
        <v/>
      </c>
      <c r="I590" s="23" t="str">
        <f t="shared" si="116"/>
        <v>Dames</v>
      </c>
      <c r="J590" t="str">
        <f t="shared" si="117"/>
        <v>687.0</v>
      </c>
      <c r="K590">
        <f t="shared" si="118"/>
        <v>6</v>
      </c>
      <c r="L590" s="23" t="str">
        <f t="shared" si="119"/>
        <v>R6 </v>
      </c>
      <c r="M590" s="23" t="s">
        <v>6331</v>
      </c>
      <c r="N590" s="23" t="s">
        <v>6332</v>
      </c>
      <c r="O590" s="23" t="s">
        <v>2517</v>
      </c>
      <c r="P590" s="23">
        <v>2428</v>
      </c>
      <c r="Q590" s="23">
        <v>4.1950000000000003</v>
      </c>
      <c r="R590" s="23" t="s">
        <v>36</v>
      </c>
      <c r="S590" s="23" t="s">
        <v>36</v>
      </c>
    </row>
    <row r="591" spans="1:19" x14ac:dyDescent="0.35">
      <c r="A591" s="23" t="str">
        <f t="shared" si="110"/>
        <v>Clerc Aurélien</v>
      </c>
      <c r="B591" s="23" t="str">
        <f t="shared" si="111"/>
        <v>266.10.135.1</v>
      </c>
      <c r="C591" s="23" t="str">
        <f t="shared" si="112"/>
        <v>R9</v>
      </c>
      <c r="D591" s="23">
        <f t="shared" si="113"/>
        <v>0.81399999999999995</v>
      </c>
      <c r="E591" s="23" t="str">
        <f t="shared" si="114"/>
        <v>16&amp;U</v>
      </c>
      <c r="F591" s="23" t="str">
        <f t="shared" si="115"/>
        <v>S</v>
      </c>
      <c r="G591" s="27" t="s">
        <v>5553</v>
      </c>
      <c r="H591" s="27" t="str">
        <f t="shared" si="109"/>
        <v/>
      </c>
      <c r="I591" s="23" t="str">
        <f t="shared" si="116"/>
        <v>Messieurs</v>
      </c>
      <c r="J591" t="str">
        <f t="shared" si="117"/>
        <v>135.1</v>
      </c>
      <c r="K591">
        <f t="shared" si="118"/>
        <v>1</v>
      </c>
      <c r="L591" s="23" t="str">
        <f t="shared" si="119"/>
        <v>R9 </v>
      </c>
      <c r="M591" s="23" t="s">
        <v>5327</v>
      </c>
      <c r="N591" s="23" t="s">
        <v>5328</v>
      </c>
      <c r="O591" s="23" t="s">
        <v>2525</v>
      </c>
      <c r="P591" s="23">
        <v>31660</v>
      </c>
      <c r="Q591" s="23">
        <v>0.81399999999999995</v>
      </c>
      <c r="R591" s="23" t="s">
        <v>85</v>
      </c>
      <c r="S591" s="23" t="s">
        <v>822</v>
      </c>
    </row>
    <row r="592" spans="1:19" x14ac:dyDescent="0.35">
      <c r="A592" s="23" t="str">
        <f t="shared" si="110"/>
        <v>Clerens François</v>
      </c>
      <c r="B592" s="23" t="str">
        <f t="shared" si="111"/>
        <v>266.89.367.0</v>
      </c>
      <c r="C592" s="23" t="str">
        <f t="shared" si="112"/>
        <v>R7</v>
      </c>
      <c r="D592" s="23">
        <f t="shared" si="113"/>
        <v>1.8660000000000001</v>
      </c>
      <c r="E592" s="23" t="str">
        <f t="shared" si="114"/>
        <v>35+</v>
      </c>
      <c r="F592" s="23" t="str">
        <f t="shared" si="115"/>
        <v>A</v>
      </c>
      <c r="G592" s="27" t="s">
        <v>4910</v>
      </c>
      <c r="H592" s="27" t="str">
        <f t="shared" si="109"/>
        <v/>
      </c>
      <c r="I592" s="23" t="str">
        <f t="shared" si="116"/>
        <v>Messieurs</v>
      </c>
      <c r="J592" t="str">
        <f t="shared" si="117"/>
        <v>367.0</v>
      </c>
      <c r="K592">
        <f t="shared" si="118"/>
        <v>3</v>
      </c>
      <c r="L592" s="23" t="str">
        <f t="shared" si="119"/>
        <v>R7 </v>
      </c>
      <c r="M592" s="23" t="s">
        <v>6708</v>
      </c>
      <c r="N592" s="23" t="s">
        <v>6709</v>
      </c>
      <c r="O592" s="23" t="s">
        <v>2518</v>
      </c>
      <c r="P592" s="23">
        <v>20465</v>
      </c>
      <c r="Q592" s="23">
        <v>1.8660000000000001</v>
      </c>
      <c r="R592" s="23" t="s">
        <v>42</v>
      </c>
      <c r="S592" s="23" t="s">
        <v>36</v>
      </c>
    </row>
    <row r="593" spans="1:19" x14ac:dyDescent="0.35">
      <c r="A593" s="23" t="str">
        <f t="shared" si="110"/>
        <v>Clerget Maelys</v>
      </c>
      <c r="B593" s="23" t="str">
        <f t="shared" si="111"/>
        <v>266.04.550.0</v>
      </c>
      <c r="C593" s="23" t="str">
        <f t="shared" si="112"/>
        <v>R9</v>
      </c>
      <c r="D593" s="23">
        <f t="shared" si="113"/>
        <v>0.74299999999999999</v>
      </c>
      <c r="E593" s="23" t="str">
        <f t="shared" si="114"/>
        <v>A</v>
      </c>
      <c r="F593" s="23" t="str">
        <f t="shared" si="115"/>
        <v>A</v>
      </c>
      <c r="G593" s="27" t="s">
        <v>4909</v>
      </c>
      <c r="H593" s="27" t="str">
        <f t="shared" si="109"/>
        <v/>
      </c>
      <c r="I593" s="23" t="str">
        <f t="shared" si="116"/>
        <v>Dames</v>
      </c>
      <c r="J593" t="str">
        <f t="shared" si="117"/>
        <v>550.0</v>
      </c>
      <c r="K593">
        <f t="shared" si="118"/>
        <v>5</v>
      </c>
      <c r="L593" s="23" t="str">
        <f t="shared" si="119"/>
        <v>R9 </v>
      </c>
      <c r="M593" s="23" t="s">
        <v>5783</v>
      </c>
      <c r="N593" s="23" t="s">
        <v>5784</v>
      </c>
      <c r="O593" s="23" t="s">
        <v>2525</v>
      </c>
      <c r="P593" s="23">
        <v>16773</v>
      </c>
      <c r="Q593" s="23">
        <v>0.74299999999999999</v>
      </c>
      <c r="R593" s="23" t="s">
        <v>36</v>
      </c>
      <c r="S593" s="23" t="s">
        <v>36</v>
      </c>
    </row>
    <row r="594" spans="1:19" x14ac:dyDescent="0.35">
      <c r="A594" s="23" t="str">
        <f t="shared" si="110"/>
        <v>Cocetta Ivan</v>
      </c>
      <c r="B594" s="23" t="str">
        <f t="shared" si="111"/>
        <v>267.78.154.0</v>
      </c>
      <c r="C594" s="23" t="str">
        <f t="shared" si="112"/>
        <v>R9</v>
      </c>
      <c r="D594" s="23">
        <f t="shared" si="113"/>
        <v>0.75</v>
      </c>
      <c r="E594" s="23" t="str">
        <f t="shared" si="114"/>
        <v>45+</v>
      </c>
      <c r="F594" s="23" t="str">
        <f t="shared" si="115"/>
        <v>S</v>
      </c>
      <c r="G594" s="27" t="s">
        <v>497</v>
      </c>
      <c r="H594" s="27" t="str">
        <f t="shared" si="109"/>
        <v/>
      </c>
      <c r="I594" s="23" t="str">
        <f t="shared" si="116"/>
        <v>Messieurs</v>
      </c>
      <c r="J594" t="str">
        <f t="shared" si="117"/>
        <v>154.0</v>
      </c>
      <c r="K594">
        <f t="shared" si="118"/>
        <v>1</v>
      </c>
      <c r="L594" s="23" t="str">
        <f t="shared" si="119"/>
        <v>R9 </v>
      </c>
      <c r="M594" s="23" t="s">
        <v>1100</v>
      </c>
      <c r="N594" s="23" t="s">
        <v>1101</v>
      </c>
      <c r="O594" s="23" t="s">
        <v>2525</v>
      </c>
      <c r="P594" s="23">
        <v>32606</v>
      </c>
      <c r="Q594" s="23">
        <v>0.75</v>
      </c>
      <c r="R594" s="23" t="s">
        <v>76</v>
      </c>
      <c r="S594" s="23" t="s">
        <v>822</v>
      </c>
    </row>
    <row r="595" spans="1:19" x14ac:dyDescent="0.35">
      <c r="A595" s="23" t="str">
        <f t="shared" si="110"/>
        <v>Cochard Yves</v>
      </c>
      <c r="B595" s="23" t="str">
        <f t="shared" si="111"/>
        <v>267.68.254.0</v>
      </c>
      <c r="C595" s="23" t="str">
        <f t="shared" si="112"/>
        <v>R9</v>
      </c>
      <c r="D595" s="23">
        <f t="shared" si="113"/>
        <v>0.75</v>
      </c>
      <c r="E595" s="23" t="str">
        <f t="shared" si="114"/>
        <v>55+</v>
      </c>
      <c r="F595" s="23" t="str">
        <f t="shared" si="115"/>
        <v>S</v>
      </c>
      <c r="G595" s="27" t="s">
        <v>2783</v>
      </c>
      <c r="H595" s="27" t="str">
        <f t="shared" si="109"/>
        <v/>
      </c>
      <c r="I595" s="23" t="str">
        <f t="shared" si="116"/>
        <v>Messieurs</v>
      </c>
      <c r="J595" t="str">
        <f t="shared" si="117"/>
        <v>254.0</v>
      </c>
      <c r="K595">
        <f t="shared" si="118"/>
        <v>2</v>
      </c>
      <c r="L595" s="23" t="str">
        <f t="shared" si="119"/>
        <v>R9 </v>
      </c>
      <c r="M595" s="23" t="s">
        <v>1548</v>
      </c>
      <c r="N595" s="23" t="s">
        <v>1549</v>
      </c>
      <c r="O595" s="23" t="s">
        <v>2525</v>
      </c>
      <c r="P595" s="23">
        <v>32606</v>
      </c>
      <c r="Q595" s="23">
        <v>0.75</v>
      </c>
      <c r="R595" s="23" t="s">
        <v>53</v>
      </c>
      <c r="S595" s="23" t="s">
        <v>822</v>
      </c>
    </row>
    <row r="596" spans="1:19" x14ac:dyDescent="0.35">
      <c r="A596" s="23" t="str">
        <f t="shared" si="110"/>
        <v>Cochet Adrien</v>
      </c>
      <c r="B596" s="23" t="str">
        <f t="shared" si="111"/>
        <v>267.99.453.0</v>
      </c>
      <c r="C596" s="23" t="str">
        <f t="shared" si="112"/>
        <v>R9</v>
      </c>
      <c r="D596" s="23">
        <f t="shared" si="113"/>
        <v>0.75</v>
      </c>
      <c r="E596" s="23" t="str">
        <f t="shared" si="114"/>
        <v>A</v>
      </c>
      <c r="F596" s="23" t="str">
        <f t="shared" si="115"/>
        <v>S</v>
      </c>
      <c r="G596" s="27" t="s">
        <v>493</v>
      </c>
      <c r="H596" s="27" t="str">
        <f t="shared" si="109"/>
        <v/>
      </c>
      <c r="I596" s="23" t="str">
        <f t="shared" si="116"/>
        <v>Messieurs</v>
      </c>
      <c r="J596" t="str">
        <f t="shared" si="117"/>
        <v>453.0</v>
      </c>
      <c r="K596">
        <f t="shared" si="118"/>
        <v>4</v>
      </c>
      <c r="L596" s="23" t="str">
        <f t="shared" si="119"/>
        <v>R9 </v>
      </c>
      <c r="M596" s="23" t="s">
        <v>1734</v>
      </c>
      <c r="N596" s="23" t="s">
        <v>1735</v>
      </c>
      <c r="O596" s="23" t="s">
        <v>2525</v>
      </c>
      <c r="P596" s="23">
        <v>32606</v>
      </c>
      <c r="Q596" s="23">
        <v>0.75</v>
      </c>
      <c r="R596" s="23" t="s">
        <v>36</v>
      </c>
      <c r="S596" s="23" t="s">
        <v>822</v>
      </c>
    </row>
    <row r="597" spans="1:19" x14ac:dyDescent="0.35">
      <c r="A597" s="23" t="str">
        <f t="shared" si="110"/>
        <v>Coehorst Michael</v>
      </c>
      <c r="B597" s="23" t="str">
        <f t="shared" si="111"/>
        <v>267.92.236.0</v>
      </c>
      <c r="C597" s="23" t="str">
        <f t="shared" si="112"/>
        <v>R9</v>
      </c>
      <c r="D597" s="23">
        <f t="shared" si="113"/>
        <v>0.745</v>
      </c>
      <c r="E597" s="23" t="str">
        <f t="shared" si="114"/>
        <v>A</v>
      </c>
      <c r="F597" s="23" t="str">
        <f t="shared" si="115"/>
        <v>A</v>
      </c>
      <c r="G597" s="27" t="s">
        <v>1733</v>
      </c>
      <c r="H597" s="27" t="str">
        <f t="shared" si="109"/>
        <v/>
      </c>
      <c r="I597" s="23" t="str">
        <f t="shared" si="116"/>
        <v>Messieurs</v>
      </c>
      <c r="J597" t="str">
        <f t="shared" si="117"/>
        <v>236.0</v>
      </c>
      <c r="K597">
        <f t="shared" si="118"/>
        <v>2</v>
      </c>
      <c r="L597" s="23" t="str">
        <f t="shared" si="119"/>
        <v>R9 </v>
      </c>
      <c r="M597" s="23" t="s">
        <v>6231</v>
      </c>
      <c r="N597" s="23" t="s">
        <v>6232</v>
      </c>
      <c r="O597" s="23" t="s">
        <v>2525</v>
      </c>
      <c r="P597" s="23">
        <v>44992</v>
      </c>
      <c r="Q597" s="23">
        <v>0.745</v>
      </c>
      <c r="R597" s="23" t="s">
        <v>36</v>
      </c>
      <c r="S597" s="23" t="s">
        <v>36</v>
      </c>
    </row>
    <row r="598" spans="1:19" x14ac:dyDescent="0.35">
      <c r="A598" s="23" t="str">
        <f t="shared" si="110"/>
        <v>Cogliati Serge</v>
      </c>
      <c r="B598" s="23" t="str">
        <f t="shared" si="111"/>
        <v>267.72.330.0</v>
      </c>
      <c r="C598" s="23" t="str">
        <f t="shared" si="112"/>
        <v>R8</v>
      </c>
      <c r="D598" s="23">
        <f t="shared" si="113"/>
        <v>1.206</v>
      </c>
      <c r="E598" s="23" t="str">
        <f t="shared" si="114"/>
        <v>50+</v>
      </c>
      <c r="F598" s="23" t="str">
        <f t="shared" si="115"/>
        <v>S</v>
      </c>
      <c r="G598" s="27" t="s">
        <v>27</v>
      </c>
      <c r="H598" s="27" t="str">
        <f t="shared" si="109"/>
        <v/>
      </c>
      <c r="I598" s="23" t="str">
        <f t="shared" si="116"/>
        <v>Messieurs</v>
      </c>
      <c r="J598" t="str">
        <f t="shared" si="117"/>
        <v>330.0</v>
      </c>
      <c r="K598">
        <f t="shared" si="118"/>
        <v>3</v>
      </c>
      <c r="L598" s="23" t="str">
        <f t="shared" si="119"/>
        <v>R8 </v>
      </c>
      <c r="M598" s="23" t="s">
        <v>201</v>
      </c>
      <c r="N598" s="23" t="s">
        <v>202</v>
      </c>
      <c r="O598" s="23" t="s">
        <v>2522</v>
      </c>
      <c r="P598" s="23">
        <v>26871</v>
      </c>
      <c r="Q598" s="23">
        <v>1.206</v>
      </c>
      <c r="R598" s="23" t="s">
        <v>39</v>
      </c>
      <c r="S598" s="23" t="s">
        <v>822</v>
      </c>
    </row>
    <row r="599" spans="1:19" x14ac:dyDescent="0.35">
      <c r="A599" s="23" t="str">
        <f t="shared" si="110"/>
        <v>Cohen Joao</v>
      </c>
      <c r="B599" s="23" t="str">
        <f t="shared" si="111"/>
        <v>267.56.163.0</v>
      </c>
      <c r="C599" s="23" t="str">
        <f t="shared" si="112"/>
        <v>R9</v>
      </c>
      <c r="D599" s="23">
        <f t="shared" si="113"/>
        <v>0.75</v>
      </c>
      <c r="E599" s="23" t="str">
        <f t="shared" si="114"/>
        <v>70+</v>
      </c>
      <c r="F599" s="23" t="str">
        <f t="shared" si="115"/>
        <v>A</v>
      </c>
      <c r="G599" s="27" t="s">
        <v>4910</v>
      </c>
      <c r="H599" s="27" t="str">
        <f t="shared" si="109"/>
        <v/>
      </c>
      <c r="I599" s="23" t="str">
        <f t="shared" si="116"/>
        <v>Messieurs</v>
      </c>
      <c r="J599" t="str">
        <f t="shared" si="117"/>
        <v>163.0</v>
      </c>
      <c r="K599">
        <f t="shared" si="118"/>
        <v>1</v>
      </c>
      <c r="L599" s="23" t="str">
        <f t="shared" si="119"/>
        <v>R9 </v>
      </c>
      <c r="M599" s="23" t="s">
        <v>6940</v>
      </c>
      <c r="N599" s="23" t="s">
        <v>6941</v>
      </c>
      <c r="O599" s="23" t="s">
        <v>2525</v>
      </c>
      <c r="P599" s="23">
        <v>32606</v>
      </c>
      <c r="Q599" s="23">
        <v>0.75</v>
      </c>
      <c r="R599" s="23" t="s">
        <v>144</v>
      </c>
      <c r="S599" s="23" t="s">
        <v>36</v>
      </c>
    </row>
    <row r="600" spans="1:19" x14ac:dyDescent="0.35">
      <c r="A600" s="23" t="str">
        <f t="shared" si="110"/>
        <v>Cohen Lihi</v>
      </c>
      <c r="B600" s="23" t="str">
        <f t="shared" si="111"/>
        <v>267.08.511.0</v>
      </c>
      <c r="C600" s="23" t="str">
        <f t="shared" si="112"/>
        <v>R9</v>
      </c>
      <c r="D600" s="23">
        <f t="shared" si="113"/>
        <v>0.75</v>
      </c>
      <c r="E600" s="23" t="str">
        <f t="shared" si="114"/>
        <v>18&amp;U</v>
      </c>
      <c r="F600" s="23" t="str">
        <f t="shared" si="115"/>
        <v>S</v>
      </c>
      <c r="G600" s="27" t="s">
        <v>1733</v>
      </c>
      <c r="H600" s="27" t="str">
        <f t="shared" si="109"/>
        <v/>
      </c>
      <c r="I600" s="23" t="str">
        <f t="shared" si="116"/>
        <v>Dames</v>
      </c>
      <c r="J600" t="str">
        <f t="shared" si="117"/>
        <v>511.0</v>
      </c>
      <c r="K600">
        <f t="shared" si="118"/>
        <v>5</v>
      </c>
      <c r="L600" s="23" t="str">
        <f t="shared" si="119"/>
        <v>R9 </v>
      </c>
      <c r="M600" s="23" t="s">
        <v>2430</v>
      </c>
      <c r="N600" s="23" t="s">
        <v>2431</v>
      </c>
      <c r="O600" s="23" t="s">
        <v>2525</v>
      </c>
      <c r="P600" s="23">
        <v>11849</v>
      </c>
      <c r="Q600" s="23">
        <v>0.75</v>
      </c>
      <c r="R600" s="23" t="s">
        <v>71</v>
      </c>
      <c r="S600" s="23" t="s">
        <v>822</v>
      </c>
    </row>
    <row r="601" spans="1:19" x14ac:dyDescent="0.35">
      <c r="A601" s="23" t="str">
        <f t="shared" si="110"/>
        <v>Cohen Ron</v>
      </c>
      <c r="B601" s="23" t="str">
        <f t="shared" si="111"/>
        <v>267.14.319.0</v>
      </c>
      <c r="C601" s="23" t="str">
        <f t="shared" si="112"/>
        <v>R5</v>
      </c>
      <c r="D601" s="23">
        <f t="shared" si="113"/>
        <v>5.5910000000000002</v>
      </c>
      <c r="E601" s="23" t="str">
        <f t="shared" si="114"/>
        <v>12&amp;U</v>
      </c>
      <c r="F601" s="23" t="str">
        <f t="shared" si="115"/>
        <v>A</v>
      </c>
      <c r="G601" s="27" t="s">
        <v>1733</v>
      </c>
      <c r="H601" s="27" t="str">
        <f t="shared" si="109"/>
        <v/>
      </c>
      <c r="I601" s="23" t="str">
        <f t="shared" si="116"/>
        <v>Messieurs</v>
      </c>
      <c r="J601" t="str">
        <f t="shared" si="117"/>
        <v>319.0</v>
      </c>
      <c r="K601">
        <f t="shared" si="118"/>
        <v>3</v>
      </c>
      <c r="L601" s="23" t="str">
        <f t="shared" si="119"/>
        <v>R5 </v>
      </c>
      <c r="M601" s="23" t="s">
        <v>3194</v>
      </c>
      <c r="N601" s="23" t="s">
        <v>3195</v>
      </c>
      <c r="O601" s="23" t="s">
        <v>2536</v>
      </c>
      <c r="P601" s="23">
        <v>2975</v>
      </c>
      <c r="Q601" s="23">
        <v>5.5910000000000002</v>
      </c>
      <c r="R601" s="23" t="s">
        <v>50</v>
      </c>
      <c r="S601" s="23" t="s">
        <v>36</v>
      </c>
    </row>
    <row r="602" spans="1:19" x14ac:dyDescent="0.35">
      <c r="A602" s="23" t="str">
        <f t="shared" si="110"/>
        <v>Cohen Yaël</v>
      </c>
      <c r="B602" s="23" t="str">
        <f t="shared" si="111"/>
        <v>267.68.722.0</v>
      </c>
      <c r="C602" s="23" t="str">
        <f t="shared" si="112"/>
        <v>R6</v>
      </c>
      <c r="D602" s="23">
        <f t="shared" si="113"/>
        <v>3.6749999999999998</v>
      </c>
      <c r="E602" s="23" t="str">
        <f t="shared" si="114"/>
        <v>55+</v>
      </c>
      <c r="F602" s="23" t="str">
        <f t="shared" si="115"/>
        <v>A</v>
      </c>
      <c r="G602" s="27" t="s">
        <v>29</v>
      </c>
      <c r="H602" s="27" t="str">
        <f t="shared" si="109"/>
        <v/>
      </c>
      <c r="I602" s="23" t="str">
        <f t="shared" si="116"/>
        <v>Dames</v>
      </c>
      <c r="J602" t="str">
        <f t="shared" si="117"/>
        <v>722.0</v>
      </c>
      <c r="K602">
        <f t="shared" si="118"/>
        <v>7</v>
      </c>
      <c r="L602" s="23" t="str">
        <f t="shared" si="119"/>
        <v>R6 </v>
      </c>
      <c r="M602" s="23" t="s">
        <v>4112</v>
      </c>
      <c r="N602" s="23" t="s">
        <v>4113</v>
      </c>
      <c r="O602" s="23" t="s">
        <v>2517</v>
      </c>
      <c r="P602" s="23">
        <v>3231</v>
      </c>
      <c r="Q602" s="23">
        <v>3.6749999999999998</v>
      </c>
      <c r="R602" s="23" t="s">
        <v>53</v>
      </c>
      <c r="S602" s="23" t="s">
        <v>36</v>
      </c>
    </row>
    <row r="603" spans="1:19" x14ac:dyDescent="0.35">
      <c r="A603" s="23" t="str">
        <f t="shared" si="110"/>
        <v>Colineau Elliot</v>
      </c>
      <c r="B603" s="23" t="str">
        <f t="shared" si="111"/>
        <v>267.15.452.0</v>
      </c>
      <c r="C603" s="23" t="str">
        <f t="shared" si="112"/>
        <v>R9</v>
      </c>
      <c r="D603" s="23">
        <f t="shared" si="113"/>
        <v>0.745</v>
      </c>
      <c r="E603" s="23" t="str">
        <f t="shared" si="114"/>
        <v>12&amp;U</v>
      </c>
      <c r="F603" s="23" t="str">
        <f t="shared" si="115"/>
        <v>A</v>
      </c>
      <c r="G603" s="27" t="s">
        <v>3273</v>
      </c>
      <c r="H603" s="27" t="str">
        <f t="shared" si="109"/>
        <v/>
      </c>
      <c r="I603" s="23" t="str">
        <f t="shared" si="116"/>
        <v>Messieurs</v>
      </c>
      <c r="J603" t="str">
        <f t="shared" si="117"/>
        <v>452.0</v>
      </c>
      <c r="K603">
        <f t="shared" si="118"/>
        <v>4</v>
      </c>
      <c r="L603" s="23" t="str">
        <f t="shared" si="119"/>
        <v>R9 </v>
      </c>
      <c r="M603" s="23" t="s">
        <v>4988</v>
      </c>
      <c r="N603" s="23" t="s">
        <v>4989</v>
      </c>
      <c r="O603" s="23" t="s">
        <v>2525</v>
      </c>
      <c r="P603" s="23">
        <v>44992</v>
      </c>
      <c r="Q603" s="23">
        <v>0.745</v>
      </c>
      <c r="R603" s="23" t="s">
        <v>50</v>
      </c>
      <c r="S603" s="23" t="s">
        <v>36</v>
      </c>
    </row>
    <row r="604" spans="1:19" x14ac:dyDescent="0.35">
      <c r="A604" s="23" t="str">
        <f t="shared" si="110"/>
        <v>Coll Ludovic</v>
      </c>
      <c r="B604" s="23" t="str">
        <f t="shared" si="111"/>
        <v>267.05.227.0</v>
      </c>
      <c r="C604" s="23" t="str">
        <f t="shared" si="112"/>
        <v>R9</v>
      </c>
      <c r="D604" s="23">
        <f t="shared" si="113"/>
        <v>0.75</v>
      </c>
      <c r="E604" s="23" t="str">
        <f t="shared" si="114"/>
        <v>A</v>
      </c>
      <c r="F604" s="23" t="str">
        <f t="shared" si="115"/>
        <v>S</v>
      </c>
      <c r="G604" s="27" t="s">
        <v>2783</v>
      </c>
      <c r="H604" s="27" t="str">
        <f t="shared" si="109"/>
        <v/>
      </c>
      <c r="I604" s="23" t="str">
        <f t="shared" si="116"/>
        <v>Messieurs</v>
      </c>
      <c r="J604" t="str">
        <f t="shared" si="117"/>
        <v>227.0</v>
      </c>
      <c r="K604">
        <f t="shared" si="118"/>
        <v>2</v>
      </c>
      <c r="L604" s="23" t="str">
        <f t="shared" si="119"/>
        <v>R9 </v>
      </c>
      <c r="M604" s="23" t="s">
        <v>735</v>
      </c>
      <c r="N604" s="23" t="s">
        <v>736</v>
      </c>
      <c r="O604" s="23" t="s">
        <v>2525</v>
      </c>
      <c r="P604" s="23">
        <v>32606</v>
      </c>
      <c r="Q604" s="23">
        <v>0.75</v>
      </c>
      <c r="R604" s="23" t="s">
        <v>36</v>
      </c>
      <c r="S604" s="23" t="s">
        <v>822</v>
      </c>
    </row>
    <row r="605" spans="1:19" x14ac:dyDescent="0.35">
      <c r="A605" s="23" t="str">
        <f t="shared" si="110"/>
        <v>Collardey Sophie</v>
      </c>
      <c r="B605" s="23" t="str">
        <f t="shared" si="111"/>
        <v>267.70.660.0</v>
      </c>
      <c r="C605" s="23" t="str">
        <f t="shared" si="112"/>
        <v>R5</v>
      </c>
      <c r="D605" s="23">
        <f t="shared" si="113"/>
        <v>4.9889999999999999</v>
      </c>
      <c r="E605" s="23" t="str">
        <f t="shared" si="114"/>
        <v>55+</v>
      </c>
      <c r="F605" s="23" t="str">
        <f t="shared" si="115"/>
        <v>A</v>
      </c>
      <c r="G605" s="27" t="s">
        <v>497</v>
      </c>
      <c r="H605" s="27" t="str">
        <f t="shared" si="109"/>
        <v/>
      </c>
      <c r="I605" s="23" t="str">
        <f t="shared" si="116"/>
        <v>Dames</v>
      </c>
      <c r="J605" t="str">
        <f t="shared" si="117"/>
        <v>660.0</v>
      </c>
      <c r="K605">
        <f t="shared" si="118"/>
        <v>6</v>
      </c>
      <c r="L605" s="23" t="str">
        <f t="shared" si="119"/>
        <v>R5 </v>
      </c>
      <c r="M605" s="23" t="s">
        <v>5612</v>
      </c>
      <c r="N605" s="23" t="s">
        <v>5613</v>
      </c>
      <c r="O605" s="23" t="s">
        <v>2536</v>
      </c>
      <c r="P605" s="23">
        <v>1575</v>
      </c>
      <c r="Q605" s="23">
        <v>4.9889999999999999</v>
      </c>
      <c r="R605" s="23" t="s">
        <v>53</v>
      </c>
      <c r="S605" s="23" t="s">
        <v>36</v>
      </c>
    </row>
    <row r="606" spans="1:19" x14ac:dyDescent="0.35">
      <c r="A606" s="23" t="str">
        <f t="shared" si="110"/>
        <v>Collins Malo</v>
      </c>
      <c r="B606" s="23" t="str">
        <f t="shared" si="111"/>
        <v>267.08.374.0</v>
      </c>
      <c r="C606" s="23" t="str">
        <f t="shared" si="112"/>
        <v>R5</v>
      </c>
      <c r="D606" s="23">
        <f t="shared" si="113"/>
        <v>5.7880000000000003</v>
      </c>
      <c r="E606" s="23" t="str">
        <f t="shared" si="114"/>
        <v>18&amp;U</v>
      </c>
      <c r="F606" s="23" t="str">
        <f t="shared" si="115"/>
        <v>A</v>
      </c>
      <c r="G606" s="27" t="s">
        <v>29</v>
      </c>
      <c r="H606" s="27" t="str">
        <f t="shared" si="109"/>
        <v/>
      </c>
      <c r="I606" s="23" t="str">
        <f t="shared" si="116"/>
        <v>Messieurs</v>
      </c>
      <c r="J606" t="str">
        <f t="shared" si="117"/>
        <v>374.0</v>
      </c>
      <c r="K606">
        <f t="shared" si="118"/>
        <v>3</v>
      </c>
      <c r="L606" s="23" t="str">
        <f t="shared" si="119"/>
        <v>R5 </v>
      </c>
      <c r="M606" s="23" t="s">
        <v>5554</v>
      </c>
      <c r="N606" s="23" t="s">
        <v>5555</v>
      </c>
      <c r="O606" s="23" t="s">
        <v>2536</v>
      </c>
      <c r="P606" s="23">
        <v>2632</v>
      </c>
      <c r="Q606" s="23">
        <v>5.7880000000000003</v>
      </c>
      <c r="R606" s="23" t="s">
        <v>71</v>
      </c>
      <c r="S606" s="23" t="s">
        <v>36</v>
      </c>
    </row>
    <row r="607" spans="1:19" x14ac:dyDescent="0.35">
      <c r="A607" s="23" t="str">
        <f t="shared" si="110"/>
        <v>Collins Victor</v>
      </c>
      <c r="B607" s="23" t="str">
        <f t="shared" si="111"/>
        <v>267.10.325.0</v>
      </c>
      <c r="C607" s="23" t="str">
        <f t="shared" si="112"/>
        <v>R6</v>
      </c>
      <c r="D607" s="23">
        <f t="shared" si="113"/>
        <v>4.3209999999999997</v>
      </c>
      <c r="E607" s="23" t="str">
        <f t="shared" si="114"/>
        <v>16&amp;U</v>
      </c>
      <c r="F607" s="23" t="str">
        <f t="shared" si="115"/>
        <v>A</v>
      </c>
      <c r="G607" s="27" t="s">
        <v>29</v>
      </c>
      <c r="H607" s="27" t="str">
        <f t="shared" si="109"/>
        <v/>
      </c>
      <c r="I607" s="23" t="str">
        <f t="shared" si="116"/>
        <v>Messieurs</v>
      </c>
      <c r="J607" t="str">
        <f t="shared" si="117"/>
        <v>325.0</v>
      </c>
      <c r="K607">
        <f t="shared" si="118"/>
        <v>3</v>
      </c>
      <c r="L607" s="23" t="str">
        <f t="shared" si="119"/>
        <v>R6 </v>
      </c>
      <c r="M607" s="23" t="s">
        <v>4180</v>
      </c>
      <c r="N607" s="23" t="s">
        <v>4181</v>
      </c>
      <c r="O607" s="23" t="s">
        <v>2517</v>
      </c>
      <c r="P607" s="23">
        <v>6441</v>
      </c>
      <c r="Q607" s="23">
        <v>4.3209999999999997</v>
      </c>
      <c r="R607" s="23" t="s">
        <v>85</v>
      </c>
      <c r="S607" s="23" t="s">
        <v>36</v>
      </c>
    </row>
    <row r="608" spans="1:19" x14ac:dyDescent="0.35">
      <c r="A608" s="23" t="str">
        <f t="shared" si="110"/>
        <v>Cologne Clément</v>
      </c>
      <c r="B608" s="23" t="str">
        <f t="shared" si="111"/>
        <v>267.00.129.0</v>
      </c>
      <c r="C608" s="23" t="str">
        <f t="shared" si="112"/>
        <v>R9</v>
      </c>
      <c r="D608" s="23">
        <f t="shared" si="113"/>
        <v>0.75</v>
      </c>
      <c r="E608" s="23" t="str">
        <f t="shared" si="114"/>
        <v>A</v>
      </c>
      <c r="F608" s="23" t="str">
        <f t="shared" si="115"/>
        <v>S</v>
      </c>
      <c r="G608" s="27" t="s">
        <v>2783</v>
      </c>
      <c r="H608" s="27" t="str">
        <f t="shared" si="109"/>
        <v/>
      </c>
      <c r="I608" s="23" t="str">
        <f t="shared" si="116"/>
        <v>Messieurs</v>
      </c>
      <c r="J608" t="str">
        <f t="shared" si="117"/>
        <v>129.0</v>
      </c>
      <c r="K608">
        <f t="shared" si="118"/>
        <v>1</v>
      </c>
      <c r="L608" s="23" t="str">
        <f t="shared" si="119"/>
        <v>R9 </v>
      </c>
      <c r="M608" s="23" t="s">
        <v>1550</v>
      </c>
      <c r="N608" s="23" t="s">
        <v>1551</v>
      </c>
      <c r="O608" s="23" t="s">
        <v>2525</v>
      </c>
      <c r="P608" s="23">
        <v>32606</v>
      </c>
      <c r="Q608" s="23">
        <v>0.75</v>
      </c>
      <c r="R608" s="23" t="s">
        <v>36</v>
      </c>
      <c r="S608" s="23" t="s">
        <v>822</v>
      </c>
    </row>
    <row r="609" spans="1:19" x14ac:dyDescent="0.35">
      <c r="A609" s="23" t="str">
        <f t="shared" si="110"/>
        <v>COLOGNE JEANNE</v>
      </c>
      <c r="B609" s="23" t="str">
        <f t="shared" si="111"/>
        <v>267.03.819.0</v>
      </c>
      <c r="C609" s="23" t="str">
        <f t="shared" si="112"/>
        <v>R9</v>
      </c>
      <c r="D609" s="23">
        <f t="shared" si="113"/>
        <v>0.75</v>
      </c>
      <c r="E609" s="23" t="str">
        <f t="shared" si="114"/>
        <v>A</v>
      </c>
      <c r="F609" s="23" t="str">
        <f t="shared" si="115"/>
        <v>S</v>
      </c>
      <c r="G609" s="27" t="s">
        <v>2783</v>
      </c>
      <c r="H609" s="27" t="str">
        <f t="shared" si="109"/>
        <v/>
      </c>
      <c r="I609" s="23" t="str">
        <f t="shared" si="116"/>
        <v>Dames</v>
      </c>
      <c r="J609" t="str">
        <f t="shared" si="117"/>
        <v>819.0</v>
      </c>
      <c r="K609">
        <f t="shared" si="118"/>
        <v>8</v>
      </c>
      <c r="L609" s="23" t="str">
        <f t="shared" si="119"/>
        <v>R9 </v>
      </c>
      <c r="M609" s="23" t="s">
        <v>745</v>
      </c>
      <c r="N609" s="23" t="s">
        <v>746</v>
      </c>
      <c r="O609" s="23" t="s">
        <v>2525</v>
      </c>
      <c r="P609" s="23">
        <v>11849</v>
      </c>
      <c r="Q609" s="23">
        <v>0.75</v>
      </c>
      <c r="R609" s="23" t="s">
        <v>36</v>
      </c>
      <c r="S609" s="23" t="s">
        <v>822</v>
      </c>
    </row>
    <row r="610" spans="1:19" x14ac:dyDescent="0.35">
      <c r="A610" s="23" t="str">
        <f t="shared" si="110"/>
        <v>Colombi Giordano</v>
      </c>
      <c r="B610" s="23" t="str">
        <f t="shared" si="111"/>
        <v>267.93.227.0</v>
      </c>
      <c r="C610" s="23" t="str">
        <f t="shared" si="112"/>
        <v>R8</v>
      </c>
      <c r="D610" s="23">
        <f t="shared" si="113"/>
        <v>1.31</v>
      </c>
      <c r="E610" s="23" t="str">
        <f t="shared" si="114"/>
        <v>A</v>
      </c>
      <c r="F610" s="23" t="str">
        <f t="shared" si="115"/>
        <v>A</v>
      </c>
      <c r="G610" s="27" t="s">
        <v>28</v>
      </c>
      <c r="H610" s="27" t="str">
        <f t="shared" si="109"/>
        <v/>
      </c>
      <c r="I610" s="23" t="str">
        <f t="shared" si="116"/>
        <v>Messieurs</v>
      </c>
      <c r="J610" t="str">
        <f t="shared" si="117"/>
        <v>227.0</v>
      </c>
      <c r="K610">
        <f t="shared" si="118"/>
        <v>2</v>
      </c>
      <c r="L610" s="23" t="str">
        <f t="shared" si="119"/>
        <v>R8 </v>
      </c>
      <c r="M610" s="23" t="s">
        <v>3139</v>
      </c>
      <c r="N610" s="23" t="s">
        <v>3140</v>
      </c>
      <c r="O610" s="23" t="s">
        <v>2522</v>
      </c>
      <c r="P610" s="23">
        <v>25623</v>
      </c>
      <c r="Q610" s="23">
        <v>1.31</v>
      </c>
      <c r="R610" s="23" t="s">
        <v>36</v>
      </c>
      <c r="S610" s="23" t="s">
        <v>36</v>
      </c>
    </row>
    <row r="611" spans="1:19" x14ac:dyDescent="0.35">
      <c r="A611" s="23" t="str">
        <f t="shared" si="110"/>
        <v>Combarieu Nicolas</v>
      </c>
      <c r="B611" s="23" t="str">
        <f t="shared" si="111"/>
        <v>268.90.416.0</v>
      </c>
      <c r="C611" s="23" t="str">
        <f t="shared" si="112"/>
        <v>R6</v>
      </c>
      <c r="D611" s="23">
        <f t="shared" si="113"/>
        <v>4.7220000000000004</v>
      </c>
      <c r="E611" s="23" t="str">
        <f t="shared" si="114"/>
        <v>35+</v>
      </c>
      <c r="F611" s="23" t="str">
        <f t="shared" si="115"/>
        <v>A</v>
      </c>
      <c r="G611" s="27" t="s">
        <v>29</v>
      </c>
      <c r="H611" s="27" t="str">
        <f t="shared" si="109"/>
        <v/>
      </c>
      <c r="I611" s="23" t="str">
        <f t="shared" si="116"/>
        <v>Messieurs</v>
      </c>
      <c r="J611" t="str">
        <f t="shared" si="117"/>
        <v>416.0</v>
      </c>
      <c r="K611">
        <f t="shared" si="118"/>
        <v>4</v>
      </c>
      <c r="L611" s="23" t="str">
        <f t="shared" si="119"/>
        <v>R6 </v>
      </c>
      <c r="M611" s="23" t="s">
        <v>3782</v>
      </c>
      <c r="N611" s="23" t="s">
        <v>3783</v>
      </c>
      <c r="O611" s="23" t="s">
        <v>2517</v>
      </c>
      <c r="P611" s="23">
        <v>5144</v>
      </c>
      <c r="Q611" s="23">
        <v>4.7220000000000004</v>
      </c>
      <c r="R611" s="23" t="s">
        <v>42</v>
      </c>
      <c r="S611" s="23" t="s">
        <v>36</v>
      </c>
    </row>
    <row r="612" spans="1:19" x14ac:dyDescent="0.35">
      <c r="A612" s="23" t="str">
        <f t="shared" si="110"/>
        <v>Combes Olivier</v>
      </c>
      <c r="B612" s="23" t="str">
        <f t="shared" si="111"/>
        <v>268.71.134.0</v>
      </c>
      <c r="C612" s="23" t="str">
        <f t="shared" si="112"/>
        <v>R9</v>
      </c>
      <c r="D612" s="23">
        <f t="shared" si="113"/>
        <v>0.75</v>
      </c>
      <c r="E612" s="23" t="str">
        <f t="shared" si="114"/>
        <v>55+</v>
      </c>
      <c r="F612" s="23" t="str">
        <f t="shared" si="115"/>
        <v>S</v>
      </c>
      <c r="G612" s="27" t="s">
        <v>497</v>
      </c>
      <c r="H612" s="27" t="str">
        <f t="shared" si="109"/>
        <v/>
      </c>
      <c r="I612" s="23" t="str">
        <f t="shared" si="116"/>
        <v>Messieurs</v>
      </c>
      <c r="J612" t="str">
        <f t="shared" si="117"/>
        <v>134.0</v>
      </c>
      <c r="K612">
        <f t="shared" si="118"/>
        <v>1</v>
      </c>
      <c r="L612" s="23" t="str">
        <f t="shared" si="119"/>
        <v>R9 </v>
      </c>
      <c r="M612" s="23" t="s">
        <v>1102</v>
      </c>
      <c r="N612" s="23" t="s">
        <v>1103</v>
      </c>
      <c r="O612" s="23" t="s">
        <v>2525</v>
      </c>
      <c r="P612" s="23">
        <v>32606</v>
      </c>
      <c r="Q612" s="23">
        <v>0.75</v>
      </c>
      <c r="R612" s="23" t="s">
        <v>53</v>
      </c>
      <c r="S612" s="23" t="s">
        <v>822</v>
      </c>
    </row>
    <row r="613" spans="1:19" x14ac:dyDescent="0.35">
      <c r="A613" s="23" t="str">
        <f t="shared" si="110"/>
        <v>Commaret Christina</v>
      </c>
      <c r="B613" s="23" t="str">
        <f t="shared" si="111"/>
        <v>268.61.563.0</v>
      </c>
      <c r="C613" s="23" t="str">
        <f t="shared" si="112"/>
        <v>R9</v>
      </c>
      <c r="D613" s="23">
        <f t="shared" si="113"/>
        <v>0.75</v>
      </c>
      <c r="E613" s="23" t="str">
        <f t="shared" si="114"/>
        <v>65+</v>
      </c>
      <c r="F613" s="23" t="str">
        <f t="shared" si="115"/>
        <v>A</v>
      </c>
      <c r="G613" s="27" t="s">
        <v>29</v>
      </c>
      <c r="H613" s="27" t="str">
        <f t="shared" si="109"/>
        <v/>
      </c>
      <c r="I613" s="23" t="str">
        <f t="shared" si="116"/>
        <v>Dames</v>
      </c>
      <c r="J613" t="str">
        <f t="shared" si="117"/>
        <v>563.0</v>
      </c>
      <c r="K613">
        <f t="shared" si="118"/>
        <v>5</v>
      </c>
      <c r="L613" s="23" t="str">
        <f t="shared" si="119"/>
        <v>R9 </v>
      </c>
      <c r="M613" s="23" t="s">
        <v>4152</v>
      </c>
      <c r="N613" s="23" t="s">
        <v>4153</v>
      </c>
      <c r="O613" s="23" t="s">
        <v>2525</v>
      </c>
      <c r="P613" s="23">
        <v>11849</v>
      </c>
      <c r="Q613" s="23">
        <v>0.75</v>
      </c>
      <c r="R613" s="23" t="s">
        <v>96</v>
      </c>
      <c r="S613" s="23" t="s">
        <v>36</v>
      </c>
    </row>
    <row r="614" spans="1:19" x14ac:dyDescent="0.35">
      <c r="A614" s="23" t="str">
        <f t="shared" si="110"/>
        <v>Comté Alain</v>
      </c>
      <c r="B614" s="23" t="str">
        <f t="shared" si="111"/>
        <v>268.67.246.0</v>
      </c>
      <c r="C614" s="23" t="str">
        <f t="shared" si="112"/>
        <v>R7</v>
      </c>
      <c r="D614" s="23">
        <f t="shared" si="113"/>
        <v>1.9750000000000001</v>
      </c>
      <c r="E614" s="23" t="str">
        <f t="shared" si="114"/>
        <v>55+</v>
      </c>
      <c r="F614" s="23" t="str">
        <f t="shared" si="115"/>
        <v>A</v>
      </c>
      <c r="G614" s="27" t="s">
        <v>4910</v>
      </c>
      <c r="H614" s="27" t="str">
        <f t="shared" si="109"/>
        <v/>
      </c>
      <c r="I614" s="23" t="str">
        <f t="shared" si="116"/>
        <v>Messieurs</v>
      </c>
      <c r="J614" t="str">
        <f t="shared" si="117"/>
        <v>246.0</v>
      </c>
      <c r="K614">
        <f t="shared" si="118"/>
        <v>2</v>
      </c>
      <c r="L614" s="23" t="str">
        <f t="shared" si="119"/>
        <v>R7 </v>
      </c>
      <c r="M614" s="23" t="s">
        <v>6692</v>
      </c>
      <c r="N614" s="23" t="s">
        <v>6693</v>
      </c>
      <c r="O614" s="23" t="s">
        <v>2518</v>
      </c>
      <c r="P614" s="23">
        <v>19609</v>
      </c>
      <c r="Q614" s="23">
        <v>1.9750000000000001</v>
      </c>
      <c r="R614" s="23" t="s">
        <v>53</v>
      </c>
      <c r="S614" s="23" t="s">
        <v>36</v>
      </c>
    </row>
    <row r="615" spans="1:19" x14ac:dyDescent="0.35">
      <c r="A615" s="23" t="str">
        <f t="shared" si="110"/>
        <v>Comte Alexandre</v>
      </c>
      <c r="B615" s="23" t="str">
        <f t="shared" si="111"/>
        <v>268.04.276.0</v>
      </c>
      <c r="C615" s="23" t="str">
        <f t="shared" si="112"/>
        <v>R9</v>
      </c>
      <c r="D615" s="23">
        <f t="shared" si="113"/>
        <v>0.75</v>
      </c>
      <c r="E615" s="23" t="str">
        <f t="shared" si="114"/>
        <v>A</v>
      </c>
      <c r="F615" s="23" t="str">
        <f t="shared" si="115"/>
        <v>S</v>
      </c>
      <c r="G615" s="27" t="s">
        <v>497</v>
      </c>
      <c r="H615" s="27" t="str">
        <f t="shared" si="109"/>
        <v/>
      </c>
      <c r="I615" s="23" t="str">
        <f t="shared" si="116"/>
        <v>Messieurs</v>
      </c>
      <c r="J615" t="str">
        <f t="shared" si="117"/>
        <v>276.0</v>
      </c>
      <c r="K615">
        <f t="shared" si="118"/>
        <v>2</v>
      </c>
      <c r="L615" s="23" t="str">
        <f t="shared" si="119"/>
        <v>R9 </v>
      </c>
      <c r="M615" s="23" t="s">
        <v>1104</v>
      </c>
      <c r="N615" s="23" t="s">
        <v>1105</v>
      </c>
      <c r="O615" s="23" t="s">
        <v>2525</v>
      </c>
      <c r="P615" s="23">
        <v>32606</v>
      </c>
      <c r="Q615" s="23">
        <v>0.75</v>
      </c>
      <c r="R615" s="23" t="s">
        <v>36</v>
      </c>
      <c r="S615" s="23" t="s">
        <v>822</v>
      </c>
    </row>
    <row r="616" spans="1:19" x14ac:dyDescent="0.35">
      <c r="A616" s="23" t="str">
        <f t="shared" si="110"/>
        <v>Comte Juliann</v>
      </c>
      <c r="B616" s="23" t="str">
        <f t="shared" si="111"/>
        <v>268.06.450.0</v>
      </c>
      <c r="C616" s="23" t="str">
        <f t="shared" si="112"/>
        <v>R6</v>
      </c>
      <c r="D616" s="23">
        <f t="shared" si="113"/>
        <v>3.92</v>
      </c>
      <c r="E616" s="23" t="str">
        <f t="shared" si="114"/>
        <v>A</v>
      </c>
      <c r="F616" s="23" t="str">
        <f t="shared" si="115"/>
        <v>A</v>
      </c>
      <c r="G616" s="27" t="s">
        <v>497</v>
      </c>
      <c r="H616" s="27" t="str">
        <f t="shared" si="109"/>
        <v/>
      </c>
      <c r="I616" s="23" t="str">
        <f t="shared" si="116"/>
        <v>Messieurs</v>
      </c>
      <c r="J616" t="str">
        <f t="shared" si="117"/>
        <v>450.0</v>
      </c>
      <c r="K616">
        <f t="shared" si="118"/>
        <v>4</v>
      </c>
      <c r="L616" s="23" t="str">
        <f t="shared" si="119"/>
        <v>R6 </v>
      </c>
      <c r="M616" s="23" t="s">
        <v>572</v>
      </c>
      <c r="N616" s="23" t="s">
        <v>573</v>
      </c>
      <c r="O616" s="23" t="s">
        <v>2517</v>
      </c>
      <c r="P616" s="23">
        <v>8025</v>
      </c>
      <c r="Q616" s="23">
        <v>3.92</v>
      </c>
      <c r="R616" s="23" t="s">
        <v>36</v>
      </c>
      <c r="S616" s="23" t="s">
        <v>36</v>
      </c>
    </row>
    <row r="617" spans="1:19" x14ac:dyDescent="0.35">
      <c r="A617" s="23" t="str">
        <f t="shared" si="110"/>
        <v>Comte Julien</v>
      </c>
      <c r="B617" s="23" t="str">
        <f t="shared" si="111"/>
        <v>268.06.311.0</v>
      </c>
      <c r="C617" s="23" t="str">
        <f t="shared" si="112"/>
        <v>R9</v>
      </c>
      <c r="D617" s="23">
        <f t="shared" si="113"/>
        <v>0.75</v>
      </c>
      <c r="E617" s="23" t="str">
        <f t="shared" si="114"/>
        <v>A</v>
      </c>
      <c r="F617" s="23" t="str">
        <f t="shared" si="115"/>
        <v>S</v>
      </c>
      <c r="G617" s="27" t="s">
        <v>497</v>
      </c>
      <c r="H617" s="27" t="str">
        <f t="shared" si="109"/>
        <v/>
      </c>
      <c r="I617" s="23" t="str">
        <f t="shared" si="116"/>
        <v>Messieurs</v>
      </c>
      <c r="J617" t="str">
        <f t="shared" si="117"/>
        <v>311.0</v>
      </c>
      <c r="K617">
        <f t="shared" si="118"/>
        <v>3</v>
      </c>
      <c r="L617" s="23" t="str">
        <f t="shared" si="119"/>
        <v>R9 </v>
      </c>
      <c r="M617" s="23" t="s">
        <v>1106</v>
      </c>
      <c r="N617" s="23" t="s">
        <v>1107</v>
      </c>
      <c r="O617" s="23" t="s">
        <v>2525</v>
      </c>
      <c r="P617" s="23">
        <v>32606</v>
      </c>
      <c r="Q617" s="23">
        <v>0.75</v>
      </c>
      <c r="R617" s="23" t="s">
        <v>36</v>
      </c>
      <c r="S617" s="23" t="s">
        <v>822</v>
      </c>
    </row>
    <row r="618" spans="1:19" x14ac:dyDescent="0.35">
      <c r="A618" s="23" t="str">
        <f t="shared" si="110"/>
        <v>Comte Titouan</v>
      </c>
      <c r="B618" s="23" t="str">
        <f t="shared" si="111"/>
        <v>268.08.475.0</v>
      </c>
      <c r="C618" s="23" t="str">
        <f t="shared" si="112"/>
        <v>R7</v>
      </c>
      <c r="D618" s="23">
        <f t="shared" si="113"/>
        <v>3.161</v>
      </c>
      <c r="E618" s="23" t="str">
        <f t="shared" si="114"/>
        <v>18&amp;U</v>
      </c>
      <c r="F618" s="23" t="str">
        <f t="shared" si="115"/>
        <v>A</v>
      </c>
      <c r="G618" s="27" t="s">
        <v>2783</v>
      </c>
      <c r="H618" s="27" t="str">
        <f t="shared" si="109"/>
        <v/>
      </c>
      <c r="I618" s="23" t="str">
        <f t="shared" si="116"/>
        <v>Messieurs</v>
      </c>
      <c r="J618" t="str">
        <f t="shared" si="117"/>
        <v>475.0</v>
      </c>
      <c r="K618">
        <f t="shared" si="118"/>
        <v>4</v>
      </c>
      <c r="L618" s="23" t="str">
        <f t="shared" si="119"/>
        <v>R7 </v>
      </c>
      <c r="M618" s="23" t="s">
        <v>4054</v>
      </c>
      <c r="N618" s="23" t="s">
        <v>4055</v>
      </c>
      <c r="O618" s="23" t="s">
        <v>2518</v>
      </c>
      <c r="P618" s="23">
        <v>11754</v>
      </c>
      <c r="Q618" s="23">
        <v>3.161</v>
      </c>
      <c r="R618" s="23" t="s">
        <v>71</v>
      </c>
      <c r="S618" s="23" t="s">
        <v>36</v>
      </c>
    </row>
    <row r="619" spans="1:19" x14ac:dyDescent="0.35">
      <c r="A619" s="23" t="str">
        <f t="shared" si="110"/>
        <v>Conde Alexandre</v>
      </c>
      <c r="B619" s="23" t="str">
        <f t="shared" si="111"/>
        <v>268.16.228.0</v>
      </c>
      <c r="C619" s="23" t="str">
        <f t="shared" si="112"/>
        <v>R9</v>
      </c>
      <c r="D619" s="23">
        <f t="shared" si="113"/>
        <v>0.745</v>
      </c>
      <c r="E619" s="23" t="str">
        <f t="shared" si="114"/>
        <v>10&amp;U</v>
      </c>
      <c r="F619" s="23" t="str">
        <f t="shared" si="115"/>
        <v>A</v>
      </c>
      <c r="G619" s="27" t="s">
        <v>4909</v>
      </c>
      <c r="H619" s="27" t="str">
        <f t="shared" si="109"/>
        <v/>
      </c>
      <c r="I619" s="23" t="str">
        <f t="shared" si="116"/>
        <v>Messieurs</v>
      </c>
      <c r="J619" t="str">
        <f t="shared" si="117"/>
        <v>228.0</v>
      </c>
      <c r="K619">
        <f t="shared" si="118"/>
        <v>2</v>
      </c>
      <c r="L619" s="23" t="str">
        <f t="shared" si="119"/>
        <v>R9 </v>
      </c>
      <c r="M619" s="23" t="s">
        <v>5975</v>
      </c>
      <c r="N619" s="23" t="s">
        <v>5976</v>
      </c>
      <c r="O619" s="23" t="s">
        <v>2525</v>
      </c>
      <c r="P619" s="23">
        <v>44992</v>
      </c>
      <c r="Q619" s="23">
        <v>0.745</v>
      </c>
      <c r="R619" s="23" t="s">
        <v>106</v>
      </c>
      <c r="S619" s="23" t="s">
        <v>36</v>
      </c>
    </row>
    <row r="620" spans="1:19" x14ac:dyDescent="0.35">
      <c r="A620" s="23" t="str">
        <f t="shared" si="110"/>
        <v>Conroy Antonio</v>
      </c>
      <c r="B620" s="23" t="str">
        <f t="shared" si="111"/>
        <v>268.82.418.0</v>
      </c>
      <c r="C620" s="23" t="str">
        <f t="shared" si="112"/>
        <v>R8</v>
      </c>
      <c r="D620" s="23">
        <f t="shared" si="113"/>
        <v>1.38</v>
      </c>
      <c r="E620" s="23" t="str">
        <f t="shared" si="114"/>
        <v>40+</v>
      </c>
      <c r="F620" s="23" t="str">
        <f t="shared" si="115"/>
        <v>A</v>
      </c>
      <c r="G620" s="27" t="s">
        <v>4910</v>
      </c>
      <c r="H620" s="27" t="str">
        <f t="shared" si="109"/>
        <v/>
      </c>
      <c r="I620" s="23" t="str">
        <f t="shared" si="116"/>
        <v>Messieurs</v>
      </c>
      <c r="J620" t="str">
        <f t="shared" si="117"/>
        <v>418.0</v>
      </c>
      <c r="K620">
        <f t="shared" si="118"/>
        <v>4</v>
      </c>
      <c r="L620" s="23" t="str">
        <f t="shared" si="119"/>
        <v>R8 </v>
      </c>
      <c r="M620" s="23" t="s">
        <v>6762</v>
      </c>
      <c r="N620" s="23" t="s">
        <v>6763</v>
      </c>
      <c r="O620" s="23" t="s">
        <v>2522</v>
      </c>
      <c r="P620" s="23">
        <v>24806</v>
      </c>
      <c r="Q620" s="23">
        <v>1.38</v>
      </c>
      <c r="R620" s="23" t="s">
        <v>68</v>
      </c>
      <c r="S620" s="23" t="s">
        <v>36</v>
      </c>
    </row>
    <row r="621" spans="1:19" x14ac:dyDescent="0.35">
      <c r="A621" s="23" t="str">
        <f t="shared" si="110"/>
        <v>Constantin Florence</v>
      </c>
      <c r="B621" s="23" t="str">
        <f t="shared" si="111"/>
        <v>268.75.659.0</v>
      </c>
      <c r="C621" s="23" t="str">
        <f t="shared" si="112"/>
        <v>R7</v>
      </c>
      <c r="D621" s="23">
        <f t="shared" si="113"/>
        <v>2.29</v>
      </c>
      <c r="E621" s="23" t="str">
        <f t="shared" si="114"/>
        <v>50+</v>
      </c>
      <c r="F621" s="23" t="str">
        <f t="shared" si="115"/>
        <v>A</v>
      </c>
      <c r="G621" s="27" t="s">
        <v>2783</v>
      </c>
      <c r="H621" s="27" t="str">
        <f t="shared" si="109"/>
        <v/>
      </c>
      <c r="I621" s="23" t="str">
        <f t="shared" si="116"/>
        <v>Dames</v>
      </c>
      <c r="J621" t="str">
        <f t="shared" si="117"/>
        <v>659.0</v>
      </c>
      <c r="K621">
        <f t="shared" si="118"/>
        <v>6</v>
      </c>
      <c r="L621" s="23" t="str">
        <f t="shared" si="119"/>
        <v>R7 </v>
      </c>
      <c r="M621" s="23" t="s">
        <v>709</v>
      </c>
      <c r="N621" s="23" t="s">
        <v>710</v>
      </c>
      <c r="O621" s="23" t="s">
        <v>2518</v>
      </c>
      <c r="P621" s="23">
        <v>6007</v>
      </c>
      <c r="Q621" s="23">
        <v>2.29</v>
      </c>
      <c r="R621" s="23" t="s">
        <v>39</v>
      </c>
      <c r="S621" s="23" t="s">
        <v>36</v>
      </c>
    </row>
    <row r="622" spans="1:19" x14ac:dyDescent="0.35">
      <c r="A622" s="23" t="str">
        <f t="shared" si="110"/>
        <v>Constantin Gaelle</v>
      </c>
      <c r="B622" s="23" t="str">
        <f t="shared" si="111"/>
        <v>268.07.782.0</v>
      </c>
      <c r="C622" s="23" t="str">
        <f t="shared" si="112"/>
        <v>R8</v>
      </c>
      <c r="D622" s="23">
        <f t="shared" si="113"/>
        <v>1.339</v>
      </c>
      <c r="E622" s="23" t="str">
        <f t="shared" si="114"/>
        <v>A</v>
      </c>
      <c r="F622" s="23" t="str">
        <f t="shared" si="115"/>
        <v>A</v>
      </c>
      <c r="G622" s="27" t="s">
        <v>2783</v>
      </c>
      <c r="H622" s="27" t="str">
        <f t="shared" si="109"/>
        <v/>
      </c>
      <c r="I622" s="23" t="str">
        <f t="shared" si="116"/>
        <v>Dames</v>
      </c>
      <c r="J622" t="str">
        <f t="shared" si="117"/>
        <v>782.0</v>
      </c>
      <c r="K622">
        <f t="shared" si="118"/>
        <v>7</v>
      </c>
      <c r="L622" s="23" t="str">
        <f t="shared" si="119"/>
        <v>R8 </v>
      </c>
      <c r="M622" s="23" t="s">
        <v>793</v>
      </c>
      <c r="N622" s="23" t="s">
        <v>794</v>
      </c>
      <c r="O622" s="23" t="s">
        <v>2522</v>
      </c>
      <c r="P622" s="23">
        <v>9275</v>
      </c>
      <c r="Q622" s="23">
        <v>1.339</v>
      </c>
      <c r="R622" s="23" t="s">
        <v>36</v>
      </c>
      <c r="S622" s="23" t="s">
        <v>36</v>
      </c>
    </row>
    <row r="623" spans="1:19" x14ac:dyDescent="0.35">
      <c r="A623" s="23" t="str">
        <f t="shared" si="110"/>
        <v>Constantin Julien</v>
      </c>
      <c r="B623" s="23" t="str">
        <f t="shared" si="111"/>
        <v>268.99.334.0</v>
      </c>
      <c r="C623" s="23" t="str">
        <f t="shared" si="112"/>
        <v>R9</v>
      </c>
      <c r="D623" s="23">
        <f t="shared" si="113"/>
        <v>0.75</v>
      </c>
      <c r="E623" s="23" t="str">
        <f t="shared" si="114"/>
        <v>A</v>
      </c>
      <c r="F623" s="23" t="str">
        <f t="shared" si="115"/>
        <v>S</v>
      </c>
      <c r="G623" s="27" t="s">
        <v>28</v>
      </c>
      <c r="H623" s="27" t="str">
        <f t="shared" si="109"/>
        <v/>
      </c>
      <c r="I623" s="23" t="str">
        <f t="shared" si="116"/>
        <v>Messieurs</v>
      </c>
      <c r="J623" t="str">
        <f t="shared" si="117"/>
        <v>334.0</v>
      </c>
      <c r="K623">
        <f t="shared" si="118"/>
        <v>3</v>
      </c>
      <c r="L623" s="23" t="str">
        <f t="shared" si="119"/>
        <v>R9 </v>
      </c>
      <c r="M623" s="23" t="s">
        <v>1410</v>
      </c>
      <c r="N623" s="23" t="s">
        <v>1411</v>
      </c>
      <c r="O623" s="23" t="s">
        <v>2525</v>
      </c>
      <c r="P623" s="23">
        <v>32606</v>
      </c>
      <c r="Q623" s="23">
        <v>0.75</v>
      </c>
      <c r="R623" s="23" t="s">
        <v>36</v>
      </c>
      <c r="S623" s="23" t="s">
        <v>822</v>
      </c>
    </row>
    <row r="624" spans="1:19" x14ac:dyDescent="0.35">
      <c r="A624" s="23" t="str">
        <f t="shared" si="110"/>
        <v>Convercey Arthur</v>
      </c>
      <c r="B624" s="23" t="str">
        <f t="shared" si="111"/>
        <v>268.16.432.0</v>
      </c>
      <c r="C624" s="23" t="str">
        <f t="shared" si="112"/>
        <v>R8</v>
      </c>
      <c r="D624" s="23">
        <f t="shared" si="113"/>
        <v>1.8009999999999999</v>
      </c>
      <c r="E624" s="23" t="str">
        <f t="shared" si="114"/>
        <v>10&amp;U</v>
      </c>
      <c r="F624" s="23" t="str">
        <f t="shared" si="115"/>
        <v>A</v>
      </c>
      <c r="G624" s="27" t="s">
        <v>29</v>
      </c>
      <c r="H624" s="27" t="str">
        <f t="shared" si="109"/>
        <v/>
      </c>
      <c r="I624" s="23" t="str">
        <f t="shared" si="116"/>
        <v>Messieurs</v>
      </c>
      <c r="J624" t="str">
        <f t="shared" si="117"/>
        <v>432.0</v>
      </c>
      <c r="K624">
        <f t="shared" si="118"/>
        <v>4</v>
      </c>
      <c r="L624" s="23" t="str">
        <f t="shared" si="119"/>
        <v>R8 </v>
      </c>
      <c r="M624" s="23" t="s">
        <v>5580</v>
      </c>
      <c r="N624" s="23" t="s">
        <v>5581</v>
      </c>
      <c r="O624" s="23" t="s">
        <v>2522</v>
      </c>
      <c r="P624" s="23">
        <v>20991</v>
      </c>
      <c r="Q624" s="23">
        <v>1.8009999999999999</v>
      </c>
      <c r="R624" s="23" t="s">
        <v>106</v>
      </c>
      <c r="S624" s="23" t="s">
        <v>36</v>
      </c>
    </row>
    <row r="625" spans="1:19" x14ac:dyDescent="0.35">
      <c r="A625" s="23" t="str">
        <f t="shared" si="110"/>
        <v>Converset Basile</v>
      </c>
      <c r="B625" s="23" t="str">
        <f t="shared" si="111"/>
        <v>268.05.332.0</v>
      </c>
      <c r="C625" s="23" t="str">
        <f t="shared" si="112"/>
        <v>R9</v>
      </c>
      <c r="D625" s="23">
        <f t="shared" si="113"/>
        <v>0.75</v>
      </c>
      <c r="E625" s="23" t="str">
        <f t="shared" si="114"/>
        <v>A</v>
      </c>
      <c r="F625" s="23" t="str">
        <f t="shared" si="115"/>
        <v>S</v>
      </c>
      <c r="G625" s="27" t="s">
        <v>28</v>
      </c>
      <c r="H625" s="27" t="str">
        <f t="shared" si="109"/>
        <v/>
      </c>
      <c r="I625" s="23" t="str">
        <f t="shared" si="116"/>
        <v>Messieurs</v>
      </c>
      <c r="J625" t="str">
        <f t="shared" si="117"/>
        <v>332.0</v>
      </c>
      <c r="K625">
        <f t="shared" si="118"/>
        <v>3</v>
      </c>
      <c r="L625" s="23" t="str">
        <f t="shared" si="119"/>
        <v>R9 </v>
      </c>
      <c r="M625" s="23" t="s">
        <v>1725</v>
      </c>
      <c r="N625" s="23" t="s">
        <v>1726</v>
      </c>
      <c r="O625" s="23" t="s">
        <v>2525</v>
      </c>
      <c r="P625" s="23">
        <v>32606</v>
      </c>
      <c r="Q625" s="23">
        <v>0.75</v>
      </c>
      <c r="R625" s="23" t="s">
        <v>36</v>
      </c>
      <c r="S625" s="23" t="s">
        <v>822</v>
      </c>
    </row>
    <row r="626" spans="1:19" x14ac:dyDescent="0.35">
      <c r="A626" s="23" t="str">
        <f t="shared" si="110"/>
        <v>Corbaz Anthony</v>
      </c>
      <c r="B626" s="23" t="str">
        <f t="shared" si="111"/>
        <v>269.71.280.0</v>
      </c>
      <c r="C626" s="23" t="str">
        <f t="shared" si="112"/>
        <v>R6</v>
      </c>
      <c r="D626" s="23">
        <f t="shared" si="113"/>
        <v>4.125</v>
      </c>
      <c r="E626" s="23" t="str">
        <f t="shared" si="114"/>
        <v>55+</v>
      </c>
      <c r="F626" s="23" t="str">
        <f t="shared" si="115"/>
        <v>A</v>
      </c>
      <c r="G626" s="27" t="s">
        <v>3274</v>
      </c>
      <c r="H626" s="27" t="str">
        <f t="shared" si="109"/>
        <v/>
      </c>
      <c r="I626" s="23" t="str">
        <f t="shared" si="116"/>
        <v>Messieurs</v>
      </c>
      <c r="J626" t="str">
        <f t="shared" si="117"/>
        <v>280.0</v>
      </c>
      <c r="K626">
        <f t="shared" si="118"/>
        <v>2</v>
      </c>
      <c r="L626" s="23" t="str">
        <f t="shared" si="119"/>
        <v>R6 </v>
      </c>
      <c r="M626" s="23" t="s">
        <v>3712</v>
      </c>
      <c r="N626" s="23" t="s">
        <v>3713</v>
      </c>
      <c r="O626" s="23" t="s">
        <v>2517</v>
      </c>
      <c r="P626" s="23">
        <v>7148</v>
      </c>
      <c r="Q626" s="23">
        <v>4.125</v>
      </c>
      <c r="R626" s="23" t="s">
        <v>53</v>
      </c>
      <c r="S626" s="23" t="s">
        <v>36</v>
      </c>
    </row>
    <row r="627" spans="1:19" x14ac:dyDescent="0.35">
      <c r="A627" s="23" t="str">
        <f t="shared" si="110"/>
        <v>Corbel Cyril</v>
      </c>
      <c r="B627" s="23" t="str">
        <f t="shared" si="111"/>
        <v>269.87.485.0</v>
      </c>
      <c r="C627" s="23" t="str">
        <f t="shared" si="112"/>
        <v>R9</v>
      </c>
      <c r="D627" s="23">
        <f t="shared" si="113"/>
        <v>0.75</v>
      </c>
      <c r="E627" s="23" t="str">
        <f t="shared" si="114"/>
        <v>35+</v>
      </c>
      <c r="F627" s="23" t="str">
        <f t="shared" si="115"/>
        <v>S</v>
      </c>
      <c r="G627" s="27" t="s">
        <v>5553</v>
      </c>
      <c r="H627" s="27" t="str">
        <f t="shared" si="109"/>
        <v/>
      </c>
      <c r="I627" s="23" t="str">
        <f t="shared" si="116"/>
        <v>Messieurs</v>
      </c>
      <c r="J627" t="str">
        <f t="shared" si="117"/>
        <v>485.0</v>
      </c>
      <c r="K627">
        <f t="shared" si="118"/>
        <v>4</v>
      </c>
      <c r="L627" s="23" t="str">
        <f t="shared" si="119"/>
        <v>R9 </v>
      </c>
      <c r="M627" s="23" t="s">
        <v>5449</v>
      </c>
      <c r="N627" s="23" t="s">
        <v>5450</v>
      </c>
      <c r="O627" s="23" t="s">
        <v>2525</v>
      </c>
      <c r="P627" s="23">
        <v>32606</v>
      </c>
      <c r="Q627" s="23">
        <v>0.75</v>
      </c>
      <c r="R627" s="23" t="s">
        <v>42</v>
      </c>
      <c r="S627" s="23" t="s">
        <v>822</v>
      </c>
    </row>
    <row r="628" spans="1:19" x14ac:dyDescent="0.35">
      <c r="A628" s="23" t="str">
        <f t="shared" si="110"/>
        <v>Corbel Sylvain</v>
      </c>
      <c r="B628" s="23" t="str">
        <f t="shared" si="111"/>
        <v>269.89.136.0</v>
      </c>
      <c r="C628" s="23" t="str">
        <f t="shared" si="112"/>
        <v>R9</v>
      </c>
      <c r="D628" s="23">
        <f t="shared" si="113"/>
        <v>0.75</v>
      </c>
      <c r="E628" s="23" t="str">
        <f t="shared" si="114"/>
        <v>35+</v>
      </c>
      <c r="F628" s="23" t="str">
        <f t="shared" si="115"/>
        <v>S</v>
      </c>
      <c r="G628" s="27" t="s">
        <v>5553</v>
      </c>
      <c r="H628" s="27" t="str">
        <f t="shared" si="109"/>
        <v/>
      </c>
      <c r="I628" s="23" t="str">
        <f t="shared" si="116"/>
        <v>Messieurs</v>
      </c>
      <c r="J628" t="str">
        <f t="shared" si="117"/>
        <v>136.0</v>
      </c>
      <c r="K628">
        <f t="shared" si="118"/>
        <v>1</v>
      </c>
      <c r="L628" s="23" t="str">
        <f t="shared" si="119"/>
        <v>R9 </v>
      </c>
      <c r="M628" s="23" t="s">
        <v>5445</v>
      </c>
      <c r="N628" s="23" t="s">
        <v>5446</v>
      </c>
      <c r="O628" s="23" t="s">
        <v>2525</v>
      </c>
      <c r="P628" s="23">
        <v>32606</v>
      </c>
      <c r="Q628" s="23">
        <v>0.75</v>
      </c>
      <c r="R628" s="23" t="s">
        <v>42</v>
      </c>
      <c r="S628" s="23" t="s">
        <v>822</v>
      </c>
    </row>
    <row r="629" spans="1:19" x14ac:dyDescent="0.35">
      <c r="A629" s="23" t="str">
        <f t="shared" si="110"/>
        <v>Corbelli Andrea</v>
      </c>
      <c r="B629" s="23" t="str">
        <f t="shared" si="111"/>
        <v>269.95.224.0</v>
      </c>
      <c r="C629" s="23" t="str">
        <f t="shared" si="112"/>
        <v>R9</v>
      </c>
      <c r="D629" s="23">
        <f t="shared" si="113"/>
        <v>0.75</v>
      </c>
      <c r="E629" s="23" t="str">
        <f t="shared" si="114"/>
        <v>A</v>
      </c>
      <c r="F629" s="23" t="str">
        <f t="shared" si="115"/>
        <v>S</v>
      </c>
      <c r="G629" s="27" t="s">
        <v>4910</v>
      </c>
      <c r="H629" s="27" t="str">
        <f t="shared" si="109"/>
        <v/>
      </c>
      <c r="I629" s="23" t="str">
        <f t="shared" si="116"/>
        <v>Messieurs</v>
      </c>
      <c r="J629" t="str">
        <f t="shared" si="117"/>
        <v>224.0</v>
      </c>
      <c r="K629">
        <f t="shared" si="118"/>
        <v>2</v>
      </c>
      <c r="L629" s="23" t="str">
        <f t="shared" si="119"/>
        <v>R9 </v>
      </c>
      <c r="M629" s="23" t="s">
        <v>6806</v>
      </c>
      <c r="N629" s="23" t="s">
        <v>6807</v>
      </c>
      <c r="O629" s="23" t="s">
        <v>2525</v>
      </c>
      <c r="P629" s="23">
        <v>32606</v>
      </c>
      <c r="Q629" s="23">
        <v>0.75</v>
      </c>
      <c r="R629" s="23" t="s">
        <v>36</v>
      </c>
      <c r="S629" s="23" t="s">
        <v>822</v>
      </c>
    </row>
    <row r="630" spans="1:19" x14ac:dyDescent="0.35">
      <c r="A630" s="23" t="str">
        <f t="shared" si="110"/>
        <v>Corbelli Loris</v>
      </c>
      <c r="B630" s="23" t="str">
        <f t="shared" si="111"/>
        <v>269.98.272.0</v>
      </c>
      <c r="C630" s="23" t="str">
        <f t="shared" si="112"/>
        <v>R8</v>
      </c>
      <c r="D630" s="23">
        <f t="shared" si="113"/>
        <v>1.456</v>
      </c>
      <c r="E630" s="23" t="str">
        <f t="shared" si="114"/>
        <v>A</v>
      </c>
      <c r="F630" s="23" t="str">
        <f t="shared" si="115"/>
        <v>S</v>
      </c>
      <c r="G630" s="27" t="s">
        <v>4910</v>
      </c>
      <c r="H630" s="27" t="str">
        <f t="shared" si="109"/>
        <v/>
      </c>
      <c r="I630" s="23" t="str">
        <f t="shared" si="116"/>
        <v>Messieurs</v>
      </c>
      <c r="J630" t="str">
        <f t="shared" si="117"/>
        <v>272.0</v>
      </c>
      <c r="K630">
        <f t="shared" si="118"/>
        <v>2</v>
      </c>
      <c r="L630" s="23" t="str">
        <f t="shared" si="119"/>
        <v>R8 </v>
      </c>
      <c r="M630" s="23" t="s">
        <v>6750</v>
      </c>
      <c r="N630" s="23" t="s">
        <v>6751</v>
      </c>
      <c r="O630" s="23" t="s">
        <v>2522</v>
      </c>
      <c r="P630" s="23">
        <v>24061</v>
      </c>
      <c r="Q630" s="23">
        <v>1.456</v>
      </c>
      <c r="R630" s="23" t="s">
        <v>36</v>
      </c>
      <c r="S630" s="23" t="s">
        <v>822</v>
      </c>
    </row>
    <row r="631" spans="1:19" x14ac:dyDescent="0.35">
      <c r="A631" s="23" t="str">
        <f t="shared" si="110"/>
        <v>Corbelli Roberto</v>
      </c>
      <c r="B631" s="23" t="str">
        <f t="shared" si="111"/>
        <v>269.67.189.0</v>
      </c>
      <c r="C631" s="23" t="str">
        <f t="shared" si="112"/>
        <v>R6</v>
      </c>
      <c r="D631" s="23">
        <f t="shared" si="113"/>
        <v>4.4130000000000003</v>
      </c>
      <c r="E631" s="23" t="str">
        <f t="shared" si="114"/>
        <v>55+</v>
      </c>
      <c r="F631" s="23" t="str">
        <f t="shared" si="115"/>
        <v>A</v>
      </c>
      <c r="G631" s="27" t="s">
        <v>4910</v>
      </c>
      <c r="H631" s="27" t="str">
        <f t="shared" ref="H631:H694" si="120">IF(B631=B630,1,"")</f>
        <v/>
      </c>
      <c r="I631" s="23" t="str">
        <f t="shared" si="116"/>
        <v>Messieurs</v>
      </c>
      <c r="J631" t="str">
        <f t="shared" si="117"/>
        <v>189.0</v>
      </c>
      <c r="K631">
        <f t="shared" si="118"/>
        <v>1</v>
      </c>
      <c r="L631" s="23" t="str">
        <f t="shared" si="119"/>
        <v>R6 </v>
      </c>
      <c r="M631" s="23" t="s">
        <v>6375</v>
      </c>
      <c r="N631" s="23" t="s">
        <v>6376</v>
      </c>
      <c r="O631" s="23" t="s">
        <v>2517</v>
      </c>
      <c r="P631" s="23">
        <v>6145</v>
      </c>
      <c r="Q631" s="23">
        <v>4.4130000000000003</v>
      </c>
      <c r="R631" s="23" t="s">
        <v>53</v>
      </c>
      <c r="S631" s="23" t="s">
        <v>36</v>
      </c>
    </row>
    <row r="632" spans="1:19" x14ac:dyDescent="0.35">
      <c r="A632" s="23" t="str">
        <f t="shared" si="110"/>
        <v>Cordani Giorgia</v>
      </c>
      <c r="B632" s="23" t="str">
        <f t="shared" si="111"/>
        <v>269.74.864.0</v>
      </c>
      <c r="C632" s="23" t="str">
        <f t="shared" si="112"/>
        <v>R6</v>
      </c>
      <c r="D632" s="23">
        <f t="shared" si="113"/>
        <v>3.8279999999999998</v>
      </c>
      <c r="E632" s="23" t="str">
        <f t="shared" si="114"/>
        <v>50+</v>
      </c>
      <c r="F632" s="23" t="str">
        <f t="shared" si="115"/>
        <v>A</v>
      </c>
      <c r="G632" s="27" t="s">
        <v>29</v>
      </c>
      <c r="H632" s="27" t="str">
        <f t="shared" si="120"/>
        <v/>
      </c>
      <c r="I632" s="23" t="str">
        <f t="shared" si="116"/>
        <v>Dames</v>
      </c>
      <c r="J632" t="str">
        <f t="shared" si="117"/>
        <v>864.0</v>
      </c>
      <c r="K632">
        <f t="shared" si="118"/>
        <v>8</v>
      </c>
      <c r="L632" s="23" t="str">
        <f t="shared" si="119"/>
        <v>R6 </v>
      </c>
      <c r="M632" s="23" t="s">
        <v>4122</v>
      </c>
      <c r="N632" s="23" t="s">
        <v>4123</v>
      </c>
      <c r="O632" s="23" t="s">
        <v>2517</v>
      </c>
      <c r="P632" s="23">
        <v>2986</v>
      </c>
      <c r="Q632" s="23">
        <v>3.8279999999999998</v>
      </c>
      <c r="R632" s="23" t="s">
        <v>39</v>
      </c>
      <c r="S632" s="23" t="s">
        <v>36</v>
      </c>
    </row>
    <row r="633" spans="1:19" x14ac:dyDescent="0.35">
      <c r="A633" s="23" t="str">
        <f t="shared" si="110"/>
        <v>Corderoy Sylvain</v>
      </c>
      <c r="B633" s="23" t="str">
        <f t="shared" si="111"/>
        <v>269.71.432.0</v>
      </c>
      <c r="C633" s="23" t="str">
        <f t="shared" si="112"/>
        <v>R9</v>
      </c>
      <c r="D633" s="23">
        <f t="shared" si="113"/>
        <v>0.57399999999999995</v>
      </c>
      <c r="E633" s="23" t="str">
        <f t="shared" si="114"/>
        <v>55+</v>
      </c>
      <c r="F633" s="23" t="str">
        <f t="shared" si="115"/>
        <v>A</v>
      </c>
      <c r="G633" s="27" t="s">
        <v>5553</v>
      </c>
      <c r="H633" s="27" t="str">
        <f t="shared" si="120"/>
        <v/>
      </c>
      <c r="I633" s="23" t="str">
        <f t="shared" si="116"/>
        <v>Messieurs</v>
      </c>
      <c r="J633" t="str">
        <f t="shared" si="117"/>
        <v>432.0</v>
      </c>
      <c r="K633">
        <f t="shared" si="118"/>
        <v>4</v>
      </c>
      <c r="L633" s="23" t="str">
        <f t="shared" si="119"/>
        <v>R9 </v>
      </c>
      <c r="M633" s="23" t="s">
        <v>5551</v>
      </c>
      <c r="N633" s="23" t="s">
        <v>5552</v>
      </c>
      <c r="O633" s="23" t="s">
        <v>2525</v>
      </c>
      <c r="P633" s="23">
        <v>58728</v>
      </c>
      <c r="Q633" s="23">
        <v>0.57399999999999995</v>
      </c>
      <c r="R633" s="23" t="s">
        <v>53</v>
      </c>
      <c r="S633" s="23" t="s">
        <v>36</v>
      </c>
    </row>
    <row r="634" spans="1:19" x14ac:dyDescent="0.35">
      <c r="A634" s="23" t="str">
        <f t="shared" si="110"/>
        <v>Cornet Thibaud</v>
      </c>
      <c r="B634" s="23" t="str">
        <f t="shared" si="111"/>
        <v>270.79.192.0</v>
      </c>
      <c r="C634" s="23" t="str">
        <f t="shared" si="112"/>
        <v>R8</v>
      </c>
      <c r="D634" s="23">
        <f t="shared" si="113"/>
        <v>0.96099999999999997</v>
      </c>
      <c r="E634" s="23" t="str">
        <f t="shared" si="114"/>
        <v>45+</v>
      </c>
      <c r="F634" s="23" t="str">
        <f t="shared" si="115"/>
        <v>A</v>
      </c>
      <c r="G634" s="27" t="s">
        <v>3274</v>
      </c>
      <c r="H634" s="27" t="str">
        <f t="shared" si="120"/>
        <v/>
      </c>
      <c r="I634" s="23" t="str">
        <f t="shared" si="116"/>
        <v>Messieurs</v>
      </c>
      <c r="J634" t="str">
        <f t="shared" si="117"/>
        <v>192.0</v>
      </c>
      <c r="K634">
        <f t="shared" si="118"/>
        <v>1</v>
      </c>
      <c r="L634" s="23" t="str">
        <f t="shared" si="119"/>
        <v>R8 </v>
      </c>
      <c r="M634" s="23" t="s">
        <v>3764</v>
      </c>
      <c r="N634" s="23" t="s">
        <v>3765</v>
      </c>
      <c r="O634" s="23" t="s">
        <v>2522</v>
      </c>
      <c r="P634" s="23">
        <v>29590</v>
      </c>
      <c r="Q634" s="23">
        <v>0.96099999999999997</v>
      </c>
      <c r="R634" s="23" t="s">
        <v>76</v>
      </c>
      <c r="S634" s="23" t="s">
        <v>36</v>
      </c>
    </row>
    <row r="635" spans="1:19" x14ac:dyDescent="0.35">
      <c r="A635" s="23" t="str">
        <f t="shared" si="110"/>
        <v>Corpataux Luna</v>
      </c>
      <c r="B635" s="23" t="str">
        <f t="shared" si="111"/>
        <v>270.06.741.0</v>
      </c>
      <c r="C635" s="23" t="str">
        <f t="shared" si="112"/>
        <v>R9</v>
      </c>
      <c r="D635" s="23">
        <f t="shared" si="113"/>
        <v>0.75</v>
      </c>
      <c r="E635" s="23" t="str">
        <f t="shared" si="114"/>
        <v>A</v>
      </c>
      <c r="F635" s="23" t="str">
        <f t="shared" si="115"/>
        <v>S</v>
      </c>
      <c r="G635" s="27" t="s">
        <v>2783</v>
      </c>
      <c r="H635" s="27" t="str">
        <f t="shared" si="120"/>
        <v/>
      </c>
      <c r="I635" s="23" t="str">
        <f t="shared" si="116"/>
        <v>Dames</v>
      </c>
      <c r="J635" t="str">
        <f t="shared" si="117"/>
        <v>741.0</v>
      </c>
      <c r="K635">
        <f t="shared" si="118"/>
        <v>7</v>
      </c>
      <c r="L635" s="23" t="str">
        <f t="shared" si="119"/>
        <v>R9 </v>
      </c>
      <c r="M635" s="23" t="s">
        <v>781</v>
      </c>
      <c r="N635" s="23" t="s">
        <v>782</v>
      </c>
      <c r="O635" s="23" t="s">
        <v>2525</v>
      </c>
      <c r="P635" s="23">
        <v>11849</v>
      </c>
      <c r="Q635" s="23">
        <v>0.75</v>
      </c>
      <c r="R635" s="23" t="s">
        <v>36</v>
      </c>
      <c r="S635" s="23" t="s">
        <v>822</v>
      </c>
    </row>
    <row r="636" spans="1:19" x14ac:dyDescent="0.35">
      <c r="A636" s="23" t="str">
        <f t="shared" si="110"/>
        <v>Corpataux Noah</v>
      </c>
      <c r="B636" s="23" t="str">
        <f t="shared" si="111"/>
        <v>270.99.886.0</v>
      </c>
      <c r="C636" s="23" t="str">
        <f t="shared" si="112"/>
        <v>R9</v>
      </c>
      <c r="D636" s="23">
        <f t="shared" si="113"/>
        <v>0.75</v>
      </c>
      <c r="E636" s="23" t="str">
        <f t="shared" si="114"/>
        <v>A</v>
      </c>
      <c r="F636" s="23" t="str">
        <f t="shared" si="115"/>
        <v>S</v>
      </c>
      <c r="G636" s="27" t="s">
        <v>27</v>
      </c>
      <c r="H636" s="27" t="str">
        <f t="shared" si="120"/>
        <v/>
      </c>
      <c r="I636" s="23" t="str">
        <f t="shared" si="116"/>
        <v>Dames</v>
      </c>
      <c r="J636" t="str">
        <f t="shared" si="117"/>
        <v>886.0</v>
      </c>
      <c r="K636">
        <f t="shared" si="118"/>
        <v>8</v>
      </c>
      <c r="L636" s="23" t="str">
        <f t="shared" si="119"/>
        <v>R9 </v>
      </c>
      <c r="M636" s="23" t="s">
        <v>199</v>
      </c>
      <c r="N636" s="23" t="s">
        <v>200</v>
      </c>
      <c r="O636" s="23" t="s">
        <v>2525</v>
      </c>
      <c r="P636" s="23">
        <v>11849</v>
      </c>
      <c r="Q636" s="23">
        <v>0.75</v>
      </c>
      <c r="R636" s="23" t="s">
        <v>36</v>
      </c>
      <c r="S636" s="23" t="s">
        <v>822</v>
      </c>
    </row>
    <row r="637" spans="1:19" x14ac:dyDescent="0.35">
      <c r="A637" s="23" t="str">
        <f t="shared" si="110"/>
        <v>Corpataux-Manini Sandra</v>
      </c>
      <c r="B637" s="23" t="str">
        <f t="shared" si="111"/>
        <v>270.68.616.0</v>
      </c>
      <c r="C637" s="23" t="str">
        <f t="shared" si="112"/>
        <v>R9</v>
      </c>
      <c r="D637" s="23">
        <f t="shared" si="113"/>
        <v>0.75</v>
      </c>
      <c r="E637" s="23" t="str">
        <f t="shared" si="114"/>
        <v>55+</v>
      </c>
      <c r="F637" s="23" t="str">
        <f t="shared" si="115"/>
        <v>S</v>
      </c>
      <c r="G637" s="27" t="s">
        <v>27</v>
      </c>
      <c r="H637" s="27" t="str">
        <f t="shared" si="120"/>
        <v/>
      </c>
      <c r="I637" s="23" t="str">
        <f t="shared" si="116"/>
        <v>Dames</v>
      </c>
      <c r="J637" t="str">
        <f t="shared" si="117"/>
        <v>616.0</v>
      </c>
      <c r="K637">
        <f t="shared" si="118"/>
        <v>6</v>
      </c>
      <c r="L637" s="23" t="str">
        <f t="shared" si="119"/>
        <v>R9 </v>
      </c>
      <c r="M637" s="23" t="s">
        <v>213</v>
      </c>
      <c r="N637" s="23" t="s">
        <v>214</v>
      </c>
      <c r="O637" s="23" t="s">
        <v>2525</v>
      </c>
      <c r="P637" s="23">
        <v>11849</v>
      </c>
      <c r="Q637" s="23">
        <v>0.75</v>
      </c>
      <c r="R637" s="23" t="s">
        <v>53</v>
      </c>
      <c r="S637" s="23" t="s">
        <v>822</v>
      </c>
    </row>
    <row r="638" spans="1:19" x14ac:dyDescent="0.35">
      <c r="A638" s="23" t="str">
        <f t="shared" si="110"/>
        <v>Correa Lasmar Bruno</v>
      </c>
      <c r="B638" s="23" t="str">
        <f t="shared" si="111"/>
        <v>270.08.157.0</v>
      </c>
      <c r="C638" s="23" t="str">
        <f t="shared" si="112"/>
        <v>R9</v>
      </c>
      <c r="D638" s="23">
        <f t="shared" si="113"/>
        <v>0.745</v>
      </c>
      <c r="E638" s="23" t="str">
        <f t="shared" si="114"/>
        <v>18&amp;U</v>
      </c>
      <c r="F638" s="23" t="str">
        <f t="shared" si="115"/>
        <v>A</v>
      </c>
      <c r="G638" s="27" t="s">
        <v>4910</v>
      </c>
      <c r="H638" s="27" t="str">
        <f t="shared" si="120"/>
        <v/>
      </c>
      <c r="I638" s="23" t="str">
        <f t="shared" si="116"/>
        <v>Messieurs</v>
      </c>
      <c r="J638" t="str">
        <f t="shared" si="117"/>
        <v>157.0</v>
      </c>
      <c r="K638">
        <f t="shared" si="118"/>
        <v>1</v>
      </c>
      <c r="L638" s="23" t="str">
        <f t="shared" si="119"/>
        <v>R9 </v>
      </c>
      <c r="M638" s="23" t="s">
        <v>6944</v>
      </c>
      <c r="N638" s="23" t="s">
        <v>6945</v>
      </c>
      <c r="O638" s="23" t="s">
        <v>2525</v>
      </c>
      <c r="P638" s="23">
        <v>44992</v>
      </c>
      <c r="Q638" s="23">
        <v>0.745</v>
      </c>
      <c r="R638" s="23" t="s">
        <v>71</v>
      </c>
      <c r="S638" s="23" t="s">
        <v>36</v>
      </c>
    </row>
    <row r="639" spans="1:19" x14ac:dyDescent="0.35">
      <c r="A639" s="23" t="str">
        <f t="shared" si="110"/>
        <v>Correia José Duarte</v>
      </c>
      <c r="B639" s="23" t="str">
        <f t="shared" si="111"/>
        <v>270.62.255.0</v>
      </c>
      <c r="C639" s="23" t="str">
        <f t="shared" si="112"/>
        <v>R8</v>
      </c>
      <c r="D639" s="23">
        <f t="shared" si="113"/>
        <v>1.73</v>
      </c>
      <c r="E639" s="23" t="str">
        <f t="shared" si="114"/>
        <v>60+</v>
      </c>
      <c r="F639" s="23" t="str">
        <f t="shared" si="115"/>
        <v>A</v>
      </c>
      <c r="G639" s="27" t="s">
        <v>5553</v>
      </c>
      <c r="H639" s="27" t="str">
        <f t="shared" si="120"/>
        <v/>
      </c>
      <c r="I639" s="23" t="str">
        <f t="shared" si="116"/>
        <v>Messieurs</v>
      </c>
      <c r="J639" t="str">
        <f t="shared" si="117"/>
        <v>255.0</v>
      </c>
      <c r="K639">
        <f t="shared" si="118"/>
        <v>2</v>
      </c>
      <c r="L639" s="23" t="str">
        <f t="shared" si="119"/>
        <v>R8 </v>
      </c>
      <c r="M639" s="23" t="s">
        <v>5241</v>
      </c>
      <c r="N639" s="23" t="s">
        <v>5242</v>
      </c>
      <c r="O639" s="23" t="s">
        <v>2522</v>
      </c>
      <c r="P639" s="23">
        <v>21598</v>
      </c>
      <c r="Q639" s="23">
        <v>1.73</v>
      </c>
      <c r="R639" s="23" t="s">
        <v>47</v>
      </c>
      <c r="S639" s="23" t="s">
        <v>36</v>
      </c>
    </row>
    <row r="640" spans="1:19" x14ac:dyDescent="0.35">
      <c r="A640" s="23" t="str">
        <f t="shared" si="110"/>
        <v>Corthésy Timéo</v>
      </c>
      <c r="B640" s="23" t="str">
        <f t="shared" si="111"/>
        <v>270.17.406.0</v>
      </c>
      <c r="C640" s="23" t="str">
        <f t="shared" si="112"/>
        <v>R9</v>
      </c>
      <c r="D640" s="23">
        <f t="shared" si="113"/>
        <v>0.745</v>
      </c>
      <c r="E640" s="23" t="str">
        <f t="shared" si="114"/>
        <v>10&amp;U</v>
      </c>
      <c r="F640" s="23" t="str">
        <f t="shared" si="115"/>
        <v>A</v>
      </c>
      <c r="G640" s="27" t="s">
        <v>497</v>
      </c>
      <c r="H640" s="27" t="str">
        <f t="shared" si="120"/>
        <v/>
      </c>
      <c r="I640" s="23" t="str">
        <f t="shared" si="116"/>
        <v>Messieurs</v>
      </c>
      <c r="J640" t="str">
        <f t="shared" si="117"/>
        <v>406.0</v>
      </c>
      <c r="K640">
        <f t="shared" si="118"/>
        <v>4</v>
      </c>
      <c r="L640" s="23" t="str">
        <f t="shared" si="119"/>
        <v>R9 </v>
      </c>
      <c r="M640" s="23" t="s">
        <v>5649</v>
      </c>
      <c r="N640" s="23" t="s">
        <v>5650</v>
      </c>
      <c r="O640" s="23" t="s">
        <v>2525</v>
      </c>
      <c r="P640" s="23">
        <v>44992</v>
      </c>
      <c r="Q640" s="23">
        <v>0.745</v>
      </c>
      <c r="R640" s="23" t="s">
        <v>106</v>
      </c>
      <c r="S640" s="23" t="s">
        <v>36</v>
      </c>
    </row>
    <row r="641" spans="1:19" x14ac:dyDescent="0.35">
      <c r="A641" s="23" t="str">
        <f t="shared" si="110"/>
        <v>Corthesy Yael</v>
      </c>
      <c r="B641" s="23" t="str">
        <f t="shared" si="111"/>
        <v>270.84.672.0</v>
      </c>
      <c r="C641" s="23" t="str">
        <f t="shared" si="112"/>
        <v>R9</v>
      </c>
      <c r="D641" s="23">
        <f t="shared" si="113"/>
        <v>0.75</v>
      </c>
      <c r="E641" s="23" t="str">
        <f t="shared" si="114"/>
        <v>40+</v>
      </c>
      <c r="F641" s="23" t="str">
        <f t="shared" si="115"/>
        <v>A</v>
      </c>
      <c r="G641" s="27" t="s">
        <v>28</v>
      </c>
      <c r="H641" s="27" t="str">
        <f t="shared" si="120"/>
        <v/>
      </c>
      <c r="I641" s="23" t="str">
        <f t="shared" si="116"/>
        <v>Dames</v>
      </c>
      <c r="J641" t="str">
        <f t="shared" si="117"/>
        <v>672.0</v>
      </c>
      <c r="K641">
        <f t="shared" si="118"/>
        <v>6</v>
      </c>
      <c r="L641" s="23" t="str">
        <f t="shared" si="119"/>
        <v>R9 </v>
      </c>
      <c r="M641" s="23" t="s">
        <v>251</v>
      </c>
      <c r="N641" s="23" t="s">
        <v>252</v>
      </c>
      <c r="O641" s="23" t="s">
        <v>2525</v>
      </c>
      <c r="P641" s="23">
        <v>11849</v>
      </c>
      <c r="Q641" s="23">
        <v>0.75</v>
      </c>
      <c r="R641" s="23" t="s">
        <v>68</v>
      </c>
      <c r="S641" s="23" t="s">
        <v>36</v>
      </c>
    </row>
    <row r="642" spans="1:19" x14ac:dyDescent="0.35">
      <c r="A642" s="23" t="str">
        <f t="shared" si="110"/>
        <v>Corti Pietro</v>
      </c>
      <c r="B642" s="23" t="str">
        <f t="shared" si="111"/>
        <v>270.15.223.0</v>
      </c>
      <c r="C642" s="23" t="str">
        <f t="shared" si="112"/>
        <v>R9</v>
      </c>
      <c r="D642" s="23">
        <f t="shared" si="113"/>
        <v>0.745</v>
      </c>
      <c r="E642" s="23" t="str">
        <f t="shared" si="114"/>
        <v>12&amp;U</v>
      </c>
      <c r="F642" s="23" t="str">
        <f t="shared" si="115"/>
        <v>A</v>
      </c>
      <c r="G642" s="27" t="s">
        <v>3274</v>
      </c>
      <c r="H642" s="27" t="str">
        <f t="shared" si="120"/>
        <v/>
      </c>
      <c r="I642" s="23" t="str">
        <f t="shared" si="116"/>
        <v>Messieurs</v>
      </c>
      <c r="J642" t="str">
        <f t="shared" si="117"/>
        <v>223.0</v>
      </c>
      <c r="K642">
        <f t="shared" si="118"/>
        <v>2</v>
      </c>
      <c r="L642" s="23" t="str">
        <f t="shared" si="119"/>
        <v>R9 </v>
      </c>
      <c r="M642" s="23" t="s">
        <v>6011</v>
      </c>
      <c r="N642" s="23" t="s">
        <v>6012</v>
      </c>
      <c r="O642" s="23" t="s">
        <v>2525</v>
      </c>
      <c r="P642" s="23">
        <v>44992</v>
      </c>
      <c r="Q642" s="23">
        <v>0.745</v>
      </c>
      <c r="R642" s="23" t="s">
        <v>50</v>
      </c>
      <c r="S642" s="23" t="s">
        <v>36</v>
      </c>
    </row>
    <row r="643" spans="1:19" x14ac:dyDescent="0.35">
      <c r="A643" s="23" t="str">
        <f t="shared" ref="A643:A706" si="121">+N643</f>
        <v>Cosandier Anthony</v>
      </c>
      <c r="B643" s="23" t="str">
        <f t="shared" ref="B643:B706" si="122">+M643</f>
        <v>271.01.254.0</v>
      </c>
      <c r="C643" s="23" t="str">
        <f t="shared" ref="C643:C706" si="123">LEFT(L643,2)</f>
        <v>R6</v>
      </c>
      <c r="D643" s="23">
        <f t="shared" ref="D643:D706" si="124">+Q643</f>
        <v>3.573</v>
      </c>
      <c r="E643" s="23" t="str">
        <f t="shared" ref="E643:E706" si="125">+R643</f>
        <v>A</v>
      </c>
      <c r="F643" s="23" t="str">
        <f t="shared" ref="F643:F706" si="126">+S643</f>
        <v>S</v>
      </c>
      <c r="G643" s="27" t="s">
        <v>1733</v>
      </c>
      <c r="H643" s="27" t="str">
        <f t="shared" si="120"/>
        <v/>
      </c>
      <c r="I643" s="23" t="str">
        <f t="shared" ref="I643:I706" si="127">IF(K643&gt;4,"Dames","Messieurs")</f>
        <v>Messieurs</v>
      </c>
      <c r="J643" t="str">
        <f t="shared" ref="J643:J706" si="128">RIGHT(B643,5)</f>
        <v>254.0</v>
      </c>
      <c r="K643">
        <f t="shared" ref="K643:K706" si="129">VALUE(LEFT(J643,1))</f>
        <v>2</v>
      </c>
      <c r="L643" s="23" t="str">
        <f t="shared" ref="L643:L706" si="130">+O643</f>
        <v>R6 </v>
      </c>
      <c r="M643" s="23" t="s">
        <v>1836</v>
      </c>
      <c r="N643" s="23" t="s">
        <v>1837</v>
      </c>
      <c r="O643" s="23" t="s">
        <v>2517</v>
      </c>
      <c r="P643" s="23">
        <v>9614</v>
      </c>
      <c r="Q643" s="23">
        <v>3.573</v>
      </c>
      <c r="R643" s="23" t="s">
        <v>36</v>
      </c>
      <c r="S643" s="23" t="s">
        <v>822</v>
      </c>
    </row>
    <row r="644" spans="1:19" x14ac:dyDescent="0.35">
      <c r="A644" s="23" t="str">
        <f t="shared" si="121"/>
        <v>Cosandier Melissa</v>
      </c>
      <c r="B644" s="23" t="str">
        <f t="shared" si="122"/>
        <v>271.99.662.0</v>
      </c>
      <c r="C644" s="23" t="str">
        <f t="shared" si="123"/>
        <v>R6</v>
      </c>
      <c r="D644" s="23">
        <f t="shared" si="124"/>
        <v>4.3860000000000001</v>
      </c>
      <c r="E644" s="23" t="str">
        <f t="shared" si="125"/>
        <v>A</v>
      </c>
      <c r="F644" s="23" t="str">
        <f t="shared" si="126"/>
        <v>A</v>
      </c>
      <c r="G644" s="27" t="s">
        <v>1733</v>
      </c>
      <c r="H644" s="27" t="str">
        <f t="shared" si="120"/>
        <v/>
      </c>
      <c r="I644" s="23" t="str">
        <f t="shared" si="127"/>
        <v>Dames</v>
      </c>
      <c r="J644" t="str">
        <f t="shared" si="128"/>
        <v>662.0</v>
      </c>
      <c r="K644">
        <f t="shared" si="129"/>
        <v>6</v>
      </c>
      <c r="L644" s="23" t="str">
        <f t="shared" si="130"/>
        <v>R6 </v>
      </c>
      <c r="M644" s="23" t="s">
        <v>1882</v>
      </c>
      <c r="N644" s="23" t="s">
        <v>1883</v>
      </c>
      <c r="O644" s="23" t="s">
        <v>2517</v>
      </c>
      <c r="P644" s="23">
        <v>2181</v>
      </c>
      <c r="Q644" s="23">
        <v>4.3860000000000001</v>
      </c>
      <c r="R644" s="23" t="s">
        <v>36</v>
      </c>
      <c r="S644" s="23" t="s">
        <v>36</v>
      </c>
    </row>
    <row r="645" spans="1:19" x14ac:dyDescent="0.35">
      <c r="A645" s="23" t="str">
        <f t="shared" si="121"/>
        <v>Cosentino David</v>
      </c>
      <c r="B645" s="23" t="str">
        <f t="shared" si="122"/>
        <v>271.10.489.0</v>
      </c>
      <c r="C645" s="23" t="str">
        <f t="shared" si="123"/>
        <v>R9</v>
      </c>
      <c r="D645" s="23">
        <f t="shared" si="124"/>
        <v>0.75</v>
      </c>
      <c r="E645" s="23" t="str">
        <f t="shared" si="125"/>
        <v>16&amp;U</v>
      </c>
      <c r="F645" s="23" t="str">
        <f t="shared" si="126"/>
        <v>S</v>
      </c>
      <c r="G645" s="27" t="s">
        <v>1733</v>
      </c>
      <c r="H645" s="27" t="str">
        <f t="shared" si="120"/>
        <v/>
      </c>
      <c r="I645" s="23" t="str">
        <f t="shared" si="127"/>
        <v>Messieurs</v>
      </c>
      <c r="J645" t="str">
        <f t="shared" si="128"/>
        <v>489.0</v>
      </c>
      <c r="K645">
        <f t="shared" si="129"/>
        <v>4</v>
      </c>
      <c r="L645" s="23" t="str">
        <f t="shared" si="130"/>
        <v>R9 </v>
      </c>
      <c r="M645" s="23" t="s">
        <v>3214</v>
      </c>
      <c r="N645" s="23" t="s">
        <v>3215</v>
      </c>
      <c r="O645" s="23" t="s">
        <v>2525</v>
      </c>
      <c r="P645" s="23">
        <v>32606</v>
      </c>
      <c r="Q645" s="23">
        <v>0.75</v>
      </c>
      <c r="R645" s="23" t="s">
        <v>85</v>
      </c>
      <c r="S645" s="23" t="s">
        <v>822</v>
      </c>
    </row>
    <row r="646" spans="1:19" x14ac:dyDescent="0.35">
      <c r="A646" s="23" t="str">
        <f t="shared" si="121"/>
        <v>Cotting Diane</v>
      </c>
      <c r="B646" s="23" t="str">
        <f t="shared" si="122"/>
        <v>271.87.664.0</v>
      </c>
      <c r="C646" s="23" t="str">
        <f t="shared" si="123"/>
        <v>R7</v>
      </c>
      <c r="D646" s="23">
        <f t="shared" si="124"/>
        <v>2.1389999999999998</v>
      </c>
      <c r="E646" s="23" t="str">
        <f t="shared" si="125"/>
        <v>35+</v>
      </c>
      <c r="F646" s="23" t="str">
        <f t="shared" si="126"/>
        <v>A</v>
      </c>
      <c r="G646" s="27" t="s">
        <v>2786</v>
      </c>
      <c r="H646" s="27" t="str">
        <f t="shared" si="120"/>
        <v/>
      </c>
      <c r="I646" s="23" t="str">
        <f t="shared" si="127"/>
        <v>Dames</v>
      </c>
      <c r="J646" t="str">
        <f t="shared" si="128"/>
        <v>664.0</v>
      </c>
      <c r="K646">
        <f t="shared" si="129"/>
        <v>6</v>
      </c>
      <c r="L646" s="23" t="str">
        <f t="shared" si="130"/>
        <v>R7 </v>
      </c>
      <c r="M646" s="23" t="s">
        <v>2900</v>
      </c>
      <c r="N646" s="23" t="s">
        <v>2901</v>
      </c>
      <c r="O646" s="23" t="s">
        <v>2518</v>
      </c>
      <c r="P646" s="23">
        <v>6451</v>
      </c>
      <c r="Q646" s="23">
        <v>2.1389999999999998</v>
      </c>
      <c r="R646" s="23" t="s">
        <v>42</v>
      </c>
      <c r="S646" s="23" t="s">
        <v>36</v>
      </c>
    </row>
    <row r="647" spans="1:19" x14ac:dyDescent="0.35">
      <c r="A647" s="23" t="str">
        <f t="shared" si="121"/>
        <v>Cotting Jonathan</v>
      </c>
      <c r="B647" s="23" t="str">
        <f t="shared" si="122"/>
        <v>271.85.192.0</v>
      </c>
      <c r="C647" s="23" t="str">
        <f t="shared" si="123"/>
        <v>R7</v>
      </c>
      <c r="D647" s="23">
        <f t="shared" si="124"/>
        <v>1.895</v>
      </c>
      <c r="E647" s="23" t="str">
        <f t="shared" si="125"/>
        <v>40+</v>
      </c>
      <c r="F647" s="23" t="str">
        <f t="shared" si="126"/>
        <v>S</v>
      </c>
      <c r="G647" s="27" t="s">
        <v>2786</v>
      </c>
      <c r="H647" s="27" t="str">
        <f t="shared" si="120"/>
        <v/>
      </c>
      <c r="I647" s="23" t="str">
        <f t="shared" si="127"/>
        <v>Messieurs</v>
      </c>
      <c r="J647" t="str">
        <f t="shared" si="128"/>
        <v>192.0</v>
      </c>
      <c r="K647">
        <f t="shared" si="129"/>
        <v>1</v>
      </c>
      <c r="L647" s="23" t="str">
        <f t="shared" si="130"/>
        <v>R7 </v>
      </c>
      <c r="M647" s="23" t="s">
        <v>2972</v>
      </c>
      <c r="N647" s="23" t="s">
        <v>2973</v>
      </c>
      <c r="O647" s="23" t="s">
        <v>2518</v>
      </c>
      <c r="P647" s="23">
        <v>20232</v>
      </c>
      <c r="Q647" s="23">
        <v>1.895</v>
      </c>
      <c r="R647" s="23" t="s">
        <v>68</v>
      </c>
      <c r="S647" s="23" t="s">
        <v>822</v>
      </c>
    </row>
    <row r="648" spans="1:19" x14ac:dyDescent="0.35">
      <c r="A648" s="23" t="str">
        <f t="shared" si="121"/>
        <v>Cotting Léo</v>
      </c>
      <c r="B648" s="23" t="str">
        <f t="shared" si="122"/>
        <v>271.18.369.0</v>
      </c>
      <c r="C648" s="23" t="str">
        <f t="shared" si="123"/>
        <v>R7</v>
      </c>
      <c r="D648" s="23">
        <f t="shared" si="124"/>
        <v>2.19</v>
      </c>
      <c r="E648" s="23" t="str">
        <f t="shared" si="125"/>
        <v>10&amp;U</v>
      </c>
      <c r="F648" s="23" t="str">
        <f t="shared" si="126"/>
        <v>A</v>
      </c>
      <c r="G648" s="27" t="s">
        <v>2786</v>
      </c>
      <c r="H648" s="27" t="str">
        <f t="shared" si="120"/>
        <v/>
      </c>
      <c r="I648" s="23" t="str">
        <f t="shared" si="127"/>
        <v>Messieurs</v>
      </c>
      <c r="J648" t="str">
        <f t="shared" si="128"/>
        <v>369.0</v>
      </c>
      <c r="K648">
        <f t="shared" si="129"/>
        <v>3</v>
      </c>
      <c r="L648" s="23" t="str">
        <f t="shared" si="130"/>
        <v>R7 </v>
      </c>
      <c r="M648" s="23" t="s">
        <v>3826</v>
      </c>
      <c r="N648" s="23" t="s">
        <v>3827</v>
      </c>
      <c r="O648" s="23" t="s">
        <v>2518</v>
      </c>
      <c r="P648" s="23">
        <v>18016</v>
      </c>
      <c r="Q648" s="23">
        <v>2.19</v>
      </c>
      <c r="R648" s="23" t="s">
        <v>106</v>
      </c>
      <c r="S648" s="23" t="s">
        <v>36</v>
      </c>
    </row>
    <row r="649" spans="1:19" x14ac:dyDescent="0.35">
      <c r="A649" s="23" t="str">
        <f t="shared" si="121"/>
        <v>Cotting Marc</v>
      </c>
      <c r="B649" s="23" t="str">
        <f t="shared" si="122"/>
        <v>271.00.205.0</v>
      </c>
      <c r="C649" s="23" t="str">
        <f t="shared" si="123"/>
        <v>R9</v>
      </c>
      <c r="D649" s="23">
        <f t="shared" si="124"/>
        <v>0.75</v>
      </c>
      <c r="E649" s="23" t="str">
        <f t="shared" si="125"/>
        <v>A</v>
      </c>
      <c r="F649" s="23" t="str">
        <f t="shared" si="126"/>
        <v>S</v>
      </c>
      <c r="G649" s="27" t="s">
        <v>497</v>
      </c>
      <c r="H649" s="27" t="str">
        <f t="shared" si="120"/>
        <v/>
      </c>
      <c r="I649" s="23" t="str">
        <f t="shared" si="127"/>
        <v>Messieurs</v>
      </c>
      <c r="J649" t="str">
        <f t="shared" si="128"/>
        <v>205.0</v>
      </c>
      <c r="K649">
        <f t="shared" si="129"/>
        <v>2</v>
      </c>
      <c r="L649" s="23" t="str">
        <f t="shared" si="130"/>
        <v>R9 </v>
      </c>
      <c r="M649" s="23" t="s">
        <v>1108</v>
      </c>
      <c r="N649" s="23" t="s">
        <v>1109</v>
      </c>
      <c r="O649" s="23" t="s">
        <v>2525</v>
      </c>
      <c r="P649" s="23">
        <v>32606</v>
      </c>
      <c r="Q649" s="23">
        <v>0.75</v>
      </c>
      <c r="R649" s="23" t="s">
        <v>36</v>
      </c>
      <c r="S649" s="23" t="s">
        <v>822</v>
      </c>
    </row>
    <row r="650" spans="1:19" x14ac:dyDescent="0.35">
      <c r="A650" s="23" t="str">
        <f t="shared" si="121"/>
        <v>Cotton Philippe</v>
      </c>
      <c r="B650" s="23" t="str">
        <f t="shared" si="122"/>
        <v>271.64.406.0</v>
      </c>
      <c r="C650" s="23" t="str">
        <f t="shared" si="123"/>
        <v>R9</v>
      </c>
      <c r="D650" s="23">
        <f t="shared" si="124"/>
        <v>0.75</v>
      </c>
      <c r="E650" s="23" t="str">
        <f t="shared" si="125"/>
        <v>60+</v>
      </c>
      <c r="F650" s="23" t="str">
        <f t="shared" si="126"/>
        <v>S</v>
      </c>
      <c r="G650" s="27" t="s">
        <v>27</v>
      </c>
      <c r="H650" s="27" t="str">
        <f t="shared" si="120"/>
        <v/>
      </c>
      <c r="I650" s="23" t="str">
        <f t="shared" si="127"/>
        <v>Messieurs</v>
      </c>
      <c r="J650" t="str">
        <f t="shared" si="128"/>
        <v>406.0</v>
      </c>
      <c r="K650">
        <f t="shared" si="129"/>
        <v>4</v>
      </c>
      <c r="L650" s="23" t="str">
        <f t="shared" si="130"/>
        <v>R9 </v>
      </c>
      <c r="M650" s="23" t="s">
        <v>1357</v>
      </c>
      <c r="N650" s="23" t="s">
        <v>1358</v>
      </c>
      <c r="O650" s="23" t="s">
        <v>2525</v>
      </c>
      <c r="P650" s="23">
        <v>32606</v>
      </c>
      <c r="Q650" s="23">
        <v>0.75</v>
      </c>
      <c r="R650" s="23" t="s">
        <v>47</v>
      </c>
      <c r="S650" s="23" t="s">
        <v>822</v>
      </c>
    </row>
    <row r="651" spans="1:19" x14ac:dyDescent="0.35">
      <c r="A651" s="23" t="str">
        <f t="shared" si="121"/>
        <v>Counotte Shayan</v>
      </c>
      <c r="B651" s="23" t="str">
        <f t="shared" si="122"/>
        <v>271.11.171.0</v>
      </c>
      <c r="C651" s="23" t="str">
        <f t="shared" si="123"/>
        <v>R6</v>
      </c>
      <c r="D651" s="23">
        <f t="shared" si="124"/>
        <v>4.3639999999999999</v>
      </c>
      <c r="E651" s="23" t="str">
        <f t="shared" si="125"/>
        <v>16&amp;U</v>
      </c>
      <c r="F651" s="23" t="str">
        <f t="shared" si="126"/>
        <v>A</v>
      </c>
      <c r="G651" s="27" t="s">
        <v>4910</v>
      </c>
      <c r="H651" s="27" t="str">
        <f t="shared" si="120"/>
        <v/>
      </c>
      <c r="I651" s="23" t="str">
        <f t="shared" si="127"/>
        <v>Messieurs</v>
      </c>
      <c r="J651" t="str">
        <f t="shared" si="128"/>
        <v>171.0</v>
      </c>
      <c r="K651">
        <f t="shared" si="129"/>
        <v>1</v>
      </c>
      <c r="L651" s="23" t="str">
        <f t="shared" si="130"/>
        <v>R6 </v>
      </c>
      <c r="M651" s="23" t="s">
        <v>6383</v>
      </c>
      <c r="N651" s="23" t="s">
        <v>6384</v>
      </c>
      <c r="O651" s="23" t="s">
        <v>2517</v>
      </c>
      <c r="P651" s="23">
        <v>6295</v>
      </c>
      <c r="Q651" s="23">
        <v>4.3639999999999999</v>
      </c>
      <c r="R651" s="23" t="s">
        <v>85</v>
      </c>
      <c r="S651" s="23" t="s">
        <v>36</v>
      </c>
    </row>
    <row r="652" spans="1:19" x14ac:dyDescent="0.35">
      <c r="A652" s="23" t="str">
        <f t="shared" si="121"/>
        <v>Coursimault Marine</v>
      </c>
      <c r="B652" s="23" t="str">
        <f t="shared" si="122"/>
        <v>271.76.854.0</v>
      </c>
      <c r="C652" s="23" t="str">
        <f t="shared" si="123"/>
        <v>R5</v>
      </c>
      <c r="D652" s="23">
        <f t="shared" si="124"/>
        <v>5.3129999999999997</v>
      </c>
      <c r="E652" s="23" t="str">
        <f t="shared" si="125"/>
        <v>50+</v>
      </c>
      <c r="F652" s="23" t="str">
        <f t="shared" si="126"/>
        <v>A</v>
      </c>
      <c r="G652" s="27" t="s">
        <v>2786</v>
      </c>
      <c r="H652" s="27" t="str">
        <f t="shared" si="120"/>
        <v/>
      </c>
      <c r="I652" s="23" t="str">
        <f t="shared" si="127"/>
        <v>Dames</v>
      </c>
      <c r="J652" t="str">
        <f t="shared" si="128"/>
        <v>854.0</v>
      </c>
      <c r="K652">
        <f t="shared" si="129"/>
        <v>8</v>
      </c>
      <c r="L652" s="23" t="str">
        <f t="shared" si="130"/>
        <v>R5 </v>
      </c>
      <c r="M652" s="23" t="s">
        <v>2898</v>
      </c>
      <c r="N652" s="23" t="s">
        <v>2899</v>
      </c>
      <c r="O652" s="23" t="s">
        <v>2536</v>
      </c>
      <c r="P652" s="23">
        <v>1287</v>
      </c>
      <c r="Q652" s="23">
        <v>5.3129999999999997</v>
      </c>
      <c r="R652" s="23" t="s">
        <v>39</v>
      </c>
      <c r="S652" s="23" t="s">
        <v>36</v>
      </c>
    </row>
    <row r="653" spans="1:19" x14ac:dyDescent="0.35">
      <c r="A653" s="23" t="str">
        <f t="shared" si="121"/>
        <v>Coursimault Mathieu</v>
      </c>
      <c r="B653" s="23" t="str">
        <f t="shared" si="122"/>
        <v>271.09.132.0</v>
      </c>
      <c r="C653" s="23" t="str">
        <f t="shared" si="123"/>
        <v>R5</v>
      </c>
      <c r="D653" s="23">
        <f t="shared" si="124"/>
        <v>5.5739999999999998</v>
      </c>
      <c r="E653" s="23" t="str">
        <f t="shared" si="125"/>
        <v>18&amp;U</v>
      </c>
      <c r="F653" s="23" t="str">
        <f t="shared" si="126"/>
        <v>A</v>
      </c>
      <c r="G653" s="27" t="s">
        <v>2786</v>
      </c>
      <c r="H653" s="27" t="str">
        <f t="shared" si="120"/>
        <v/>
      </c>
      <c r="I653" s="23" t="str">
        <f t="shared" si="127"/>
        <v>Messieurs</v>
      </c>
      <c r="J653" t="str">
        <f t="shared" si="128"/>
        <v>132.0</v>
      </c>
      <c r="K653">
        <f t="shared" si="129"/>
        <v>1</v>
      </c>
      <c r="L653" s="23" t="str">
        <f t="shared" si="130"/>
        <v>R5 </v>
      </c>
      <c r="M653" s="23" t="s">
        <v>2948</v>
      </c>
      <c r="N653" s="23" t="s">
        <v>2949</v>
      </c>
      <c r="O653" s="23" t="s">
        <v>2536</v>
      </c>
      <c r="P653" s="23">
        <v>3015</v>
      </c>
      <c r="Q653" s="23">
        <v>5.5739999999999998</v>
      </c>
      <c r="R653" s="23" t="s">
        <v>71</v>
      </c>
      <c r="S653" s="23" t="s">
        <v>36</v>
      </c>
    </row>
    <row r="654" spans="1:19" x14ac:dyDescent="0.35">
      <c r="A654" s="23" t="str">
        <f t="shared" si="121"/>
        <v>Coursimault Mathilde</v>
      </c>
      <c r="B654" s="23" t="str">
        <f t="shared" si="122"/>
        <v>271.05.722.0</v>
      </c>
      <c r="C654" s="23" t="str">
        <f t="shared" si="123"/>
        <v>R6</v>
      </c>
      <c r="D654" s="23">
        <f t="shared" si="124"/>
        <v>3.51</v>
      </c>
      <c r="E654" s="23" t="str">
        <f t="shared" si="125"/>
        <v>A</v>
      </c>
      <c r="F654" s="23" t="str">
        <f t="shared" si="126"/>
        <v>A</v>
      </c>
      <c r="G654" s="27" t="s">
        <v>2786</v>
      </c>
      <c r="H654" s="27" t="str">
        <f t="shared" si="120"/>
        <v/>
      </c>
      <c r="I654" s="23" t="str">
        <f t="shared" si="127"/>
        <v>Dames</v>
      </c>
      <c r="J654" t="str">
        <f t="shared" si="128"/>
        <v>722.0</v>
      </c>
      <c r="K654">
        <f t="shared" si="129"/>
        <v>7</v>
      </c>
      <c r="L654" s="23" t="str">
        <f t="shared" si="130"/>
        <v>R6 </v>
      </c>
      <c r="M654" s="23" t="s">
        <v>2896</v>
      </c>
      <c r="N654" s="23" t="s">
        <v>2897</v>
      </c>
      <c r="O654" s="23" t="s">
        <v>2517</v>
      </c>
      <c r="P654" s="23">
        <v>3500</v>
      </c>
      <c r="Q654" s="23">
        <v>3.51</v>
      </c>
      <c r="R654" s="23" t="s">
        <v>36</v>
      </c>
      <c r="S654" s="23" t="s">
        <v>36</v>
      </c>
    </row>
    <row r="655" spans="1:19" x14ac:dyDescent="0.35">
      <c r="A655" s="23" t="str">
        <f t="shared" si="121"/>
        <v>Courvoisier Milan</v>
      </c>
      <c r="B655" s="23" t="str">
        <f t="shared" si="122"/>
        <v>271.08.411.0</v>
      </c>
      <c r="C655" s="23" t="str">
        <f t="shared" si="123"/>
        <v>R9</v>
      </c>
      <c r="D655" s="23">
        <f t="shared" si="124"/>
        <v>0.75</v>
      </c>
      <c r="E655" s="23" t="str">
        <f t="shared" si="125"/>
        <v>18&amp;U</v>
      </c>
      <c r="F655" s="23" t="str">
        <f t="shared" si="126"/>
        <v>S</v>
      </c>
      <c r="G655" s="27" t="s">
        <v>1733</v>
      </c>
      <c r="H655" s="27" t="str">
        <f t="shared" si="120"/>
        <v/>
      </c>
      <c r="I655" s="23" t="str">
        <f t="shared" si="127"/>
        <v>Messieurs</v>
      </c>
      <c r="J655" t="str">
        <f t="shared" si="128"/>
        <v>411.0</v>
      </c>
      <c r="K655">
        <f t="shared" si="129"/>
        <v>4</v>
      </c>
      <c r="L655" s="23" t="str">
        <f t="shared" si="130"/>
        <v>R9 </v>
      </c>
      <c r="M655" s="23" t="s">
        <v>1932</v>
      </c>
      <c r="N655" s="23" t="s">
        <v>1933</v>
      </c>
      <c r="O655" s="23" t="s">
        <v>2525</v>
      </c>
      <c r="P655" s="23">
        <v>32606</v>
      </c>
      <c r="Q655" s="23">
        <v>0.75</v>
      </c>
      <c r="R655" s="23" t="s">
        <v>71</v>
      </c>
      <c r="S655" s="23" t="s">
        <v>822</v>
      </c>
    </row>
    <row r="656" spans="1:19" x14ac:dyDescent="0.35">
      <c r="A656" s="23" t="str">
        <f t="shared" si="121"/>
        <v>Courvoisier Olivier</v>
      </c>
      <c r="B656" s="23" t="str">
        <f t="shared" si="122"/>
        <v>271.56.474.0</v>
      </c>
      <c r="C656" s="23" t="str">
        <f t="shared" si="123"/>
        <v>R7</v>
      </c>
      <c r="D656" s="23">
        <f t="shared" si="124"/>
        <v>2.165</v>
      </c>
      <c r="E656" s="23" t="str">
        <f t="shared" si="125"/>
        <v>70+</v>
      </c>
      <c r="F656" s="23" t="str">
        <f t="shared" si="126"/>
        <v>A</v>
      </c>
      <c r="G656" s="27" t="s">
        <v>1733</v>
      </c>
      <c r="H656" s="27" t="str">
        <f t="shared" si="120"/>
        <v/>
      </c>
      <c r="I656" s="23" t="str">
        <f t="shared" si="127"/>
        <v>Messieurs</v>
      </c>
      <c r="J656" t="str">
        <f t="shared" si="128"/>
        <v>474.0</v>
      </c>
      <c r="K656">
        <f t="shared" si="129"/>
        <v>4</v>
      </c>
      <c r="L656" s="23" t="str">
        <f t="shared" si="130"/>
        <v>R7 </v>
      </c>
      <c r="M656" s="23" t="s">
        <v>1860</v>
      </c>
      <c r="N656" s="23" t="s">
        <v>1861</v>
      </c>
      <c r="O656" s="23" t="s">
        <v>2518</v>
      </c>
      <c r="P656" s="23">
        <v>18176</v>
      </c>
      <c r="Q656" s="23">
        <v>2.165</v>
      </c>
      <c r="R656" s="23" t="s">
        <v>144</v>
      </c>
      <c r="S656" s="23" t="s">
        <v>36</v>
      </c>
    </row>
    <row r="657" spans="1:19" x14ac:dyDescent="0.35">
      <c r="A657" s="23" t="str">
        <f t="shared" si="121"/>
        <v>Crausaz Bastien</v>
      </c>
      <c r="B657" s="23" t="str">
        <f t="shared" si="122"/>
        <v>272.02.449.0</v>
      </c>
      <c r="C657" s="23" t="str">
        <f t="shared" si="123"/>
        <v>R8</v>
      </c>
      <c r="D657" s="23">
        <f t="shared" si="124"/>
        <v>0.94299999999999995</v>
      </c>
      <c r="E657" s="23" t="str">
        <f t="shared" si="125"/>
        <v>A</v>
      </c>
      <c r="F657" s="23" t="str">
        <f t="shared" si="126"/>
        <v>A</v>
      </c>
      <c r="G657" s="27" t="s">
        <v>2786</v>
      </c>
      <c r="H657" s="27" t="str">
        <f t="shared" si="120"/>
        <v/>
      </c>
      <c r="I657" s="23" t="str">
        <f t="shared" si="127"/>
        <v>Messieurs</v>
      </c>
      <c r="J657" t="str">
        <f t="shared" si="128"/>
        <v>449.0</v>
      </c>
      <c r="K657">
        <f t="shared" si="129"/>
        <v>4</v>
      </c>
      <c r="L657" s="23" t="str">
        <f t="shared" si="130"/>
        <v>R8 </v>
      </c>
      <c r="M657" s="23" t="s">
        <v>3050</v>
      </c>
      <c r="N657" s="23" t="s">
        <v>3051</v>
      </c>
      <c r="O657" s="23" t="s">
        <v>2522</v>
      </c>
      <c r="P657" s="23">
        <v>29859</v>
      </c>
      <c r="Q657" s="23">
        <v>0.94299999999999995</v>
      </c>
      <c r="R657" s="23" t="s">
        <v>36</v>
      </c>
      <c r="S657" s="23" t="s">
        <v>36</v>
      </c>
    </row>
    <row r="658" spans="1:19" x14ac:dyDescent="0.35">
      <c r="A658" s="23" t="str">
        <f t="shared" si="121"/>
        <v>Crausaz Drayan</v>
      </c>
      <c r="B658" s="23" t="str">
        <f t="shared" si="122"/>
        <v>272.93.108.0</v>
      </c>
      <c r="C658" s="23" t="str">
        <f t="shared" si="123"/>
        <v>R9</v>
      </c>
      <c r="D658" s="23">
        <f t="shared" si="124"/>
        <v>0.75</v>
      </c>
      <c r="E658" s="23" t="str">
        <f t="shared" si="125"/>
        <v>A</v>
      </c>
      <c r="F658" s="23" t="str">
        <f t="shared" si="126"/>
        <v>S</v>
      </c>
      <c r="G658" s="27" t="s">
        <v>4909</v>
      </c>
      <c r="H658" s="27" t="str">
        <f t="shared" si="120"/>
        <v/>
      </c>
      <c r="I658" s="23" t="str">
        <f t="shared" si="127"/>
        <v>Messieurs</v>
      </c>
      <c r="J658" t="str">
        <f t="shared" si="128"/>
        <v>108.0</v>
      </c>
      <c r="K658">
        <f t="shared" si="129"/>
        <v>1</v>
      </c>
      <c r="L658" s="23" t="str">
        <f t="shared" si="130"/>
        <v>R9 </v>
      </c>
      <c r="M658" s="23" t="s">
        <v>5863</v>
      </c>
      <c r="N658" s="23" t="s">
        <v>5864</v>
      </c>
      <c r="O658" s="23" t="s">
        <v>2525</v>
      </c>
      <c r="P658" s="23">
        <v>32606</v>
      </c>
      <c r="Q658" s="23">
        <v>0.75</v>
      </c>
      <c r="R658" s="23" t="s">
        <v>36</v>
      </c>
      <c r="S658" s="23" t="s">
        <v>822</v>
      </c>
    </row>
    <row r="659" spans="1:19" x14ac:dyDescent="0.35">
      <c r="A659" s="23" t="str">
        <f t="shared" si="121"/>
        <v>Crausaz Luc</v>
      </c>
      <c r="B659" s="23" t="str">
        <f t="shared" si="122"/>
        <v>272.68.144.0</v>
      </c>
      <c r="C659" s="23" t="str">
        <f t="shared" si="123"/>
        <v>R8</v>
      </c>
      <c r="D659" s="23">
        <f t="shared" si="124"/>
        <v>1.5680000000000001</v>
      </c>
      <c r="E659" s="23" t="str">
        <f t="shared" si="125"/>
        <v>55+</v>
      </c>
      <c r="F659" s="23" t="str">
        <f t="shared" si="126"/>
        <v>A</v>
      </c>
      <c r="G659" s="27" t="s">
        <v>2786</v>
      </c>
      <c r="H659" s="27" t="str">
        <f t="shared" si="120"/>
        <v/>
      </c>
      <c r="I659" s="23" t="str">
        <f t="shared" si="127"/>
        <v>Messieurs</v>
      </c>
      <c r="J659" t="str">
        <f t="shared" si="128"/>
        <v>144.0</v>
      </c>
      <c r="K659">
        <f t="shared" si="129"/>
        <v>1</v>
      </c>
      <c r="L659" s="23" t="str">
        <f t="shared" si="130"/>
        <v>R8 </v>
      </c>
      <c r="M659" s="23" t="s">
        <v>3040</v>
      </c>
      <c r="N659" s="23" t="s">
        <v>3041</v>
      </c>
      <c r="O659" s="23" t="s">
        <v>2522</v>
      </c>
      <c r="P659" s="23">
        <v>23039</v>
      </c>
      <c r="Q659" s="23">
        <v>1.5680000000000001</v>
      </c>
      <c r="R659" s="23" t="s">
        <v>53</v>
      </c>
      <c r="S659" s="23" t="s">
        <v>36</v>
      </c>
    </row>
    <row r="660" spans="1:19" x14ac:dyDescent="0.35">
      <c r="A660" s="23" t="str">
        <f t="shared" si="121"/>
        <v>Crauser Isabelle</v>
      </c>
      <c r="B660" s="23" t="str">
        <f t="shared" si="122"/>
        <v>272.84.653.0</v>
      </c>
      <c r="C660" s="23" t="str">
        <f t="shared" si="123"/>
        <v>R6</v>
      </c>
      <c r="D660" s="23">
        <f t="shared" si="124"/>
        <v>3.6619999999999999</v>
      </c>
      <c r="E660" s="23" t="str">
        <f t="shared" si="125"/>
        <v>40+</v>
      </c>
      <c r="F660" s="23" t="str">
        <f t="shared" si="126"/>
        <v>A</v>
      </c>
      <c r="G660" s="27" t="s">
        <v>2786</v>
      </c>
      <c r="H660" s="27" t="str">
        <f t="shared" si="120"/>
        <v/>
      </c>
      <c r="I660" s="23" t="str">
        <f t="shared" si="127"/>
        <v>Dames</v>
      </c>
      <c r="J660" t="str">
        <f t="shared" si="128"/>
        <v>653.0</v>
      </c>
      <c r="K660">
        <f t="shared" si="129"/>
        <v>6</v>
      </c>
      <c r="L660" s="23" t="str">
        <f t="shared" si="130"/>
        <v>R6 </v>
      </c>
      <c r="M660" s="23" t="s">
        <v>2910</v>
      </c>
      <c r="N660" s="23" t="s">
        <v>2911</v>
      </c>
      <c r="O660" s="23" t="s">
        <v>2517</v>
      </c>
      <c r="P660" s="23">
        <v>3262</v>
      </c>
      <c r="Q660" s="23">
        <v>3.6619999999999999</v>
      </c>
      <c r="R660" s="23" t="s">
        <v>68</v>
      </c>
      <c r="S660" s="23" t="s">
        <v>36</v>
      </c>
    </row>
    <row r="661" spans="1:19" x14ac:dyDescent="0.35">
      <c r="A661" s="23" t="str">
        <f t="shared" si="121"/>
        <v>Crettaz Alain</v>
      </c>
      <c r="B661" s="23" t="str">
        <f t="shared" si="122"/>
        <v>272.86.193.0</v>
      </c>
      <c r="C661" s="23" t="str">
        <f t="shared" si="123"/>
        <v>R8</v>
      </c>
      <c r="D661" s="23">
        <f t="shared" si="124"/>
        <v>1.7989999999999999</v>
      </c>
      <c r="E661" s="23" t="str">
        <f t="shared" si="125"/>
        <v>40+</v>
      </c>
      <c r="F661" s="23" t="str">
        <f t="shared" si="126"/>
        <v>A</v>
      </c>
      <c r="G661" s="27" t="s">
        <v>25</v>
      </c>
      <c r="H661" s="27" t="str">
        <f t="shared" si="120"/>
        <v/>
      </c>
      <c r="I661" s="23" t="str">
        <f t="shared" si="127"/>
        <v>Messieurs</v>
      </c>
      <c r="J661" t="str">
        <f t="shared" si="128"/>
        <v>193.0</v>
      </c>
      <c r="K661">
        <f t="shared" si="129"/>
        <v>1</v>
      </c>
      <c r="L661" s="23" t="str">
        <f t="shared" si="130"/>
        <v>R8 </v>
      </c>
      <c r="M661" s="23" t="s">
        <v>3313</v>
      </c>
      <c r="N661" s="23" t="s">
        <v>3314</v>
      </c>
      <c r="O661" s="23" t="s">
        <v>2522</v>
      </c>
      <c r="P661" s="23">
        <v>21003</v>
      </c>
      <c r="Q661" s="23">
        <v>1.7989999999999999</v>
      </c>
      <c r="R661" s="23" t="s">
        <v>68</v>
      </c>
      <c r="S661" s="23" t="s">
        <v>36</v>
      </c>
    </row>
    <row r="662" spans="1:19" x14ac:dyDescent="0.35">
      <c r="A662" s="23" t="str">
        <f t="shared" si="121"/>
        <v>Crettenand Clément</v>
      </c>
      <c r="B662" s="23" t="str">
        <f t="shared" si="122"/>
        <v>272.91.142.0</v>
      </c>
      <c r="C662" s="23" t="str">
        <f t="shared" si="123"/>
        <v>R8</v>
      </c>
      <c r="D662" s="23">
        <f t="shared" si="124"/>
        <v>1.167</v>
      </c>
      <c r="E662" s="23" t="str">
        <f t="shared" si="125"/>
        <v>35+</v>
      </c>
      <c r="F662" s="23" t="str">
        <f t="shared" si="126"/>
        <v>A</v>
      </c>
      <c r="G662" s="27" t="s">
        <v>25</v>
      </c>
      <c r="H662" s="27" t="str">
        <f t="shared" si="120"/>
        <v/>
      </c>
      <c r="I662" s="23" t="str">
        <f t="shared" si="127"/>
        <v>Messieurs</v>
      </c>
      <c r="J662" t="str">
        <f t="shared" si="128"/>
        <v>142.0</v>
      </c>
      <c r="K662">
        <f t="shared" si="129"/>
        <v>1</v>
      </c>
      <c r="L662" s="23" t="str">
        <f t="shared" si="130"/>
        <v>R8 </v>
      </c>
      <c r="M662" s="23" t="s">
        <v>64</v>
      </c>
      <c r="N662" s="23" t="s">
        <v>65</v>
      </c>
      <c r="O662" s="23" t="s">
        <v>2522</v>
      </c>
      <c r="P662" s="23">
        <v>27294</v>
      </c>
      <c r="Q662" s="23">
        <v>1.167</v>
      </c>
      <c r="R662" s="23" t="s">
        <v>42</v>
      </c>
      <c r="S662" s="23" t="s">
        <v>36</v>
      </c>
    </row>
    <row r="663" spans="1:19" x14ac:dyDescent="0.35">
      <c r="A663" s="23" t="str">
        <f t="shared" si="121"/>
        <v>Crettenand Emile</v>
      </c>
      <c r="B663" s="23" t="str">
        <f t="shared" si="122"/>
        <v>272.87.366.0</v>
      </c>
      <c r="C663" s="23" t="str">
        <f t="shared" si="123"/>
        <v>R9</v>
      </c>
      <c r="D663" s="23">
        <f t="shared" si="124"/>
        <v>0.75</v>
      </c>
      <c r="E663" s="23" t="str">
        <f t="shared" si="125"/>
        <v>35+</v>
      </c>
      <c r="F663" s="23" t="str">
        <f t="shared" si="126"/>
        <v>S</v>
      </c>
      <c r="G663" s="27" t="s">
        <v>25</v>
      </c>
      <c r="H663" s="27" t="str">
        <f t="shared" si="120"/>
        <v/>
      </c>
      <c r="I663" s="23" t="str">
        <f t="shared" si="127"/>
        <v>Messieurs</v>
      </c>
      <c r="J663" t="str">
        <f t="shared" si="128"/>
        <v>366.0</v>
      </c>
      <c r="K663">
        <f t="shared" si="129"/>
        <v>3</v>
      </c>
      <c r="L663" s="23" t="str">
        <f t="shared" si="130"/>
        <v>R9 </v>
      </c>
      <c r="M663" s="23" t="s">
        <v>855</v>
      </c>
      <c r="N663" s="23" t="s">
        <v>856</v>
      </c>
      <c r="O663" s="23" t="s">
        <v>2525</v>
      </c>
      <c r="P663" s="23">
        <v>32606</v>
      </c>
      <c r="Q663" s="23">
        <v>0.75</v>
      </c>
      <c r="R663" s="23" t="s">
        <v>42</v>
      </c>
      <c r="S663" s="23" t="s">
        <v>822</v>
      </c>
    </row>
    <row r="664" spans="1:19" x14ac:dyDescent="0.35">
      <c r="A664" s="23" t="str">
        <f t="shared" si="121"/>
        <v>Crettenand Romain</v>
      </c>
      <c r="B664" s="23" t="str">
        <f t="shared" si="122"/>
        <v>272.97.214.0</v>
      </c>
      <c r="C664" s="23" t="str">
        <f t="shared" si="123"/>
        <v>R7</v>
      </c>
      <c r="D664" s="23">
        <f t="shared" si="124"/>
        <v>2.13</v>
      </c>
      <c r="E664" s="23" t="str">
        <f t="shared" si="125"/>
        <v>A</v>
      </c>
      <c r="F664" s="23" t="str">
        <f t="shared" si="126"/>
        <v>A</v>
      </c>
      <c r="G664" s="27" t="s">
        <v>25</v>
      </c>
      <c r="H664" s="27" t="str">
        <f t="shared" si="120"/>
        <v/>
      </c>
      <c r="I664" s="23" t="str">
        <f t="shared" si="127"/>
        <v>Messieurs</v>
      </c>
      <c r="J664" t="str">
        <f t="shared" si="128"/>
        <v>214.0</v>
      </c>
      <c r="K664">
        <f t="shared" si="129"/>
        <v>2</v>
      </c>
      <c r="L664" s="23" t="str">
        <f t="shared" si="130"/>
        <v>R7 </v>
      </c>
      <c r="M664" s="23" t="s">
        <v>114</v>
      </c>
      <c r="N664" s="23" t="s">
        <v>115</v>
      </c>
      <c r="O664" s="23" t="s">
        <v>2518</v>
      </c>
      <c r="P664" s="23">
        <v>18445</v>
      </c>
      <c r="Q664" s="23">
        <v>2.13</v>
      </c>
      <c r="R664" s="23" t="s">
        <v>36</v>
      </c>
      <c r="S664" s="23" t="s">
        <v>36</v>
      </c>
    </row>
    <row r="665" spans="1:19" x14ac:dyDescent="0.35">
      <c r="A665" s="23" t="str">
        <f t="shared" si="121"/>
        <v>Crettenand Thibault</v>
      </c>
      <c r="B665" s="23" t="str">
        <f t="shared" si="122"/>
        <v>272.93.155.0</v>
      </c>
      <c r="C665" s="23" t="str">
        <f t="shared" si="123"/>
        <v>R8</v>
      </c>
      <c r="D665" s="23">
        <f t="shared" si="124"/>
        <v>1.726</v>
      </c>
      <c r="E665" s="23" t="str">
        <f t="shared" si="125"/>
        <v>A</v>
      </c>
      <c r="F665" s="23" t="str">
        <f t="shared" si="126"/>
        <v>A</v>
      </c>
      <c r="G665" s="27" t="s">
        <v>25</v>
      </c>
      <c r="H665" s="27" t="str">
        <f t="shared" si="120"/>
        <v/>
      </c>
      <c r="I665" s="23" t="str">
        <f t="shared" si="127"/>
        <v>Messieurs</v>
      </c>
      <c r="J665" t="str">
        <f t="shared" si="128"/>
        <v>155.0</v>
      </c>
      <c r="K665">
        <f t="shared" si="129"/>
        <v>1</v>
      </c>
      <c r="L665" s="23" t="str">
        <f t="shared" si="130"/>
        <v>R8 </v>
      </c>
      <c r="M665" s="23" t="s">
        <v>118</v>
      </c>
      <c r="N665" s="23" t="s">
        <v>119</v>
      </c>
      <c r="O665" s="23" t="s">
        <v>2522</v>
      </c>
      <c r="P665" s="23">
        <v>21630</v>
      </c>
      <c r="Q665" s="23">
        <v>1.726</v>
      </c>
      <c r="R665" s="23" t="s">
        <v>36</v>
      </c>
      <c r="S665" s="23" t="s">
        <v>36</v>
      </c>
    </row>
    <row r="666" spans="1:19" x14ac:dyDescent="0.35">
      <c r="A666" s="23" t="str">
        <f t="shared" si="121"/>
        <v>Crivelli Ioana</v>
      </c>
      <c r="B666" s="23" t="str">
        <f t="shared" si="122"/>
        <v>273.96.623.0</v>
      </c>
      <c r="C666" s="23" t="str">
        <f t="shared" si="123"/>
        <v>R9</v>
      </c>
      <c r="D666" s="23">
        <f t="shared" si="124"/>
        <v>0.75</v>
      </c>
      <c r="E666" s="23" t="str">
        <f t="shared" si="125"/>
        <v>30+</v>
      </c>
      <c r="F666" s="23" t="str">
        <f t="shared" si="126"/>
        <v>S</v>
      </c>
      <c r="G666" s="27" t="s">
        <v>493</v>
      </c>
      <c r="H666" s="27" t="str">
        <f t="shared" si="120"/>
        <v/>
      </c>
      <c r="I666" s="23" t="str">
        <f t="shared" si="127"/>
        <v>Dames</v>
      </c>
      <c r="J666" t="str">
        <f t="shared" si="128"/>
        <v>623.0</v>
      </c>
      <c r="K666">
        <f t="shared" si="129"/>
        <v>6</v>
      </c>
      <c r="L666" s="23" t="str">
        <f t="shared" si="130"/>
        <v>R9 </v>
      </c>
      <c r="M666" s="23" t="s">
        <v>986</v>
      </c>
      <c r="N666" s="23" t="s">
        <v>987</v>
      </c>
      <c r="O666" s="23" t="s">
        <v>2525</v>
      </c>
      <c r="P666" s="23">
        <v>11849</v>
      </c>
      <c r="Q666" s="23">
        <v>0.75</v>
      </c>
      <c r="R666" s="23" t="s">
        <v>35</v>
      </c>
      <c r="S666" s="23" t="s">
        <v>822</v>
      </c>
    </row>
    <row r="667" spans="1:19" x14ac:dyDescent="0.35">
      <c r="A667" s="23" t="str">
        <f t="shared" si="121"/>
        <v>Crivelli Miwako</v>
      </c>
      <c r="B667" s="23" t="str">
        <f t="shared" si="122"/>
        <v>273.64.748.0</v>
      </c>
      <c r="C667" s="23" t="str">
        <f t="shared" si="123"/>
        <v>R8</v>
      </c>
      <c r="D667" s="23">
        <f t="shared" si="124"/>
        <v>1.7090000000000001</v>
      </c>
      <c r="E667" s="23" t="str">
        <f t="shared" si="125"/>
        <v>60+</v>
      </c>
      <c r="F667" s="23" t="str">
        <f t="shared" si="126"/>
        <v>A</v>
      </c>
      <c r="G667" s="27" t="s">
        <v>1733</v>
      </c>
      <c r="H667" s="27" t="str">
        <f t="shared" si="120"/>
        <v/>
      </c>
      <c r="I667" s="23" t="str">
        <f t="shared" si="127"/>
        <v>Dames</v>
      </c>
      <c r="J667" t="str">
        <f t="shared" si="128"/>
        <v>748.0</v>
      </c>
      <c r="K667">
        <f t="shared" si="129"/>
        <v>7</v>
      </c>
      <c r="L667" s="23" t="str">
        <f t="shared" si="130"/>
        <v>R8 </v>
      </c>
      <c r="M667" s="23" t="s">
        <v>3936</v>
      </c>
      <c r="N667" s="23" t="s">
        <v>3937</v>
      </c>
      <c r="O667" s="23" t="s">
        <v>2522</v>
      </c>
      <c r="P667" s="23">
        <v>7879</v>
      </c>
      <c r="Q667" s="23">
        <v>1.7090000000000001</v>
      </c>
      <c r="R667" s="23" t="s">
        <v>47</v>
      </c>
      <c r="S667" s="23" t="s">
        <v>36</v>
      </c>
    </row>
    <row r="668" spans="1:19" x14ac:dyDescent="0.35">
      <c r="A668" s="23" t="str">
        <f t="shared" si="121"/>
        <v>Croci Eliot</v>
      </c>
      <c r="B668" s="23" t="str">
        <f t="shared" si="122"/>
        <v>273.13.167.0</v>
      </c>
      <c r="C668" s="23" t="str">
        <f t="shared" si="123"/>
        <v>R8</v>
      </c>
      <c r="D668" s="23">
        <f t="shared" si="124"/>
        <v>1.069</v>
      </c>
      <c r="E668" s="23" t="str">
        <f t="shared" si="125"/>
        <v>14&amp;U</v>
      </c>
      <c r="F668" s="23" t="str">
        <f t="shared" si="126"/>
        <v>S</v>
      </c>
      <c r="G668" s="27" t="s">
        <v>497</v>
      </c>
      <c r="H668" s="27" t="str">
        <f t="shared" si="120"/>
        <v/>
      </c>
      <c r="I668" s="23" t="str">
        <f t="shared" si="127"/>
        <v>Messieurs</v>
      </c>
      <c r="J668" t="str">
        <f t="shared" si="128"/>
        <v>167.0</v>
      </c>
      <c r="K668">
        <f t="shared" si="129"/>
        <v>1</v>
      </c>
      <c r="L668" s="23" t="str">
        <f t="shared" si="130"/>
        <v>R8 </v>
      </c>
      <c r="M668" s="23" t="s">
        <v>2181</v>
      </c>
      <c r="N668" s="23" t="s">
        <v>2182</v>
      </c>
      <c r="O668" s="23" t="s">
        <v>2522</v>
      </c>
      <c r="P668" s="23">
        <v>28362</v>
      </c>
      <c r="Q668" s="23">
        <v>1.069</v>
      </c>
      <c r="R668" s="23" t="s">
        <v>81</v>
      </c>
      <c r="S668" s="23" t="s">
        <v>822</v>
      </c>
    </row>
    <row r="669" spans="1:19" x14ac:dyDescent="0.35">
      <c r="A669" s="23" t="str">
        <f t="shared" si="121"/>
        <v>Croci Jean - Pascal</v>
      </c>
      <c r="B669" s="23" t="str">
        <f t="shared" si="122"/>
        <v>273.65.484.0</v>
      </c>
      <c r="C669" s="23" t="str">
        <f t="shared" si="123"/>
        <v>R9</v>
      </c>
      <c r="D669" s="23">
        <f t="shared" si="124"/>
        <v>0.75</v>
      </c>
      <c r="E669" s="23" t="str">
        <f t="shared" si="125"/>
        <v>60+</v>
      </c>
      <c r="F669" s="23" t="str">
        <f t="shared" si="126"/>
        <v>S</v>
      </c>
      <c r="G669" s="27" t="s">
        <v>1733</v>
      </c>
      <c r="H669" s="27" t="str">
        <f t="shared" si="120"/>
        <v/>
      </c>
      <c r="I669" s="23" t="str">
        <f t="shared" si="127"/>
        <v>Messieurs</v>
      </c>
      <c r="J669" t="str">
        <f t="shared" si="128"/>
        <v>484.0</v>
      </c>
      <c r="K669">
        <f t="shared" si="129"/>
        <v>4</v>
      </c>
      <c r="L669" s="23" t="str">
        <f t="shared" si="130"/>
        <v>R9 </v>
      </c>
      <c r="M669" s="23" t="s">
        <v>810</v>
      </c>
      <c r="N669" s="23" t="s">
        <v>811</v>
      </c>
      <c r="O669" s="23" t="s">
        <v>2525</v>
      </c>
      <c r="P669" s="23">
        <v>32606</v>
      </c>
      <c r="Q669" s="23">
        <v>0.75</v>
      </c>
      <c r="R669" s="23" t="s">
        <v>47</v>
      </c>
      <c r="S669" s="23" t="s">
        <v>822</v>
      </c>
    </row>
    <row r="670" spans="1:19" x14ac:dyDescent="0.35">
      <c r="A670" s="23" t="str">
        <f t="shared" si="121"/>
        <v>Croci Maspoli Solal</v>
      </c>
      <c r="B670" s="23" t="str">
        <f t="shared" si="122"/>
        <v>273.12.464.0</v>
      </c>
      <c r="C670" s="23" t="str">
        <f t="shared" si="123"/>
        <v>R9</v>
      </c>
      <c r="D670" s="23">
        <f t="shared" si="124"/>
        <v>0.84199999999999997</v>
      </c>
      <c r="E670" s="23" t="str">
        <f t="shared" si="125"/>
        <v>14&amp;U</v>
      </c>
      <c r="F670" s="23" t="str">
        <f t="shared" si="126"/>
        <v>A</v>
      </c>
      <c r="G670" s="27" t="s">
        <v>3273</v>
      </c>
      <c r="H670" s="27" t="str">
        <f t="shared" si="120"/>
        <v/>
      </c>
      <c r="I670" s="23" t="str">
        <f t="shared" si="127"/>
        <v>Messieurs</v>
      </c>
      <c r="J670" t="str">
        <f t="shared" si="128"/>
        <v>464.0</v>
      </c>
      <c r="K670">
        <f t="shared" si="129"/>
        <v>4</v>
      </c>
      <c r="L670" s="23" t="str">
        <f t="shared" si="130"/>
        <v>R9 </v>
      </c>
      <c r="M670" s="23" t="s">
        <v>3497</v>
      </c>
      <c r="N670" s="23" t="s">
        <v>3498</v>
      </c>
      <c r="O670" s="23" t="s">
        <v>2525</v>
      </c>
      <c r="P670" s="23">
        <v>31291</v>
      </c>
      <c r="Q670" s="23">
        <v>0.84199999999999997</v>
      </c>
      <c r="R670" s="23" t="s">
        <v>81</v>
      </c>
      <c r="S670" s="23" t="s">
        <v>36</v>
      </c>
    </row>
    <row r="671" spans="1:19" x14ac:dyDescent="0.35">
      <c r="A671" s="23" t="str">
        <f t="shared" si="121"/>
        <v>Crosa Mathias</v>
      </c>
      <c r="B671" s="23" t="str">
        <f t="shared" si="122"/>
        <v>273.97.436.0</v>
      </c>
      <c r="C671" s="23" t="str">
        <f t="shared" si="123"/>
        <v>R9</v>
      </c>
      <c r="D671" s="23">
        <f t="shared" si="124"/>
        <v>0.75</v>
      </c>
      <c r="E671" s="23" t="str">
        <f t="shared" si="125"/>
        <v>A</v>
      </c>
      <c r="F671" s="23" t="str">
        <f t="shared" si="126"/>
        <v>S</v>
      </c>
      <c r="G671" s="27" t="s">
        <v>497</v>
      </c>
      <c r="H671" s="27" t="str">
        <f t="shared" si="120"/>
        <v/>
      </c>
      <c r="I671" s="23" t="str">
        <f t="shared" si="127"/>
        <v>Messieurs</v>
      </c>
      <c r="J671" t="str">
        <f t="shared" si="128"/>
        <v>436.0</v>
      </c>
      <c r="K671">
        <f t="shared" si="129"/>
        <v>4</v>
      </c>
      <c r="L671" s="23" t="str">
        <f t="shared" si="130"/>
        <v>R9 </v>
      </c>
      <c r="M671" s="23" t="s">
        <v>1110</v>
      </c>
      <c r="N671" s="23" t="s">
        <v>1111</v>
      </c>
      <c r="O671" s="23" t="s">
        <v>2525</v>
      </c>
      <c r="P671" s="23">
        <v>32606</v>
      </c>
      <c r="Q671" s="23">
        <v>0.75</v>
      </c>
      <c r="R671" s="23" t="s">
        <v>36</v>
      </c>
      <c r="S671" s="23" t="s">
        <v>822</v>
      </c>
    </row>
    <row r="672" spans="1:19" x14ac:dyDescent="0.35">
      <c r="A672" s="23" t="str">
        <f t="shared" si="121"/>
        <v>Croset Nola</v>
      </c>
      <c r="B672" s="23" t="str">
        <f t="shared" si="122"/>
        <v>273.08.621.0</v>
      </c>
      <c r="C672" s="23" t="str">
        <f t="shared" si="123"/>
        <v>R5</v>
      </c>
      <c r="D672" s="23">
        <f t="shared" si="124"/>
        <v>4.6539999999999999</v>
      </c>
      <c r="E672" s="23" t="str">
        <f t="shared" si="125"/>
        <v>18&amp;U</v>
      </c>
      <c r="F672" s="23" t="str">
        <f t="shared" si="126"/>
        <v>A</v>
      </c>
      <c r="G672" s="27" t="s">
        <v>4910</v>
      </c>
      <c r="H672" s="27" t="str">
        <f t="shared" si="120"/>
        <v/>
      </c>
      <c r="I672" s="23" t="str">
        <f t="shared" si="127"/>
        <v>Dames</v>
      </c>
      <c r="J672" t="str">
        <f t="shared" si="128"/>
        <v>621.0</v>
      </c>
      <c r="K672">
        <f t="shared" si="129"/>
        <v>6</v>
      </c>
      <c r="L672" s="23" t="str">
        <f t="shared" si="130"/>
        <v>R5 </v>
      </c>
      <c r="M672" s="23" t="s">
        <v>6303</v>
      </c>
      <c r="N672" s="23" t="s">
        <v>6304</v>
      </c>
      <c r="O672" s="23" t="s">
        <v>2536</v>
      </c>
      <c r="P672" s="23">
        <v>1877</v>
      </c>
      <c r="Q672" s="23">
        <v>4.6539999999999999</v>
      </c>
      <c r="R672" s="23" t="s">
        <v>71</v>
      </c>
      <c r="S672" s="23" t="s">
        <v>36</v>
      </c>
    </row>
    <row r="673" spans="1:19" x14ac:dyDescent="0.35">
      <c r="A673" s="23" t="str">
        <f t="shared" si="121"/>
        <v>Crottet Anthony</v>
      </c>
      <c r="B673" s="23" t="str">
        <f t="shared" si="122"/>
        <v>273.93.217.0</v>
      </c>
      <c r="C673" s="23" t="str">
        <f t="shared" si="123"/>
        <v>R6</v>
      </c>
      <c r="D673" s="23">
        <f t="shared" si="124"/>
        <v>4.157</v>
      </c>
      <c r="E673" s="23" t="str">
        <f t="shared" si="125"/>
        <v>A</v>
      </c>
      <c r="F673" s="23" t="str">
        <f t="shared" si="126"/>
        <v>A</v>
      </c>
      <c r="G673" s="27" t="s">
        <v>2786</v>
      </c>
      <c r="H673" s="27" t="str">
        <f t="shared" si="120"/>
        <v/>
      </c>
      <c r="I673" s="23" t="str">
        <f t="shared" si="127"/>
        <v>Messieurs</v>
      </c>
      <c r="J673" t="str">
        <f t="shared" si="128"/>
        <v>217.0</v>
      </c>
      <c r="K673">
        <f t="shared" si="129"/>
        <v>2</v>
      </c>
      <c r="L673" s="23" t="str">
        <f t="shared" si="130"/>
        <v>R6 </v>
      </c>
      <c r="M673" s="23" t="s">
        <v>2992</v>
      </c>
      <c r="N673" s="23" t="s">
        <v>2993</v>
      </c>
      <c r="O673" s="23" t="s">
        <v>2517</v>
      </c>
      <c r="P673" s="23">
        <v>7023</v>
      </c>
      <c r="Q673" s="23">
        <v>4.157</v>
      </c>
      <c r="R673" s="23" t="s">
        <v>36</v>
      </c>
      <c r="S673" s="23" t="s">
        <v>36</v>
      </c>
    </row>
    <row r="674" spans="1:19" x14ac:dyDescent="0.35">
      <c r="A674" s="23" t="str">
        <f t="shared" si="121"/>
        <v>Crottet Leon</v>
      </c>
      <c r="B674" s="23" t="str">
        <f t="shared" si="122"/>
        <v>273.11.118.0</v>
      </c>
      <c r="C674" s="23" t="str">
        <f t="shared" si="123"/>
        <v>R9</v>
      </c>
      <c r="D674" s="23">
        <f t="shared" si="124"/>
        <v>0.84599999999999997</v>
      </c>
      <c r="E674" s="23" t="str">
        <f t="shared" si="125"/>
        <v>16&amp;U</v>
      </c>
      <c r="F674" s="23" t="str">
        <f t="shared" si="126"/>
        <v>A</v>
      </c>
      <c r="G674" s="27" t="s">
        <v>2786</v>
      </c>
      <c r="H674" s="27" t="str">
        <f t="shared" si="120"/>
        <v/>
      </c>
      <c r="I674" s="23" t="str">
        <f t="shared" si="127"/>
        <v>Messieurs</v>
      </c>
      <c r="J674" t="str">
        <f t="shared" si="128"/>
        <v>118.0</v>
      </c>
      <c r="K674">
        <f t="shared" si="129"/>
        <v>1</v>
      </c>
      <c r="L674" s="23" t="str">
        <f t="shared" si="130"/>
        <v>R9 </v>
      </c>
      <c r="M674" s="23" t="s">
        <v>3052</v>
      </c>
      <c r="N674" s="23" t="s">
        <v>3053</v>
      </c>
      <c r="O674" s="23" t="s">
        <v>2525</v>
      </c>
      <c r="P674" s="23">
        <v>31223</v>
      </c>
      <c r="Q674" s="23">
        <v>0.84599999999999997</v>
      </c>
      <c r="R674" s="23" t="s">
        <v>85</v>
      </c>
      <c r="S674" s="23" t="s">
        <v>36</v>
      </c>
    </row>
    <row r="675" spans="1:19" x14ac:dyDescent="0.35">
      <c r="A675" s="23" t="str">
        <f t="shared" si="121"/>
        <v>Cuche Lucien</v>
      </c>
      <c r="B675" s="23" t="str">
        <f t="shared" si="122"/>
        <v>274.03.163.0</v>
      </c>
      <c r="C675" s="23" t="str">
        <f t="shared" si="123"/>
        <v>R9</v>
      </c>
      <c r="D675" s="23">
        <f t="shared" si="124"/>
        <v>0.75</v>
      </c>
      <c r="E675" s="23" t="str">
        <f t="shared" si="125"/>
        <v>A</v>
      </c>
      <c r="F675" s="23" t="str">
        <f t="shared" si="126"/>
        <v>S</v>
      </c>
      <c r="G675" s="27" t="s">
        <v>28</v>
      </c>
      <c r="H675" s="27" t="str">
        <f t="shared" si="120"/>
        <v/>
      </c>
      <c r="I675" s="23" t="str">
        <f t="shared" si="127"/>
        <v>Messieurs</v>
      </c>
      <c r="J675" t="str">
        <f t="shared" si="128"/>
        <v>163.0</v>
      </c>
      <c r="K675">
        <f t="shared" si="129"/>
        <v>1</v>
      </c>
      <c r="L675" s="23" t="str">
        <f t="shared" si="130"/>
        <v>R9 </v>
      </c>
      <c r="M675" s="23" t="s">
        <v>375</v>
      </c>
      <c r="N675" s="23" t="s">
        <v>376</v>
      </c>
      <c r="O675" s="23" t="s">
        <v>2525</v>
      </c>
      <c r="P675" s="23">
        <v>32606</v>
      </c>
      <c r="Q675" s="23">
        <v>0.75</v>
      </c>
      <c r="R675" s="23" t="s">
        <v>36</v>
      </c>
      <c r="S675" s="23" t="s">
        <v>822</v>
      </c>
    </row>
    <row r="676" spans="1:19" x14ac:dyDescent="0.35">
      <c r="A676" s="23" t="str">
        <f t="shared" si="121"/>
        <v>Cuennet Christian</v>
      </c>
      <c r="B676" s="23" t="str">
        <f t="shared" si="122"/>
        <v>274.47.357.0</v>
      </c>
      <c r="C676" s="23" t="str">
        <f t="shared" si="123"/>
        <v>R9</v>
      </c>
      <c r="D676" s="23">
        <f t="shared" si="124"/>
        <v>0.58499999999999996</v>
      </c>
      <c r="E676" s="23" t="str">
        <f t="shared" si="125"/>
        <v>75+</v>
      </c>
      <c r="F676" s="23" t="str">
        <f t="shared" si="126"/>
        <v>A</v>
      </c>
      <c r="G676" s="27" t="s">
        <v>2783</v>
      </c>
      <c r="H676" s="27" t="str">
        <f t="shared" si="120"/>
        <v/>
      </c>
      <c r="I676" s="23" t="str">
        <f t="shared" si="127"/>
        <v>Messieurs</v>
      </c>
      <c r="J676" t="str">
        <f t="shared" si="128"/>
        <v>357.0</v>
      </c>
      <c r="K676">
        <f t="shared" si="129"/>
        <v>3</v>
      </c>
      <c r="L676" s="23" t="str">
        <f t="shared" si="130"/>
        <v>R9 </v>
      </c>
      <c r="M676" s="23" t="s">
        <v>739</v>
      </c>
      <c r="N676" s="23" t="s">
        <v>740</v>
      </c>
      <c r="O676" s="23" t="s">
        <v>2525</v>
      </c>
      <c r="P676" s="23">
        <v>58665</v>
      </c>
      <c r="Q676" s="23">
        <v>0.58499999999999996</v>
      </c>
      <c r="R676" s="23" t="s">
        <v>155</v>
      </c>
      <c r="S676" s="23" t="s">
        <v>36</v>
      </c>
    </row>
    <row r="677" spans="1:19" x14ac:dyDescent="0.35">
      <c r="A677" s="23" t="str">
        <f t="shared" si="121"/>
        <v>Cuennet Pascal</v>
      </c>
      <c r="B677" s="23" t="str">
        <f t="shared" si="122"/>
        <v>274.69.254.1</v>
      </c>
      <c r="C677" s="23" t="str">
        <f t="shared" si="123"/>
        <v>R5</v>
      </c>
      <c r="D677" s="23">
        <f t="shared" si="124"/>
        <v>5.165</v>
      </c>
      <c r="E677" s="23" t="str">
        <f t="shared" si="125"/>
        <v>55+</v>
      </c>
      <c r="F677" s="23" t="str">
        <f t="shared" si="126"/>
        <v>A</v>
      </c>
      <c r="G677" s="27" t="s">
        <v>27</v>
      </c>
      <c r="H677" s="27" t="str">
        <f t="shared" si="120"/>
        <v/>
      </c>
      <c r="I677" s="23" t="str">
        <f t="shared" si="127"/>
        <v>Messieurs</v>
      </c>
      <c r="J677" t="str">
        <f t="shared" si="128"/>
        <v>254.1</v>
      </c>
      <c r="K677">
        <f t="shared" si="129"/>
        <v>2</v>
      </c>
      <c r="L677" s="23" t="str">
        <f t="shared" si="130"/>
        <v>R5 </v>
      </c>
      <c r="M677" s="23" t="s">
        <v>6029</v>
      </c>
      <c r="N677" s="23" t="s">
        <v>6030</v>
      </c>
      <c r="O677" s="23" t="s">
        <v>2536</v>
      </c>
      <c r="P677" s="23">
        <v>3880</v>
      </c>
      <c r="Q677" s="23">
        <v>5.165</v>
      </c>
      <c r="R677" s="23" t="s">
        <v>53</v>
      </c>
      <c r="S677" s="23" t="s">
        <v>36</v>
      </c>
    </row>
    <row r="678" spans="1:19" x14ac:dyDescent="0.35">
      <c r="A678" s="23" t="str">
        <f t="shared" si="121"/>
        <v>Cyran Elyse</v>
      </c>
      <c r="B678" s="23" t="str">
        <f t="shared" si="122"/>
        <v>274.10.854.0</v>
      </c>
      <c r="C678" s="23" t="str">
        <f t="shared" si="123"/>
        <v>R5</v>
      </c>
      <c r="D678" s="23">
        <f t="shared" si="124"/>
        <v>4.9480000000000004</v>
      </c>
      <c r="E678" s="23" t="str">
        <f t="shared" si="125"/>
        <v>16&amp;U</v>
      </c>
      <c r="F678" s="23" t="str">
        <f t="shared" si="126"/>
        <v>A</v>
      </c>
      <c r="G678" s="27" t="s">
        <v>4910</v>
      </c>
      <c r="H678" s="27" t="str">
        <f t="shared" si="120"/>
        <v/>
      </c>
      <c r="I678" s="23" t="str">
        <f t="shared" si="127"/>
        <v>Dames</v>
      </c>
      <c r="J678" t="str">
        <f t="shared" si="128"/>
        <v>854.0</v>
      </c>
      <c r="K678">
        <f t="shared" si="129"/>
        <v>8</v>
      </c>
      <c r="L678" s="23" t="str">
        <f t="shared" si="130"/>
        <v>R5 </v>
      </c>
      <c r="M678" s="23" t="s">
        <v>6289</v>
      </c>
      <c r="N678" s="23" t="s">
        <v>6290</v>
      </c>
      <c r="O678" s="23" t="s">
        <v>2536</v>
      </c>
      <c r="P678" s="23">
        <v>1580</v>
      </c>
      <c r="Q678" s="23">
        <v>4.9480000000000004</v>
      </c>
      <c r="R678" s="23" t="s">
        <v>85</v>
      </c>
      <c r="S678" s="23" t="s">
        <v>36</v>
      </c>
    </row>
    <row r="679" spans="1:19" x14ac:dyDescent="0.35">
      <c r="A679" s="23" t="str">
        <f t="shared" si="121"/>
        <v>Da Costa Benoit</v>
      </c>
      <c r="B679" s="23" t="str">
        <f t="shared" si="122"/>
        <v>275.86.239.0</v>
      </c>
      <c r="C679" s="23" t="str">
        <f t="shared" si="123"/>
        <v>R6</v>
      </c>
      <c r="D679" s="23">
        <f t="shared" si="124"/>
        <v>3.5779999999999998</v>
      </c>
      <c r="E679" s="23" t="str">
        <f t="shared" si="125"/>
        <v>40+</v>
      </c>
      <c r="F679" s="23" t="str">
        <f t="shared" si="126"/>
        <v>A</v>
      </c>
      <c r="G679" s="27" t="s">
        <v>2786</v>
      </c>
      <c r="H679" s="27" t="str">
        <f t="shared" si="120"/>
        <v/>
      </c>
      <c r="I679" s="23" t="str">
        <f t="shared" si="127"/>
        <v>Messieurs</v>
      </c>
      <c r="J679" t="str">
        <f t="shared" si="128"/>
        <v>239.0</v>
      </c>
      <c r="K679">
        <f t="shared" si="129"/>
        <v>2</v>
      </c>
      <c r="L679" s="23" t="str">
        <f t="shared" si="130"/>
        <v>R6 </v>
      </c>
      <c r="M679" s="23" t="s">
        <v>2964</v>
      </c>
      <c r="N679" s="23" t="s">
        <v>2965</v>
      </c>
      <c r="O679" s="23" t="s">
        <v>2517</v>
      </c>
      <c r="P679" s="23">
        <v>9586</v>
      </c>
      <c r="Q679" s="23">
        <v>3.5779999999999998</v>
      </c>
      <c r="R679" s="23" t="s">
        <v>68</v>
      </c>
      <c r="S679" s="23" t="s">
        <v>36</v>
      </c>
    </row>
    <row r="680" spans="1:19" x14ac:dyDescent="0.35">
      <c r="A680" s="23" t="str">
        <f t="shared" si="121"/>
        <v>Da Costa Dylan</v>
      </c>
      <c r="B680" s="23" t="str">
        <f t="shared" si="122"/>
        <v>275.04.148.0</v>
      </c>
      <c r="C680" s="23" t="str">
        <f t="shared" si="123"/>
        <v>R9</v>
      </c>
      <c r="D680" s="23">
        <f t="shared" si="124"/>
        <v>0.75</v>
      </c>
      <c r="E680" s="23" t="str">
        <f t="shared" si="125"/>
        <v>A</v>
      </c>
      <c r="F680" s="23" t="str">
        <f t="shared" si="126"/>
        <v>S</v>
      </c>
      <c r="G680" s="27" t="s">
        <v>4909</v>
      </c>
      <c r="H680" s="27" t="str">
        <f t="shared" si="120"/>
        <v/>
      </c>
      <c r="I680" s="23" t="str">
        <f t="shared" si="127"/>
        <v>Messieurs</v>
      </c>
      <c r="J680" t="str">
        <f t="shared" si="128"/>
        <v>148.0</v>
      </c>
      <c r="K680">
        <f t="shared" si="129"/>
        <v>1</v>
      </c>
      <c r="L680" s="23" t="str">
        <f t="shared" si="130"/>
        <v>R9 </v>
      </c>
      <c r="M680" s="23" t="s">
        <v>5917</v>
      </c>
      <c r="N680" s="23" t="s">
        <v>5918</v>
      </c>
      <c r="O680" s="23" t="s">
        <v>2525</v>
      </c>
      <c r="P680" s="23">
        <v>32606</v>
      </c>
      <c r="Q680" s="23">
        <v>0.75</v>
      </c>
      <c r="R680" s="23" t="s">
        <v>36</v>
      </c>
      <c r="S680" s="23" t="s">
        <v>822</v>
      </c>
    </row>
    <row r="681" spans="1:19" x14ac:dyDescent="0.35">
      <c r="A681" s="23" t="str">
        <f t="shared" si="121"/>
        <v>Da Costa Fernandes Ruben</v>
      </c>
      <c r="B681" s="23" t="str">
        <f t="shared" si="122"/>
        <v>275.12.401.0</v>
      </c>
      <c r="C681" s="23" t="str">
        <f t="shared" si="123"/>
        <v>R9</v>
      </c>
      <c r="D681" s="23">
        <f t="shared" si="124"/>
        <v>0.745</v>
      </c>
      <c r="E681" s="23" t="str">
        <f t="shared" si="125"/>
        <v>14&amp;U</v>
      </c>
      <c r="F681" s="23" t="str">
        <f t="shared" si="126"/>
        <v>A</v>
      </c>
      <c r="G681" s="27" t="s">
        <v>4909</v>
      </c>
      <c r="H681" s="27" t="str">
        <f t="shared" si="120"/>
        <v/>
      </c>
      <c r="I681" s="23" t="str">
        <f t="shared" si="127"/>
        <v>Messieurs</v>
      </c>
      <c r="J681" t="str">
        <f t="shared" si="128"/>
        <v>401.0</v>
      </c>
      <c r="K681">
        <f t="shared" si="129"/>
        <v>4</v>
      </c>
      <c r="L681" s="23" t="str">
        <f t="shared" si="130"/>
        <v>R9 </v>
      </c>
      <c r="M681" s="23" t="s">
        <v>5969</v>
      </c>
      <c r="N681" s="23" t="s">
        <v>5970</v>
      </c>
      <c r="O681" s="23" t="s">
        <v>2525</v>
      </c>
      <c r="P681" s="23">
        <v>44992</v>
      </c>
      <c r="Q681" s="23">
        <v>0.745</v>
      </c>
      <c r="R681" s="23" t="s">
        <v>81</v>
      </c>
      <c r="S681" s="23" t="s">
        <v>36</v>
      </c>
    </row>
    <row r="682" spans="1:19" x14ac:dyDescent="0.35">
      <c r="A682" s="23" t="str">
        <f t="shared" si="121"/>
        <v>Da Riva Valter</v>
      </c>
      <c r="B682" s="23" t="str">
        <f t="shared" si="122"/>
        <v>276.64.492.0</v>
      </c>
      <c r="C682" s="23" t="str">
        <f t="shared" si="123"/>
        <v>R7</v>
      </c>
      <c r="D682" s="23">
        <f t="shared" si="124"/>
        <v>2.0379999999999998</v>
      </c>
      <c r="E682" s="23" t="str">
        <f t="shared" si="125"/>
        <v>60+</v>
      </c>
      <c r="F682" s="23" t="str">
        <f t="shared" si="126"/>
        <v>S</v>
      </c>
      <c r="G682" s="27" t="s">
        <v>2783</v>
      </c>
      <c r="H682" s="27" t="str">
        <f t="shared" si="120"/>
        <v/>
      </c>
      <c r="I682" s="23" t="str">
        <f t="shared" si="127"/>
        <v>Messieurs</v>
      </c>
      <c r="J682" t="str">
        <f t="shared" si="128"/>
        <v>492.0</v>
      </c>
      <c r="K682">
        <f t="shared" si="129"/>
        <v>4</v>
      </c>
      <c r="L682" s="23" t="str">
        <f t="shared" si="130"/>
        <v>R7 </v>
      </c>
      <c r="M682" s="23" t="s">
        <v>671</v>
      </c>
      <c r="N682" s="23" t="s">
        <v>672</v>
      </c>
      <c r="O682" s="23" t="s">
        <v>2518</v>
      </c>
      <c r="P682" s="23">
        <v>19102</v>
      </c>
      <c r="Q682" s="23">
        <v>2.0379999999999998</v>
      </c>
      <c r="R682" s="23" t="s">
        <v>47</v>
      </c>
      <c r="S682" s="23" t="s">
        <v>822</v>
      </c>
    </row>
    <row r="683" spans="1:19" x14ac:dyDescent="0.35">
      <c r="A683" s="23" t="str">
        <f t="shared" si="121"/>
        <v>Da Silva Antonio</v>
      </c>
      <c r="B683" s="23" t="str">
        <f t="shared" si="122"/>
        <v>277.73.234.0</v>
      </c>
      <c r="C683" s="23" t="str">
        <f t="shared" si="123"/>
        <v>R7</v>
      </c>
      <c r="D683" s="23">
        <f t="shared" si="124"/>
        <v>2.8479999999999999</v>
      </c>
      <c r="E683" s="23" t="str">
        <f t="shared" si="125"/>
        <v>50+</v>
      </c>
      <c r="F683" s="23" t="str">
        <f t="shared" si="126"/>
        <v>A</v>
      </c>
      <c r="G683" s="27" t="s">
        <v>27</v>
      </c>
      <c r="H683" s="27" t="str">
        <f t="shared" si="120"/>
        <v/>
      </c>
      <c r="I683" s="23" t="str">
        <f t="shared" si="127"/>
        <v>Messieurs</v>
      </c>
      <c r="J683" t="str">
        <f t="shared" si="128"/>
        <v>234.0</v>
      </c>
      <c r="K683">
        <f t="shared" si="129"/>
        <v>2</v>
      </c>
      <c r="L683" s="23" t="str">
        <f t="shared" si="130"/>
        <v>R7 </v>
      </c>
      <c r="M683" s="23" t="s">
        <v>217</v>
      </c>
      <c r="N683" s="23" t="s">
        <v>218</v>
      </c>
      <c r="O683" s="23" t="s">
        <v>2518</v>
      </c>
      <c r="P683" s="23">
        <v>13580</v>
      </c>
      <c r="Q683" s="23">
        <v>2.8479999999999999</v>
      </c>
      <c r="R683" s="23" t="s">
        <v>39</v>
      </c>
      <c r="S683" s="23" t="s">
        <v>36</v>
      </c>
    </row>
    <row r="684" spans="1:19" x14ac:dyDescent="0.35">
      <c r="A684" s="23" t="str">
        <f t="shared" si="121"/>
        <v>Da silva Sandro</v>
      </c>
      <c r="B684" s="23" t="str">
        <f t="shared" si="122"/>
        <v>277.83.176.0</v>
      </c>
      <c r="C684" s="23" t="str">
        <f t="shared" si="123"/>
        <v>R9</v>
      </c>
      <c r="D684" s="23">
        <f t="shared" si="124"/>
        <v>0.75</v>
      </c>
      <c r="E684" s="23" t="str">
        <f t="shared" si="125"/>
        <v>40+</v>
      </c>
      <c r="F684" s="23" t="str">
        <f t="shared" si="126"/>
        <v>A</v>
      </c>
      <c r="G684" s="27" t="s">
        <v>5553</v>
      </c>
      <c r="H684" s="27" t="str">
        <f t="shared" si="120"/>
        <v/>
      </c>
      <c r="I684" s="23" t="str">
        <f t="shared" si="127"/>
        <v>Messieurs</v>
      </c>
      <c r="J684" t="str">
        <f t="shared" si="128"/>
        <v>176.0</v>
      </c>
      <c r="K684">
        <f t="shared" si="129"/>
        <v>1</v>
      </c>
      <c r="L684" s="23" t="str">
        <f t="shared" si="130"/>
        <v>R9 </v>
      </c>
      <c r="M684" s="23" t="s">
        <v>5357</v>
      </c>
      <c r="N684" s="23" t="s">
        <v>5358</v>
      </c>
      <c r="O684" s="23" t="s">
        <v>2525</v>
      </c>
      <c r="P684" s="23">
        <v>32606</v>
      </c>
      <c r="Q684" s="23">
        <v>0.75</v>
      </c>
      <c r="R684" s="23" t="s">
        <v>68</v>
      </c>
      <c r="S684" s="23" t="s">
        <v>36</v>
      </c>
    </row>
    <row r="685" spans="1:19" x14ac:dyDescent="0.35">
      <c r="A685" s="23" t="str">
        <f t="shared" si="121"/>
        <v>Dabetic Darko</v>
      </c>
      <c r="B685" s="23" t="str">
        <f t="shared" si="122"/>
        <v>275.66.279.0</v>
      </c>
      <c r="C685" s="23" t="str">
        <f t="shared" si="123"/>
        <v>R9</v>
      </c>
      <c r="D685" s="23">
        <f t="shared" si="124"/>
        <v>0.75</v>
      </c>
      <c r="E685" s="23" t="str">
        <f t="shared" si="125"/>
        <v>60+</v>
      </c>
      <c r="F685" s="23" t="str">
        <f t="shared" si="126"/>
        <v>S</v>
      </c>
      <c r="G685" s="27" t="s">
        <v>28</v>
      </c>
      <c r="H685" s="27" t="str">
        <f t="shared" si="120"/>
        <v/>
      </c>
      <c r="I685" s="23" t="str">
        <f t="shared" si="127"/>
        <v>Messieurs</v>
      </c>
      <c r="J685" t="str">
        <f t="shared" si="128"/>
        <v>279.0</v>
      </c>
      <c r="K685">
        <f t="shared" si="129"/>
        <v>2</v>
      </c>
      <c r="L685" s="23" t="str">
        <f t="shared" si="130"/>
        <v>R9 </v>
      </c>
      <c r="M685" s="23" t="s">
        <v>468</v>
      </c>
      <c r="N685" s="23" t="s">
        <v>469</v>
      </c>
      <c r="O685" s="23" t="s">
        <v>2525</v>
      </c>
      <c r="P685" s="23">
        <v>32606</v>
      </c>
      <c r="Q685" s="23">
        <v>0.75</v>
      </c>
      <c r="R685" s="23" t="s">
        <v>47</v>
      </c>
      <c r="S685" s="23" t="s">
        <v>822</v>
      </c>
    </row>
    <row r="686" spans="1:19" x14ac:dyDescent="0.35">
      <c r="A686" s="23" t="str">
        <f t="shared" si="121"/>
        <v>Daher Antoine</v>
      </c>
      <c r="B686" s="23" t="str">
        <f t="shared" si="122"/>
        <v>275.66.470.0</v>
      </c>
      <c r="C686" s="23" t="str">
        <f t="shared" si="123"/>
        <v>R9</v>
      </c>
      <c r="D686" s="23">
        <f t="shared" si="124"/>
        <v>0.75</v>
      </c>
      <c r="E686" s="23" t="str">
        <f t="shared" si="125"/>
        <v>60+</v>
      </c>
      <c r="F686" s="23" t="str">
        <f t="shared" si="126"/>
        <v>S</v>
      </c>
      <c r="G686" s="27" t="s">
        <v>3273</v>
      </c>
      <c r="H686" s="27" t="str">
        <f t="shared" si="120"/>
        <v/>
      </c>
      <c r="I686" s="23" t="str">
        <f t="shared" si="127"/>
        <v>Messieurs</v>
      </c>
      <c r="J686" t="str">
        <f t="shared" si="128"/>
        <v>470.0</v>
      </c>
      <c r="K686">
        <f t="shared" si="129"/>
        <v>4</v>
      </c>
      <c r="L686" s="23" t="str">
        <f t="shared" si="130"/>
        <v>R9 </v>
      </c>
      <c r="M686" s="23" t="s">
        <v>3491</v>
      </c>
      <c r="N686" s="23" t="s">
        <v>3492</v>
      </c>
      <c r="O686" s="23" t="s">
        <v>2525</v>
      </c>
      <c r="P686" s="23">
        <v>32606</v>
      </c>
      <c r="Q686" s="23">
        <v>0.75</v>
      </c>
      <c r="R686" s="23" t="s">
        <v>47</v>
      </c>
      <c r="S686" s="23" t="s">
        <v>822</v>
      </c>
    </row>
    <row r="687" spans="1:19" x14ac:dyDescent="0.35">
      <c r="A687" s="23" t="str">
        <f t="shared" si="121"/>
        <v>Dahlem Pauline</v>
      </c>
      <c r="B687" s="23" t="str">
        <f t="shared" si="122"/>
        <v>275.91.552.0</v>
      </c>
      <c r="C687" s="23" t="str">
        <f t="shared" si="123"/>
        <v>R7</v>
      </c>
      <c r="D687" s="23">
        <f t="shared" si="124"/>
        <v>2.1150000000000002</v>
      </c>
      <c r="E687" s="23" t="str">
        <f t="shared" si="125"/>
        <v>35+</v>
      </c>
      <c r="F687" s="23" t="str">
        <f t="shared" si="126"/>
        <v>S</v>
      </c>
      <c r="G687" s="27" t="s">
        <v>493</v>
      </c>
      <c r="H687" s="27" t="str">
        <f t="shared" si="120"/>
        <v/>
      </c>
      <c r="I687" s="23" t="str">
        <f t="shared" si="127"/>
        <v>Dames</v>
      </c>
      <c r="J687" t="str">
        <f t="shared" si="128"/>
        <v>552.0</v>
      </c>
      <c r="K687">
        <f t="shared" si="129"/>
        <v>5</v>
      </c>
      <c r="L687" s="23" t="str">
        <f t="shared" si="130"/>
        <v>R7 </v>
      </c>
      <c r="M687" s="23" t="s">
        <v>2112</v>
      </c>
      <c r="N687" s="23" t="s">
        <v>2113</v>
      </c>
      <c r="O687" s="23" t="s">
        <v>2518</v>
      </c>
      <c r="P687" s="23">
        <v>6528</v>
      </c>
      <c r="Q687" s="23">
        <v>2.1150000000000002</v>
      </c>
      <c r="R687" s="23" t="s">
        <v>42</v>
      </c>
      <c r="S687" s="23" t="s">
        <v>822</v>
      </c>
    </row>
    <row r="688" spans="1:19" x14ac:dyDescent="0.35">
      <c r="A688" s="23" t="str">
        <f t="shared" si="121"/>
        <v>Dall'Aglio Andrea</v>
      </c>
      <c r="B688" s="23" t="str">
        <f t="shared" si="122"/>
        <v>275.87.202.0</v>
      </c>
      <c r="C688" s="23" t="str">
        <f t="shared" si="123"/>
        <v>R7</v>
      </c>
      <c r="D688" s="23">
        <f t="shared" si="124"/>
        <v>3.1829999999999998</v>
      </c>
      <c r="E688" s="23" t="str">
        <f t="shared" si="125"/>
        <v>35+</v>
      </c>
      <c r="F688" s="23" t="str">
        <f t="shared" si="126"/>
        <v>A</v>
      </c>
      <c r="G688" s="27" t="s">
        <v>4909</v>
      </c>
      <c r="H688" s="27" t="str">
        <f t="shared" si="120"/>
        <v/>
      </c>
      <c r="I688" s="23" t="str">
        <f t="shared" si="127"/>
        <v>Messieurs</v>
      </c>
      <c r="J688" t="str">
        <f t="shared" si="128"/>
        <v>202.0</v>
      </c>
      <c r="K688">
        <f t="shared" si="129"/>
        <v>2</v>
      </c>
      <c r="L688" s="23" t="str">
        <f t="shared" si="130"/>
        <v>R7 </v>
      </c>
      <c r="M688" s="23" t="s">
        <v>5693</v>
      </c>
      <c r="N688" s="23" t="s">
        <v>5694</v>
      </c>
      <c r="O688" s="23" t="s">
        <v>2518</v>
      </c>
      <c r="P688" s="23">
        <v>11651</v>
      </c>
      <c r="Q688" s="23">
        <v>3.1829999999999998</v>
      </c>
      <c r="R688" s="23" t="s">
        <v>42</v>
      </c>
      <c r="S688" s="23" t="s">
        <v>36</v>
      </c>
    </row>
    <row r="689" spans="1:19" x14ac:dyDescent="0.35">
      <c r="A689" s="23" t="str">
        <f t="shared" si="121"/>
        <v>D'Ambrosio Francesco</v>
      </c>
      <c r="B689" s="23" t="str">
        <f t="shared" si="122"/>
        <v>276.66.246.0</v>
      </c>
      <c r="C689" s="23" t="str">
        <f t="shared" si="123"/>
        <v>R7</v>
      </c>
      <c r="D689" s="23">
        <f t="shared" si="124"/>
        <v>2.5939999999999999</v>
      </c>
      <c r="E689" s="23" t="str">
        <f t="shared" si="125"/>
        <v>60+</v>
      </c>
      <c r="F689" s="23" t="str">
        <f t="shared" si="126"/>
        <v>A</v>
      </c>
      <c r="G689" s="27" t="s">
        <v>4910</v>
      </c>
      <c r="H689" s="27" t="str">
        <f t="shared" si="120"/>
        <v/>
      </c>
      <c r="I689" s="23" t="str">
        <f t="shared" si="127"/>
        <v>Messieurs</v>
      </c>
      <c r="J689" t="str">
        <f t="shared" si="128"/>
        <v>246.0</v>
      </c>
      <c r="K689">
        <f t="shared" si="129"/>
        <v>2</v>
      </c>
      <c r="L689" s="23" t="str">
        <f t="shared" si="130"/>
        <v>R7 </v>
      </c>
      <c r="M689" s="23" t="s">
        <v>6621</v>
      </c>
      <c r="N689" s="23" t="s">
        <v>6622</v>
      </c>
      <c r="O689" s="23" t="s">
        <v>2518</v>
      </c>
      <c r="P689" s="23">
        <v>15170</v>
      </c>
      <c r="Q689" s="23">
        <v>2.5939999999999999</v>
      </c>
      <c r="R689" s="23" t="s">
        <v>47</v>
      </c>
      <c r="S689" s="23" t="s">
        <v>36</v>
      </c>
    </row>
    <row r="690" spans="1:19" x14ac:dyDescent="0.35">
      <c r="A690" s="23" t="str">
        <f t="shared" si="121"/>
        <v>Damon Valentin</v>
      </c>
      <c r="B690" s="23" t="str">
        <f t="shared" si="122"/>
        <v>276.07.480.0</v>
      </c>
      <c r="C690" s="23" t="str">
        <f t="shared" si="123"/>
        <v>R8</v>
      </c>
      <c r="D690" s="23">
        <f t="shared" si="124"/>
        <v>0.98599999999999999</v>
      </c>
      <c r="E690" s="23" t="str">
        <f t="shared" si="125"/>
        <v>A</v>
      </c>
      <c r="F690" s="23" t="str">
        <f t="shared" si="126"/>
        <v>A</v>
      </c>
      <c r="G690" s="27" t="s">
        <v>4909</v>
      </c>
      <c r="H690" s="27" t="str">
        <f t="shared" si="120"/>
        <v/>
      </c>
      <c r="I690" s="23" t="str">
        <f t="shared" si="127"/>
        <v>Messieurs</v>
      </c>
      <c r="J690" t="str">
        <f t="shared" si="128"/>
        <v>480.0</v>
      </c>
      <c r="K690">
        <f t="shared" si="129"/>
        <v>4</v>
      </c>
      <c r="L690" s="23" t="str">
        <f t="shared" si="130"/>
        <v>R8 </v>
      </c>
      <c r="M690" s="23" t="s">
        <v>5829</v>
      </c>
      <c r="N690" s="23" t="s">
        <v>5830</v>
      </c>
      <c r="O690" s="23" t="s">
        <v>2522</v>
      </c>
      <c r="P690" s="23">
        <v>29254</v>
      </c>
      <c r="Q690" s="23">
        <v>0.98599999999999999</v>
      </c>
      <c r="R690" s="23" t="s">
        <v>36</v>
      </c>
      <c r="S690" s="23" t="s">
        <v>36</v>
      </c>
    </row>
    <row r="691" spans="1:19" x14ac:dyDescent="0.35">
      <c r="A691" s="23" t="str">
        <f t="shared" si="121"/>
        <v>D'Aram Frédéric</v>
      </c>
      <c r="B691" s="23" t="str">
        <f t="shared" si="122"/>
        <v>276.75.460.0</v>
      </c>
      <c r="C691" s="23" t="str">
        <f t="shared" si="123"/>
        <v>R7</v>
      </c>
      <c r="D691" s="23">
        <f t="shared" si="124"/>
        <v>1.9630000000000001</v>
      </c>
      <c r="E691" s="23" t="str">
        <f t="shared" si="125"/>
        <v>50+</v>
      </c>
      <c r="F691" s="23" t="str">
        <f t="shared" si="126"/>
        <v>A</v>
      </c>
      <c r="G691" s="27" t="s">
        <v>4910</v>
      </c>
      <c r="H691" s="27" t="str">
        <f t="shared" si="120"/>
        <v/>
      </c>
      <c r="I691" s="23" t="str">
        <f t="shared" si="127"/>
        <v>Messieurs</v>
      </c>
      <c r="J691" t="str">
        <f t="shared" si="128"/>
        <v>460.0</v>
      </c>
      <c r="K691">
        <f t="shared" si="129"/>
        <v>4</v>
      </c>
      <c r="L691" s="23" t="str">
        <f t="shared" si="130"/>
        <v>R7 </v>
      </c>
      <c r="M691" s="23" t="s">
        <v>6696</v>
      </c>
      <c r="N691" s="23" t="s">
        <v>6697</v>
      </c>
      <c r="O691" s="23" t="s">
        <v>2518</v>
      </c>
      <c r="P691" s="23">
        <v>19726</v>
      </c>
      <c r="Q691" s="23">
        <v>1.9630000000000001</v>
      </c>
      <c r="R691" s="23" t="s">
        <v>39</v>
      </c>
      <c r="S691" s="23" t="s">
        <v>36</v>
      </c>
    </row>
    <row r="692" spans="1:19" x14ac:dyDescent="0.35">
      <c r="A692" s="23" t="str">
        <f t="shared" si="121"/>
        <v>Darque Frederic</v>
      </c>
      <c r="B692" s="23" t="str">
        <f t="shared" si="122"/>
        <v>276.80.250.0</v>
      </c>
      <c r="C692" s="23" t="str">
        <f t="shared" si="123"/>
        <v>R9</v>
      </c>
      <c r="D692" s="23">
        <f t="shared" si="124"/>
        <v>0.75</v>
      </c>
      <c r="E692" s="23" t="str">
        <f t="shared" si="125"/>
        <v>45+</v>
      </c>
      <c r="F692" s="23" t="str">
        <f t="shared" si="126"/>
        <v>S</v>
      </c>
      <c r="G692" s="27" t="s">
        <v>1733</v>
      </c>
      <c r="H692" s="27" t="str">
        <f t="shared" si="120"/>
        <v/>
      </c>
      <c r="I692" s="23" t="str">
        <f t="shared" si="127"/>
        <v>Messieurs</v>
      </c>
      <c r="J692" t="str">
        <f t="shared" si="128"/>
        <v>250.0</v>
      </c>
      <c r="K692">
        <f t="shared" si="129"/>
        <v>2</v>
      </c>
      <c r="L692" s="23" t="str">
        <f t="shared" si="130"/>
        <v>R9 </v>
      </c>
      <c r="M692" s="23" t="s">
        <v>4012</v>
      </c>
      <c r="N692" s="23" t="s">
        <v>4013</v>
      </c>
      <c r="O692" s="23" t="s">
        <v>2525</v>
      </c>
      <c r="P692" s="23">
        <v>32606</v>
      </c>
      <c r="Q692" s="23">
        <v>0.75</v>
      </c>
      <c r="R692" s="23" t="s">
        <v>76</v>
      </c>
      <c r="S692" s="23" t="s">
        <v>822</v>
      </c>
    </row>
    <row r="693" spans="1:19" x14ac:dyDescent="0.35">
      <c r="A693" s="23" t="str">
        <f t="shared" si="121"/>
        <v>Darque Mila</v>
      </c>
      <c r="B693" s="23" t="str">
        <f t="shared" si="122"/>
        <v>276.12.786.0</v>
      </c>
      <c r="C693" s="23" t="str">
        <f t="shared" si="123"/>
        <v>R9</v>
      </c>
      <c r="D693" s="23">
        <f t="shared" si="124"/>
        <v>0.75</v>
      </c>
      <c r="E693" s="23" t="str">
        <f t="shared" si="125"/>
        <v>14&amp;U</v>
      </c>
      <c r="F693" s="23" t="str">
        <f t="shared" si="126"/>
        <v>A</v>
      </c>
      <c r="G693" s="27" t="s">
        <v>1733</v>
      </c>
      <c r="H693" s="27" t="str">
        <f t="shared" si="120"/>
        <v/>
      </c>
      <c r="I693" s="23" t="str">
        <f t="shared" si="127"/>
        <v>Dames</v>
      </c>
      <c r="J693" t="str">
        <f t="shared" si="128"/>
        <v>786.0</v>
      </c>
      <c r="K693">
        <f t="shared" si="129"/>
        <v>7</v>
      </c>
      <c r="L693" s="23" t="str">
        <f t="shared" si="130"/>
        <v>R9 </v>
      </c>
      <c r="M693" s="23" t="s">
        <v>3944</v>
      </c>
      <c r="N693" s="23" t="s">
        <v>3945</v>
      </c>
      <c r="O693" s="23" t="s">
        <v>2525</v>
      </c>
      <c r="P693" s="23">
        <v>11849</v>
      </c>
      <c r="Q693" s="23">
        <v>0.75</v>
      </c>
      <c r="R693" s="23" t="s">
        <v>81</v>
      </c>
      <c r="S693" s="23" t="s">
        <v>36</v>
      </c>
    </row>
    <row r="694" spans="1:19" x14ac:dyDescent="0.35">
      <c r="A694" s="23" t="str">
        <f t="shared" si="121"/>
        <v>Dartevelle Jean-louis</v>
      </c>
      <c r="B694" s="23" t="str">
        <f t="shared" si="122"/>
        <v>276.08.476.0</v>
      </c>
      <c r="C694" s="23" t="str">
        <f t="shared" si="123"/>
        <v>R9</v>
      </c>
      <c r="D694" s="23">
        <f t="shared" si="124"/>
        <v>0.75</v>
      </c>
      <c r="E694" s="23" t="str">
        <f t="shared" si="125"/>
        <v>18&amp;U</v>
      </c>
      <c r="F694" s="23" t="str">
        <f t="shared" si="126"/>
        <v>S</v>
      </c>
      <c r="G694" s="27" t="s">
        <v>1733</v>
      </c>
      <c r="H694" s="27" t="str">
        <f t="shared" si="120"/>
        <v/>
      </c>
      <c r="I694" s="23" t="str">
        <f t="shared" si="127"/>
        <v>Messieurs</v>
      </c>
      <c r="J694" t="str">
        <f t="shared" si="128"/>
        <v>476.0</v>
      </c>
      <c r="K694">
        <f t="shared" si="129"/>
        <v>4</v>
      </c>
      <c r="L694" s="23" t="str">
        <f t="shared" si="130"/>
        <v>R9 </v>
      </c>
      <c r="M694" s="23" t="s">
        <v>1976</v>
      </c>
      <c r="N694" s="23" t="s">
        <v>1977</v>
      </c>
      <c r="O694" s="23" t="s">
        <v>2525</v>
      </c>
      <c r="P694" s="23">
        <v>32606</v>
      </c>
      <c r="Q694" s="23">
        <v>0.75</v>
      </c>
      <c r="R694" s="23" t="s">
        <v>71</v>
      </c>
      <c r="S694" s="23" t="s">
        <v>822</v>
      </c>
    </row>
    <row r="695" spans="1:19" x14ac:dyDescent="0.35">
      <c r="A695" s="23" t="str">
        <f t="shared" si="121"/>
        <v>Davet René</v>
      </c>
      <c r="B695" s="23" t="str">
        <f t="shared" si="122"/>
        <v>277.63.410.0</v>
      </c>
      <c r="C695" s="23" t="str">
        <f t="shared" si="123"/>
        <v>R7</v>
      </c>
      <c r="D695" s="23">
        <f t="shared" si="124"/>
        <v>2.0579999999999998</v>
      </c>
      <c r="E695" s="23" t="str">
        <f t="shared" si="125"/>
        <v>60+</v>
      </c>
      <c r="F695" s="23" t="str">
        <f t="shared" si="126"/>
        <v>A</v>
      </c>
      <c r="G695" s="27" t="s">
        <v>2786</v>
      </c>
      <c r="H695" s="27" t="str">
        <f t="shared" ref="H695:H757" si="131">IF(B695=B694,1,"")</f>
        <v/>
      </c>
      <c r="I695" s="23" t="str">
        <f t="shared" si="127"/>
        <v>Messieurs</v>
      </c>
      <c r="J695" t="str">
        <f t="shared" si="128"/>
        <v>410.0</v>
      </c>
      <c r="K695">
        <f t="shared" si="129"/>
        <v>4</v>
      </c>
      <c r="L695" s="23" t="str">
        <f t="shared" si="130"/>
        <v>R7 </v>
      </c>
      <c r="M695" s="23" t="s">
        <v>3018</v>
      </c>
      <c r="N695" s="23" t="s">
        <v>3019</v>
      </c>
      <c r="O695" s="23" t="s">
        <v>2518</v>
      </c>
      <c r="P695" s="23">
        <v>18956</v>
      </c>
      <c r="Q695" s="23">
        <v>2.0579999999999998</v>
      </c>
      <c r="R695" s="23" t="s">
        <v>47</v>
      </c>
      <c r="S695" s="23" t="s">
        <v>36</v>
      </c>
    </row>
    <row r="696" spans="1:19" x14ac:dyDescent="0.35">
      <c r="A696" s="23" t="str">
        <f t="shared" si="121"/>
        <v>David Leo</v>
      </c>
      <c r="B696" s="23" t="str">
        <f t="shared" si="122"/>
        <v>277.92.254.0</v>
      </c>
      <c r="C696" s="23" t="str">
        <f t="shared" si="123"/>
        <v>R8</v>
      </c>
      <c r="D696" s="23">
        <f t="shared" si="124"/>
        <v>1.2310000000000001</v>
      </c>
      <c r="E696" s="23" t="str">
        <f t="shared" si="125"/>
        <v>A</v>
      </c>
      <c r="F696" s="23" t="str">
        <f t="shared" si="126"/>
        <v>A</v>
      </c>
      <c r="G696" s="27" t="s">
        <v>7004</v>
      </c>
      <c r="H696" s="27" t="str">
        <f t="shared" si="131"/>
        <v/>
      </c>
      <c r="I696" s="23" t="str">
        <f t="shared" si="127"/>
        <v>Messieurs</v>
      </c>
      <c r="J696" t="str">
        <f t="shared" si="128"/>
        <v>254.0</v>
      </c>
      <c r="K696">
        <f t="shared" si="129"/>
        <v>2</v>
      </c>
      <c r="L696" s="23" t="str">
        <f t="shared" si="130"/>
        <v>R8 </v>
      </c>
      <c r="M696" s="23" t="s">
        <v>2652</v>
      </c>
      <c r="N696" s="23" t="s">
        <v>2653</v>
      </c>
      <c r="O696" s="23" t="s">
        <v>2522</v>
      </c>
      <c r="P696" s="23">
        <v>26575</v>
      </c>
      <c r="Q696" s="23">
        <v>1.2310000000000001</v>
      </c>
      <c r="R696" s="23" t="s">
        <v>36</v>
      </c>
      <c r="S696" s="23" t="s">
        <v>36</v>
      </c>
    </row>
    <row r="697" spans="1:19" x14ac:dyDescent="0.35">
      <c r="A697" s="23" t="str">
        <f t="shared" si="121"/>
        <v>Davison Oliver</v>
      </c>
      <c r="B697" s="23" t="str">
        <f t="shared" si="122"/>
        <v>277.97.253.0</v>
      </c>
      <c r="C697" s="23" t="str">
        <f t="shared" si="123"/>
        <v>R9</v>
      </c>
      <c r="D697" s="23">
        <f t="shared" si="124"/>
        <v>0.75</v>
      </c>
      <c r="E697" s="23" t="str">
        <f t="shared" si="125"/>
        <v>A</v>
      </c>
      <c r="F697" s="23" t="str">
        <f t="shared" si="126"/>
        <v>S</v>
      </c>
      <c r="G697" s="27" t="s">
        <v>27</v>
      </c>
      <c r="H697" s="27" t="str">
        <f t="shared" si="131"/>
        <v/>
      </c>
      <c r="I697" s="23" t="str">
        <f t="shared" si="127"/>
        <v>Messieurs</v>
      </c>
      <c r="J697" t="str">
        <f t="shared" si="128"/>
        <v>253.0</v>
      </c>
      <c r="K697">
        <f t="shared" si="129"/>
        <v>2</v>
      </c>
      <c r="L697" s="23" t="str">
        <f t="shared" si="130"/>
        <v>R9 </v>
      </c>
      <c r="M697" s="23" t="s">
        <v>1359</v>
      </c>
      <c r="N697" s="23" t="s">
        <v>1360</v>
      </c>
      <c r="O697" s="23" t="s">
        <v>2525</v>
      </c>
      <c r="P697" s="23">
        <v>32606</v>
      </c>
      <c r="Q697" s="23">
        <v>0.75</v>
      </c>
      <c r="R697" s="23" t="s">
        <v>36</v>
      </c>
      <c r="S697" s="23" t="s">
        <v>822</v>
      </c>
    </row>
    <row r="698" spans="1:19" x14ac:dyDescent="0.35">
      <c r="A698" s="23" t="str">
        <f t="shared" si="121"/>
        <v>Dawance Alexis</v>
      </c>
      <c r="B698" s="23" t="str">
        <f t="shared" si="122"/>
        <v>277.75.439.0</v>
      </c>
      <c r="C698" s="23" t="str">
        <f t="shared" si="123"/>
        <v>R9</v>
      </c>
      <c r="D698" s="23">
        <f t="shared" si="124"/>
        <v>0.75</v>
      </c>
      <c r="E698" s="23" t="str">
        <f t="shared" si="125"/>
        <v>50+</v>
      </c>
      <c r="F698" s="23" t="str">
        <f t="shared" si="126"/>
        <v>S</v>
      </c>
      <c r="G698" s="27" t="s">
        <v>493</v>
      </c>
      <c r="H698" s="27" t="str">
        <f t="shared" si="131"/>
        <v/>
      </c>
      <c r="I698" s="23" t="str">
        <f t="shared" si="127"/>
        <v>Messieurs</v>
      </c>
      <c r="J698" t="str">
        <f t="shared" si="128"/>
        <v>439.0</v>
      </c>
      <c r="K698">
        <f t="shared" si="129"/>
        <v>4</v>
      </c>
      <c r="L698" s="23" t="str">
        <f t="shared" si="130"/>
        <v>R9 </v>
      </c>
      <c r="M698" s="23" t="s">
        <v>2886</v>
      </c>
      <c r="N698" s="23" t="s">
        <v>2887</v>
      </c>
      <c r="O698" s="23" t="s">
        <v>2525</v>
      </c>
      <c r="P698" s="23">
        <v>32606</v>
      </c>
      <c r="Q698" s="23">
        <v>0.75</v>
      </c>
      <c r="R698" s="23" t="s">
        <v>39</v>
      </c>
      <c r="S698" s="23" t="s">
        <v>822</v>
      </c>
    </row>
    <row r="699" spans="1:19" x14ac:dyDescent="0.35">
      <c r="A699" s="23" t="str">
        <f t="shared" si="121"/>
        <v>Dawance Bakhet Huda</v>
      </c>
      <c r="B699" s="23" t="str">
        <f t="shared" si="122"/>
        <v>277.80.818.0</v>
      </c>
      <c r="C699" s="23" t="str">
        <f t="shared" si="123"/>
        <v>R9</v>
      </c>
      <c r="D699" s="23">
        <f t="shared" si="124"/>
        <v>0.75</v>
      </c>
      <c r="E699" s="23" t="str">
        <f t="shared" si="125"/>
        <v>45+</v>
      </c>
      <c r="F699" s="23" t="str">
        <f t="shared" si="126"/>
        <v>S</v>
      </c>
      <c r="G699" s="27" t="s">
        <v>493</v>
      </c>
      <c r="H699" s="27" t="str">
        <f t="shared" si="131"/>
        <v/>
      </c>
      <c r="I699" s="23" t="str">
        <f t="shared" si="127"/>
        <v>Dames</v>
      </c>
      <c r="J699" t="str">
        <f t="shared" si="128"/>
        <v>818.0</v>
      </c>
      <c r="K699">
        <f t="shared" si="129"/>
        <v>8</v>
      </c>
      <c r="L699" s="23" t="str">
        <f t="shared" si="130"/>
        <v>R9 </v>
      </c>
      <c r="M699" s="23" t="s">
        <v>2146</v>
      </c>
      <c r="N699" s="23" t="s">
        <v>2147</v>
      </c>
      <c r="O699" s="23" t="s">
        <v>2525</v>
      </c>
      <c r="P699" s="23">
        <v>11849</v>
      </c>
      <c r="Q699" s="23">
        <v>0.75</v>
      </c>
      <c r="R699" s="23" t="s">
        <v>76</v>
      </c>
      <c r="S699" s="23" t="s">
        <v>822</v>
      </c>
    </row>
    <row r="700" spans="1:19" x14ac:dyDescent="0.35">
      <c r="A700" s="23" t="str">
        <f t="shared" si="121"/>
        <v>de Allegri Sébastien</v>
      </c>
      <c r="B700" s="23" t="str">
        <f t="shared" si="122"/>
        <v>278.77.414.0</v>
      </c>
      <c r="C700" s="23" t="str">
        <f t="shared" si="123"/>
        <v>R5</v>
      </c>
      <c r="D700" s="23">
        <f t="shared" si="124"/>
        <v>5.3609999999999998</v>
      </c>
      <c r="E700" s="23" t="str">
        <f t="shared" si="125"/>
        <v>45+</v>
      </c>
      <c r="F700" s="23" t="str">
        <f t="shared" si="126"/>
        <v>A</v>
      </c>
      <c r="G700" s="27" t="s">
        <v>28</v>
      </c>
      <c r="H700" s="27" t="str">
        <f t="shared" si="131"/>
        <v/>
      </c>
      <c r="I700" s="23" t="str">
        <f t="shared" si="127"/>
        <v>Messieurs</v>
      </c>
      <c r="J700" t="str">
        <f t="shared" si="128"/>
        <v>414.0</v>
      </c>
      <c r="K700">
        <f t="shared" si="129"/>
        <v>4</v>
      </c>
      <c r="L700" s="23" t="str">
        <f t="shared" si="130"/>
        <v>R5 </v>
      </c>
      <c r="M700" s="23" t="s">
        <v>267</v>
      </c>
      <c r="N700" s="23" t="s">
        <v>3138</v>
      </c>
      <c r="O700" s="23" t="s">
        <v>2536</v>
      </c>
      <c r="P700" s="23">
        <v>3451</v>
      </c>
      <c r="Q700" s="23">
        <v>5.3609999999999998</v>
      </c>
      <c r="R700" s="23" t="s">
        <v>76</v>
      </c>
      <c r="S700" s="23" t="s">
        <v>36</v>
      </c>
    </row>
    <row r="701" spans="1:19" x14ac:dyDescent="0.35">
      <c r="A701" s="23" t="str">
        <f t="shared" si="121"/>
        <v>de Allegri Timofey</v>
      </c>
      <c r="B701" s="23" t="str">
        <f t="shared" si="122"/>
        <v>278.10.223.0</v>
      </c>
      <c r="C701" s="23" t="str">
        <f t="shared" si="123"/>
        <v>R7</v>
      </c>
      <c r="D701" s="23">
        <f t="shared" si="124"/>
        <v>2.012</v>
      </c>
      <c r="E701" s="23" t="str">
        <f t="shared" si="125"/>
        <v>16&amp;U</v>
      </c>
      <c r="F701" s="23" t="str">
        <f t="shared" si="126"/>
        <v>A</v>
      </c>
      <c r="G701" s="27" t="s">
        <v>28</v>
      </c>
      <c r="H701" s="27" t="str">
        <f t="shared" si="131"/>
        <v/>
      </c>
      <c r="I701" s="23" t="str">
        <f t="shared" si="127"/>
        <v>Messieurs</v>
      </c>
      <c r="J701" t="str">
        <f t="shared" si="128"/>
        <v>223.0</v>
      </c>
      <c r="K701">
        <f t="shared" si="129"/>
        <v>2</v>
      </c>
      <c r="L701" s="23" t="str">
        <f t="shared" si="130"/>
        <v>R7 </v>
      </c>
      <c r="M701" s="23" t="s">
        <v>2323</v>
      </c>
      <c r="N701" s="23" t="s">
        <v>2664</v>
      </c>
      <c r="O701" s="23" t="s">
        <v>2518</v>
      </c>
      <c r="P701" s="23">
        <v>19307</v>
      </c>
      <c r="Q701" s="23">
        <v>2.012</v>
      </c>
      <c r="R701" s="23" t="s">
        <v>85</v>
      </c>
      <c r="S701" s="23" t="s">
        <v>36</v>
      </c>
    </row>
    <row r="702" spans="1:19" x14ac:dyDescent="0.35">
      <c r="A702" s="23" t="str">
        <f t="shared" si="121"/>
        <v>De Almeida Oliveira Lucas</v>
      </c>
      <c r="B702" s="23" t="str">
        <f t="shared" si="122"/>
        <v>278.06.450.0</v>
      </c>
      <c r="C702" s="23" t="str">
        <f t="shared" si="123"/>
        <v>R9</v>
      </c>
      <c r="D702" s="23">
        <f t="shared" si="124"/>
        <v>0.75</v>
      </c>
      <c r="E702" s="23" t="str">
        <f t="shared" si="125"/>
        <v>A</v>
      </c>
      <c r="F702" s="23" t="str">
        <f t="shared" si="126"/>
        <v>S</v>
      </c>
      <c r="G702" s="27" t="s">
        <v>1733</v>
      </c>
      <c r="H702" s="27" t="str">
        <f t="shared" si="131"/>
        <v/>
      </c>
      <c r="I702" s="23" t="str">
        <f t="shared" si="127"/>
        <v>Messieurs</v>
      </c>
      <c r="J702" t="str">
        <f t="shared" si="128"/>
        <v>450.0</v>
      </c>
      <c r="K702">
        <f t="shared" si="129"/>
        <v>4</v>
      </c>
      <c r="L702" s="23" t="str">
        <f t="shared" si="130"/>
        <v>R9 </v>
      </c>
      <c r="M702" s="23" t="s">
        <v>2048</v>
      </c>
      <c r="N702" s="23" t="s">
        <v>2049</v>
      </c>
      <c r="O702" s="23" t="s">
        <v>2525</v>
      </c>
      <c r="P702" s="23">
        <v>32606</v>
      </c>
      <c r="Q702" s="23">
        <v>0.75</v>
      </c>
      <c r="R702" s="23" t="s">
        <v>36</v>
      </c>
      <c r="S702" s="23" t="s">
        <v>822</v>
      </c>
    </row>
    <row r="703" spans="1:19" x14ac:dyDescent="0.35">
      <c r="A703" s="23" t="str">
        <f t="shared" si="121"/>
        <v>De Andrés Elisa</v>
      </c>
      <c r="B703" s="23" t="str">
        <f t="shared" si="122"/>
        <v>278.10.742.0</v>
      </c>
      <c r="C703" s="23" t="str">
        <f t="shared" si="123"/>
        <v>R9</v>
      </c>
      <c r="D703" s="23">
        <f t="shared" si="124"/>
        <v>0.75</v>
      </c>
      <c r="E703" s="23" t="str">
        <f t="shared" si="125"/>
        <v>16&amp;U</v>
      </c>
      <c r="F703" s="23" t="str">
        <f t="shared" si="126"/>
        <v>S</v>
      </c>
      <c r="G703" s="27" t="s">
        <v>4910</v>
      </c>
      <c r="H703" s="27" t="str">
        <f t="shared" si="131"/>
        <v/>
      </c>
      <c r="I703" s="23" t="str">
        <f t="shared" si="127"/>
        <v>Dames</v>
      </c>
      <c r="J703" t="str">
        <f t="shared" si="128"/>
        <v>742.0</v>
      </c>
      <c r="K703">
        <f t="shared" si="129"/>
        <v>7</v>
      </c>
      <c r="L703" s="23" t="str">
        <f t="shared" si="130"/>
        <v>R9 </v>
      </c>
      <c r="M703" s="23" t="s">
        <v>6547</v>
      </c>
      <c r="N703" s="23" t="s">
        <v>6548</v>
      </c>
      <c r="O703" s="23" t="s">
        <v>2525</v>
      </c>
      <c r="P703" s="23">
        <v>11849</v>
      </c>
      <c r="Q703" s="23">
        <v>0.75</v>
      </c>
      <c r="R703" s="23" t="s">
        <v>85</v>
      </c>
      <c r="S703" s="23" t="s">
        <v>822</v>
      </c>
    </row>
    <row r="704" spans="1:19" x14ac:dyDescent="0.35">
      <c r="A704" s="23" t="str">
        <f t="shared" si="121"/>
        <v>De Araújo Gomes Gonçalves Guilherme</v>
      </c>
      <c r="B704" s="23" t="str">
        <f t="shared" si="122"/>
        <v>278.13.444.0</v>
      </c>
      <c r="C704" s="23" t="str">
        <f t="shared" si="123"/>
        <v>R8</v>
      </c>
      <c r="D704" s="23">
        <f t="shared" si="124"/>
        <v>1.7829999999999999</v>
      </c>
      <c r="E704" s="23" t="str">
        <f t="shared" si="125"/>
        <v>14&amp;U</v>
      </c>
      <c r="F704" s="23" t="str">
        <f t="shared" si="126"/>
        <v>A</v>
      </c>
      <c r="G704" s="27" t="s">
        <v>493</v>
      </c>
      <c r="H704" s="27" t="str">
        <f t="shared" si="131"/>
        <v/>
      </c>
      <c r="I704" s="23" t="str">
        <f t="shared" si="127"/>
        <v>Messieurs</v>
      </c>
      <c r="J704" t="str">
        <f t="shared" si="128"/>
        <v>444.0</v>
      </c>
      <c r="K704">
        <f t="shared" si="129"/>
        <v>4</v>
      </c>
      <c r="L704" s="23" t="str">
        <f t="shared" si="130"/>
        <v>R8 </v>
      </c>
      <c r="M704" s="23" t="s">
        <v>5022</v>
      </c>
      <c r="N704" s="23" t="s">
        <v>5023</v>
      </c>
      <c r="O704" s="23" t="s">
        <v>2522</v>
      </c>
      <c r="P704" s="23">
        <v>21141</v>
      </c>
      <c r="Q704" s="23">
        <v>1.7829999999999999</v>
      </c>
      <c r="R704" s="23" t="s">
        <v>81</v>
      </c>
      <c r="S704" s="23" t="s">
        <v>36</v>
      </c>
    </row>
    <row r="705" spans="1:19" x14ac:dyDescent="0.35">
      <c r="A705" s="23" t="str">
        <f t="shared" si="121"/>
        <v>De Araújo Gomes Gonçalves Vicente</v>
      </c>
      <c r="B705" s="23" t="str">
        <f t="shared" si="122"/>
        <v>404.17.243.0</v>
      </c>
      <c r="C705" s="23" t="str">
        <f t="shared" si="123"/>
        <v>R8</v>
      </c>
      <c r="D705" s="23">
        <f t="shared" si="124"/>
        <v>1.6279999999999999</v>
      </c>
      <c r="E705" s="23" t="str">
        <f t="shared" si="125"/>
        <v>10&amp;U</v>
      </c>
      <c r="F705" s="23" t="str">
        <f t="shared" si="126"/>
        <v>A</v>
      </c>
      <c r="G705" s="27" t="s">
        <v>493</v>
      </c>
      <c r="H705" s="27" t="str">
        <f t="shared" si="131"/>
        <v/>
      </c>
      <c r="I705" s="23" t="str">
        <f t="shared" si="127"/>
        <v>Messieurs</v>
      </c>
      <c r="J705" t="str">
        <f t="shared" si="128"/>
        <v>243.0</v>
      </c>
      <c r="K705">
        <f t="shared" si="129"/>
        <v>2</v>
      </c>
      <c r="L705" s="23" t="str">
        <f t="shared" si="130"/>
        <v>R8 </v>
      </c>
      <c r="M705" s="23" t="s">
        <v>3636</v>
      </c>
      <c r="N705" s="23" t="s">
        <v>3637</v>
      </c>
      <c r="O705" s="23" t="s">
        <v>2522</v>
      </c>
      <c r="P705" s="23">
        <v>22500</v>
      </c>
      <c r="Q705" s="23">
        <v>1.6279999999999999</v>
      </c>
      <c r="R705" s="23" t="s">
        <v>106</v>
      </c>
      <c r="S705" s="23" t="s">
        <v>36</v>
      </c>
    </row>
    <row r="706" spans="1:19" x14ac:dyDescent="0.35">
      <c r="A706" s="23" t="str">
        <f t="shared" si="121"/>
        <v>De Barros Adolfo</v>
      </c>
      <c r="B706" s="23" t="str">
        <f t="shared" si="122"/>
        <v>278.05.180.0</v>
      </c>
      <c r="C706" s="23" t="str">
        <f t="shared" si="123"/>
        <v>R9</v>
      </c>
      <c r="D706" s="23">
        <f t="shared" si="124"/>
        <v>0.75</v>
      </c>
      <c r="E706" s="23" t="str">
        <f t="shared" si="125"/>
        <v>A</v>
      </c>
      <c r="F706" s="23" t="str">
        <f t="shared" si="126"/>
        <v>S</v>
      </c>
      <c r="G706" s="27" t="s">
        <v>5553</v>
      </c>
      <c r="H706" s="27" t="str">
        <f t="shared" si="131"/>
        <v/>
      </c>
      <c r="I706" s="23" t="str">
        <f t="shared" si="127"/>
        <v>Messieurs</v>
      </c>
      <c r="J706" t="str">
        <f t="shared" si="128"/>
        <v>180.0</v>
      </c>
      <c r="K706">
        <f t="shared" si="129"/>
        <v>1</v>
      </c>
      <c r="L706" s="23" t="str">
        <f t="shared" si="130"/>
        <v>R9 </v>
      </c>
      <c r="M706" s="23" t="s">
        <v>5469</v>
      </c>
      <c r="N706" s="23" t="s">
        <v>5470</v>
      </c>
      <c r="O706" s="23" t="s">
        <v>2525</v>
      </c>
      <c r="P706" s="23">
        <v>32606</v>
      </c>
      <c r="Q706" s="23">
        <v>0.75</v>
      </c>
      <c r="R706" s="23" t="s">
        <v>36</v>
      </c>
      <c r="S706" s="23" t="s">
        <v>822</v>
      </c>
    </row>
    <row r="707" spans="1:19" x14ac:dyDescent="0.35">
      <c r="A707" s="23" t="str">
        <f t="shared" ref="A707:A770" si="132">+N707</f>
        <v>de Beaudéan Damien</v>
      </c>
      <c r="B707" s="23" t="str">
        <f t="shared" ref="B707:B770" si="133">+M707</f>
        <v>278.73.366.0</v>
      </c>
      <c r="C707" s="23" t="str">
        <f t="shared" ref="C707:C770" si="134">LEFT(L707,2)</f>
        <v>R7</v>
      </c>
      <c r="D707" s="23">
        <f t="shared" ref="D707:D770" si="135">+Q707</f>
        <v>3.0630000000000002</v>
      </c>
      <c r="E707" s="23" t="str">
        <f t="shared" ref="E707:E770" si="136">+R707</f>
        <v>50+</v>
      </c>
      <c r="F707" s="23" t="str">
        <f t="shared" ref="F707:F770" si="137">+S707</f>
        <v>A</v>
      </c>
      <c r="G707" s="27" t="s">
        <v>4910</v>
      </c>
      <c r="H707" s="27" t="str">
        <f t="shared" si="131"/>
        <v/>
      </c>
      <c r="I707" s="23" t="str">
        <f t="shared" ref="I707:I770" si="138">IF(K707&gt;4,"Dames","Messieurs")</f>
        <v>Messieurs</v>
      </c>
      <c r="J707" t="str">
        <f t="shared" ref="J707:J770" si="139">RIGHT(B707,5)</f>
        <v>366.0</v>
      </c>
      <c r="K707">
        <f t="shared" ref="K707:K770" si="140">VALUE(LEFT(J707,1))</f>
        <v>3</v>
      </c>
      <c r="L707" s="23" t="str">
        <f t="shared" ref="L707:L770" si="141">+O707</f>
        <v>R7 </v>
      </c>
      <c r="M707" s="23" t="s">
        <v>6571</v>
      </c>
      <c r="N707" s="23" t="s">
        <v>6572</v>
      </c>
      <c r="O707" s="23" t="s">
        <v>2518</v>
      </c>
      <c r="P707" s="23">
        <v>12312</v>
      </c>
      <c r="Q707" s="23">
        <v>3.0630000000000002</v>
      </c>
      <c r="R707" s="23" t="s">
        <v>39</v>
      </c>
      <c r="S707" s="23" t="s">
        <v>36</v>
      </c>
    </row>
    <row r="708" spans="1:19" x14ac:dyDescent="0.35">
      <c r="A708" s="23" t="str">
        <f t="shared" si="132"/>
        <v>De Bellis Alexandre</v>
      </c>
      <c r="B708" s="23" t="str">
        <f t="shared" si="133"/>
        <v>278.12.281.0</v>
      </c>
      <c r="C708" s="23" t="str">
        <f t="shared" si="134"/>
        <v>R9</v>
      </c>
      <c r="D708" s="23">
        <f t="shared" si="135"/>
        <v>0.75</v>
      </c>
      <c r="E708" s="23" t="str">
        <f t="shared" si="136"/>
        <v>14&amp;U</v>
      </c>
      <c r="F708" s="23" t="str">
        <f t="shared" si="137"/>
        <v>S</v>
      </c>
      <c r="G708" s="27" t="s">
        <v>4909</v>
      </c>
      <c r="H708" s="27" t="str">
        <f t="shared" si="131"/>
        <v/>
      </c>
      <c r="I708" s="23" t="str">
        <f t="shared" si="138"/>
        <v>Messieurs</v>
      </c>
      <c r="J708" t="str">
        <f t="shared" si="139"/>
        <v>281.0</v>
      </c>
      <c r="K708">
        <f t="shared" si="140"/>
        <v>2</v>
      </c>
      <c r="L708" s="23" t="str">
        <f t="shared" si="141"/>
        <v>R9 </v>
      </c>
      <c r="M708" s="23" t="s">
        <v>5889</v>
      </c>
      <c r="N708" s="23" t="s">
        <v>5890</v>
      </c>
      <c r="O708" s="23" t="s">
        <v>2525</v>
      </c>
      <c r="P708" s="23">
        <v>32606</v>
      </c>
      <c r="Q708" s="23">
        <v>0.75</v>
      </c>
      <c r="R708" s="23" t="s">
        <v>81</v>
      </c>
      <c r="S708" s="23" t="s">
        <v>822</v>
      </c>
    </row>
    <row r="709" spans="1:19" x14ac:dyDescent="0.35">
      <c r="A709" s="23" t="str">
        <f t="shared" si="132"/>
        <v>De Benito Ortiz Carlos</v>
      </c>
      <c r="B709" s="23" t="str">
        <f t="shared" si="133"/>
        <v>278.99.178.0</v>
      </c>
      <c r="C709" s="23" t="str">
        <f t="shared" si="134"/>
        <v>R9</v>
      </c>
      <c r="D709" s="23">
        <f t="shared" si="135"/>
        <v>0.75</v>
      </c>
      <c r="E709" s="23" t="str">
        <f t="shared" si="136"/>
        <v>A</v>
      </c>
      <c r="F709" s="23" t="str">
        <f t="shared" si="137"/>
        <v>S</v>
      </c>
      <c r="G709" s="27" t="s">
        <v>2783</v>
      </c>
      <c r="H709" s="27" t="str">
        <f t="shared" si="131"/>
        <v/>
      </c>
      <c r="I709" s="23" t="str">
        <f t="shared" si="138"/>
        <v>Messieurs</v>
      </c>
      <c r="J709" t="str">
        <f t="shared" si="139"/>
        <v>178.0</v>
      </c>
      <c r="K709">
        <f t="shared" si="140"/>
        <v>1</v>
      </c>
      <c r="L709" s="23" t="str">
        <f t="shared" si="141"/>
        <v>R9 </v>
      </c>
      <c r="M709" s="23" t="s">
        <v>1552</v>
      </c>
      <c r="N709" s="23" t="s">
        <v>1553</v>
      </c>
      <c r="O709" s="23" t="s">
        <v>2525</v>
      </c>
      <c r="P709" s="23">
        <v>32606</v>
      </c>
      <c r="Q709" s="23">
        <v>0.75</v>
      </c>
      <c r="R709" s="23" t="s">
        <v>36</v>
      </c>
      <c r="S709" s="23" t="s">
        <v>822</v>
      </c>
    </row>
    <row r="710" spans="1:19" x14ac:dyDescent="0.35">
      <c r="A710" s="23" t="str">
        <f t="shared" si="132"/>
        <v>de Benito Ortiz Jorge</v>
      </c>
      <c r="B710" s="23" t="str">
        <f t="shared" si="133"/>
        <v>278.93.135.0</v>
      </c>
      <c r="C710" s="23" t="str">
        <f t="shared" si="134"/>
        <v>R9</v>
      </c>
      <c r="D710" s="23">
        <f t="shared" si="135"/>
        <v>0.75</v>
      </c>
      <c r="E710" s="23" t="str">
        <f t="shared" si="136"/>
        <v>A</v>
      </c>
      <c r="F710" s="23" t="str">
        <f t="shared" si="137"/>
        <v>S</v>
      </c>
      <c r="G710" s="27" t="s">
        <v>2783</v>
      </c>
      <c r="H710" s="27" t="str">
        <f t="shared" si="131"/>
        <v/>
      </c>
      <c r="I710" s="23" t="str">
        <f t="shared" si="138"/>
        <v>Messieurs</v>
      </c>
      <c r="J710" t="str">
        <f t="shared" si="139"/>
        <v>135.0</v>
      </c>
      <c r="K710">
        <f t="shared" si="140"/>
        <v>1</v>
      </c>
      <c r="L710" s="23" t="str">
        <f t="shared" si="141"/>
        <v>R9 </v>
      </c>
      <c r="M710" s="23" t="s">
        <v>697</v>
      </c>
      <c r="N710" s="23" t="s">
        <v>1748</v>
      </c>
      <c r="O710" s="23" t="s">
        <v>2525</v>
      </c>
      <c r="P710" s="23">
        <v>32606</v>
      </c>
      <c r="Q710" s="23">
        <v>0.75</v>
      </c>
      <c r="R710" s="23" t="s">
        <v>36</v>
      </c>
      <c r="S710" s="23" t="s">
        <v>822</v>
      </c>
    </row>
    <row r="711" spans="1:19" x14ac:dyDescent="0.35">
      <c r="A711" s="23" t="str">
        <f t="shared" si="132"/>
        <v>De Boer Mirella</v>
      </c>
      <c r="B711" s="23" t="str">
        <f t="shared" si="133"/>
        <v>278.67.580.0</v>
      </c>
      <c r="C711" s="23" t="str">
        <f t="shared" si="134"/>
        <v>R9</v>
      </c>
      <c r="D711" s="23">
        <f t="shared" si="135"/>
        <v>0.75</v>
      </c>
      <c r="E711" s="23" t="str">
        <f t="shared" si="136"/>
        <v>55+</v>
      </c>
      <c r="F711" s="23" t="str">
        <f t="shared" si="137"/>
        <v>S</v>
      </c>
      <c r="G711" s="27" t="s">
        <v>497</v>
      </c>
      <c r="H711" s="27" t="str">
        <f t="shared" si="131"/>
        <v/>
      </c>
      <c r="I711" s="23" t="str">
        <f t="shared" si="138"/>
        <v>Dames</v>
      </c>
      <c r="J711" t="str">
        <f t="shared" si="139"/>
        <v>580.0</v>
      </c>
      <c r="K711">
        <f t="shared" si="140"/>
        <v>5</v>
      </c>
      <c r="L711" s="23" t="str">
        <f t="shared" si="141"/>
        <v>R9 </v>
      </c>
      <c r="M711" s="23" t="s">
        <v>1112</v>
      </c>
      <c r="N711" s="23" t="s">
        <v>1113</v>
      </c>
      <c r="O711" s="23" t="s">
        <v>2525</v>
      </c>
      <c r="P711" s="23">
        <v>11849</v>
      </c>
      <c r="Q711" s="23">
        <v>0.75</v>
      </c>
      <c r="R711" s="23" t="s">
        <v>53</v>
      </c>
      <c r="S711" s="23" t="s">
        <v>822</v>
      </c>
    </row>
    <row r="712" spans="1:19" x14ac:dyDescent="0.35">
      <c r="A712" s="23" t="str">
        <f t="shared" si="132"/>
        <v>De Caboga Tristan</v>
      </c>
      <c r="B712" s="23" t="str">
        <f t="shared" si="133"/>
        <v>278.11.325.0</v>
      </c>
      <c r="C712" s="23" t="str">
        <f t="shared" si="134"/>
        <v>R9</v>
      </c>
      <c r="D712" s="23">
        <f t="shared" si="135"/>
        <v>0.75</v>
      </c>
      <c r="E712" s="23" t="str">
        <f t="shared" si="136"/>
        <v>16&amp;U</v>
      </c>
      <c r="F712" s="23" t="str">
        <f t="shared" si="137"/>
        <v>A</v>
      </c>
      <c r="G712" s="27" t="s">
        <v>3273</v>
      </c>
      <c r="H712" s="27" t="str">
        <f t="shared" si="131"/>
        <v/>
      </c>
      <c r="I712" s="23" t="str">
        <f t="shared" si="138"/>
        <v>Messieurs</v>
      </c>
      <c r="J712" t="str">
        <f t="shared" si="139"/>
        <v>325.0</v>
      </c>
      <c r="K712">
        <f t="shared" si="140"/>
        <v>3</v>
      </c>
      <c r="L712" s="23" t="str">
        <f t="shared" si="141"/>
        <v>R9 </v>
      </c>
      <c r="M712" s="23" t="s">
        <v>3593</v>
      </c>
      <c r="N712" s="23" t="s">
        <v>3594</v>
      </c>
      <c r="O712" s="23" t="s">
        <v>2525</v>
      </c>
      <c r="P712" s="23">
        <v>32606</v>
      </c>
      <c r="Q712" s="23">
        <v>0.75</v>
      </c>
      <c r="R712" s="23" t="s">
        <v>85</v>
      </c>
      <c r="S712" s="23" t="s">
        <v>36</v>
      </c>
    </row>
    <row r="713" spans="1:19" x14ac:dyDescent="0.35">
      <c r="A713" s="23" t="str">
        <f t="shared" si="132"/>
        <v>De Caprio Michel</v>
      </c>
      <c r="B713" s="23" t="str">
        <f t="shared" si="133"/>
        <v>278.52.372.0</v>
      </c>
      <c r="C713" s="23" t="str">
        <f t="shared" si="134"/>
        <v>R9</v>
      </c>
      <c r="D713" s="23">
        <f t="shared" si="135"/>
        <v>0.75</v>
      </c>
      <c r="E713" s="23" t="str">
        <f t="shared" si="136"/>
        <v>70+</v>
      </c>
      <c r="F713" s="23" t="str">
        <f t="shared" si="137"/>
        <v>S</v>
      </c>
      <c r="G713" s="27" t="s">
        <v>5553</v>
      </c>
      <c r="H713" s="27" t="str">
        <f t="shared" si="131"/>
        <v/>
      </c>
      <c r="I713" s="23" t="str">
        <f t="shared" si="138"/>
        <v>Messieurs</v>
      </c>
      <c r="J713" t="str">
        <f t="shared" si="139"/>
        <v>372.0</v>
      </c>
      <c r="K713">
        <f t="shared" si="140"/>
        <v>3</v>
      </c>
      <c r="L713" s="23" t="str">
        <f t="shared" si="141"/>
        <v>R9 </v>
      </c>
      <c r="M713" s="23" t="s">
        <v>5373</v>
      </c>
      <c r="N713" s="23" t="s">
        <v>5374</v>
      </c>
      <c r="O713" s="23" t="s">
        <v>2525</v>
      </c>
      <c r="P713" s="23">
        <v>32606</v>
      </c>
      <c r="Q713" s="23">
        <v>0.75</v>
      </c>
      <c r="R713" s="23" t="s">
        <v>144</v>
      </c>
      <c r="S713" s="23" t="s">
        <v>822</v>
      </c>
    </row>
    <row r="714" spans="1:19" x14ac:dyDescent="0.35">
      <c r="A714" s="23" t="str">
        <f t="shared" si="132"/>
        <v>De Castro Ana</v>
      </c>
      <c r="B714" s="23" t="str">
        <f t="shared" si="133"/>
        <v>278.00.745.0</v>
      </c>
      <c r="C714" s="23" t="str">
        <f t="shared" si="134"/>
        <v>R9</v>
      </c>
      <c r="D714" s="23">
        <f t="shared" si="135"/>
        <v>0.75</v>
      </c>
      <c r="E714" s="23" t="str">
        <f t="shared" si="136"/>
        <v>A</v>
      </c>
      <c r="F714" s="23" t="str">
        <f t="shared" si="137"/>
        <v>S</v>
      </c>
      <c r="G714" s="27" t="s">
        <v>1733</v>
      </c>
      <c r="H714" s="27" t="str">
        <f t="shared" si="131"/>
        <v/>
      </c>
      <c r="I714" s="23" t="str">
        <f t="shared" si="138"/>
        <v>Dames</v>
      </c>
      <c r="J714" t="str">
        <f t="shared" si="139"/>
        <v>745.0</v>
      </c>
      <c r="K714">
        <f t="shared" si="140"/>
        <v>7</v>
      </c>
      <c r="L714" s="23" t="str">
        <f t="shared" si="141"/>
        <v>R9 </v>
      </c>
      <c r="M714" s="23" t="s">
        <v>1958</v>
      </c>
      <c r="N714" s="23" t="s">
        <v>1959</v>
      </c>
      <c r="O714" s="23" t="s">
        <v>2525</v>
      </c>
      <c r="P714" s="23">
        <v>11849</v>
      </c>
      <c r="Q714" s="23">
        <v>0.75</v>
      </c>
      <c r="R714" s="23" t="s">
        <v>36</v>
      </c>
      <c r="S714" s="23" t="s">
        <v>822</v>
      </c>
    </row>
    <row r="715" spans="1:19" x14ac:dyDescent="0.35">
      <c r="A715" s="23" t="str">
        <f t="shared" si="132"/>
        <v>De Castro Michael</v>
      </c>
      <c r="B715" s="23" t="str">
        <f t="shared" si="133"/>
        <v>278.79.203.0</v>
      </c>
      <c r="C715" s="23" t="str">
        <f t="shared" si="134"/>
        <v>R7</v>
      </c>
      <c r="D715" s="23">
        <f t="shared" si="135"/>
        <v>3.254</v>
      </c>
      <c r="E715" s="23" t="str">
        <f t="shared" si="136"/>
        <v>45+</v>
      </c>
      <c r="F715" s="23" t="str">
        <f t="shared" si="137"/>
        <v>A</v>
      </c>
      <c r="G715" s="27" t="s">
        <v>4910</v>
      </c>
      <c r="H715" s="27" t="str">
        <f t="shared" si="131"/>
        <v/>
      </c>
      <c r="I715" s="23" t="str">
        <f t="shared" si="138"/>
        <v>Messieurs</v>
      </c>
      <c r="J715" t="str">
        <f t="shared" si="139"/>
        <v>203.0</v>
      </c>
      <c r="K715">
        <f t="shared" si="140"/>
        <v>2</v>
      </c>
      <c r="L715" s="23" t="str">
        <f t="shared" si="141"/>
        <v>R7 </v>
      </c>
      <c r="M715" s="23" t="s">
        <v>6565</v>
      </c>
      <c r="N715" s="23" t="s">
        <v>6566</v>
      </c>
      <c r="O715" s="23" t="s">
        <v>2518</v>
      </c>
      <c r="P715" s="23">
        <v>11255</v>
      </c>
      <c r="Q715" s="23">
        <v>3.254</v>
      </c>
      <c r="R715" s="23" t="s">
        <v>76</v>
      </c>
      <c r="S715" s="23" t="s">
        <v>36</v>
      </c>
    </row>
    <row r="716" spans="1:19" x14ac:dyDescent="0.35">
      <c r="A716" s="23" t="str">
        <f t="shared" si="132"/>
        <v>De Castro Thomas</v>
      </c>
      <c r="B716" s="23" t="str">
        <f t="shared" si="133"/>
        <v>278.98.423.0</v>
      </c>
      <c r="C716" s="23" t="str">
        <f t="shared" si="134"/>
        <v>R9</v>
      </c>
      <c r="D716" s="23">
        <f t="shared" si="135"/>
        <v>0.75</v>
      </c>
      <c r="E716" s="23" t="str">
        <f t="shared" si="136"/>
        <v>A</v>
      </c>
      <c r="F716" s="23" t="str">
        <f t="shared" si="137"/>
        <v>S</v>
      </c>
      <c r="G716" s="27" t="s">
        <v>1733</v>
      </c>
      <c r="H716" s="27" t="str">
        <f t="shared" si="131"/>
        <v/>
      </c>
      <c r="I716" s="23" t="str">
        <f t="shared" si="138"/>
        <v>Messieurs</v>
      </c>
      <c r="J716" t="str">
        <f t="shared" si="139"/>
        <v>423.0</v>
      </c>
      <c r="K716">
        <f t="shared" si="140"/>
        <v>4</v>
      </c>
      <c r="L716" s="23" t="str">
        <f t="shared" si="141"/>
        <v>R9 </v>
      </c>
      <c r="M716" s="23" t="s">
        <v>1956</v>
      </c>
      <c r="N716" s="23" t="s">
        <v>1957</v>
      </c>
      <c r="O716" s="23" t="s">
        <v>2525</v>
      </c>
      <c r="P716" s="23">
        <v>32606</v>
      </c>
      <c r="Q716" s="23">
        <v>0.75</v>
      </c>
      <c r="R716" s="23" t="s">
        <v>36</v>
      </c>
      <c r="S716" s="23" t="s">
        <v>822</v>
      </c>
    </row>
    <row r="717" spans="1:19" x14ac:dyDescent="0.35">
      <c r="A717" s="23" t="str">
        <f t="shared" si="132"/>
        <v>De Chedid Bernard</v>
      </c>
      <c r="B717" s="23" t="str">
        <f t="shared" si="133"/>
        <v>278.51.434.0</v>
      </c>
      <c r="C717" s="23" t="str">
        <f t="shared" si="134"/>
        <v>R9</v>
      </c>
      <c r="D717" s="23">
        <f t="shared" si="135"/>
        <v>0.75</v>
      </c>
      <c r="E717" s="23" t="str">
        <f t="shared" si="136"/>
        <v>75+</v>
      </c>
      <c r="F717" s="23" t="str">
        <f t="shared" si="137"/>
        <v>A</v>
      </c>
      <c r="G717" s="27" t="s">
        <v>4910</v>
      </c>
      <c r="H717" s="27" t="str">
        <f t="shared" si="131"/>
        <v/>
      </c>
      <c r="I717" s="23" t="str">
        <f t="shared" si="138"/>
        <v>Messieurs</v>
      </c>
      <c r="J717" t="str">
        <f t="shared" si="139"/>
        <v>434.0</v>
      </c>
      <c r="K717">
        <f t="shared" si="140"/>
        <v>4</v>
      </c>
      <c r="L717" s="23" t="str">
        <f t="shared" si="141"/>
        <v>R9 </v>
      </c>
      <c r="M717" s="23" t="s">
        <v>6822</v>
      </c>
      <c r="N717" s="23" t="s">
        <v>6823</v>
      </c>
      <c r="O717" s="23" t="s">
        <v>2525</v>
      </c>
      <c r="P717" s="23">
        <v>32606</v>
      </c>
      <c r="Q717" s="23">
        <v>0.75</v>
      </c>
      <c r="R717" s="23" t="s">
        <v>155</v>
      </c>
      <c r="S717" s="23" t="s">
        <v>36</v>
      </c>
    </row>
    <row r="718" spans="1:19" x14ac:dyDescent="0.35">
      <c r="A718" s="23" t="str">
        <f t="shared" si="132"/>
        <v>De Fouquières Corto</v>
      </c>
      <c r="B718" s="23" t="str">
        <f t="shared" si="133"/>
        <v>278.13.456.0</v>
      </c>
      <c r="C718" s="23" t="str">
        <f t="shared" si="134"/>
        <v>R8</v>
      </c>
      <c r="D718" s="23">
        <f t="shared" si="135"/>
        <v>0.90900000000000003</v>
      </c>
      <c r="E718" s="23" t="str">
        <f t="shared" si="136"/>
        <v>14&amp;U</v>
      </c>
      <c r="F718" s="23" t="str">
        <f t="shared" si="137"/>
        <v>A</v>
      </c>
      <c r="G718" s="27" t="s">
        <v>29</v>
      </c>
      <c r="H718" s="27" t="str">
        <f t="shared" si="131"/>
        <v/>
      </c>
      <c r="I718" s="23" t="str">
        <f t="shared" si="138"/>
        <v>Messieurs</v>
      </c>
      <c r="J718" t="str">
        <f t="shared" si="139"/>
        <v>456.0</v>
      </c>
      <c r="K718">
        <f t="shared" si="140"/>
        <v>4</v>
      </c>
      <c r="L718" s="23" t="str">
        <f t="shared" si="141"/>
        <v>R8 </v>
      </c>
      <c r="M718" s="23" t="s">
        <v>4280</v>
      </c>
      <c r="N718" s="23" t="s">
        <v>4281</v>
      </c>
      <c r="O718" s="23" t="s">
        <v>2522</v>
      </c>
      <c r="P718" s="23">
        <v>30352</v>
      </c>
      <c r="Q718" s="23">
        <v>0.90900000000000003</v>
      </c>
      <c r="R718" s="23" t="s">
        <v>81</v>
      </c>
      <c r="S718" s="23" t="s">
        <v>36</v>
      </c>
    </row>
    <row r="719" spans="1:19" x14ac:dyDescent="0.35">
      <c r="A719" s="23" t="str">
        <f t="shared" si="132"/>
        <v>De Giorgi Mirco</v>
      </c>
      <c r="B719" s="23" t="str">
        <f t="shared" si="133"/>
        <v>279.16.310.0</v>
      </c>
      <c r="C719" s="23" t="str">
        <f t="shared" si="134"/>
        <v>R6</v>
      </c>
      <c r="D719" s="23">
        <f t="shared" si="135"/>
        <v>3.8359999999999999</v>
      </c>
      <c r="E719" s="23" t="str">
        <f t="shared" si="136"/>
        <v>10&amp;U</v>
      </c>
      <c r="F719" s="23" t="str">
        <f t="shared" si="137"/>
        <v>A</v>
      </c>
      <c r="G719" s="27" t="s">
        <v>1733</v>
      </c>
      <c r="H719" s="27" t="str">
        <f t="shared" si="131"/>
        <v/>
      </c>
      <c r="I719" s="23" t="str">
        <f t="shared" si="138"/>
        <v>Messieurs</v>
      </c>
      <c r="J719" t="str">
        <f t="shared" si="139"/>
        <v>310.0</v>
      </c>
      <c r="K719">
        <f t="shared" si="140"/>
        <v>3</v>
      </c>
      <c r="L719" s="23" t="str">
        <f t="shared" si="141"/>
        <v>R6 </v>
      </c>
      <c r="M719" s="23" t="s">
        <v>4010</v>
      </c>
      <c r="N719" s="23" t="s">
        <v>4011</v>
      </c>
      <c r="O719" s="23" t="s">
        <v>2517</v>
      </c>
      <c r="P719" s="23">
        <v>8397</v>
      </c>
      <c r="Q719" s="23">
        <v>3.8359999999999999</v>
      </c>
      <c r="R719" s="23" t="s">
        <v>106</v>
      </c>
      <c r="S719" s="23" t="s">
        <v>36</v>
      </c>
    </row>
    <row r="720" spans="1:19" x14ac:dyDescent="0.35">
      <c r="A720" s="23" t="str">
        <f t="shared" si="132"/>
        <v>De Giovannini Xavier</v>
      </c>
      <c r="B720" s="23" t="str">
        <f t="shared" si="133"/>
        <v>279.89.225.0</v>
      </c>
      <c r="C720" s="23" t="str">
        <f t="shared" si="134"/>
        <v>R7</v>
      </c>
      <c r="D720" s="23">
        <f t="shared" si="135"/>
        <v>3.1179999999999999</v>
      </c>
      <c r="E720" s="23" t="str">
        <f t="shared" si="136"/>
        <v>35+</v>
      </c>
      <c r="F720" s="23" t="str">
        <f t="shared" si="137"/>
        <v>A</v>
      </c>
      <c r="G720" s="27" t="s">
        <v>28</v>
      </c>
      <c r="H720" s="27" t="str">
        <f t="shared" si="131"/>
        <v/>
      </c>
      <c r="I720" s="23" t="str">
        <f t="shared" si="138"/>
        <v>Messieurs</v>
      </c>
      <c r="J720" t="str">
        <f t="shared" si="139"/>
        <v>225.0</v>
      </c>
      <c r="K720">
        <f t="shared" si="140"/>
        <v>2</v>
      </c>
      <c r="L720" s="23" t="str">
        <f t="shared" si="141"/>
        <v>R7 </v>
      </c>
      <c r="M720" s="23" t="s">
        <v>645</v>
      </c>
      <c r="N720" s="23" t="s">
        <v>646</v>
      </c>
      <c r="O720" s="23" t="s">
        <v>2518</v>
      </c>
      <c r="P720" s="23">
        <v>12001</v>
      </c>
      <c r="Q720" s="23">
        <v>3.1179999999999999</v>
      </c>
      <c r="R720" s="23" t="s">
        <v>42</v>
      </c>
      <c r="S720" s="23" t="s">
        <v>36</v>
      </c>
    </row>
    <row r="721" spans="1:19" x14ac:dyDescent="0.35">
      <c r="A721" s="23" t="str">
        <f t="shared" si="132"/>
        <v>De Groot-Franke Ines</v>
      </c>
      <c r="B721" s="23" t="str">
        <f t="shared" si="133"/>
        <v>279.68.661.0</v>
      </c>
      <c r="C721" s="23" t="str">
        <f t="shared" si="134"/>
        <v>R7</v>
      </c>
      <c r="D721" s="23">
        <f t="shared" si="135"/>
        <v>2.8420000000000001</v>
      </c>
      <c r="E721" s="23" t="str">
        <f t="shared" si="136"/>
        <v>55+</v>
      </c>
      <c r="F721" s="23" t="str">
        <f t="shared" si="137"/>
        <v>S</v>
      </c>
      <c r="G721" s="27" t="s">
        <v>1733</v>
      </c>
      <c r="H721" s="27" t="str">
        <f t="shared" si="131"/>
        <v/>
      </c>
      <c r="I721" s="23" t="str">
        <f t="shared" si="138"/>
        <v>Dames</v>
      </c>
      <c r="J721" t="str">
        <f t="shared" si="139"/>
        <v>661.0</v>
      </c>
      <c r="K721">
        <f t="shared" si="140"/>
        <v>6</v>
      </c>
      <c r="L721" s="23" t="str">
        <f t="shared" si="141"/>
        <v>R7 </v>
      </c>
      <c r="M721" s="23" t="s">
        <v>2330</v>
      </c>
      <c r="N721" s="23" t="s">
        <v>2331</v>
      </c>
      <c r="O721" s="23" t="s">
        <v>2518</v>
      </c>
      <c r="P721" s="23">
        <v>4740</v>
      </c>
      <c r="Q721" s="23">
        <v>2.8420000000000001</v>
      </c>
      <c r="R721" s="23" t="s">
        <v>53</v>
      </c>
      <c r="S721" s="23" t="s">
        <v>822</v>
      </c>
    </row>
    <row r="722" spans="1:19" x14ac:dyDescent="0.35">
      <c r="A722" s="23" t="str">
        <f t="shared" si="132"/>
        <v>De Haller Malo</v>
      </c>
      <c r="B722" s="23" t="str">
        <f t="shared" si="133"/>
        <v>279.11.287.0</v>
      </c>
      <c r="C722" s="23" t="str">
        <f t="shared" si="134"/>
        <v>R9</v>
      </c>
      <c r="D722" s="23">
        <f t="shared" si="135"/>
        <v>0.75</v>
      </c>
      <c r="E722" s="23" t="str">
        <f t="shared" si="136"/>
        <v>16&amp;U</v>
      </c>
      <c r="F722" s="23" t="str">
        <f t="shared" si="137"/>
        <v>A</v>
      </c>
      <c r="G722" s="27" t="s">
        <v>2783</v>
      </c>
      <c r="H722" s="27" t="str">
        <f t="shared" si="131"/>
        <v/>
      </c>
      <c r="I722" s="23" t="str">
        <f t="shared" si="138"/>
        <v>Messieurs</v>
      </c>
      <c r="J722" t="str">
        <f t="shared" si="139"/>
        <v>287.0</v>
      </c>
      <c r="K722">
        <f t="shared" si="140"/>
        <v>2</v>
      </c>
      <c r="L722" s="23" t="str">
        <f t="shared" si="141"/>
        <v>R9 </v>
      </c>
      <c r="M722" s="23" t="s">
        <v>4100</v>
      </c>
      <c r="N722" s="23" t="s">
        <v>4101</v>
      </c>
      <c r="O722" s="23" t="s">
        <v>2525</v>
      </c>
      <c r="P722" s="23">
        <v>32606</v>
      </c>
      <c r="Q722" s="23">
        <v>0.75</v>
      </c>
      <c r="R722" s="23" t="s">
        <v>85</v>
      </c>
      <c r="S722" s="23" t="s">
        <v>36</v>
      </c>
    </row>
    <row r="723" spans="1:19" x14ac:dyDescent="0.35">
      <c r="A723" s="23" t="str">
        <f t="shared" si="132"/>
        <v>De Haro Julien</v>
      </c>
      <c r="B723" s="23" t="str">
        <f t="shared" si="133"/>
        <v>279.85.238.0</v>
      </c>
      <c r="C723" s="23" t="str">
        <f t="shared" si="134"/>
        <v>R7</v>
      </c>
      <c r="D723" s="23">
        <f t="shared" si="135"/>
        <v>2.1619999999999999</v>
      </c>
      <c r="E723" s="23" t="str">
        <f t="shared" si="136"/>
        <v>40+</v>
      </c>
      <c r="F723" s="23" t="str">
        <f t="shared" si="137"/>
        <v>A</v>
      </c>
      <c r="G723" s="27" t="s">
        <v>3274</v>
      </c>
      <c r="H723" s="27" t="str">
        <f t="shared" si="131"/>
        <v/>
      </c>
      <c r="I723" s="23" t="str">
        <f t="shared" si="138"/>
        <v>Messieurs</v>
      </c>
      <c r="J723" t="str">
        <f t="shared" si="139"/>
        <v>238.0</v>
      </c>
      <c r="K723">
        <f t="shared" si="140"/>
        <v>2</v>
      </c>
      <c r="L723" s="23" t="str">
        <f t="shared" si="141"/>
        <v>R7 </v>
      </c>
      <c r="M723" s="23" t="s">
        <v>3762</v>
      </c>
      <c r="N723" s="23" t="s">
        <v>3763</v>
      </c>
      <c r="O723" s="23" t="s">
        <v>2518</v>
      </c>
      <c r="P723" s="23">
        <v>18195</v>
      </c>
      <c r="Q723" s="23">
        <v>2.1619999999999999</v>
      </c>
      <c r="R723" s="23" t="s">
        <v>68</v>
      </c>
      <c r="S723" s="23" t="s">
        <v>36</v>
      </c>
    </row>
    <row r="724" spans="1:19" x14ac:dyDescent="0.35">
      <c r="A724" s="23" t="str">
        <f t="shared" si="132"/>
        <v>de Hesselle Johanna</v>
      </c>
      <c r="B724" s="23" t="str">
        <f t="shared" si="133"/>
        <v>279.12.792.0</v>
      </c>
      <c r="C724" s="23" t="str">
        <f t="shared" si="134"/>
        <v>R6</v>
      </c>
      <c r="D724" s="23">
        <f t="shared" si="135"/>
        <v>3.6509999999999998</v>
      </c>
      <c r="E724" s="23" t="str">
        <f t="shared" si="136"/>
        <v>14&amp;U</v>
      </c>
      <c r="F724" s="23" t="str">
        <f t="shared" si="137"/>
        <v>A</v>
      </c>
      <c r="G724" s="27" t="s">
        <v>1733</v>
      </c>
      <c r="H724" s="27" t="str">
        <f t="shared" si="131"/>
        <v/>
      </c>
      <c r="I724" s="23" t="str">
        <f t="shared" si="138"/>
        <v>Dames</v>
      </c>
      <c r="J724" t="str">
        <f t="shared" si="139"/>
        <v>792.0</v>
      </c>
      <c r="K724">
        <f t="shared" si="140"/>
        <v>7</v>
      </c>
      <c r="L724" s="23" t="str">
        <f t="shared" si="141"/>
        <v>R6 </v>
      </c>
      <c r="M724" s="23" t="s">
        <v>3157</v>
      </c>
      <c r="N724" s="23" t="s">
        <v>3158</v>
      </c>
      <c r="O724" s="23" t="s">
        <v>2517</v>
      </c>
      <c r="P724" s="23">
        <v>3274</v>
      </c>
      <c r="Q724" s="23">
        <v>3.6509999999999998</v>
      </c>
      <c r="R724" s="23" t="s">
        <v>81</v>
      </c>
      <c r="S724" s="23" t="s">
        <v>36</v>
      </c>
    </row>
    <row r="725" spans="1:19" x14ac:dyDescent="0.35">
      <c r="A725" s="23" t="str">
        <f t="shared" si="132"/>
        <v>De Kerchove Didier</v>
      </c>
      <c r="B725" s="23" t="str">
        <f t="shared" si="133"/>
        <v>279.50.277.0</v>
      </c>
      <c r="C725" s="23" t="str">
        <f t="shared" si="134"/>
        <v>R8</v>
      </c>
      <c r="D725" s="23">
        <f t="shared" si="135"/>
        <v>1.278</v>
      </c>
      <c r="E725" s="23" t="str">
        <f t="shared" si="136"/>
        <v>75+</v>
      </c>
      <c r="F725" s="23" t="str">
        <f t="shared" si="137"/>
        <v>A</v>
      </c>
      <c r="G725" s="27" t="s">
        <v>29</v>
      </c>
      <c r="H725" s="27" t="str">
        <f t="shared" si="131"/>
        <v/>
      </c>
      <c r="I725" s="23" t="str">
        <f t="shared" si="138"/>
        <v>Messieurs</v>
      </c>
      <c r="J725" t="str">
        <f t="shared" si="139"/>
        <v>277.0</v>
      </c>
      <c r="K725">
        <f t="shared" si="140"/>
        <v>2</v>
      </c>
      <c r="L725" s="23" t="str">
        <f t="shared" si="141"/>
        <v>R8 </v>
      </c>
      <c r="M725" s="23" t="s">
        <v>4208</v>
      </c>
      <c r="N725" s="23" t="s">
        <v>4209</v>
      </c>
      <c r="O725" s="23" t="s">
        <v>2522</v>
      </c>
      <c r="P725" s="23">
        <v>26018</v>
      </c>
      <c r="Q725" s="23">
        <v>1.278</v>
      </c>
      <c r="R725" s="23" t="s">
        <v>155</v>
      </c>
      <c r="S725" s="23" t="s">
        <v>36</v>
      </c>
    </row>
    <row r="726" spans="1:19" x14ac:dyDescent="0.35">
      <c r="A726" s="23" t="str">
        <f t="shared" si="132"/>
        <v>De La Rosa Jaime</v>
      </c>
      <c r="B726" s="23" t="str">
        <f t="shared" si="133"/>
        <v>280.49.226.0</v>
      </c>
      <c r="C726" s="23" t="str">
        <f t="shared" si="134"/>
        <v>R9</v>
      </c>
      <c r="D726" s="23">
        <f t="shared" si="135"/>
        <v>0.75</v>
      </c>
      <c r="E726" s="23" t="str">
        <f t="shared" si="136"/>
        <v>75+</v>
      </c>
      <c r="F726" s="23" t="str">
        <f t="shared" si="137"/>
        <v>S</v>
      </c>
      <c r="G726" s="27" t="s">
        <v>2783</v>
      </c>
      <c r="H726" s="27" t="str">
        <f t="shared" si="131"/>
        <v/>
      </c>
      <c r="I726" s="23" t="str">
        <f t="shared" si="138"/>
        <v>Messieurs</v>
      </c>
      <c r="J726" t="str">
        <f t="shared" si="139"/>
        <v>226.0</v>
      </c>
      <c r="K726">
        <f t="shared" si="140"/>
        <v>2</v>
      </c>
      <c r="L726" s="23" t="str">
        <f t="shared" si="141"/>
        <v>R9 </v>
      </c>
      <c r="M726" s="23" t="s">
        <v>753</v>
      </c>
      <c r="N726" s="23" t="s">
        <v>754</v>
      </c>
      <c r="O726" s="23" t="s">
        <v>2525</v>
      </c>
      <c r="P726" s="23">
        <v>32606</v>
      </c>
      <c r="Q726" s="23">
        <v>0.75</v>
      </c>
      <c r="R726" s="23" t="s">
        <v>155</v>
      </c>
      <c r="S726" s="23" t="s">
        <v>822</v>
      </c>
    </row>
    <row r="727" spans="1:19" x14ac:dyDescent="0.35">
      <c r="A727" s="23" t="str">
        <f t="shared" si="132"/>
        <v>De Martino Fabio</v>
      </c>
      <c r="B727" s="23" t="str">
        <f t="shared" si="133"/>
        <v>281.92.275.0</v>
      </c>
      <c r="C727" s="23" t="str">
        <f t="shared" si="134"/>
        <v>R7</v>
      </c>
      <c r="D727" s="23">
        <f t="shared" si="135"/>
        <v>1.925</v>
      </c>
      <c r="E727" s="23" t="str">
        <f t="shared" si="136"/>
        <v>A</v>
      </c>
      <c r="F727" s="23" t="str">
        <f t="shared" si="137"/>
        <v>S</v>
      </c>
      <c r="G727" s="27" t="s">
        <v>4910</v>
      </c>
      <c r="H727" s="27" t="str">
        <f t="shared" si="131"/>
        <v/>
      </c>
      <c r="I727" s="23" t="str">
        <f t="shared" si="138"/>
        <v>Messieurs</v>
      </c>
      <c r="J727" t="str">
        <f t="shared" si="139"/>
        <v>275.0</v>
      </c>
      <c r="K727">
        <f t="shared" si="140"/>
        <v>2</v>
      </c>
      <c r="L727" s="23" t="str">
        <f t="shared" si="141"/>
        <v>R7 </v>
      </c>
      <c r="M727" s="23" t="s">
        <v>6700</v>
      </c>
      <c r="N727" s="23" t="s">
        <v>6701</v>
      </c>
      <c r="O727" s="23" t="s">
        <v>2518</v>
      </c>
      <c r="P727" s="23">
        <v>19987</v>
      </c>
      <c r="Q727" s="23">
        <v>1.925</v>
      </c>
      <c r="R727" s="23" t="s">
        <v>36</v>
      </c>
      <c r="S727" s="23" t="s">
        <v>822</v>
      </c>
    </row>
    <row r="728" spans="1:19" x14ac:dyDescent="0.35">
      <c r="A728" s="23" t="str">
        <f t="shared" si="132"/>
        <v>De Meckenheim Charles-Clarence</v>
      </c>
      <c r="B728" s="23" t="str">
        <f t="shared" si="133"/>
        <v>281.15.144.0</v>
      </c>
      <c r="C728" s="23" t="str">
        <f t="shared" si="134"/>
        <v>R9</v>
      </c>
      <c r="D728" s="23">
        <f t="shared" si="135"/>
        <v>0.75</v>
      </c>
      <c r="E728" s="23" t="str">
        <f t="shared" si="136"/>
        <v>12&amp;U</v>
      </c>
      <c r="F728" s="23" t="str">
        <f t="shared" si="137"/>
        <v>A</v>
      </c>
      <c r="G728" s="27" t="s">
        <v>493</v>
      </c>
      <c r="H728" s="27" t="str">
        <f t="shared" si="131"/>
        <v/>
      </c>
      <c r="I728" s="23" t="str">
        <f t="shared" si="138"/>
        <v>Messieurs</v>
      </c>
      <c r="J728" t="str">
        <f t="shared" si="139"/>
        <v>144.0</v>
      </c>
      <c r="K728">
        <f t="shared" si="140"/>
        <v>1</v>
      </c>
      <c r="L728" s="23" t="str">
        <f t="shared" si="141"/>
        <v>R9 </v>
      </c>
      <c r="M728" s="23" t="s">
        <v>5027</v>
      </c>
      <c r="N728" s="23" t="s">
        <v>5028</v>
      </c>
      <c r="O728" s="23" t="s">
        <v>2525</v>
      </c>
      <c r="P728" s="23">
        <v>32606</v>
      </c>
      <c r="Q728" s="23">
        <v>0.75</v>
      </c>
      <c r="R728" s="23" t="s">
        <v>50</v>
      </c>
      <c r="S728" s="23" t="s">
        <v>36</v>
      </c>
    </row>
    <row r="729" spans="1:19" x14ac:dyDescent="0.35">
      <c r="A729" s="23" t="str">
        <f t="shared" si="132"/>
        <v>De Menezes Youri</v>
      </c>
      <c r="B729" s="23" t="str">
        <f t="shared" si="133"/>
        <v>281.88.248.0</v>
      </c>
      <c r="C729" s="23" t="str">
        <f t="shared" si="134"/>
        <v>R8</v>
      </c>
      <c r="D729" s="23">
        <f t="shared" si="135"/>
        <v>1.175</v>
      </c>
      <c r="E729" s="23" t="str">
        <f t="shared" si="136"/>
        <v>35+</v>
      </c>
      <c r="F729" s="23" t="str">
        <f t="shared" si="137"/>
        <v>A</v>
      </c>
      <c r="G729" s="27" t="s">
        <v>4909</v>
      </c>
      <c r="H729" s="27" t="str">
        <f t="shared" si="131"/>
        <v/>
      </c>
      <c r="I729" s="23" t="str">
        <f t="shared" si="138"/>
        <v>Messieurs</v>
      </c>
      <c r="J729" t="str">
        <f t="shared" si="139"/>
        <v>248.0</v>
      </c>
      <c r="K729">
        <f t="shared" si="140"/>
        <v>2</v>
      </c>
      <c r="L729" s="23" t="str">
        <f t="shared" si="141"/>
        <v>R8 </v>
      </c>
      <c r="M729" s="23" t="s">
        <v>5811</v>
      </c>
      <c r="N729" s="23" t="s">
        <v>5812</v>
      </c>
      <c r="O729" s="23" t="s">
        <v>2522</v>
      </c>
      <c r="P729" s="23">
        <v>27211</v>
      </c>
      <c r="Q729" s="23">
        <v>1.175</v>
      </c>
      <c r="R729" s="23" t="s">
        <v>42</v>
      </c>
      <c r="S729" s="23" t="s">
        <v>36</v>
      </c>
    </row>
    <row r="730" spans="1:19" x14ac:dyDescent="0.35">
      <c r="A730" s="23" t="str">
        <f t="shared" si="132"/>
        <v>De Meo Francesco</v>
      </c>
      <c r="B730" s="23" t="str">
        <f t="shared" si="133"/>
        <v>281.11.188.0</v>
      </c>
      <c r="C730" s="23" t="str">
        <f t="shared" si="134"/>
        <v>R8</v>
      </c>
      <c r="D730" s="23">
        <f t="shared" si="135"/>
        <v>1.373</v>
      </c>
      <c r="E730" s="23" t="str">
        <f t="shared" si="136"/>
        <v>16&amp;U</v>
      </c>
      <c r="F730" s="23" t="str">
        <f t="shared" si="137"/>
        <v>A</v>
      </c>
      <c r="G730" s="27" t="s">
        <v>1733</v>
      </c>
      <c r="H730" s="27" t="str">
        <f t="shared" si="131"/>
        <v/>
      </c>
      <c r="I730" s="23" t="str">
        <f t="shared" si="138"/>
        <v>Messieurs</v>
      </c>
      <c r="J730" t="str">
        <f t="shared" si="139"/>
        <v>188.0</v>
      </c>
      <c r="K730">
        <f t="shared" si="140"/>
        <v>1</v>
      </c>
      <c r="L730" s="23" t="str">
        <f t="shared" si="141"/>
        <v>R8 </v>
      </c>
      <c r="M730" s="23" t="s">
        <v>3212</v>
      </c>
      <c r="N730" s="23" t="s">
        <v>3213</v>
      </c>
      <c r="O730" s="23" t="s">
        <v>2522</v>
      </c>
      <c r="P730" s="23">
        <v>24912</v>
      </c>
      <c r="Q730" s="23">
        <v>1.373</v>
      </c>
      <c r="R730" s="23" t="s">
        <v>85</v>
      </c>
      <c r="S730" s="23" t="s">
        <v>36</v>
      </c>
    </row>
    <row r="731" spans="1:19" x14ac:dyDescent="0.35">
      <c r="A731" s="23" t="str">
        <f t="shared" si="132"/>
        <v>De Meyer Olivier</v>
      </c>
      <c r="B731" s="23" t="str">
        <f t="shared" si="133"/>
        <v>281.60.190.0</v>
      </c>
      <c r="C731" s="23" t="str">
        <f t="shared" si="134"/>
        <v>R9</v>
      </c>
      <c r="D731" s="23">
        <f t="shared" si="135"/>
        <v>0.75</v>
      </c>
      <c r="E731" s="23" t="str">
        <f t="shared" si="136"/>
        <v>65+</v>
      </c>
      <c r="F731" s="23" t="str">
        <f t="shared" si="137"/>
        <v>S</v>
      </c>
      <c r="G731" s="27" t="s">
        <v>1733</v>
      </c>
      <c r="H731" s="27" t="str">
        <f t="shared" si="131"/>
        <v/>
      </c>
      <c r="I731" s="23" t="str">
        <f t="shared" si="138"/>
        <v>Messieurs</v>
      </c>
      <c r="J731" t="str">
        <f t="shared" si="139"/>
        <v>190.0</v>
      </c>
      <c r="K731">
        <f t="shared" si="140"/>
        <v>1</v>
      </c>
      <c r="L731" s="23" t="str">
        <f t="shared" si="141"/>
        <v>R9 </v>
      </c>
      <c r="M731" s="23" t="s">
        <v>1884</v>
      </c>
      <c r="N731" s="23" t="s">
        <v>1885</v>
      </c>
      <c r="O731" s="23" t="s">
        <v>2525</v>
      </c>
      <c r="P731" s="23">
        <v>32606</v>
      </c>
      <c r="Q731" s="23">
        <v>0.75</v>
      </c>
      <c r="R731" s="23" t="s">
        <v>96</v>
      </c>
      <c r="S731" s="23" t="s">
        <v>822</v>
      </c>
    </row>
    <row r="732" spans="1:19" x14ac:dyDescent="0.35">
      <c r="A732" s="23" t="str">
        <f t="shared" si="132"/>
        <v>De Monaco-Joset Pina</v>
      </c>
      <c r="B732" s="23" t="str">
        <f t="shared" si="133"/>
        <v>281.59.759.0</v>
      </c>
      <c r="C732" s="23" t="str">
        <f t="shared" si="134"/>
        <v>R7</v>
      </c>
      <c r="D732" s="23">
        <f t="shared" si="135"/>
        <v>2.411</v>
      </c>
      <c r="E732" s="23" t="str">
        <f t="shared" si="136"/>
        <v>65+</v>
      </c>
      <c r="F732" s="23" t="str">
        <f t="shared" si="137"/>
        <v>A</v>
      </c>
      <c r="G732" s="27" t="s">
        <v>28</v>
      </c>
      <c r="H732" s="27" t="str">
        <f t="shared" si="131"/>
        <v/>
      </c>
      <c r="I732" s="23" t="str">
        <f t="shared" si="138"/>
        <v>Dames</v>
      </c>
      <c r="J732" t="str">
        <f t="shared" si="139"/>
        <v>759.0</v>
      </c>
      <c r="K732">
        <f t="shared" si="140"/>
        <v>7</v>
      </c>
      <c r="L732" s="23" t="str">
        <f t="shared" si="141"/>
        <v>R7 </v>
      </c>
      <c r="M732" s="23" t="s">
        <v>262</v>
      </c>
      <c r="N732" s="23" t="s">
        <v>263</v>
      </c>
      <c r="O732" s="23" t="s">
        <v>2518</v>
      </c>
      <c r="P732" s="23">
        <v>5698</v>
      </c>
      <c r="Q732" s="23">
        <v>2.411</v>
      </c>
      <c r="R732" s="23" t="s">
        <v>96</v>
      </c>
      <c r="S732" s="23" t="s">
        <v>36</v>
      </c>
    </row>
    <row r="733" spans="1:19" x14ac:dyDescent="0.35">
      <c r="A733" s="23" t="str">
        <f t="shared" si="132"/>
        <v>De Montfalcon Iris</v>
      </c>
      <c r="B733" s="23" t="str">
        <f t="shared" si="133"/>
        <v>281.95.718.0</v>
      </c>
      <c r="C733" s="23" t="str">
        <f t="shared" si="134"/>
        <v>R9</v>
      </c>
      <c r="D733" s="23">
        <f t="shared" si="135"/>
        <v>0.75</v>
      </c>
      <c r="E733" s="23" t="str">
        <f t="shared" si="136"/>
        <v>30+</v>
      </c>
      <c r="F733" s="23" t="str">
        <f t="shared" si="137"/>
        <v>S</v>
      </c>
      <c r="G733" s="27" t="s">
        <v>497</v>
      </c>
      <c r="H733" s="27" t="str">
        <f t="shared" si="131"/>
        <v/>
      </c>
      <c r="I733" s="23" t="str">
        <f t="shared" si="138"/>
        <v>Dames</v>
      </c>
      <c r="J733" t="str">
        <f t="shared" si="139"/>
        <v>718.0</v>
      </c>
      <c r="K733">
        <f t="shared" si="140"/>
        <v>7</v>
      </c>
      <c r="L733" s="23" t="str">
        <f t="shared" si="141"/>
        <v>R9 </v>
      </c>
      <c r="M733" s="23" t="s">
        <v>1114</v>
      </c>
      <c r="N733" s="23" t="s">
        <v>1115</v>
      </c>
      <c r="O733" s="23" t="s">
        <v>2525</v>
      </c>
      <c r="P733" s="23">
        <v>11849</v>
      </c>
      <c r="Q733" s="23">
        <v>0.75</v>
      </c>
      <c r="R733" s="23" t="s">
        <v>35</v>
      </c>
      <c r="S733" s="23" t="s">
        <v>822</v>
      </c>
    </row>
    <row r="734" spans="1:19" x14ac:dyDescent="0.35">
      <c r="A734" s="23" t="str">
        <f t="shared" si="132"/>
        <v>De Oromi Esteban</v>
      </c>
      <c r="B734" s="23" t="str">
        <f t="shared" si="133"/>
        <v>281.87.239.0</v>
      </c>
      <c r="C734" s="23" t="str">
        <f t="shared" si="134"/>
        <v>R7</v>
      </c>
      <c r="D734" s="23">
        <f t="shared" si="135"/>
        <v>2.9849999999999999</v>
      </c>
      <c r="E734" s="23" t="str">
        <f t="shared" si="136"/>
        <v>35+</v>
      </c>
      <c r="F734" s="23" t="str">
        <f t="shared" si="137"/>
        <v>A</v>
      </c>
      <c r="G734" s="27" t="s">
        <v>4910</v>
      </c>
      <c r="H734" s="27" t="str">
        <f t="shared" si="131"/>
        <v/>
      </c>
      <c r="I734" s="23" t="str">
        <f t="shared" si="138"/>
        <v>Messieurs</v>
      </c>
      <c r="J734" t="str">
        <f t="shared" si="139"/>
        <v>239.0</v>
      </c>
      <c r="K734">
        <f t="shared" si="140"/>
        <v>2</v>
      </c>
      <c r="L734" s="23" t="str">
        <f t="shared" si="141"/>
        <v>R7 </v>
      </c>
      <c r="M734" s="23" t="s">
        <v>6577</v>
      </c>
      <c r="N734" s="23" t="s">
        <v>6578</v>
      </c>
      <c r="O734" s="23" t="s">
        <v>2518</v>
      </c>
      <c r="P734" s="23">
        <v>12768</v>
      </c>
      <c r="Q734" s="23">
        <v>2.9849999999999999</v>
      </c>
      <c r="R734" s="23" t="s">
        <v>42</v>
      </c>
      <c r="S734" s="23" t="s">
        <v>36</v>
      </c>
    </row>
    <row r="735" spans="1:19" x14ac:dyDescent="0.35">
      <c r="A735" s="23" t="str">
        <f t="shared" si="132"/>
        <v>De Paula Liberatti Rafaela</v>
      </c>
      <c r="B735" s="23" t="str">
        <f t="shared" si="133"/>
        <v>282.08.884.0</v>
      </c>
      <c r="C735" s="23" t="str">
        <f t="shared" si="134"/>
        <v>R6</v>
      </c>
      <c r="D735" s="23">
        <f t="shared" si="135"/>
        <v>4.1840000000000002</v>
      </c>
      <c r="E735" s="23" t="str">
        <f t="shared" si="136"/>
        <v>18&amp;U</v>
      </c>
      <c r="F735" s="23" t="str">
        <f t="shared" si="137"/>
        <v>S</v>
      </c>
      <c r="G735" s="27" t="s">
        <v>497</v>
      </c>
      <c r="H735" s="27" t="str">
        <f t="shared" si="131"/>
        <v/>
      </c>
      <c r="I735" s="23" t="str">
        <f t="shared" si="138"/>
        <v>Dames</v>
      </c>
      <c r="J735" t="str">
        <f t="shared" si="139"/>
        <v>884.0</v>
      </c>
      <c r="K735">
        <f t="shared" si="140"/>
        <v>8</v>
      </c>
      <c r="L735" s="23" t="str">
        <f t="shared" si="141"/>
        <v>R6 </v>
      </c>
      <c r="M735" s="23" t="s">
        <v>3278</v>
      </c>
      <c r="N735" s="23" t="s">
        <v>3279</v>
      </c>
      <c r="O735" s="23" t="s">
        <v>2517</v>
      </c>
      <c r="P735" s="23">
        <v>2444</v>
      </c>
      <c r="Q735" s="23">
        <v>4.1840000000000002</v>
      </c>
      <c r="R735" s="23" t="s">
        <v>71</v>
      </c>
      <c r="S735" s="23" t="s">
        <v>822</v>
      </c>
    </row>
    <row r="736" spans="1:19" x14ac:dyDescent="0.35">
      <c r="A736" s="23" t="str">
        <f t="shared" si="132"/>
        <v>De Planta Philippe</v>
      </c>
      <c r="B736" s="23" t="str">
        <f t="shared" si="133"/>
        <v>282.91.482.0</v>
      </c>
      <c r="C736" s="23" t="str">
        <f t="shared" si="134"/>
        <v>R8</v>
      </c>
      <c r="D736" s="23">
        <f t="shared" si="135"/>
        <v>0.91800000000000004</v>
      </c>
      <c r="E736" s="23" t="str">
        <f t="shared" si="136"/>
        <v>35+</v>
      </c>
      <c r="F736" s="23" t="str">
        <f t="shared" si="137"/>
        <v>A</v>
      </c>
      <c r="G736" s="27" t="s">
        <v>493</v>
      </c>
      <c r="H736" s="27" t="str">
        <f t="shared" si="131"/>
        <v/>
      </c>
      <c r="I736" s="23" t="str">
        <f t="shared" si="138"/>
        <v>Messieurs</v>
      </c>
      <c r="J736" t="str">
        <f t="shared" si="139"/>
        <v>482.0</v>
      </c>
      <c r="K736">
        <f t="shared" si="140"/>
        <v>4</v>
      </c>
      <c r="L736" s="23" t="str">
        <f t="shared" si="141"/>
        <v>R8 </v>
      </c>
      <c r="M736" s="23" t="s">
        <v>2857</v>
      </c>
      <c r="N736" s="23" t="s">
        <v>2858</v>
      </c>
      <c r="O736" s="23" t="s">
        <v>2522</v>
      </c>
      <c r="P736" s="23">
        <v>30220</v>
      </c>
      <c r="Q736" s="23">
        <v>0.91800000000000004</v>
      </c>
      <c r="R736" s="23" t="s">
        <v>42</v>
      </c>
      <c r="S736" s="23" t="s">
        <v>36</v>
      </c>
    </row>
    <row r="737" spans="1:19" x14ac:dyDescent="0.35">
      <c r="A737" s="23" t="str">
        <f t="shared" si="132"/>
        <v>De preville Melchior</v>
      </c>
      <c r="B737" s="23" t="str">
        <f t="shared" si="133"/>
        <v>282.96.434.0</v>
      </c>
      <c r="C737" s="23" t="str">
        <f t="shared" si="134"/>
        <v>R6</v>
      </c>
      <c r="D737" s="23">
        <f t="shared" si="135"/>
        <v>3.9020000000000001</v>
      </c>
      <c r="E737" s="23" t="str">
        <f t="shared" si="136"/>
        <v>A</v>
      </c>
      <c r="F737" s="23" t="str">
        <f t="shared" si="137"/>
        <v>S</v>
      </c>
      <c r="G737" s="27" t="s">
        <v>5553</v>
      </c>
      <c r="H737" s="27" t="str">
        <f t="shared" si="131"/>
        <v/>
      </c>
      <c r="I737" s="23" t="str">
        <f t="shared" si="138"/>
        <v>Messieurs</v>
      </c>
      <c r="J737" t="str">
        <f t="shared" si="139"/>
        <v>434.0</v>
      </c>
      <c r="K737">
        <f t="shared" si="140"/>
        <v>4</v>
      </c>
      <c r="L737" s="23" t="str">
        <f t="shared" si="141"/>
        <v>R6 </v>
      </c>
      <c r="M737" s="23" t="s">
        <v>5125</v>
      </c>
      <c r="N737" s="23" t="s">
        <v>5126</v>
      </c>
      <c r="O737" s="23" t="s">
        <v>2517</v>
      </c>
      <c r="P737" s="23">
        <v>8110</v>
      </c>
      <c r="Q737" s="23">
        <v>3.9020000000000001</v>
      </c>
      <c r="R737" s="23" t="s">
        <v>36</v>
      </c>
      <c r="S737" s="23" t="s">
        <v>822</v>
      </c>
    </row>
    <row r="738" spans="1:19" x14ac:dyDescent="0.35">
      <c r="A738" s="23" t="str">
        <f t="shared" si="132"/>
        <v>De Renzis Matteo</v>
      </c>
      <c r="B738" s="23" t="str">
        <f t="shared" si="133"/>
        <v>282.91.138.0</v>
      </c>
      <c r="C738" s="23" t="str">
        <f t="shared" si="134"/>
        <v>R9</v>
      </c>
      <c r="D738" s="23">
        <f t="shared" si="135"/>
        <v>0.745</v>
      </c>
      <c r="E738" s="23" t="str">
        <f t="shared" si="136"/>
        <v>35+</v>
      </c>
      <c r="F738" s="23" t="str">
        <f t="shared" si="137"/>
        <v>A</v>
      </c>
      <c r="G738" s="27" t="s">
        <v>3273</v>
      </c>
      <c r="H738" s="27" t="str">
        <f t="shared" si="131"/>
        <v/>
      </c>
      <c r="I738" s="23" t="str">
        <f t="shared" si="138"/>
        <v>Messieurs</v>
      </c>
      <c r="J738" t="str">
        <f t="shared" si="139"/>
        <v>138.0</v>
      </c>
      <c r="K738">
        <f t="shared" si="140"/>
        <v>1</v>
      </c>
      <c r="L738" s="23" t="str">
        <f t="shared" si="141"/>
        <v>R9 </v>
      </c>
      <c r="M738" s="23" t="s">
        <v>5002</v>
      </c>
      <c r="N738" s="23" t="s">
        <v>5003</v>
      </c>
      <c r="O738" s="23" t="s">
        <v>2525</v>
      </c>
      <c r="P738" s="23">
        <v>44992</v>
      </c>
      <c r="Q738" s="23">
        <v>0.745</v>
      </c>
      <c r="R738" s="23" t="s">
        <v>42</v>
      </c>
      <c r="S738" s="23" t="s">
        <v>36</v>
      </c>
    </row>
    <row r="739" spans="1:19" x14ac:dyDescent="0.35">
      <c r="A739" s="23" t="str">
        <f t="shared" si="132"/>
        <v>De Rham Grégoire</v>
      </c>
      <c r="B739" s="23" t="str">
        <f t="shared" si="133"/>
        <v>282.74.138.0</v>
      </c>
      <c r="C739" s="23" t="str">
        <f t="shared" si="134"/>
        <v>R8</v>
      </c>
      <c r="D739" s="23">
        <f t="shared" si="135"/>
        <v>1.306</v>
      </c>
      <c r="E739" s="23" t="str">
        <f t="shared" si="136"/>
        <v>50+</v>
      </c>
      <c r="F739" s="23" t="str">
        <f t="shared" si="137"/>
        <v>A</v>
      </c>
      <c r="G739" s="27" t="s">
        <v>1733</v>
      </c>
      <c r="H739" s="27" t="str">
        <f t="shared" si="131"/>
        <v/>
      </c>
      <c r="I739" s="23" t="str">
        <f t="shared" si="138"/>
        <v>Messieurs</v>
      </c>
      <c r="J739" t="str">
        <f t="shared" si="139"/>
        <v>138.0</v>
      </c>
      <c r="K739">
        <f t="shared" si="140"/>
        <v>1</v>
      </c>
      <c r="L739" s="23" t="str">
        <f t="shared" si="141"/>
        <v>R8 </v>
      </c>
      <c r="M739" s="23" t="s">
        <v>3200</v>
      </c>
      <c r="N739" s="23" t="s">
        <v>3201</v>
      </c>
      <c r="O739" s="23" t="s">
        <v>2522</v>
      </c>
      <c r="P739" s="23">
        <v>25671</v>
      </c>
      <c r="Q739" s="23">
        <v>1.306</v>
      </c>
      <c r="R739" s="23" t="s">
        <v>39</v>
      </c>
      <c r="S739" s="23" t="s">
        <v>36</v>
      </c>
    </row>
    <row r="740" spans="1:19" x14ac:dyDescent="0.35">
      <c r="A740" s="23" t="str">
        <f t="shared" si="132"/>
        <v>De Rham Guillaume</v>
      </c>
      <c r="B740" s="23" t="str">
        <f t="shared" si="133"/>
        <v>282.12.410.0</v>
      </c>
      <c r="C740" s="23" t="str">
        <f t="shared" si="134"/>
        <v>R8</v>
      </c>
      <c r="D740" s="23">
        <f t="shared" si="135"/>
        <v>1.1779999999999999</v>
      </c>
      <c r="E740" s="23" t="str">
        <f t="shared" si="136"/>
        <v>14&amp;U</v>
      </c>
      <c r="F740" s="23" t="str">
        <f t="shared" si="137"/>
        <v>A</v>
      </c>
      <c r="G740" s="27" t="s">
        <v>3274</v>
      </c>
      <c r="H740" s="27" t="str">
        <f t="shared" si="131"/>
        <v/>
      </c>
      <c r="I740" s="23" t="str">
        <f t="shared" si="138"/>
        <v>Messieurs</v>
      </c>
      <c r="J740" t="str">
        <f t="shared" si="139"/>
        <v>410.0</v>
      </c>
      <c r="K740">
        <f t="shared" si="140"/>
        <v>4</v>
      </c>
      <c r="L740" s="23" t="str">
        <f t="shared" si="141"/>
        <v>R8 </v>
      </c>
      <c r="M740" s="23" t="s">
        <v>3744</v>
      </c>
      <c r="N740" s="23" t="s">
        <v>3745</v>
      </c>
      <c r="O740" s="23" t="s">
        <v>2522</v>
      </c>
      <c r="P740" s="23">
        <v>27184</v>
      </c>
      <c r="Q740" s="23">
        <v>1.1779999999999999</v>
      </c>
      <c r="R740" s="23" t="s">
        <v>81</v>
      </c>
      <c r="S740" s="23" t="s">
        <v>36</v>
      </c>
    </row>
    <row r="741" spans="1:19" x14ac:dyDescent="0.35">
      <c r="A741" s="23" t="str">
        <f t="shared" si="132"/>
        <v>De Rham Nikolai</v>
      </c>
      <c r="B741" s="23" t="str">
        <f t="shared" si="133"/>
        <v>282.09.420.0</v>
      </c>
      <c r="C741" s="23" t="str">
        <f t="shared" si="134"/>
        <v>R9</v>
      </c>
      <c r="D741" s="23">
        <f t="shared" si="135"/>
        <v>0.75</v>
      </c>
      <c r="E741" s="23" t="str">
        <f t="shared" si="136"/>
        <v>18&amp;U</v>
      </c>
      <c r="F741" s="23" t="str">
        <f t="shared" si="137"/>
        <v>A</v>
      </c>
      <c r="G741" s="27" t="s">
        <v>1733</v>
      </c>
      <c r="H741" s="27" t="str">
        <f t="shared" si="131"/>
        <v/>
      </c>
      <c r="I741" s="23" t="str">
        <f t="shared" si="138"/>
        <v>Messieurs</v>
      </c>
      <c r="J741" t="str">
        <f t="shared" si="139"/>
        <v>420.0</v>
      </c>
      <c r="K741">
        <f t="shared" si="140"/>
        <v>4</v>
      </c>
      <c r="L741" s="23" t="str">
        <f t="shared" si="141"/>
        <v>R9 </v>
      </c>
      <c r="M741" s="23" t="s">
        <v>3210</v>
      </c>
      <c r="N741" s="23" t="s">
        <v>3211</v>
      </c>
      <c r="O741" s="23" t="s">
        <v>2525</v>
      </c>
      <c r="P741" s="23">
        <v>32606</v>
      </c>
      <c r="Q741" s="23">
        <v>0.75</v>
      </c>
      <c r="R741" s="23" t="s">
        <v>71</v>
      </c>
      <c r="S741" s="23" t="s">
        <v>36</v>
      </c>
    </row>
    <row r="742" spans="1:19" x14ac:dyDescent="0.35">
      <c r="A742" s="23" t="str">
        <f t="shared" si="132"/>
        <v>de Riedmatten Léo</v>
      </c>
      <c r="B742" s="23" t="str">
        <f t="shared" si="133"/>
        <v>282.96.455.0</v>
      </c>
      <c r="C742" s="23" t="str">
        <f t="shared" si="134"/>
        <v>R9</v>
      </c>
      <c r="D742" s="23">
        <f t="shared" si="135"/>
        <v>0.75</v>
      </c>
      <c r="E742" s="23" t="str">
        <f t="shared" si="136"/>
        <v>A</v>
      </c>
      <c r="F742" s="23" t="str">
        <f t="shared" si="137"/>
        <v>S</v>
      </c>
      <c r="G742" s="27" t="s">
        <v>1733</v>
      </c>
      <c r="H742" s="27" t="str">
        <f t="shared" si="131"/>
        <v/>
      </c>
      <c r="I742" s="23" t="str">
        <f t="shared" si="138"/>
        <v>Messieurs</v>
      </c>
      <c r="J742" t="str">
        <f t="shared" si="139"/>
        <v>455.0</v>
      </c>
      <c r="K742">
        <f t="shared" si="140"/>
        <v>4</v>
      </c>
      <c r="L742" s="23" t="str">
        <f t="shared" si="141"/>
        <v>R9 </v>
      </c>
      <c r="M742" s="23" t="s">
        <v>2393</v>
      </c>
      <c r="N742" s="23" t="s">
        <v>2394</v>
      </c>
      <c r="O742" s="23" t="s">
        <v>2525</v>
      </c>
      <c r="P742" s="23">
        <v>32606</v>
      </c>
      <c r="Q742" s="23">
        <v>0.75</v>
      </c>
      <c r="R742" s="23" t="s">
        <v>36</v>
      </c>
      <c r="S742" s="23" t="s">
        <v>822</v>
      </c>
    </row>
    <row r="743" spans="1:19" x14ac:dyDescent="0.35">
      <c r="A743" s="23" t="str">
        <f t="shared" si="132"/>
        <v>De Rougemont Alexandre</v>
      </c>
      <c r="B743" s="23" t="str">
        <f t="shared" si="133"/>
        <v>282.63.257.0</v>
      </c>
      <c r="C743" s="23" t="str">
        <f t="shared" si="134"/>
        <v>R8</v>
      </c>
      <c r="D743" s="23">
        <f t="shared" si="135"/>
        <v>1.31</v>
      </c>
      <c r="E743" s="23" t="str">
        <f t="shared" si="136"/>
        <v>60+</v>
      </c>
      <c r="F743" s="23" t="str">
        <f t="shared" si="137"/>
        <v>S</v>
      </c>
      <c r="G743" s="27" t="s">
        <v>1733</v>
      </c>
      <c r="H743" s="27" t="str">
        <f t="shared" si="131"/>
        <v/>
      </c>
      <c r="I743" s="23" t="str">
        <f t="shared" si="138"/>
        <v>Messieurs</v>
      </c>
      <c r="J743" t="str">
        <f t="shared" si="139"/>
        <v>257.0</v>
      </c>
      <c r="K743">
        <f t="shared" si="140"/>
        <v>2</v>
      </c>
      <c r="L743" s="23" t="str">
        <f t="shared" si="141"/>
        <v>R8 </v>
      </c>
      <c r="M743" s="23" t="s">
        <v>1789</v>
      </c>
      <c r="N743" s="23" t="s">
        <v>1790</v>
      </c>
      <c r="O743" s="23" t="s">
        <v>2522</v>
      </c>
      <c r="P743" s="23">
        <v>25622</v>
      </c>
      <c r="Q743" s="23">
        <v>1.31</v>
      </c>
      <c r="R743" s="23" t="s">
        <v>47</v>
      </c>
      <c r="S743" s="23" t="s">
        <v>822</v>
      </c>
    </row>
    <row r="744" spans="1:19" x14ac:dyDescent="0.35">
      <c r="A744" s="23" t="str">
        <f t="shared" si="132"/>
        <v>De sousa Thalyssa</v>
      </c>
      <c r="B744" s="23" t="str">
        <f t="shared" si="133"/>
        <v>283.13.829.0</v>
      </c>
      <c r="C744" s="23" t="str">
        <f t="shared" si="134"/>
        <v>R9</v>
      </c>
      <c r="D744" s="23">
        <f t="shared" si="135"/>
        <v>0.75</v>
      </c>
      <c r="E744" s="23" t="str">
        <f t="shared" si="136"/>
        <v>14&amp;U</v>
      </c>
      <c r="F744" s="23" t="str">
        <f t="shared" si="137"/>
        <v>A</v>
      </c>
      <c r="G744" s="27" t="s">
        <v>4909</v>
      </c>
      <c r="H744" s="27" t="str">
        <f t="shared" si="131"/>
        <v/>
      </c>
      <c r="I744" s="23" t="str">
        <f t="shared" si="138"/>
        <v>Dames</v>
      </c>
      <c r="J744" t="str">
        <f t="shared" si="139"/>
        <v>829.0</v>
      </c>
      <c r="K744">
        <f t="shared" si="140"/>
        <v>8</v>
      </c>
      <c r="L744" s="23" t="str">
        <f t="shared" si="141"/>
        <v>R9 </v>
      </c>
      <c r="M744" s="23" t="s">
        <v>5779</v>
      </c>
      <c r="N744" s="23" t="s">
        <v>5780</v>
      </c>
      <c r="O744" s="23" t="s">
        <v>2525</v>
      </c>
      <c r="P744" s="23">
        <v>11849</v>
      </c>
      <c r="Q744" s="23">
        <v>0.75</v>
      </c>
      <c r="R744" s="23" t="s">
        <v>81</v>
      </c>
      <c r="S744" s="23" t="s">
        <v>36</v>
      </c>
    </row>
    <row r="745" spans="1:19" x14ac:dyDescent="0.35">
      <c r="A745" s="23" t="str">
        <f t="shared" si="132"/>
        <v>De Stefano Damien</v>
      </c>
      <c r="B745" s="23" t="str">
        <f t="shared" si="133"/>
        <v>283.01.302.0</v>
      </c>
      <c r="C745" s="23" t="str">
        <f t="shared" si="134"/>
        <v>R9</v>
      </c>
      <c r="D745" s="23">
        <f t="shared" si="135"/>
        <v>0.75</v>
      </c>
      <c r="E745" s="23" t="str">
        <f t="shared" si="136"/>
        <v>A</v>
      </c>
      <c r="F745" s="23" t="str">
        <f t="shared" si="137"/>
        <v>S</v>
      </c>
      <c r="G745" s="27" t="s">
        <v>497</v>
      </c>
      <c r="H745" s="27" t="str">
        <f t="shared" si="131"/>
        <v/>
      </c>
      <c r="I745" s="23" t="str">
        <f t="shared" si="138"/>
        <v>Messieurs</v>
      </c>
      <c r="J745" t="str">
        <f t="shared" si="139"/>
        <v>302.0</v>
      </c>
      <c r="K745">
        <f t="shared" si="140"/>
        <v>3</v>
      </c>
      <c r="L745" s="23" t="str">
        <f t="shared" si="141"/>
        <v>R9 </v>
      </c>
      <c r="M745" s="23" t="s">
        <v>1116</v>
      </c>
      <c r="N745" s="23" t="s">
        <v>1117</v>
      </c>
      <c r="O745" s="23" t="s">
        <v>2525</v>
      </c>
      <c r="P745" s="23">
        <v>32606</v>
      </c>
      <c r="Q745" s="23">
        <v>0.75</v>
      </c>
      <c r="R745" s="23" t="s">
        <v>36</v>
      </c>
      <c r="S745" s="23" t="s">
        <v>822</v>
      </c>
    </row>
    <row r="746" spans="1:19" x14ac:dyDescent="0.35">
      <c r="A746" s="23" t="str">
        <f t="shared" si="132"/>
        <v>De Vilmorin Arnould</v>
      </c>
      <c r="B746" s="23" t="str">
        <f t="shared" si="133"/>
        <v>284.04.330.0</v>
      </c>
      <c r="C746" s="23" t="str">
        <f t="shared" si="134"/>
        <v>R9</v>
      </c>
      <c r="D746" s="23">
        <f t="shared" si="135"/>
        <v>0.75</v>
      </c>
      <c r="E746" s="23" t="str">
        <f t="shared" si="136"/>
        <v>A</v>
      </c>
      <c r="F746" s="23" t="str">
        <f t="shared" si="137"/>
        <v>S</v>
      </c>
      <c r="G746" s="27" t="s">
        <v>493</v>
      </c>
      <c r="H746" s="27" t="str">
        <f t="shared" si="131"/>
        <v/>
      </c>
      <c r="I746" s="23" t="str">
        <f t="shared" si="138"/>
        <v>Messieurs</v>
      </c>
      <c r="J746" t="str">
        <f t="shared" si="139"/>
        <v>330.0</v>
      </c>
      <c r="K746">
        <f t="shared" si="140"/>
        <v>3</v>
      </c>
      <c r="L746" s="23" t="str">
        <f t="shared" si="141"/>
        <v>R9 </v>
      </c>
      <c r="M746" s="23" t="s">
        <v>419</v>
      </c>
      <c r="N746" s="23" t="s">
        <v>420</v>
      </c>
      <c r="O746" s="23" t="s">
        <v>2525</v>
      </c>
      <c r="P746" s="23">
        <v>32606</v>
      </c>
      <c r="Q746" s="23">
        <v>0.75</v>
      </c>
      <c r="R746" s="23" t="s">
        <v>36</v>
      </c>
      <c r="S746" s="23" t="s">
        <v>822</v>
      </c>
    </row>
    <row r="747" spans="1:19" x14ac:dyDescent="0.35">
      <c r="A747" s="23" t="str">
        <f t="shared" si="132"/>
        <v>De Vilmorin Lara</v>
      </c>
      <c r="B747" s="23" t="str">
        <f t="shared" si="133"/>
        <v>284.02.874.0</v>
      </c>
      <c r="C747" s="23" t="str">
        <f t="shared" si="134"/>
        <v>R9</v>
      </c>
      <c r="D747" s="23">
        <f t="shared" si="135"/>
        <v>0.75</v>
      </c>
      <c r="E747" s="23" t="str">
        <f t="shared" si="136"/>
        <v>A</v>
      </c>
      <c r="F747" s="23" t="str">
        <f t="shared" si="137"/>
        <v>S</v>
      </c>
      <c r="G747" s="27" t="s">
        <v>493</v>
      </c>
      <c r="H747" s="27" t="str">
        <f t="shared" si="131"/>
        <v/>
      </c>
      <c r="I747" s="23" t="str">
        <f t="shared" si="138"/>
        <v>Dames</v>
      </c>
      <c r="J747" t="str">
        <f t="shared" si="139"/>
        <v>874.0</v>
      </c>
      <c r="K747">
        <f t="shared" si="140"/>
        <v>8</v>
      </c>
      <c r="L747" s="23" t="str">
        <f t="shared" si="141"/>
        <v>R9 </v>
      </c>
      <c r="M747" s="23" t="s">
        <v>522</v>
      </c>
      <c r="N747" s="23" t="s">
        <v>523</v>
      </c>
      <c r="O747" s="23" t="s">
        <v>2525</v>
      </c>
      <c r="P747" s="23">
        <v>11849</v>
      </c>
      <c r="Q747" s="23">
        <v>0.75</v>
      </c>
      <c r="R747" s="23" t="s">
        <v>36</v>
      </c>
      <c r="S747" s="23" t="s">
        <v>822</v>
      </c>
    </row>
    <row r="748" spans="1:19" x14ac:dyDescent="0.35">
      <c r="A748" s="23" t="str">
        <f t="shared" si="132"/>
        <v>De Waresquiel Josephine</v>
      </c>
      <c r="B748" s="23" t="str">
        <f t="shared" si="133"/>
        <v>284.13.662.0</v>
      </c>
      <c r="C748" s="23" t="str">
        <f t="shared" si="134"/>
        <v>R7</v>
      </c>
      <c r="D748" s="23">
        <f t="shared" si="135"/>
        <v>2.835</v>
      </c>
      <c r="E748" s="23" t="str">
        <f t="shared" si="136"/>
        <v>14&amp;U</v>
      </c>
      <c r="F748" s="23" t="str">
        <f t="shared" si="137"/>
        <v>A</v>
      </c>
      <c r="G748" s="27" t="s">
        <v>2783</v>
      </c>
      <c r="H748" s="27" t="str">
        <f t="shared" si="131"/>
        <v/>
      </c>
      <c r="I748" s="23" t="str">
        <f t="shared" si="138"/>
        <v>Dames</v>
      </c>
      <c r="J748" t="str">
        <f t="shared" si="139"/>
        <v>662.0</v>
      </c>
      <c r="K748">
        <f t="shared" si="140"/>
        <v>6</v>
      </c>
      <c r="L748" s="23" t="str">
        <f t="shared" si="141"/>
        <v>R7 </v>
      </c>
      <c r="M748" s="23" t="s">
        <v>4042</v>
      </c>
      <c r="N748" s="23" t="s">
        <v>4043</v>
      </c>
      <c r="O748" s="23" t="s">
        <v>2518</v>
      </c>
      <c r="P748" s="23">
        <v>4767</v>
      </c>
      <c r="Q748" s="23">
        <v>2.835</v>
      </c>
      <c r="R748" s="23" t="s">
        <v>81</v>
      </c>
      <c r="S748" s="23" t="s">
        <v>36</v>
      </c>
    </row>
    <row r="749" spans="1:19" x14ac:dyDescent="0.35">
      <c r="A749" s="23" t="str">
        <f t="shared" si="132"/>
        <v>De Waresquiel Oscar</v>
      </c>
      <c r="B749" s="23" t="str">
        <f t="shared" si="133"/>
        <v>284.14.361.0</v>
      </c>
      <c r="C749" s="23" t="str">
        <f t="shared" si="134"/>
        <v>R8</v>
      </c>
      <c r="D749" s="23">
        <f t="shared" si="135"/>
        <v>1.5609999999999999</v>
      </c>
      <c r="E749" s="23" t="str">
        <f t="shared" si="136"/>
        <v>12&amp;U</v>
      </c>
      <c r="F749" s="23" t="str">
        <f t="shared" si="137"/>
        <v>S</v>
      </c>
      <c r="G749" s="27" t="s">
        <v>2783</v>
      </c>
      <c r="H749" s="27" t="str">
        <f t="shared" si="131"/>
        <v/>
      </c>
      <c r="I749" s="23" t="str">
        <f t="shared" si="138"/>
        <v>Messieurs</v>
      </c>
      <c r="J749" t="str">
        <f t="shared" si="139"/>
        <v>361.0</v>
      </c>
      <c r="K749">
        <f t="shared" si="140"/>
        <v>3</v>
      </c>
      <c r="L749" s="23" t="str">
        <f t="shared" si="141"/>
        <v>R8 </v>
      </c>
      <c r="M749" s="23" t="s">
        <v>4074</v>
      </c>
      <c r="N749" s="23" t="s">
        <v>4075</v>
      </c>
      <c r="O749" s="23" t="s">
        <v>2522</v>
      </c>
      <c r="P749" s="23">
        <v>23101</v>
      </c>
      <c r="Q749" s="23">
        <v>1.5609999999999999</v>
      </c>
      <c r="R749" s="23" t="s">
        <v>50</v>
      </c>
      <c r="S749" s="23" t="s">
        <v>822</v>
      </c>
    </row>
    <row r="750" spans="1:19" x14ac:dyDescent="0.35">
      <c r="A750" s="23" t="str">
        <f t="shared" si="132"/>
        <v>De Waresquiel Pénélope</v>
      </c>
      <c r="B750" s="23" t="str">
        <f t="shared" si="133"/>
        <v>284.14.761.0</v>
      </c>
      <c r="C750" s="23" t="str">
        <f t="shared" si="134"/>
        <v>R7</v>
      </c>
      <c r="D750" s="23">
        <f t="shared" si="135"/>
        <v>1.86</v>
      </c>
      <c r="E750" s="23" t="str">
        <f t="shared" si="136"/>
        <v>12&amp;U</v>
      </c>
      <c r="F750" s="23" t="str">
        <f t="shared" si="137"/>
        <v>A</v>
      </c>
      <c r="G750" s="27" t="s">
        <v>2783</v>
      </c>
      <c r="H750" s="27" t="str">
        <f t="shared" si="131"/>
        <v/>
      </c>
      <c r="I750" s="23" t="str">
        <f t="shared" si="138"/>
        <v>Dames</v>
      </c>
      <c r="J750" t="str">
        <f t="shared" si="139"/>
        <v>761.0</v>
      </c>
      <c r="K750">
        <f t="shared" si="140"/>
        <v>7</v>
      </c>
      <c r="L750" s="23" t="str">
        <f t="shared" si="141"/>
        <v>R7 </v>
      </c>
      <c r="M750" s="23" t="s">
        <v>4046</v>
      </c>
      <c r="N750" s="23" t="s">
        <v>4047</v>
      </c>
      <c r="O750" s="23" t="s">
        <v>2518</v>
      </c>
      <c r="P750" s="23">
        <v>7314</v>
      </c>
      <c r="Q750" s="23">
        <v>1.86</v>
      </c>
      <c r="R750" s="23" t="s">
        <v>50</v>
      </c>
      <c r="S750" s="23" t="s">
        <v>36</v>
      </c>
    </row>
    <row r="751" spans="1:19" x14ac:dyDescent="0.35">
      <c r="A751" s="23" t="str">
        <f t="shared" si="132"/>
        <v>de Weck Olivia</v>
      </c>
      <c r="B751" s="23" t="str">
        <f t="shared" si="133"/>
        <v>284.86.701.0</v>
      </c>
      <c r="C751" s="23" t="str">
        <f t="shared" si="134"/>
        <v>R7</v>
      </c>
      <c r="D751" s="23">
        <f t="shared" si="135"/>
        <v>2.7170000000000001</v>
      </c>
      <c r="E751" s="23" t="str">
        <f t="shared" si="136"/>
        <v>40+</v>
      </c>
      <c r="F751" s="23" t="str">
        <f t="shared" si="137"/>
        <v>S</v>
      </c>
      <c r="G751" s="27" t="s">
        <v>28</v>
      </c>
      <c r="H751" s="27" t="str">
        <f t="shared" si="131"/>
        <v/>
      </c>
      <c r="I751" s="23" t="str">
        <f t="shared" si="138"/>
        <v>Dames</v>
      </c>
      <c r="J751" t="str">
        <f t="shared" si="139"/>
        <v>701.0</v>
      </c>
      <c r="K751">
        <f t="shared" si="140"/>
        <v>7</v>
      </c>
      <c r="L751" s="23" t="str">
        <f t="shared" si="141"/>
        <v>R7 </v>
      </c>
      <c r="M751" s="23" t="s">
        <v>470</v>
      </c>
      <c r="N751" s="23" t="s">
        <v>471</v>
      </c>
      <c r="O751" s="23" t="s">
        <v>2518</v>
      </c>
      <c r="P751" s="23">
        <v>4999</v>
      </c>
      <c r="Q751" s="23">
        <v>2.7170000000000001</v>
      </c>
      <c r="R751" s="23" t="s">
        <v>68</v>
      </c>
      <c r="S751" s="23" t="s">
        <v>822</v>
      </c>
    </row>
    <row r="752" spans="1:19" x14ac:dyDescent="0.35">
      <c r="A752" s="23" t="str">
        <f t="shared" si="132"/>
        <v>De Wit Emilie</v>
      </c>
      <c r="B752" s="23" t="str">
        <f t="shared" si="133"/>
        <v>284.10.526.0</v>
      </c>
      <c r="C752" s="23" t="str">
        <f t="shared" si="134"/>
        <v>R8</v>
      </c>
      <c r="D752" s="23">
        <f t="shared" si="135"/>
        <v>1.016</v>
      </c>
      <c r="E752" s="23" t="str">
        <f t="shared" si="136"/>
        <v>16&amp;U</v>
      </c>
      <c r="F752" s="23" t="str">
        <f t="shared" si="137"/>
        <v>S</v>
      </c>
      <c r="G752" s="27" t="s">
        <v>493</v>
      </c>
      <c r="H752" s="27" t="str">
        <f t="shared" si="131"/>
        <v/>
      </c>
      <c r="I752" s="23" t="str">
        <f t="shared" si="138"/>
        <v>Dames</v>
      </c>
      <c r="J752" t="str">
        <f t="shared" si="139"/>
        <v>526.0</v>
      </c>
      <c r="K752">
        <f t="shared" si="140"/>
        <v>5</v>
      </c>
      <c r="L752" s="23" t="str">
        <f t="shared" si="141"/>
        <v>R8 </v>
      </c>
      <c r="M752" s="23" t="s">
        <v>2170</v>
      </c>
      <c r="N752" s="23" t="s">
        <v>2171</v>
      </c>
      <c r="O752" s="23" t="s">
        <v>2522</v>
      </c>
      <c r="P752" s="23">
        <v>10592</v>
      </c>
      <c r="Q752" s="23">
        <v>1.016</v>
      </c>
      <c r="R752" s="23" t="s">
        <v>85</v>
      </c>
      <c r="S752" s="23" t="s">
        <v>822</v>
      </c>
    </row>
    <row r="753" spans="1:19" x14ac:dyDescent="0.35">
      <c r="A753" s="23" t="str">
        <f t="shared" si="132"/>
        <v>De wit Hannie</v>
      </c>
      <c r="B753" s="23" t="str">
        <f t="shared" si="133"/>
        <v>284.96.545.0</v>
      </c>
      <c r="C753" s="23" t="str">
        <f t="shared" si="134"/>
        <v>R9</v>
      </c>
      <c r="D753" s="23">
        <f t="shared" si="135"/>
        <v>0.75</v>
      </c>
      <c r="E753" s="23" t="str">
        <f t="shared" si="136"/>
        <v>30+</v>
      </c>
      <c r="F753" s="23" t="str">
        <f t="shared" si="137"/>
        <v>S</v>
      </c>
      <c r="G753" s="27" t="s">
        <v>5553</v>
      </c>
      <c r="H753" s="27" t="str">
        <f t="shared" si="131"/>
        <v/>
      </c>
      <c r="I753" s="23" t="str">
        <f t="shared" si="138"/>
        <v>Dames</v>
      </c>
      <c r="J753" t="str">
        <f t="shared" si="139"/>
        <v>545.0</v>
      </c>
      <c r="K753">
        <f t="shared" si="140"/>
        <v>5</v>
      </c>
      <c r="L753" s="23" t="str">
        <f t="shared" si="141"/>
        <v>R9 </v>
      </c>
      <c r="M753" s="23" t="s">
        <v>5283</v>
      </c>
      <c r="N753" s="23" t="s">
        <v>5284</v>
      </c>
      <c r="O753" s="23" t="s">
        <v>2525</v>
      </c>
      <c r="P753" s="23">
        <v>11849</v>
      </c>
      <c r="Q753" s="23">
        <v>0.75</v>
      </c>
      <c r="R753" s="23" t="s">
        <v>35</v>
      </c>
      <c r="S753" s="23" t="s">
        <v>822</v>
      </c>
    </row>
    <row r="754" spans="1:19" x14ac:dyDescent="0.35">
      <c r="A754" s="23" t="str">
        <f t="shared" si="132"/>
        <v>De Wit Julien</v>
      </c>
      <c r="B754" s="23" t="str">
        <f t="shared" si="133"/>
        <v>284.11.331.0</v>
      </c>
      <c r="C754" s="23" t="str">
        <f t="shared" si="134"/>
        <v>R9</v>
      </c>
      <c r="D754" s="23">
        <f t="shared" si="135"/>
        <v>0.75</v>
      </c>
      <c r="E754" s="23" t="str">
        <f t="shared" si="136"/>
        <v>16&amp;U</v>
      </c>
      <c r="F754" s="23" t="str">
        <f t="shared" si="137"/>
        <v>S</v>
      </c>
      <c r="G754" s="27" t="s">
        <v>493</v>
      </c>
      <c r="H754" s="27" t="str">
        <f t="shared" si="131"/>
        <v/>
      </c>
      <c r="I754" s="23" t="str">
        <f t="shared" si="138"/>
        <v>Messieurs</v>
      </c>
      <c r="J754" t="str">
        <f t="shared" si="139"/>
        <v>331.0</v>
      </c>
      <c r="K754">
        <f t="shared" si="140"/>
        <v>3</v>
      </c>
      <c r="L754" s="23" t="str">
        <f t="shared" si="141"/>
        <v>R9 </v>
      </c>
      <c r="M754" s="23" t="s">
        <v>2164</v>
      </c>
      <c r="N754" s="23" t="s">
        <v>2165</v>
      </c>
      <c r="O754" s="23" t="s">
        <v>2525</v>
      </c>
      <c r="P754" s="23">
        <v>32606</v>
      </c>
      <c r="Q754" s="23">
        <v>0.75</v>
      </c>
      <c r="R754" s="23" t="s">
        <v>85</v>
      </c>
      <c r="S754" s="23" t="s">
        <v>822</v>
      </c>
    </row>
    <row r="755" spans="1:19" x14ac:dyDescent="0.35">
      <c r="A755" s="23" t="str">
        <f t="shared" si="132"/>
        <v>De Wit Olivier</v>
      </c>
      <c r="B755" s="23" t="str">
        <f t="shared" si="133"/>
        <v>284.08.368.0</v>
      </c>
      <c r="C755" s="23" t="str">
        <f t="shared" si="134"/>
        <v>R9</v>
      </c>
      <c r="D755" s="23">
        <f t="shared" si="135"/>
        <v>0.75</v>
      </c>
      <c r="E755" s="23" t="str">
        <f t="shared" si="136"/>
        <v>18&amp;U</v>
      </c>
      <c r="F755" s="23" t="str">
        <f t="shared" si="137"/>
        <v>S</v>
      </c>
      <c r="G755" s="27" t="s">
        <v>493</v>
      </c>
      <c r="H755" s="27" t="str">
        <f t="shared" si="131"/>
        <v/>
      </c>
      <c r="I755" s="23" t="str">
        <f t="shared" si="138"/>
        <v>Messieurs</v>
      </c>
      <c r="J755" t="str">
        <f t="shared" si="139"/>
        <v>368.0</v>
      </c>
      <c r="K755">
        <f t="shared" si="140"/>
        <v>3</v>
      </c>
      <c r="L755" s="23" t="str">
        <f t="shared" si="141"/>
        <v>R9 </v>
      </c>
      <c r="M755" s="23" t="s">
        <v>988</v>
      </c>
      <c r="N755" s="23" t="s">
        <v>989</v>
      </c>
      <c r="O755" s="23" t="s">
        <v>2525</v>
      </c>
      <c r="P755" s="23">
        <v>32606</v>
      </c>
      <c r="Q755" s="23">
        <v>0.75</v>
      </c>
      <c r="R755" s="23" t="s">
        <v>71</v>
      </c>
      <c r="S755" s="23" t="s">
        <v>822</v>
      </c>
    </row>
    <row r="756" spans="1:19" x14ac:dyDescent="0.35">
      <c r="A756" s="23" t="str">
        <f t="shared" si="132"/>
        <v>De Wit Wijnand</v>
      </c>
      <c r="B756" s="23" t="str">
        <f t="shared" si="133"/>
        <v>284.73.312.0</v>
      </c>
      <c r="C756" s="23" t="str">
        <f t="shared" si="134"/>
        <v>R8</v>
      </c>
      <c r="D756" s="23">
        <f t="shared" si="135"/>
        <v>1.2270000000000001</v>
      </c>
      <c r="E756" s="23" t="str">
        <f t="shared" si="136"/>
        <v>50+</v>
      </c>
      <c r="F756" s="23" t="str">
        <f t="shared" si="137"/>
        <v>A</v>
      </c>
      <c r="G756" s="27" t="s">
        <v>493</v>
      </c>
      <c r="H756" s="27" t="str">
        <f t="shared" si="131"/>
        <v/>
      </c>
      <c r="I756" s="23" t="str">
        <f t="shared" si="138"/>
        <v>Messieurs</v>
      </c>
      <c r="J756" t="str">
        <f t="shared" si="139"/>
        <v>312.0</v>
      </c>
      <c r="K756">
        <f t="shared" si="140"/>
        <v>3</v>
      </c>
      <c r="L756" s="23" t="str">
        <f t="shared" si="141"/>
        <v>R8 </v>
      </c>
      <c r="M756" s="23" t="s">
        <v>2892</v>
      </c>
      <c r="N756" s="23" t="s">
        <v>2893</v>
      </c>
      <c r="O756" s="23" t="s">
        <v>2522</v>
      </c>
      <c r="P756" s="23">
        <v>26635</v>
      </c>
      <c r="Q756" s="23">
        <v>1.2270000000000001</v>
      </c>
      <c r="R756" s="23" t="s">
        <v>39</v>
      </c>
      <c r="S756" s="23" t="s">
        <v>36</v>
      </c>
    </row>
    <row r="757" spans="1:19" x14ac:dyDescent="0.35">
      <c r="A757" s="23" t="str">
        <f t="shared" si="132"/>
        <v>De Wolff Chantal</v>
      </c>
      <c r="B757" s="23" t="str">
        <f t="shared" si="133"/>
        <v>284.63.773.0</v>
      </c>
      <c r="C757" s="23" t="str">
        <f t="shared" si="134"/>
        <v>R7</v>
      </c>
      <c r="D757" s="23">
        <f t="shared" si="135"/>
        <v>2.5030000000000001</v>
      </c>
      <c r="E757" s="23" t="str">
        <f t="shared" si="136"/>
        <v>60+</v>
      </c>
      <c r="F757" s="23" t="str">
        <f t="shared" si="137"/>
        <v>A</v>
      </c>
      <c r="G757" s="27" t="s">
        <v>25</v>
      </c>
      <c r="H757" s="27" t="str">
        <f t="shared" si="131"/>
        <v/>
      </c>
      <c r="I757" s="23" t="str">
        <f t="shared" si="138"/>
        <v>Dames</v>
      </c>
      <c r="J757" t="str">
        <f t="shared" si="139"/>
        <v>773.0</v>
      </c>
      <c r="K757">
        <f t="shared" si="140"/>
        <v>7</v>
      </c>
      <c r="L757" s="23" t="str">
        <f t="shared" si="141"/>
        <v>R7 </v>
      </c>
      <c r="M757" s="23" t="s">
        <v>2520</v>
      </c>
      <c r="N757" s="23" t="s">
        <v>2521</v>
      </c>
      <c r="O757" s="23" t="s">
        <v>2518</v>
      </c>
      <c r="P757" s="23">
        <v>5473</v>
      </c>
      <c r="Q757" s="23">
        <v>2.5030000000000001</v>
      </c>
      <c r="R757" s="23" t="s">
        <v>47</v>
      </c>
      <c r="S757" s="23" t="s">
        <v>36</v>
      </c>
    </row>
    <row r="758" spans="1:19" x14ac:dyDescent="0.35">
      <c r="A758" s="23" t="str">
        <f t="shared" si="132"/>
        <v>Debbiche Heythem</v>
      </c>
      <c r="B758" s="23" t="str">
        <f t="shared" si="133"/>
        <v>278.87.366.0</v>
      </c>
      <c r="C758" s="23" t="str">
        <f t="shared" si="134"/>
        <v>R7</v>
      </c>
      <c r="D758" s="23">
        <f t="shared" si="135"/>
        <v>2.8839999999999999</v>
      </c>
      <c r="E758" s="23" t="str">
        <f t="shared" si="136"/>
        <v>35+</v>
      </c>
      <c r="F758" s="23" t="str">
        <f t="shared" si="137"/>
        <v>A</v>
      </c>
      <c r="G758" s="27" t="s">
        <v>4910</v>
      </c>
      <c r="H758" s="27" t="str">
        <f t="shared" ref="H758:H821" si="142">IF(B758=B757,1,"")</f>
        <v/>
      </c>
      <c r="I758" s="23" t="str">
        <f t="shared" si="138"/>
        <v>Messieurs</v>
      </c>
      <c r="J758" t="str">
        <f t="shared" si="139"/>
        <v>366.0</v>
      </c>
      <c r="K758">
        <f t="shared" si="140"/>
        <v>3</v>
      </c>
      <c r="L758" s="23" t="str">
        <f t="shared" si="141"/>
        <v>R7 </v>
      </c>
      <c r="M758" s="23" t="s">
        <v>6587</v>
      </c>
      <c r="N758" s="23" t="s">
        <v>6588</v>
      </c>
      <c r="O758" s="23" t="s">
        <v>2518</v>
      </c>
      <c r="P758" s="23">
        <v>13371</v>
      </c>
      <c r="Q758" s="23">
        <v>2.8839999999999999</v>
      </c>
      <c r="R758" s="23" t="s">
        <v>42</v>
      </c>
      <c r="S758" s="23" t="s">
        <v>36</v>
      </c>
    </row>
    <row r="759" spans="1:19" x14ac:dyDescent="0.35">
      <c r="A759" s="23" t="str">
        <f t="shared" si="132"/>
        <v>Debons Michel</v>
      </c>
      <c r="B759" s="23" t="str">
        <f t="shared" si="133"/>
        <v>278.70.174.0</v>
      </c>
      <c r="C759" s="23" t="str">
        <f t="shared" si="134"/>
        <v>R8</v>
      </c>
      <c r="D759" s="23">
        <f t="shared" si="135"/>
        <v>1.1870000000000001</v>
      </c>
      <c r="E759" s="23" t="str">
        <f t="shared" si="136"/>
        <v>55+</v>
      </c>
      <c r="F759" s="23" t="str">
        <f t="shared" si="137"/>
        <v>A</v>
      </c>
      <c r="G759" s="27" t="s">
        <v>26</v>
      </c>
      <c r="H759" s="27" t="str">
        <f t="shared" si="142"/>
        <v/>
      </c>
      <c r="I759" s="23" t="str">
        <f t="shared" si="138"/>
        <v>Messieurs</v>
      </c>
      <c r="J759" t="str">
        <f t="shared" si="139"/>
        <v>174.0</v>
      </c>
      <c r="K759">
        <f t="shared" si="140"/>
        <v>1</v>
      </c>
      <c r="L759" s="23" t="str">
        <f t="shared" si="141"/>
        <v>R8 </v>
      </c>
      <c r="M759" s="23" t="s">
        <v>971</v>
      </c>
      <c r="N759" s="23" t="s">
        <v>972</v>
      </c>
      <c r="O759" s="23" t="s">
        <v>2522</v>
      </c>
      <c r="P759" s="23">
        <v>27076</v>
      </c>
      <c r="Q759" s="23">
        <v>1.1870000000000001</v>
      </c>
      <c r="R759" s="23" t="s">
        <v>53</v>
      </c>
      <c r="S759" s="23" t="s">
        <v>36</v>
      </c>
    </row>
    <row r="760" spans="1:19" x14ac:dyDescent="0.35">
      <c r="A760" s="23" t="str">
        <f t="shared" si="132"/>
        <v>Debontridder Shanna</v>
      </c>
      <c r="B760" s="23" t="str">
        <f t="shared" si="133"/>
        <v>278.81.655.0</v>
      </c>
      <c r="C760" s="23" t="str">
        <f t="shared" si="134"/>
        <v>R7</v>
      </c>
      <c r="D760" s="23">
        <f t="shared" si="135"/>
        <v>2.5990000000000002</v>
      </c>
      <c r="E760" s="23" t="str">
        <f t="shared" si="136"/>
        <v>45+</v>
      </c>
      <c r="F760" s="23" t="str">
        <f t="shared" si="137"/>
        <v>A</v>
      </c>
      <c r="G760" s="27" t="s">
        <v>29</v>
      </c>
      <c r="H760" s="27" t="str">
        <f t="shared" si="142"/>
        <v/>
      </c>
      <c r="I760" s="23" t="str">
        <f t="shared" si="138"/>
        <v>Dames</v>
      </c>
      <c r="J760" t="str">
        <f t="shared" si="139"/>
        <v>655.0</v>
      </c>
      <c r="K760">
        <f t="shared" si="140"/>
        <v>6</v>
      </c>
      <c r="L760" s="23" t="str">
        <f t="shared" si="141"/>
        <v>R7 </v>
      </c>
      <c r="M760" s="23" t="s">
        <v>4118</v>
      </c>
      <c r="N760" s="23" t="s">
        <v>4119</v>
      </c>
      <c r="O760" s="23" t="s">
        <v>2518</v>
      </c>
      <c r="P760" s="23">
        <v>5256</v>
      </c>
      <c r="Q760" s="23">
        <v>2.5990000000000002</v>
      </c>
      <c r="R760" s="23" t="s">
        <v>76</v>
      </c>
      <c r="S760" s="23" t="s">
        <v>36</v>
      </c>
    </row>
    <row r="761" spans="1:19" x14ac:dyDescent="0.35">
      <c r="A761" s="23" t="str">
        <f t="shared" si="132"/>
        <v>Deckers Julien</v>
      </c>
      <c r="B761" s="23" t="str">
        <f t="shared" si="133"/>
        <v>278.06.233.0</v>
      </c>
      <c r="C761" s="23" t="str">
        <f t="shared" si="134"/>
        <v>R8</v>
      </c>
      <c r="D761" s="23">
        <f t="shared" si="135"/>
        <v>1.03</v>
      </c>
      <c r="E761" s="23" t="str">
        <f t="shared" si="136"/>
        <v>A</v>
      </c>
      <c r="F761" s="23" t="str">
        <f t="shared" si="137"/>
        <v>A</v>
      </c>
      <c r="G761" s="27" t="s">
        <v>493</v>
      </c>
      <c r="H761" s="27" t="str">
        <f t="shared" si="142"/>
        <v/>
      </c>
      <c r="I761" s="23" t="str">
        <f t="shared" si="138"/>
        <v>Messieurs</v>
      </c>
      <c r="J761" t="str">
        <f t="shared" si="139"/>
        <v>233.0</v>
      </c>
      <c r="K761">
        <f t="shared" si="140"/>
        <v>2</v>
      </c>
      <c r="L761" s="23" t="str">
        <f t="shared" si="141"/>
        <v>R8 </v>
      </c>
      <c r="M761" s="23" t="s">
        <v>2166</v>
      </c>
      <c r="N761" s="23" t="s">
        <v>2167</v>
      </c>
      <c r="O761" s="23" t="s">
        <v>2522</v>
      </c>
      <c r="P761" s="23">
        <v>28773</v>
      </c>
      <c r="Q761" s="23">
        <v>1.03</v>
      </c>
      <c r="R761" s="23" t="s">
        <v>36</v>
      </c>
      <c r="S761" s="23" t="s">
        <v>36</v>
      </c>
    </row>
    <row r="762" spans="1:19" x14ac:dyDescent="0.35">
      <c r="A762" s="23" t="str">
        <f t="shared" si="132"/>
        <v>Decroux Fabien</v>
      </c>
      <c r="B762" s="23" t="str">
        <f t="shared" si="133"/>
        <v>278.80.311.0</v>
      </c>
      <c r="C762" s="23" t="str">
        <f t="shared" si="134"/>
        <v>R9</v>
      </c>
      <c r="D762" s="23">
        <f t="shared" si="135"/>
        <v>0.75</v>
      </c>
      <c r="E762" s="23" t="str">
        <f t="shared" si="136"/>
        <v>45+</v>
      </c>
      <c r="F762" s="23" t="str">
        <f t="shared" si="137"/>
        <v>S</v>
      </c>
      <c r="G762" s="27" t="s">
        <v>2783</v>
      </c>
      <c r="H762" s="27" t="str">
        <f t="shared" si="142"/>
        <v/>
      </c>
      <c r="I762" s="23" t="str">
        <f t="shared" si="138"/>
        <v>Messieurs</v>
      </c>
      <c r="J762" t="str">
        <f t="shared" si="139"/>
        <v>311.0</v>
      </c>
      <c r="K762">
        <f t="shared" si="140"/>
        <v>3</v>
      </c>
      <c r="L762" s="23" t="str">
        <f t="shared" si="141"/>
        <v>R9 </v>
      </c>
      <c r="M762" s="23" t="s">
        <v>1554</v>
      </c>
      <c r="N762" s="23" t="s">
        <v>1555</v>
      </c>
      <c r="O762" s="23" t="s">
        <v>2525</v>
      </c>
      <c r="P762" s="23">
        <v>32606</v>
      </c>
      <c r="Q762" s="23">
        <v>0.75</v>
      </c>
      <c r="R762" s="23" t="s">
        <v>76</v>
      </c>
      <c r="S762" s="23" t="s">
        <v>822</v>
      </c>
    </row>
    <row r="763" spans="1:19" x14ac:dyDescent="0.35">
      <c r="A763" s="23" t="str">
        <f t="shared" si="132"/>
        <v>Decugis Louis</v>
      </c>
      <c r="B763" s="23" t="str">
        <f t="shared" si="133"/>
        <v>278.05.420.0</v>
      </c>
      <c r="C763" s="23" t="str">
        <f t="shared" si="134"/>
        <v>R6</v>
      </c>
      <c r="D763" s="23">
        <f t="shared" si="135"/>
        <v>3.665</v>
      </c>
      <c r="E763" s="23" t="str">
        <f t="shared" si="136"/>
        <v>A</v>
      </c>
      <c r="F763" s="23" t="str">
        <f t="shared" si="137"/>
        <v>A</v>
      </c>
      <c r="G763" s="27" t="s">
        <v>4910</v>
      </c>
      <c r="H763" s="27" t="str">
        <f t="shared" si="142"/>
        <v/>
      </c>
      <c r="I763" s="23" t="str">
        <f t="shared" si="138"/>
        <v>Messieurs</v>
      </c>
      <c r="J763" t="str">
        <f t="shared" si="139"/>
        <v>420.0</v>
      </c>
      <c r="K763">
        <f t="shared" si="140"/>
        <v>4</v>
      </c>
      <c r="L763" s="23" t="str">
        <f t="shared" si="141"/>
        <v>R6 </v>
      </c>
      <c r="M763" s="23" t="s">
        <v>6515</v>
      </c>
      <c r="N763" s="23" t="s">
        <v>6516</v>
      </c>
      <c r="O763" s="23" t="s">
        <v>2517</v>
      </c>
      <c r="P763" s="23">
        <v>9172</v>
      </c>
      <c r="Q763" s="23">
        <v>3.665</v>
      </c>
      <c r="R763" s="23" t="s">
        <v>36</v>
      </c>
      <c r="S763" s="23" t="s">
        <v>36</v>
      </c>
    </row>
    <row r="764" spans="1:19" x14ac:dyDescent="0.35">
      <c r="A764" s="23" t="str">
        <f t="shared" si="132"/>
        <v>Defrancisco Ludovic</v>
      </c>
      <c r="B764" s="23" t="str">
        <f t="shared" si="133"/>
        <v>278.79.345.0</v>
      </c>
      <c r="C764" s="23" t="str">
        <f t="shared" si="134"/>
        <v>R9</v>
      </c>
      <c r="D764" s="23">
        <f t="shared" si="135"/>
        <v>0.75</v>
      </c>
      <c r="E764" s="23" t="str">
        <f t="shared" si="136"/>
        <v>45+</v>
      </c>
      <c r="F764" s="23" t="str">
        <f t="shared" si="137"/>
        <v>S</v>
      </c>
      <c r="G764" s="27" t="s">
        <v>497</v>
      </c>
      <c r="H764" s="27" t="str">
        <f t="shared" si="142"/>
        <v/>
      </c>
      <c r="I764" s="23" t="str">
        <f t="shared" si="138"/>
        <v>Messieurs</v>
      </c>
      <c r="J764" t="str">
        <f t="shared" si="139"/>
        <v>345.0</v>
      </c>
      <c r="K764">
        <f t="shared" si="140"/>
        <v>3</v>
      </c>
      <c r="L764" s="23" t="str">
        <f t="shared" si="141"/>
        <v>R9 </v>
      </c>
      <c r="M764" s="23" t="s">
        <v>1118</v>
      </c>
      <c r="N764" s="23" t="s">
        <v>1119</v>
      </c>
      <c r="O764" s="23" t="s">
        <v>2525</v>
      </c>
      <c r="P764" s="23">
        <v>32606</v>
      </c>
      <c r="Q764" s="23">
        <v>0.75</v>
      </c>
      <c r="R764" s="23" t="s">
        <v>76</v>
      </c>
      <c r="S764" s="23" t="s">
        <v>822</v>
      </c>
    </row>
    <row r="765" spans="1:19" x14ac:dyDescent="0.35">
      <c r="A765" s="23" t="str">
        <f t="shared" si="132"/>
        <v>Dehoux Bouba</v>
      </c>
      <c r="B765" s="23" t="str">
        <f t="shared" si="133"/>
        <v>279.95.232.0</v>
      </c>
      <c r="C765" s="23" t="str">
        <f t="shared" si="134"/>
        <v>R9</v>
      </c>
      <c r="D765" s="23">
        <f t="shared" si="135"/>
        <v>0.75</v>
      </c>
      <c r="E765" s="23" t="str">
        <f t="shared" si="136"/>
        <v>A</v>
      </c>
      <c r="F765" s="23" t="str">
        <f t="shared" si="137"/>
        <v>S</v>
      </c>
      <c r="G765" s="27" t="s">
        <v>5553</v>
      </c>
      <c r="H765" s="27" t="str">
        <f t="shared" si="142"/>
        <v/>
      </c>
      <c r="I765" s="23" t="str">
        <f t="shared" si="138"/>
        <v>Messieurs</v>
      </c>
      <c r="J765" t="str">
        <f t="shared" si="139"/>
        <v>232.0</v>
      </c>
      <c r="K765">
        <f t="shared" si="140"/>
        <v>2</v>
      </c>
      <c r="L765" s="23" t="str">
        <f t="shared" si="141"/>
        <v>R9 </v>
      </c>
      <c r="M765" s="23" t="s">
        <v>5365</v>
      </c>
      <c r="N765" s="23" t="s">
        <v>5366</v>
      </c>
      <c r="O765" s="23" t="s">
        <v>2525</v>
      </c>
      <c r="P765" s="23">
        <v>32606</v>
      </c>
      <c r="Q765" s="23">
        <v>0.75</v>
      </c>
      <c r="R765" s="23" t="s">
        <v>36</v>
      </c>
      <c r="S765" s="23" t="s">
        <v>822</v>
      </c>
    </row>
    <row r="766" spans="1:19" x14ac:dyDescent="0.35">
      <c r="A766" s="23" t="str">
        <f t="shared" si="132"/>
        <v>Dehoux Tahanee</v>
      </c>
      <c r="B766" s="23" t="str">
        <f t="shared" si="133"/>
        <v>279.76.514.0</v>
      </c>
      <c r="C766" s="23" t="str">
        <f t="shared" si="134"/>
        <v>R7</v>
      </c>
      <c r="D766" s="23">
        <f t="shared" si="135"/>
        <v>2.1539999999999999</v>
      </c>
      <c r="E766" s="23" t="str">
        <f t="shared" si="136"/>
        <v>50+</v>
      </c>
      <c r="F766" s="23" t="str">
        <f t="shared" si="137"/>
        <v>S</v>
      </c>
      <c r="G766" s="27" t="s">
        <v>3273</v>
      </c>
      <c r="H766" s="27" t="str">
        <f t="shared" si="142"/>
        <v/>
      </c>
      <c r="I766" s="23" t="str">
        <f t="shared" si="138"/>
        <v>Dames</v>
      </c>
      <c r="J766" t="str">
        <f t="shared" si="139"/>
        <v>514.0</v>
      </c>
      <c r="K766">
        <f t="shared" si="140"/>
        <v>5</v>
      </c>
      <c r="L766" s="23" t="str">
        <f t="shared" si="141"/>
        <v>R7 </v>
      </c>
      <c r="M766" s="23" t="s">
        <v>3331</v>
      </c>
      <c r="N766" s="23" t="s">
        <v>3332</v>
      </c>
      <c r="O766" s="23" t="s">
        <v>2518</v>
      </c>
      <c r="P766" s="23">
        <v>6397</v>
      </c>
      <c r="Q766" s="23">
        <v>2.1539999999999999</v>
      </c>
      <c r="R766" s="23" t="s">
        <v>39</v>
      </c>
      <c r="S766" s="23" t="s">
        <v>822</v>
      </c>
    </row>
    <row r="767" spans="1:19" x14ac:dyDescent="0.35">
      <c r="A767" s="23" t="str">
        <f t="shared" si="132"/>
        <v>Del Bubba Cecilia</v>
      </c>
      <c r="B767" s="23" t="str">
        <f t="shared" si="133"/>
        <v>280.64.553.0</v>
      </c>
      <c r="C767" s="23" t="str">
        <f t="shared" si="134"/>
        <v>R9</v>
      </c>
      <c r="D767" s="23">
        <f t="shared" si="135"/>
        <v>0.75</v>
      </c>
      <c r="E767" s="23" t="str">
        <f t="shared" si="136"/>
        <v>60+</v>
      </c>
      <c r="F767" s="23" t="str">
        <f t="shared" si="137"/>
        <v>A</v>
      </c>
      <c r="G767" s="27" t="s">
        <v>1733</v>
      </c>
      <c r="H767" s="27" t="str">
        <f t="shared" si="142"/>
        <v/>
      </c>
      <c r="I767" s="23" t="str">
        <f t="shared" si="138"/>
        <v>Dames</v>
      </c>
      <c r="J767" t="str">
        <f t="shared" si="139"/>
        <v>553.0</v>
      </c>
      <c r="K767">
        <f t="shared" si="140"/>
        <v>5</v>
      </c>
      <c r="L767" s="23" t="str">
        <f t="shared" si="141"/>
        <v>R9 </v>
      </c>
      <c r="M767" s="23" t="s">
        <v>2673</v>
      </c>
      <c r="N767" s="23" t="s">
        <v>2674</v>
      </c>
      <c r="O767" s="23" t="s">
        <v>2525</v>
      </c>
      <c r="P767" s="23">
        <v>11849</v>
      </c>
      <c r="Q767" s="23">
        <v>0.75</v>
      </c>
      <c r="R767" s="23" t="s">
        <v>47</v>
      </c>
      <c r="S767" s="23" t="s">
        <v>36</v>
      </c>
    </row>
    <row r="768" spans="1:19" x14ac:dyDescent="0.35">
      <c r="A768" s="23" t="str">
        <f t="shared" si="132"/>
        <v>Delacoste Abel</v>
      </c>
      <c r="B768" s="23" t="str">
        <f t="shared" si="133"/>
        <v>280.13.125.0</v>
      </c>
      <c r="C768" s="23" t="str">
        <f t="shared" si="134"/>
        <v>R9</v>
      </c>
      <c r="D768" s="23">
        <f t="shared" si="135"/>
        <v>0.75</v>
      </c>
      <c r="E768" s="23" t="str">
        <f t="shared" si="136"/>
        <v>14&amp;U</v>
      </c>
      <c r="F768" s="23" t="str">
        <f t="shared" si="137"/>
        <v>S</v>
      </c>
      <c r="G768" s="27" t="s">
        <v>4910</v>
      </c>
      <c r="H768" s="27" t="str">
        <f t="shared" si="142"/>
        <v/>
      </c>
      <c r="I768" s="23" t="str">
        <f t="shared" si="138"/>
        <v>Messieurs</v>
      </c>
      <c r="J768" t="str">
        <f t="shared" si="139"/>
        <v>125.0</v>
      </c>
      <c r="K768">
        <f t="shared" si="140"/>
        <v>1</v>
      </c>
      <c r="L768" s="23" t="str">
        <f t="shared" si="141"/>
        <v>R9 </v>
      </c>
      <c r="M768" s="23" t="s">
        <v>6876</v>
      </c>
      <c r="N768" s="23" t="s">
        <v>6877</v>
      </c>
      <c r="O768" s="23" t="s">
        <v>2525</v>
      </c>
      <c r="P768" s="23">
        <v>32606</v>
      </c>
      <c r="Q768" s="23">
        <v>0.75</v>
      </c>
      <c r="R768" s="23" t="s">
        <v>81</v>
      </c>
      <c r="S768" s="23" t="s">
        <v>822</v>
      </c>
    </row>
    <row r="769" spans="1:19" x14ac:dyDescent="0.35">
      <c r="A769" s="23" t="str">
        <f t="shared" si="132"/>
        <v>Delacourt Rémi</v>
      </c>
      <c r="B769" s="23" t="str">
        <f t="shared" si="133"/>
        <v>280.00.470.0</v>
      </c>
      <c r="C769" s="23" t="str">
        <f t="shared" si="134"/>
        <v>R5</v>
      </c>
      <c r="D769" s="23">
        <f t="shared" si="135"/>
        <v>5.101</v>
      </c>
      <c r="E769" s="23" t="str">
        <f t="shared" si="136"/>
        <v>A</v>
      </c>
      <c r="F769" s="23" t="str">
        <f t="shared" si="137"/>
        <v>S</v>
      </c>
      <c r="G769" s="27" t="s">
        <v>28</v>
      </c>
      <c r="H769" s="27" t="str">
        <f t="shared" si="142"/>
        <v/>
      </c>
      <c r="I769" s="23" t="str">
        <f t="shared" si="138"/>
        <v>Messieurs</v>
      </c>
      <c r="J769" t="str">
        <f t="shared" si="139"/>
        <v>470.0</v>
      </c>
      <c r="K769">
        <f t="shared" si="140"/>
        <v>4</v>
      </c>
      <c r="L769" s="23" t="str">
        <f t="shared" si="141"/>
        <v>R5 </v>
      </c>
      <c r="M769" s="23" t="s">
        <v>6067</v>
      </c>
      <c r="N769" s="23" t="s">
        <v>6068</v>
      </c>
      <c r="O769" s="23" t="s">
        <v>2536</v>
      </c>
      <c r="P769" s="23">
        <v>4036</v>
      </c>
      <c r="Q769" s="23">
        <v>5.101</v>
      </c>
      <c r="R769" s="23" t="s">
        <v>36</v>
      </c>
      <c r="S769" s="23" t="s">
        <v>822</v>
      </c>
    </row>
    <row r="770" spans="1:19" x14ac:dyDescent="0.35">
      <c r="A770" s="23" t="str">
        <f t="shared" si="132"/>
        <v>Delalay Yohann</v>
      </c>
      <c r="B770" s="23" t="str">
        <f t="shared" si="133"/>
        <v>280.87.215.0</v>
      </c>
      <c r="C770" s="23" t="str">
        <f t="shared" si="134"/>
        <v>R7</v>
      </c>
      <c r="D770" s="23">
        <f t="shared" si="135"/>
        <v>2.5209999999999999</v>
      </c>
      <c r="E770" s="23" t="str">
        <f t="shared" si="136"/>
        <v>35+</v>
      </c>
      <c r="F770" s="23" t="str">
        <f t="shared" si="137"/>
        <v>A</v>
      </c>
      <c r="G770" s="27" t="s">
        <v>25</v>
      </c>
      <c r="H770" s="27" t="str">
        <f t="shared" si="142"/>
        <v/>
      </c>
      <c r="I770" s="23" t="str">
        <f t="shared" si="138"/>
        <v>Messieurs</v>
      </c>
      <c r="J770" t="str">
        <f t="shared" si="139"/>
        <v>215.0</v>
      </c>
      <c r="K770">
        <f t="shared" si="140"/>
        <v>2</v>
      </c>
      <c r="L770" s="23" t="str">
        <f t="shared" si="141"/>
        <v>R7 </v>
      </c>
      <c r="M770" s="23" t="s">
        <v>2827</v>
      </c>
      <c r="N770" s="23" t="s">
        <v>2828</v>
      </c>
      <c r="O770" s="23" t="s">
        <v>2518</v>
      </c>
      <c r="P770" s="23">
        <v>15645</v>
      </c>
      <c r="Q770" s="23">
        <v>2.5209999999999999</v>
      </c>
      <c r="R770" s="23" t="s">
        <v>42</v>
      </c>
      <c r="S770" s="23" t="s">
        <v>36</v>
      </c>
    </row>
    <row r="771" spans="1:19" x14ac:dyDescent="0.35">
      <c r="A771" s="23" t="str">
        <f t="shared" ref="A771:A834" si="143">+N771</f>
        <v>Delaloye Adrien</v>
      </c>
      <c r="B771" s="23" t="str">
        <f t="shared" ref="B771:B834" si="144">+M771</f>
        <v>280.04.448.0</v>
      </c>
      <c r="C771" s="23" t="str">
        <f t="shared" ref="C771:C834" si="145">LEFT(L771,2)</f>
        <v>R9</v>
      </c>
      <c r="D771" s="23">
        <f t="shared" ref="D771:D834" si="146">+Q771</f>
        <v>0.75</v>
      </c>
      <c r="E771" s="23" t="str">
        <f t="shared" ref="E771:E834" si="147">+R771</f>
        <v>A</v>
      </c>
      <c r="F771" s="23" t="str">
        <f t="shared" ref="F771:F834" si="148">+S771</f>
        <v>S</v>
      </c>
      <c r="G771" s="27" t="s">
        <v>25</v>
      </c>
      <c r="H771" s="27" t="str">
        <f t="shared" si="142"/>
        <v/>
      </c>
      <c r="I771" s="23" t="str">
        <f t="shared" ref="I771:I834" si="149">IF(K771&gt;4,"Dames","Messieurs")</f>
        <v>Messieurs</v>
      </c>
      <c r="J771" t="str">
        <f t="shared" ref="J771:J834" si="150">RIGHT(B771,5)</f>
        <v>448.0</v>
      </c>
      <c r="K771">
        <f t="shared" ref="K771:K834" si="151">VALUE(LEFT(J771,1))</f>
        <v>4</v>
      </c>
      <c r="L771" s="23" t="str">
        <f t="shared" ref="L771:L834" si="152">+O771</f>
        <v>R9 </v>
      </c>
      <c r="M771" s="23" t="s">
        <v>132</v>
      </c>
      <c r="N771" s="23" t="s">
        <v>133</v>
      </c>
      <c r="O771" s="23" t="s">
        <v>2525</v>
      </c>
      <c r="P771" s="23">
        <v>32606</v>
      </c>
      <c r="Q771" s="23">
        <v>0.75</v>
      </c>
      <c r="R771" s="23" t="s">
        <v>36</v>
      </c>
      <c r="S771" s="23" t="s">
        <v>822</v>
      </c>
    </row>
    <row r="772" spans="1:19" x14ac:dyDescent="0.35">
      <c r="A772" s="23" t="str">
        <f t="shared" si="143"/>
        <v>Delaloye Carmen</v>
      </c>
      <c r="B772" s="23" t="str">
        <f t="shared" si="144"/>
        <v>280.04.709.0</v>
      </c>
      <c r="C772" s="23" t="str">
        <f t="shared" si="145"/>
        <v>R9</v>
      </c>
      <c r="D772" s="23">
        <f t="shared" si="146"/>
        <v>0.75</v>
      </c>
      <c r="E772" s="23" t="str">
        <f t="shared" si="147"/>
        <v>A</v>
      </c>
      <c r="F772" s="23" t="str">
        <f t="shared" si="148"/>
        <v>S</v>
      </c>
      <c r="G772" s="27" t="s">
        <v>25</v>
      </c>
      <c r="H772" s="27" t="str">
        <f t="shared" si="142"/>
        <v/>
      </c>
      <c r="I772" s="23" t="str">
        <f t="shared" si="149"/>
        <v>Dames</v>
      </c>
      <c r="J772" t="str">
        <f t="shared" si="150"/>
        <v>709.0</v>
      </c>
      <c r="K772">
        <f t="shared" si="151"/>
        <v>7</v>
      </c>
      <c r="L772" s="23" t="str">
        <f t="shared" si="152"/>
        <v>R9 </v>
      </c>
      <c r="M772" s="23" t="s">
        <v>857</v>
      </c>
      <c r="N772" s="23" t="s">
        <v>858</v>
      </c>
      <c r="O772" s="23" t="s">
        <v>2525</v>
      </c>
      <c r="P772" s="23">
        <v>11849</v>
      </c>
      <c r="Q772" s="23">
        <v>0.75</v>
      </c>
      <c r="R772" s="23" t="s">
        <v>36</v>
      </c>
      <c r="S772" s="23" t="s">
        <v>822</v>
      </c>
    </row>
    <row r="773" spans="1:19" x14ac:dyDescent="0.35">
      <c r="A773" s="23" t="str">
        <f t="shared" si="143"/>
        <v>Delaloye Eliane</v>
      </c>
      <c r="B773" s="23" t="str">
        <f t="shared" si="144"/>
        <v>280.56.758.0</v>
      </c>
      <c r="C773" s="23" t="str">
        <f t="shared" si="145"/>
        <v>R7</v>
      </c>
      <c r="D773" s="23">
        <f t="shared" si="146"/>
        <v>1.865</v>
      </c>
      <c r="E773" s="23" t="str">
        <f t="shared" si="147"/>
        <v>70+</v>
      </c>
      <c r="F773" s="23" t="str">
        <f t="shared" si="148"/>
        <v>A</v>
      </c>
      <c r="G773" s="27" t="s">
        <v>25</v>
      </c>
      <c r="H773" s="27" t="str">
        <f t="shared" si="142"/>
        <v/>
      </c>
      <c r="I773" s="23" t="str">
        <f t="shared" si="149"/>
        <v>Dames</v>
      </c>
      <c r="J773" t="str">
        <f t="shared" si="150"/>
        <v>758.0</v>
      </c>
      <c r="K773">
        <f t="shared" si="151"/>
        <v>7</v>
      </c>
      <c r="L773" s="23" t="str">
        <f t="shared" si="152"/>
        <v>R7 </v>
      </c>
      <c r="M773" s="23" t="s">
        <v>60</v>
      </c>
      <c r="N773" s="23" t="s">
        <v>61</v>
      </c>
      <c r="O773" s="23" t="s">
        <v>2518</v>
      </c>
      <c r="P773" s="23">
        <v>7295</v>
      </c>
      <c r="Q773" s="23">
        <v>1.865</v>
      </c>
      <c r="R773" s="23" t="s">
        <v>144</v>
      </c>
      <c r="S773" s="23" t="s">
        <v>36</v>
      </c>
    </row>
    <row r="774" spans="1:19" x14ac:dyDescent="0.35">
      <c r="A774" s="23" t="str">
        <f t="shared" si="143"/>
        <v>Delaloye Gregoire</v>
      </c>
      <c r="B774" s="23" t="str">
        <f t="shared" si="144"/>
        <v>280.72.445.0</v>
      </c>
      <c r="C774" s="23" t="str">
        <f t="shared" si="145"/>
        <v>R9</v>
      </c>
      <c r="D774" s="23">
        <f t="shared" si="146"/>
        <v>0.75</v>
      </c>
      <c r="E774" s="23" t="str">
        <f t="shared" si="147"/>
        <v>50+</v>
      </c>
      <c r="F774" s="23" t="str">
        <f t="shared" si="148"/>
        <v>S</v>
      </c>
      <c r="G774" s="27" t="s">
        <v>25</v>
      </c>
      <c r="H774" s="27" t="str">
        <f t="shared" si="142"/>
        <v/>
      </c>
      <c r="I774" s="23" t="str">
        <f t="shared" si="149"/>
        <v>Messieurs</v>
      </c>
      <c r="J774" t="str">
        <f t="shared" si="150"/>
        <v>445.0</v>
      </c>
      <c r="K774">
        <f t="shared" si="151"/>
        <v>4</v>
      </c>
      <c r="L774" s="23" t="str">
        <f t="shared" si="152"/>
        <v>R9 </v>
      </c>
      <c r="M774" s="23" t="s">
        <v>859</v>
      </c>
      <c r="N774" s="23" t="s">
        <v>860</v>
      </c>
      <c r="O774" s="23" t="s">
        <v>2525</v>
      </c>
      <c r="P774" s="23">
        <v>32606</v>
      </c>
      <c r="Q774" s="23">
        <v>0.75</v>
      </c>
      <c r="R774" s="23" t="s">
        <v>39</v>
      </c>
      <c r="S774" s="23" t="s">
        <v>822</v>
      </c>
    </row>
    <row r="775" spans="1:19" x14ac:dyDescent="0.35">
      <c r="A775" s="23" t="str">
        <f t="shared" si="143"/>
        <v>Delaloye Lise</v>
      </c>
      <c r="B775" s="23" t="str">
        <f t="shared" si="144"/>
        <v>280.72.729.0</v>
      </c>
      <c r="C775" s="23" t="str">
        <f t="shared" si="145"/>
        <v>R9</v>
      </c>
      <c r="D775" s="23">
        <f t="shared" si="146"/>
        <v>0.75</v>
      </c>
      <c r="E775" s="23" t="str">
        <f t="shared" si="147"/>
        <v>50+</v>
      </c>
      <c r="F775" s="23" t="str">
        <f t="shared" si="148"/>
        <v>S</v>
      </c>
      <c r="G775" s="27" t="s">
        <v>25</v>
      </c>
      <c r="H775" s="27" t="str">
        <f t="shared" si="142"/>
        <v/>
      </c>
      <c r="I775" s="23" t="str">
        <f t="shared" si="149"/>
        <v>Dames</v>
      </c>
      <c r="J775" t="str">
        <f t="shared" si="150"/>
        <v>729.0</v>
      </c>
      <c r="K775">
        <f t="shared" si="151"/>
        <v>7</v>
      </c>
      <c r="L775" s="23" t="str">
        <f t="shared" si="152"/>
        <v>R9 </v>
      </c>
      <c r="M775" s="23" t="s">
        <v>861</v>
      </c>
      <c r="N775" s="23" t="s">
        <v>862</v>
      </c>
      <c r="O775" s="23" t="s">
        <v>2525</v>
      </c>
      <c r="P775" s="23">
        <v>11849</v>
      </c>
      <c r="Q775" s="23">
        <v>0.75</v>
      </c>
      <c r="R775" s="23" t="s">
        <v>39</v>
      </c>
      <c r="S775" s="23" t="s">
        <v>822</v>
      </c>
    </row>
    <row r="776" spans="1:19" x14ac:dyDescent="0.35">
      <c r="A776" s="23" t="str">
        <f t="shared" si="143"/>
        <v>Delaloye Louis</v>
      </c>
      <c r="B776" s="23" t="str">
        <f t="shared" si="144"/>
        <v>280.06.311.0</v>
      </c>
      <c r="C776" s="23" t="str">
        <f t="shared" si="145"/>
        <v>R9</v>
      </c>
      <c r="D776" s="23">
        <f t="shared" si="146"/>
        <v>0.75</v>
      </c>
      <c r="E776" s="23" t="str">
        <f t="shared" si="147"/>
        <v>A</v>
      </c>
      <c r="F776" s="23" t="str">
        <f t="shared" si="148"/>
        <v>S</v>
      </c>
      <c r="G776" s="27" t="s">
        <v>25</v>
      </c>
      <c r="H776" s="27" t="str">
        <f t="shared" si="142"/>
        <v/>
      </c>
      <c r="I776" s="23" t="str">
        <f t="shared" si="149"/>
        <v>Messieurs</v>
      </c>
      <c r="J776" t="str">
        <f t="shared" si="150"/>
        <v>311.0</v>
      </c>
      <c r="K776">
        <f t="shared" si="151"/>
        <v>3</v>
      </c>
      <c r="L776" s="23" t="str">
        <f t="shared" si="152"/>
        <v>R9 </v>
      </c>
      <c r="M776" s="23" t="s">
        <v>863</v>
      </c>
      <c r="N776" s="23" t="s">
        <v>864</v>
      </c>
      <c r="O776" s="23" t="s">
        <v>2525</v>
      </c>
      <c r="P776" s="23">
        <v>32606</v>
      </c>
      <c r="Q776" s="23">
        <v>0.75</v>
      </c>
      <c r="R776" s="23" t="s">
        <v>36</v>
      </c>
      <c r="S776" s="23" t="s">
        <v>822</v>
      </c>
    </row>
    <row r="777" spans="1:19" x14ac:dyDescent="0.35">
      <c r="A777" s="23" t="str">
        <f t="shared" si="143"/>
        <v>Delaloye Maeva</v>
      </c>
      <c r="B777" s="23" t="str">
        <f t="shared" si="144"/>
        <v>280.04.725.0</v>
      </c>
      <c r="C777" s="23" t="str">
        <f t="shared" si="145"/>
        <v>R9</v>
      </c>
      <c r="D777" s="23">
        <f t="shared" si="146"/>
        <v>0.75</v>
      </c>
      <c r="E777" s="23" t="str">
        <f t="shared" si="147"/>
        <v>A</v>
      </c>
      <c r="F777" s="23" t="str">
        <f t="shared" si="148"/>
        <v>S</v>
      </c>
      <c r="G777" s="27" t="s">
        <v>25</v>
      </c>
      <c r="H777" s="27" t="str">
        <f t="shared" si="142"/>
        <v/>
      </c>
      <c r="I777" s="23" t="str">
        <f t="shared" si="149"/>
        <v>Dames</v>
      </c>
      <c r="J777" t="str">
        <f t="shared" si="150"/>
        <v>725.0</v>
      </c>
      <c r="K777">
        <f t="shared" si="151"/>
        <v>7</v>
      </c>
      <c r="L777" s="23" t="str">
        <f t="shared" si="152"/>
        <v>R9 </v>
      </c>
      <c r="M777" s="23" t="s">
        <v>107</v>
      </c>
      <c r="N777" s="23" t="s">
        <v>108</v>
      </c>
      <c r="O777" s="23" t="s">
        <v>2525</v>
      </c>
      <c r="P777" s="23">
        <v>11849</v>
      </c>
      <c r="Q777" s="23">
        <v>0.75</v>
      </c>
      <c r="R777" s="23" t="s">
        <v>36</v>
      </c>
      <c r="S777" s="23" t="s">
        <v>822</v>
      </c>
    </row>
    <row r="778" spans="1:19" x14ac:dyDescent="0.35">
      <c r="A778" s="23" t="str">
        <f t="shared" si="143"/>
        <v>Delaloye Matteo</v>
      </c>
      <c r="B778" s="23" t="str">
        <f t="shared" si="144"/>
        <v>280.10.188.0</v>
      </c>
      <c r="C778" s="23" t="str">
        <f t="shared" si="145"/>
        <v>R9</v>
      </c>
      <c r="D778" s="23">
        <f t="shared" si="146"/>
        <v>0.75</v>
      </c>
      <c r="E778" s="23" t="str">
        <f t="shared" si="147"/>
        <v>16&amp;U</v>
      </c>
      <c r="F778" s="23" t="str">
        <f t="shared" si="148"/>
        <v>S</v>
      </c>
      <c r="G778" s="27" t="s">
        <v>26</v>
      </c>
      <c r="H778" s="27" t="str">
        <f t="shared" si="142"/>
        <v/>
      </c>
      <c r="I778" s="23" t="str">
        <f t="shared" si="149"/>
        <v>Messieurs</v>
      </c>
      <c r="J778" t="str">
        <f t="shared" si="150"/>
        <v>188.0</v>
      </c>
      <c r="K778">
        <f t="shared" si="151"/>
        <v>1</v>
      </c>
      <c r="L778" s="23" t="str">
        <f t="shared" si="152"/>
        <v>R9 </v>
      </c>
      <c r="M778" s="23" t="s">
        <v>2543</v>
      </c>
      <c r="N778" s="23" t="s">
        <v>2544</v>
      </c>
      <c r="O778" s="23" t="s">
        <v>2525</v>
      </c>
      <c r="P778" s="23">
        <v>32606</v>
      </c>
      <c r="Q778" s="23">
        <v>0.75</v>
      </c>
      <c r="R778" s="23" t="s">
        <v>85</v>
      </c>
      <c r="S778" s="23" t="s">
        <v>822</v>
      </c>
    </row>
    <row r="779" spans="1:19" x14ac:dyDescent="0.35">
      <c r="A779" s="23" t="str">
        <f t="shared" si="143"/>
        <v>Delaloye Pauline</v>
      </c>
      <c r="B779" s="23" t="str">
        <f t="shared" si="144"/>
        <v>280.02.572.0</v>
      </c>
      <c r="C779" s="23" t="str">
        <f t="shared" si="145"/>
        <v>R9</v>
      </c>
      <c r="D779" s="23">
        <f t="shared" si="146"/>
        <v>0.75</v>
      </c>
      <c r="E779" s="23" t="str">
        <f t="shared" si="147"/>
        <v>A</v>
      </c>
      <c r="F779" s="23" t="str">
        <f t="shared" si="148"/>
        <v>S</v>
      </c>
      <c r="G779" s="27" t="s">
        <v>25</v>
      </c>
      <c r="H779" s="27" t="str">
        <f t="shared" si="142"/>
        <v/>
      </c>
      <c r="I779" s="23" t="str">
        <f t="shared" si="149"/>
        <v>Dames</v>
      </c>
      <c r="J779" t="str">
        <f t="shared" si="150"/>
        <v>572.0</v>
      </c>
      <c r="K779">
        <f t="shared" si="151"/>
        <v>5</v>
      </c>
      <c r="L779" s="23" t="str">
        <f t="shared" si="152"/>
        <v>R9 </v>
      </c>
      <c r="M779" s="23" t="s">
        <v>92</v>
      </c>
      <c r="N779" s="23" t="s">
        <v>93</v>
      </c>
      <c r="O779" s="23" t="s">
        <v>2525</v>
      </c>
      <c r="P779" s="23">
        <v>11849</v>
      </c>
      <c r="Q779" s="23">
        <v>0.75</v>
      </c>
      <c r="R779" s="23" t="s">
        <v>36</v>
      </c>
      <c r="S779" s="23" t="s">
        <v>822</v>
      </c>
    </row>
    <row r="780" spans="1:19" x14ac:dyDescent="0.35">
      <c r="A780" s="23" t="str">
        <f t="shared" si="143"/>
        <v>Delaloye Sabine</v>
      </c>
      <c r="B780" s="23" t="str">
        <f t="shared" si="144"/>
        <v>280.76.642.0</v>
      </c>
      <c r="C780" s="23" t="str">
        <f t="shared" si="145"/>
        <v>R9</v>
      </c>
      <c r="D780" s="23">
        <f t="shared" si="146"/>
        <v>0.75</v>
      </c>
      <c r="E780" s="23" t="str">
        <f t="shared" si="147"/>
        <v>50+</v>
      </c>
      <c r="F780" s="23" t="str">
        <f t="shared" si="148"/>
        <v>S</v>
      </c>
      <c r="G780" s="27" t="s">
        <v>25</v>
      </c>
      <c r="H780" s="27" t="str">
        <f t="shared" si="142"/>
        <v/>
      </c>
      <c r="I780" s="23" t="str">
        <f t="shared" si="149"/>
        <v>Dames</v>
      </c>
      <c r="J780" t="str">
        <f t="shared" si="150"/>
        <v>642.0</v>
      </c>
      <c r="K780">
        <f t="shared" si="151"/>
        <v>6</v>
      </c>
      <c r="L780" s="23" t="str">
        <f t="shared" si="152"/>
        <v>R9 </v>
      </c>
      <c r="M780" s="23" t="s">
        <v>865</v>
      </c>
      <c r="N780" s="23" t="s">
        <v>866</v>
      </c>
      <c r="O780" s="23" t="s">
        <v>2525</v>
      </c>
      <c r="P780" s="23">
        <v>11849</v>
      </c>
      <c r="Q780" s="23">
        <v>0.75</v>
      </c>
      <c r="R780" s="23" t="s">
        <v>39</v>
      </c>
      <c r="S780" s="23" t="s">
        <v>822</v>
      </c>
    </row>
    <row r="781" spans="1:19" x14ac:dyDescent="0.35">
      <c r="A781" s="23" t="str">
        <f t="shared" si="143"/>
        <v>Delaloye Valerie</v>
      </c>
      <c r="B781" s="23" t="str">
        <f t="shared" si="144"/>
        <v>280.75.555.0</v>
      </c>
      <c r="C781" s="23" t="str">
        <f t="shared" si="145"/>
        <v>R9</v>
      </c>
      <c r="D781" s="23">
        <f t="shared" si="146"/>
        <v>0.75</v>
      </c>
      <c r="E781" s="23" t="str">
        <f t="shared" si="147"/>
        <v>50+</v>
      </c>
      <c r="F781" s="23" t="str">
        <f t="shared" si="148"/>
        <v>S</v>
      </c>
      <c r="G781" s="27" t="s">
        <v>25</v>
      </c>
      <c r="H781" s="27" t="str">
        <f t="shared" si="142"/>
        <v/>
      </c>
      <c r="I781" s="23" t="str">
        <f t="shared" si="149"/>
        <v>Dames</v>
      </c>
      <c r="J781" t="str">
        <f t="shared" si="150"/>
        <v>555.0</v>
      </c>
      <c r="K781">
        <f t="shared" si="151"/>
        <v>5</v>
      </c>
      <c r="L781" s="23" t="str">
        <f t="shared" si="152"/>
        <v>R9 </v>
      </c>
      <c r="M781" s="23" t="s">
        <v>867</v>
      </c>
      <c r="N781" s="23" t="s">
        <v>868</v>
      </c>
      <c r="O781" s="23" t="s">
        <v>2525</v>
      </c>
      <c r="P781" s="23">
        <v>11849</v>
      </c>
      <c r="Q781" s="23">
        <v>0.75</v>
      </c>
      <c r="R781" s="23" t="s">
        <v>39</v>
      </c>
      <c r="S781" s="23" t="s">
        <v>822</v>
      </c>
    </row>
    <row r="782" spans="1:19" x14ac:dyDescent="0.35">
      <c r="A782" s="23" t="str">
        <f t="shared" si="143"/>
        <v>Delapraz Loic</v>
      </c>
      <c r="B782" s="23" t="str">
        <f t="shared" si="144"/>
        <v>280.95.240.0</v>
      </c>
      <c r="C782" s="23" t="str">
        <f t="shared" si="145"/>
        <v>R9</v>
      </c>
      <c r="D782" s="23">
        <f t="shared" si="146"/>
        <v>0.75</v>
      </c>
      <c r="E782" s="23" t="str">
        <f t="shared" si="147"/>
        <v>A</v>
      </c>
      <c r="F782" s="23" t="str">
        <f t="shared" si="148"/>
        <v>S</v>
      </c>
      <c r="G782" s="27" t="s">
        <v>497</v>
      </c>
      <c r="H782" s="27" t="str">
        <f t="shared" si="142"/>
        <v/>
      </c>
      <c r="I782" s="23" t="str">
        <f t="shared" si="149"/>
        <v>Messieurs</v>
      </c>
      <c r="J782" t="str">
        <f t="shared" si="150"/>
        <v>240.0</v>
      </c>
      <c r="K782">
        <f t="shared" si="151"/>
        <v>2</v>
      </c>
      <c r="L782" s="23" t="str">
        <f t="shared" si="152"/>
        <v>R9 </v>
      </c>
      <c r="M782" s="23" t="s">
        <v>1120</v>
      </c>
      <c r="N782" s="23" t="s">
        <v>1121</v>
      </c>
      <c r="O782" s="23" t="s">
        <v>2525</v>
      </c>
      <c r="P782" s="23">
        <v>32606</v>
      </c>
      <c r="Q782" s="23">
        <v>0.75</v>
      </c>
      <c r="R782" s="23" t="s">
        <v>36</v>
      </c>
      <c r="S782" s="23" t="s">
        <v>822</v>
      </c>
    </row>
    <row r="783" spans="1:19" x14ac:dyDescent="0.35">
      <c r="A783" s="23" t="str">
        <f t="shared" si="143"/>
        <v>Delarive Julien</v>
      </c>
      <c r="B783" s="23" t="str">
        <f t="shared" si="144"/>
        <v>280.97.254.0</v>
      </c>
      <c r="C783" s="23" t="str">
        <f t="shared" si="145"/>
        <v>R9</v>
      </c>
      <c r="D783" s="23">
        <f t="shared" si="146"/>
        <v>0.75</v>
      </c>
      <c r="E783" s="23" t="str">
        <f t="shared" si="147"/>
        <v>A</v>
      </c>
      <c r="F783" s="23" t="str">
        <f t="shared" si="148"/>
        <v>S</v>
      </c>
      <c r="G783" s="27" t="s">
        <v>27</v>
      </c>
      <c r="H783" s="27" t="str">
        <f t="shared" si="142"/>
        <v/>
      </c>
      <c r="I783" s="23" t="str">
        <f t="shared" si="149"/>
        <v>Messieurs</v>
      </c>
      <c r="J783" t="str">
        <f t="shared" si="150"/>
        <v>254.0</v>
      </c>
      <c r="K783">
        <f t="shared" si="151"/>
        <v>2</v>
      </c>
      <c r="L783" s="23" t="str">
        <f t="shared" si="152"/>
        <v>R9 </v>
      </c>
      <c r="M783" s="23" t="s">
        <v>1361</v>
      </c>
      <c r="N783" s="23" t="s">
        <v>1362</v>
      </c>
      <c r="O783" s="23" t="s">
        <v>2525</v>
      </c>
      <c r="P783" s="23">
        <v>32606</v>
      </c>
      <c r="Q783" s="23">
        <v>0.75</v>
      </c>
      <c r="R783" s="23" t="s">
        <v>36</v>
      </c>
      <c r="S783" s="23" t="s">
        <v>822</v>
      </c>
    </row>
    <row r="784" spans="1:19" x14ac:dyDescent="0.35">
      <c r="A784" s="23" t="str">
        <f t="shared" si="143"/>
        <v>Delaunay Allyocha</v>
      </c>
      <c r="B784" s="23" t="str">
        <f t="shared" si="144"/>
        <v>280.79.450.0</v>
      </c>
      <c r="C784" s="23" t="str">
        <f t="shared" si="145"/>
        <v>R9</v>
      </c>
      <c r="D784" s="23">
        <f t="shared" si="146"/>
        <v>0.75</v>
      </c>
      <c r="E784" s="23" t="str">
        <f t="shared" si="147"/>
        <v>45+</v>
      </c>
      <c r="F784" s="23" t="str">
        <f t="shared" si="148"/>
        <v>S</v>
      </c>
      <c r="G784" s="27" t="s">
        <v>27</v>
      </c>
      <c r="H784" s="27" t="str">
        <f t="shared" si="142"/>
        <v/>
      </c>
      <c r="I784" s="23" t="str">
        <f t="shared" si="149"/>
        <v>Messieurs</v>
      </c>
      <c r="J784" t="str">
        <f t="shared" si="150"/>
        <v>450.0</v>
      </c>
      <c r="K784">
        <f t="shared" si="151"/>
        <v>4</v>
      </c>
      <c r="L784" s="23" t="str">
        <f t="shared" si="152"/>
        <v>R9 </v>
      </c>
      <c r="M784" s="23" t="s">
        <v>2248</v>
      </c>
      <c r="N784" s="23" t="s">
        <v>2249</v>
      </c>
      <c r="O784" s="23" t="s">
        <v>2525</v>
      </c>
      <c r="P784" s="23">
        <v>32606</v>
      </c>
      <c r="Q784" s="23">
        <v>0.75</v>
      </c>
      <c r="R784" s="23" t="s">
        <v>76</v>
      </c>
      <c r="S784" s="23" t="s">
        <v>822</v>
      </c>
    </row>
    <row r="785" spans="1:19" x14ac:dyDescent="0.35">
      <c r="A785" s="23" t="str">
        <f t="shared" si="143"/>
        <v>Delay Justin</v>
      </c>
      <c r="B785" s="23" t="str">
        <f t="shared" si="144"/>
        <v>280.01.305.0</v>
      </c>
      <c r="C785" s="23" t="str">
        <f t="shared" si="145"/>
        <v>R8</v>
      </c>
      <c r="D785" s="23">
        <f t="shared" si="146"/>
        <v>1.2629999999999999</v>
      </c>
      <c r="E785" s="23" t="str">
        <f t="shared" si="147"/>
        <v>A</v>
      </c>
      <c r="F785" s="23" t="str">
        <f t="shared" si="148"/>
        <v>A</v>
      </c>
      <c r="G785" s="27" t="s">
        <v>29</v>
      </c>
      <c r="H785" s="27" t="str">
        <f t="shared" si="142"/>
        <v/>
      </c>
      <c r="I785" s="23" t="str">
        <f t="shared" si="149"/>
        <v>Messieurs</v>
      </c>
      <c r="J785" t="str">
        <f t="shared" si="150"/>
        <v>305.0</v>
      </c>
      <c r="K785">
        <f t="shared" si="151"/>
        <v>3</v>
      </c>
      <c r="L785" s="23" t="str">
        <f t="shared" si="152"/>
        <v>R8 </v>
      </c>
      <c r="M785" s="23" t="s">
        <v>4222</v>
      </c>
      <c r="N785" s="23" t="s">
        <v>4223</v>
      </c>
      <c r="O785" s="23" t="s">
        <v>2522</v>
      </c>
      <c r="P785" s="23">
        <v>26206</v>
      </c>
      <c r="Q785" s="23">
        <v>1.2629999999999999</v>
      </c>
      <c r="R785" s="23" t="s">
        <v>36</v>
      </c>
      <c r="S785" s="23" t="s">
        <v>36</v>
      </c>
    </row>
    <row r="786" spans="1:19" x14ac:dyDescent="0.35">
      <c r="A786" s="23" t="str">
        <f t="shared" si="143"/>
        <v>Delessert Pablo</v>
      </c>
      <c r="B786" s="23" t="str">
        <f t="shared" si="144"/>
        <v>280.12.111.0</v>
      </c>
      <c r="C786" s="23" t="str">
        <f t="shared" si="145"/>
        <v>R8</v>
      </c>
      <c r="D786" s="23">
        <f t="shared" si="146"/>
        <v>1.181</v>
      </c>
      <c r="E786" s="23" t="str">
        <f t="shared" si="147"/>
        <v>14&amp;U</v>
      </c>
      <c r="F786" s="23" t="str">
        <f t="shared" si="148"/>
        <v>S</v>
      </c>
      <c r="G786" s="27" t="s">
        <v>2786</v>
      </c>
      <c r="H786" s="27" t="str">
        <f t="shared" si="142"/>
        <v/>
      </c>
      <c r="I786" s="23" t="str">
        <f t="shared" si="149"/>
        <v>Messieurs</v>
      </c>
      <c r="J786" t="str">
        <f t="shared" si="150"/>
        <v>111.0</v>
      </c>
      <c r="K786">
        <f t="shared" si="151"/>
        <v>1</v>
      </c>
      <c r="L786" s="23" t="str">
        <f t="shared" si="152"/>
        <v>R8 </v>
      </c>
      <c r="M786" s="23" t="s">
        <v>2996</v>
      </c>
      <c r="N786" s="23" t="s">
        <v>2997</v>
      </c>
      <c r="O786" s="23" t="s">
        <v>2522</v>
      </c>
      <c r="P786" s="23">
        <v>27146</v>
      </c>
      <c r="Q786" s="23">
        <v>1.181</v>
      </c>
      <c r="R786" s="23" t="s">
        <v>81</v>
      </c>
      <c r="S786" s="23" t="s">
        <v>822</v>
      </c>
    </row>
    <row r="787" spans="1:19" x14ac:dyDescent="0.35">
      <c r="A787" s="23" t="str">
        <f t="shared" si="143"/>
        <v>Deletra Lionel</v>
      </c>
      <c r="B787" s="23" t="str">
        <f t="shared" si="144"/>
        <v>280.80.255.0</v>
      </c>
      <c r="C787" s="23" t="str">
        <f t="shared" si="145"/>
        <v>R9</v>
      </c>
      <c r="D787" s="23">
        <f t="shared" si="146"/>
        <v>0.75</v>
      </c>
      <c r="E787" s="23" t="str">
        <f t="shared" si="147"/>
        <v>45+</v>
      </c>
      <c r="F787" s="23" t="str">
        <f t="shared" si="148"/>
        <v>S</v>
      </c>
      <c r="G787" s="27" t="s">
        <v>3274</v>
      </c>
      <c r="H787" s="27" t="str">
        <f t="shared" si="142"/>
        <v/>
      </c>
      <c r="I787" s="23" t="str">
        <f t="shared" si="149"/>
        <v>Messieurs</v>
      </c>
      <c r="J787" t="str">
        <f t="shared" si="150"/>
        <v>255.0</v>
      </c>
      <c r="K787">
        <f t="shared" si="151"/>
        <v>2</v>
      </c>
      <c r="L787" s="23" t="str">
        <f t="shared" si="152"/>
        <v>R9 </v>
      </c>
      <c r="M787" s="23" t="s">
        <v>3748</v>
      </c>
      <c r="N787" s="23" t="s">
        <v>3749</v>
      </c>
      <c r="O787" s="23" t="s">
        <v>2525</v>
      </c>
      <c r="P787" s="23">
        <v>32606</v>
      </c>
      <c r="Q787" s="23">
        <v>0.75</v>
      </c>
      <c r="R787" s="23" t="s">
        <v>76</v>
      </c>
      <c r="S787" s="23" t="s">
        <v>822</v>
      </c>
    </row>
    <row r="788" spans="1:19" x14ac:dyDescent="0.35">
      <c r="A788" s="23" t="str">
        <f t="shared" si="143"/>
        <v>Délèze Julien</v>
      </c>
      <c r="B788" s="23" t="str">
        <f t="shared" si="144"/>
        <v>280.86.472.0</v>
      </c>
      <c r="C788" s="23" t="str">
        <f t="shared" si="145"/>
        <v>R7</v>
      </c>
      <c r="D788" s="23">
        <f t="shared" si="146"/>
        <v>3.4</v>
      </c>
      <c r="E788" s="23" t="str">
        <f t="shared" si="147"/>
        <v>40+</v>
      </c>
      <c r="F788" s="23" t="str">
        <f t="shared" si="148"/>
        <v>A</v>
      </c>
      <c r="G788" s="27" t="s">
        <v>26</v>
      </c>
      <c r="H788" s="27" t="str">
        <f t="shared" si="142"/>
        <v/>
      </c>
      <c r="I788" s="23" t="str">
        <f t="shared" si="149"/>
        <v>Messieurs</v>
      </c>
      <c r="J788" t="str">
        <f t="shared" si="150"/>
        <v>472.0</v>
      </c>
      <c r="K788">
        <f t="shared" si="151"/>
        <v>4</v>
      </c>
      <c r="L788" s="23" t="str">
        <f t="shared" si="152"/>
        <v>R7 </v>
      </c>
      <c r="M788" s="23" t="s">
        <v>172</v>
      </c>
      <c r="N788" s="23" t="s">
        <v>173</v>
      </c>
      <c r="O788" s="23" t="s">
        <v>2518</v>
      </c>
      <c r="P788" s="23">
        <v>10495</v>
      </c>
      <c r="Q788" s="23">
        <v>3.4</v>
      </c>
      <c r="R788" s="23" t="s">
        <v>68</v>
      </c>
      <c r="S788" s="23" t="s">
        <v>36</v>
      </c>
    </row>
    <row r="789" spans="1:19" x14ac:dyDescent="0.35">
      <c r="A789" s="23" t="str">
        <f t="shared" si="143"/>
        <v>Délèze Vanessa</v>
      </c>
      <c r="B789" s="23" t="str">
        <f t="shared" si="144"/>
        <v>280.82.606.0</v>
      </c>
      <c r="C789" s="23" t="str">
        <f t="shared" si="145"/>
        <v>R9</v>
      </c>
      <c r="D789" s="23">
        <f t="shared" si="146"/>
        <v>0.75</v>
      </c>
      <c r="E789" s="23" t="str">
        <f t="shared" si="147"/>
        <v>40+</v>
      </c>
      <c r="F789" s="23" t="str">
        <f t="shared" si="148"/>
        <v>S</v>
      </c>
      <c r="G789" s="27" t="s">
        <v>25</v>
      </c>
      <c r="H789" s="27" t="str">
        <f t="shared" si="142"/>
        <v/>
      </c>
      <c r="I789" s="23" t="str">
        <f t="shared" si="149"/>
        <v>Dames</v>
      </c>
      <c r="J789" t="str">
        <f t="shared" si="150"/>
        <v>606.0</v>
      </c>
      <c r="K789">
        <f t="shared" si="151"/>
        <v>6</v>
      </c>
      <c r="L789" s="23" t="str">
        <f t="shared" si="152"/>
        <v>R9 </v>
      </c>
      <c r="M789" s="23" t="s">
        <v>869</v>
      </c>
      <c r="N789" s="23" t="s">
        <v>870</v>
      </c>
      <c r="O789" s="23" t="s">
        <v>2525</v>
      </c>
      <c r="P789" s="23">
        <v>11849</v>
      </c>
      <c r="Q789" s="23">
        <v>0.75</v>
      </c>
      <c r="R789" s="23" t="s">
        <v>68</v>
      </c>
      <c r="S789" s="23" t="s">
        <v>822</v>
      </c>
    </row>
    <row r="790" spans="1:19" x14ac:dyDescent="0.35">
      <c r="A790" s="23" t="str">
        <f t="shared" si="143"/>
        <v>Délitroz Stéphane</v>
      </c>
      <c r="B790" s="23" t="str">
        <f t="shared" si="144"/>
        <v>299.81.153.0</v>
      </c>
      <c r="C790" s="23" t="str">
        <f t="shared" si="145"/>
        <v>R6</v>
      </c>
      <c r="D790" s="23">
        <f t="shared" si="146"/>
        <v>3.4820000000000002</v>
      </c>
      <c r="E790" s="23" t="str">
        <f t="shared" si="147"/>
        <v>45+</v>
      </c>
      <c r="F790" s="23" t="str">
        <f t="shared" si="148"/>
        <v>A</v>
      </c>
      <c r="G790" s="27" t="s">
        <v>27</v>
      </c>
      <c r="H790" s="27" t="str">
        <f t="shared" si="142"/>
        <v/>
      </c>
      <c r="I790" s="23" t="str">
        <f t="shared" si="149"/>
        <v>Messieurs</v>
      </c>
      <c r="J790" t="str">
        <f t="shared" si="150"/>
        <v>153.0</v>
      </c>
      <c r="K790">
        <f t="shared" si="151"/>
        <v>1</v>
      </c>
      <c r="L790" s="23" t="str">
        <f t="shared" si="152"/>
        <v>R6 </v>
      </c>
      <c r="M790" s="23" t="s">
        <v>203</v>
      </c>
      <c r="N790" s="23" t="s">
        <v>204</v>
      </c>
      <c r="O790" s="23" t="s">
        <v>2517</v>
      </c>
      <c r="P790" s="23">
        <v>10073</v>
      </c>
      <c r="Q790" s="23">
        <v>3.4820000000000002</v>
      </c>
      <c r="R790" s="23" t="s">
        <v>76</v>
      </c>
      <c r="S790" s="23" t="s">
        <v>36</v>
      </c>
    </row>
    <row r="791" spans="1:19" x14ac:dyDescent="0.35">
      <c r="A791" s="23" t="str">
        <f t="shared" si="143"/>
        <v>Della Casa Reymond Ginevra</v>
      </c>
      <c r="B791" s="23" t="str">
        <f t="shared" si="144"/>
        <v>280.58.847.0</v>
      </c>
      <c r="C791" s="23" t="str">
        <f t="shared" si="145"/>
        <v>R6</v>
      </c>
      <c r="D791" s="23">
        <f t="shared" si="146"/>
        <v>4.2389999999999999</v>
      </c>
      <c r="E791" s="23" t="str">
        <f t="shared" si="147"/>
        <v>65+</v>
      </c>
      <c r="F791" s="23" t="str">
        <f t="shared" si="148"/>
        <v>A</v>
      </c>
      <c r="G791" s="27" t="s">
        <v>497</v>
      </c>
      <c r="H791" s="27" t="str">
        <f t="shared" si="142"/>
        <v/>
      </c>
      <c r="I791" s="23" t="str">
        <f t="shared" si="149"/>
        <v>Dames</v>
      </c>
      <c r="J791" t="str">
        <f t="shared" si="150"/>
        <v>847.0</v>
      </c>
      <c r="K791">
        <f t="shared" si="151"/>
        <v>8</v>
      </c>
      <c r="L791" s="23" t="str">
        <f t="shared" si="152"/>
        <v>R6 </v>
      </c>
      <c r="M791" s="23" t="s">
        <v>562</v>
      </c>
      <c r="N791" s="23" t="s">
        <v>563</v>
      </c>
      <c r="O791" s="23" t="s">
        <v>2517</v>
      </c>
      <c r="P791" s="23">
        <v>2372</v>
      </c>
      <c r="Q791" s="23">
        <v>4.2389999999999999</v>
      </c>
      <c r="R791" s="23" t="s">
        <v>96</v>
      </c>
      <c r="S791" s="23" t="s">
        <v>36</v>
      </c>
    </row>
    <row r="792" spans="1:19" x14ac:dyDescent="0.35">
      <c r="A792" s="23" t="str">
        <f t="shared" si="143"/>
        <v>Delmege Nathanaël</v>
      </c>
      <c r="B792" s="23" t="str">
        <f t="shared" si="144"/>
        <v>280.10.219.0</v>
      </c>
      <c r="C792" s="23" t="str">
        <f t="shared" si="145"/>
        <v>R9</v>
      </c>
      <c r="D792" s="23">
        <f t="shared" si="146"/>
        <v>0.75</v>
      </c>
      <c r="E792" s="23" t="str">
        <f t="shared" si="147"/>
        <v>16&amp;U</v>
      </c>
      <c r="F792" s="23" t="str">
        <f t="shared" si="148"/>
        <v>S</v>
      </c>
      <c r="G792" s="27" t="s">
        <v>2783</v>
      </c>
      <c r="H792" s="27" t="str">
        <f t="shared" si="142"/>
        <v/>
      </c>
      <c r="I792" s="23" t="str">
        <f t="shared" si="149"/>
        <v>Messieurs</v>
      </c>
      <c r="J792" t="str">
        <f t="shared" si="150"/>
        <v>219.0</v>
      </c>
      <c r="K792">
        <f t="shared" si="151"/>
        <v>2</v>
      </c>
      <c r="L792" s="23" t="str">
        <f t="shared" si="152"/>
        <v>R9 </v>
      </c>
      <c r="M792" s="23" t="s">
        <v>1749</v>
      </c>
      <c r="N792" s="23" t="s">
        <v>1750</v>
      </c>
      <c r="O792" s="23" t="s">
        <v>2525</v>
      </c>
      <c r="P792" s="23">
        <v>32606</v>
      </c>
      <c r="Q792" s="23">
        <v>0.75</v>
      </c>
      <c r="R792" s="23" t="s">
        <v>85</v>
      </c>
      <c r="S792" s="23" t="s">
        <v>822</v>
      </c>
    </row>
    <row r="793" spans="1:19" x14ac:dyDescent="0.35">
      <c r="A793" s="23" t="str">
        <f t="shared" si="143"/>
        <v>Delporte Katia</v>
      </c>
      <c r="B793" s="23" t="str">
        <f t="shared" si="144"/>
        <v>280.07.637.0</v>
      </c>
      <c r="C793" s="23" t="str">
        <f t="shared" si="145"/>
        <v>R8</v>
      </c>
      <c r="D793" s="23">
        <f t="shared" si="146"/>
        <v>0.998</v>
      </c>
      <c r="E793" s="23" t="str">
        <f t="shared" si="147"/>
        <v>A</v>
      </c>
      <c r="F793" s="23" t="str">
        <f t="shared" si="148"/>
        <v>A</v>
      </c>
      <c r="G793" s="27" t="s">
        <v>2783</v>
      </c>
      <c r="H793" s="27" t="str">
        <f t="shared" si="142"/>
        <v/>
      </c>
      <c r="I793" s="23" t="str">
        <f t="shared" si="149"/>
        <v>Dames</v>
      </c>
      <c r="J793" t="str">
        <f t="shared" si="150"/>
        <v>637.0</v>
      </c>
      <c r="K793">
        <f t="shared" si="151"/>
        <v>6</v>
      </c>
      <c r="L793" s="23" t="str">
        <f t="shared" si="152"/>
        <v>R8 </v>
      </c>
      <c r="M793" s="23" t="s">
        <v>4036</v>
      </c>
      <c r="N793" s="23" t="s">
        <v>4037</v>
      </c>
      <c r="O793" s="23" t="s">
        <v>2522</v>
      </c>
      <c r="P793" s="23">
        <v>10653</v>
      </c>
      <c r="Q793" s="23">
        <v>0.998</v>
      </c>
      <c r="R793" s="23" t="s">
        <v>36</v>
      </c>
      <c r="S793" s="23" t="s">
        <v>36</v>
      </c>
    </row>
    <row r="794" spans="1:19" x14ac:dyDescent="0.35">
      <c r="A794" s="23" t="str">
        <f t="shared" si="143"/>
        <v>Demichel Sébastien</v>
      </c>
      <c r="B794" s="23" t="str">
        <f t="shared" si="144"/>
        <v>281.93.390.0</v>
      </c>
      <c r="C794" s="23" t="str">
        <f t="shared" si="145"/>
        <v>R7</v>
      </c>
      <c r="D794" s="23">
        <f t="shared" si="146"/>
        <v>2.4830000000000001</v>
      </c>
      <c r="E794" s="23" t="str">
        <f t="shared" si="147"/>
        <v>A</v>
      </c>
      <c r="F794" s="23" t="str">
        <f t="shared" si="148"/>
        <v>A</v>
      </c>
      <c r="G794" s="27" t="s">
        <v>2786</v>
      </c>
      <c r="H794" s="27" t="str">
        <f t="shared" si="142"/>
        <v/>
      </c>
      <c r="I794" s="23" t="str">
        <f t="shared" si="149"/>
        <v>Messieurs</v>
      </c>
      <c r="J794" t="str">
        <f t="shared" si="150"/>
        <v>390.0</v>
      </c>
      <c r="K794">
        <f t="shared" si="151"/>
        <v>3</v>
      </c>
      <c r="L794" s="23" t="str">
        <f t="shared" si="152"/>
        <v>R7 </v>
      </c>
      <c r="M794" s="23" t="s">
        <v>3074</v>
      </c>
      <c r="N794" s="23" t="s">
        <v>3075</v>
      </c>
      <c r="O794" s="23" t="s">
        <v>2518</v>
      </c>
      <c r="P794" s="23">
        <v>15912</v>
      </c>
      <c r="Q794" s="23">
        <v>2.4830000000000001</v>
      </c>
      <c r="R794" s="23" t="s">
        <v>36</v>
      </c>
      <c r="S794" s="23" t="s">
        <v>36</v>
      </c>
    </row>
    <row r="795" spans="1:19" x14ac:dyDescent="0.35">
      <c r="A795" s="23" t="str">
        <f t="shared" si="143"/>
        <v>Demierre Milan</v>
      </c>
      <c r="B795" s="23" t="str">
        <f t="shared" si="144"/>
        <v>281.13.408.0</v>
      </c>
      <c r="C795" s="23" t="str">
        <f t="shared" si="145"/>
        <v>R9</v>
      </c>
      <c r="D795" s="23">
        <f t="shared" si="146"/>
        <v>0.745</v>
      </c>
      <c r="E795" s="23" t="str">
        <f t="shared" si="147"/>
        <v>14&amp;U</v>
      </c>
      <c r="F795" s="23" t="str">
        <f t="shared" si="148"/>
        <v>A</v>
      </c>
      <c r="G795" s="27" t="s">
        <v>4910</v>
      </c>
      <c r="H795" s="27" t="str">
        <f t="shared" si="142"/>
        <v/>
      </c>
      <c r="I795" s="23" t="str">
        <f t="shared" si="149"/>
        <v>Messieurs</v>
      </c>
      <c r="J795" t="str">
        <f t="shared" si="150"/>
        <v>408.0</v>
      </c>
      <c r="K795">
        <f t="shared" si="151"/>
        <v>4</v>
      </c>
      <c r="L795" s="23" t="str">
        <f t="shared" si="152"/>
        <v>R9 </v>
      </c>
      <c r="M795" s="23" t="s">
        <v>6946</v>
      </c>
      <c r="N795" s="23" t="s">
        <v>6947</v>
      </c>
      <c r="O795" s="23" t="s">
        <v>2525</v>
      </c>
      <c r="P795" s="23">
        <v>44992</v>
      </c>
      <c r="Q795" s="23">
        <v>0.745</v>
      </c>
      <c r="R795" s="23" t="s">
        <v>81</v>
      </c>
      <c r="S795" s="23" t="s">
        <v>36</v>
      </c>
    </row>
    <row r="796" spans="1:19" x14ac:dyDescent="0.35">
      <c r="A796" s="23" t="str">
        <f t="shared" si="143"/>
        <v>Demierre Thoma</v>
      </c>
      <c r="B796" s="23" t="str">
        <f t="shared" si="144"/>
        <v>281.03.218.0</v>
      </c>
      <c r="C796" s="23" t="str">
        <f t="shared" si="145"/>
        <v>R7</v>
      </c>
      <c r="D796" s="23">
        <f t="shared" si="146"/>
        <v>3.294</v>
      </c>
      <c r="E796" s="23" t="str">
        <f t="shared" si="147"/>
        <v>A</v>
      </c>
      <c r="F796" s="23" t="str">
        <f t="shared" si="148"/>
        <v>A</v>
      </c>
      <c r="G796" s="27" t="s">
        <v>2786</v>
      </c>
      <c r="H796" s="27" t="str">
        <f t="shared" si="142"/>
        <v/>
      </c>
      <c r="I796" s="23" t="str">
        <f t="shared" si="149"/>
        <v>Messieurs</v>
      </c>
      <c r="J796" t="str">
        <f t="shared" si="150"/>
        <v>218.0</v>
      </c>
      <c r="K796">
        <f t="shared" si="151"/>
        <v>2</v>
      </c>
      <c r="L796" s="23" t="str">
        <f t="shared" si="152"/>
        <v>R7 </v>
      </c>
      <c r="M796" s="23" t="s">
        <v>2968</v>
      </c>
      <c r="N796" s="23" t="s">
        <v>2969</v>
      </c>
      <c r="O796" s="23" t="s">
        <v>2518</v>
      </c>
      <c r="P796" s="23">
        <v>11044</v>
      </c>
      <c r="Q796" s="23">
        <v>3.294</v>
      </c>
      <c r="R796" s="23" t="s">
        <v>36</v>
      </c>
      <c r="S796" s="23" t="s">
        <v>36</v>
      </c>
    </row>
    <row r="797" spans="1:19" x14ac:dyDescent="0.35">
      <c r="A797" s="23" t="str">
        <f t="shared" si="143"/>
        <v>Demiri Leon</v>
      </c>
      <c r="B797" s="23" t="str">
        <f t="shared" si="144"/>
        <v>281.16.430.0</v>
      </c>
      <c r="C797" s="23" t="str">
        <f t="shared" si="145"/>
        <v>R9</v>
      </c>
      <c r="D797" s="23">
        <f t="shared" si="146"/>
        <v>0.75</v>
      </c>
      <c r="E797" s="23" t="str">
        <f t="shared" si="147"/>
        <v>10&amp;U</v>
      </c>
      <c r="F797" s="23" t="str">
        <f t="shared" si="148"/>
        <v>A</v>
      </c>
      <c r="G797" s="27" t="s">
        <v>4910</v>
      </c>
      <c r="H797" s="27" t="str">
        <f t="shared" si="142"/>
        <v/>
      </c>
      <c r="I797" s="23" t="str">
        <f t="shared" si="149"/>
        <v>Messieurs</v>
      </c>
      <c r="J797" t="str">
        <f t="shared" si="150"/>
        <v>430.0</v>
      </c>
      <c r="K797">
        <f t="shared" si="151"/>
        <v>4</v>
      </c>
      <c r="L797" s="23" t="str">
        <f t="shared" si="152"/>
        <v>R9 </v>
      </c>
      <c r="M797" s="23" t="s">
        <v>6814</v>
      </c>
      <c r="N797" s="23" t="s">
        <v>6815</v>
      </c>
      <c r="O797" s="23" t="s">
        <v>2525</v>
      </c>
      <c r="P797" s="23">
        <v>32606</v>
      </c>
      <c r="Q797" s="23">
        <v>0.75</v>
      </c>
      <c r="R797" s="23" t="s">
        <v>106</v>
      </c>
      <c r="S797" s="23" t="s">
        <v>36</v>
      </c>
    </row>
    <row r="798" spans="1:19" x14ac:dyDescent="0.35">
      <c r="A798" s="23" t="str">
        <f t="shared" si="143"/>
        <v>DEMONT Bryan</v>
      </c>
      <c r="B798" s="23" t="str">
        <f t="shared" si="144"/>
        <v>281.88.157.0</v>
      </c>
      <c r="C798" s="23" t="str">
        <f t="shared" si="145"/>
        <v>R9</v>
      </c>
      <c r="D798" s="23">
        <f t="shared" si="146"/>
        <v>0.75</v>
      </c>
      <c r="E798" s="23" t="str">
        <f t="shared" si="147"/>
        <v>35+</v>
      </c>
      <c r="F798" s="23" t="str">
        <f t="shared" si="148"/>
        <v>S</v>
      </c>
      <c r="G798" s="27" t="s">
        <v>497</v>
      </c>
      <c r="H798" s="27" t="str">
        <f t="shared" si="142"/>
        <v/>
      </c>
      <c r="I798" s="23" t="str">
        <f t="shared" si="149"/>
        <v>Messieurs</v>
      </c>
      <c r="J798" t="str">
        <f t="shared" si="150"/>
        <v>157.0</v>
      </c>
      <c r="K798">
        <f t="shared" si="151"/>
        <v>1</v>
      </c>
      <c r="L798" s="23" t="str">
        <f t="shared" si="152"/>
        <v>R9 </v>
      </c>
      <c r="M798" s="23" t="s">
        <v>2815</v>
      </c>
      <c r="N798" s="23" t="s">
        <v>2816</v>
      </c>
      <c r="O798" s="23" t="s">
        <v>2525</v>
      </c>
      <c r="P798" s="23">
        <v>32606</v>
      </c>
      <c r="Q798" s="23">
        <v>0.75</v>
      </c>
      <c r="R798" s="23" t="s">
        <v>42</v>
      </c>
      <c r="S798" s="23" t="s">
        <v>822</v>
      </c>
    </row>
    <row r="799" spans="1:19" x14ac:dyDescent="0.35">
      <c r="A799" s="23" t="str">
        <f t="shared" si="143"/>
        <v>Demont Guibat Emma</v>
      </c>
      <c r="B799" s="23" t="str">
        <f t="shared" si="144"/>
        <v>281.10.804.0</v>
      </c>
      <c r="C799" s="23" t="str">
        <f t="shared" si="145"/>
        <v>R7</v>
      </c>
      <c r="D799" s="23">
        <f t="shared" si="146"/>
        <v>1.758</v>
      </c>
      <c r="E799" s="23" t="str">
        <f t="shared" si="147"/>
        <v>16&amp;U</v>
      </c>
      <c r="F799" s="23" t="str">
        <f t="shared" si="148"/>
        <v>A</v>
      </c>
      <c r="G799" s="27" t="s">
        <v>4910</v>
      </c>
      <c r="H799" s="27" t="str">
        <f t="shared" si="142"/>
        <v/>
      </c>
      <c r="I799" s="23" t="str">
        <f t="shared" si="149"/>
        <v>Dames</v>
      </c>
      <c r="J799" t="str">
        <f t="shared" si="150"/>
        <v>804.0</v>
      </c>
      <c r="K799">
        <f t="shared" si="151"/>
        <v>8</v>
      </c>
      <c r="L799" s="23" t="str">
        <f t="shared" si="152"/>
        <v>R7 </v>
      </c>
      <c r="M799" s="23" t="s">
        <v>6437</v>
      </c>
      <c r="N799" s="23" t="s">
        <v>6438</v>
      </c>
      <c r="O799" s="23" t="s">
        <v>2518</v>
      </c>
      <c r="P799" s="23">
        <v>7675</v>
      </c>
      <c r="Q799" s="23">
        <v>1.758</v>
      </c>
      <c r="R799" s="23" t="s">
        <v>85</v>
      </c>
      <c r="S799" s="23" t="s">
        <v>36</v>
      </c>
    </row>
    <row r="800" spans="1:19" x14ac:dyDescent="0.35">
      <c r="A800" s="23" t="str">
        <f t="shared" si="143"/>
        <v>Demont Guibat Eve</v>
      </c>
      <c r="B800" s="23" t="str">
        <f t="shared" si="144"/>
        <v>281.12.832.0</v>
      </c>
      <c r="C800" s="23" t="str">
        <f t="shared" si="145"/>
        <v>R7</v>
      </c>
      <c r="D800" s="23">
        <f t="shared" si="146"/>
        <v>3.0840000000000001</v>
      </c>
      <c r="E800" s="23" t="str">
        <f t="shared" si="147"/>
        <v>14&amp;U</v>
      </c>
      <c r="F800" s="23" t="str">
        <f t="shared" si="148"/>
        <v>A</v>
      </c>
      <c r="G800" s="27" t="s">
        <v>4910</v>
      </c>
      <c r="H800" s="27" t="str">
        <f t="shared" si="142"/>
        <v/>
      </c>
      <c r="I800" s="23" t="str">
        <f t="shared" si="149"/>
        <v>Dames</v>
      </c>
      <c r="J800" t="str">
        <f t="shared" si="150"/>
        <v>832.0</v>
      </c>
      <c r="K800">
        <f t="shared" si="151"/>
        <v>8</v>
      </c>
      <c r="L800" s="23" t="str">
        <f t="shared" si="152"/>
        <v>R7 </v>
      </c>
      <c r="M800" s="23" t="s">
        <v>6369</v>
      </c>
      <c r="N800" s="23" t="s">
        <v>6370</v>
      </c>
      <c r="O800" s="23" t="s">
        <v>2518</v>
      </c>
      <c r="P800" s="23">
        <v>4245</v>
      </c>
      <c r="Q800" s="23">
        <v>3.0840000000000001</v>
      </c>
      <c r="R800" s="23" t="s">
        <v>81</v>
      </c>
      <c r="S800" s="23" t="s">
        <v>36</v>
      </c>
    </row>
    <row r="801" spans="1:19" x14ac:dyDescent="0.35">
      <c r="A801" s="23" t="str">
        <f t="shared" si="143"/>
        <v>Dénériaz Christian</v>
      </c>
      <c r="B801" s="23" t="str">
        <f t="shared" si="144"/>
        <v>281.60.381.0</v>
      </c>
      <c r="C801" s="23" t="str">
        <f t="shared" si="145"/>
        <v>R8</v>
      </c>
      <c r="D801" s="23">
        <f t="shared" si="146"/>
        <v>1.24</v>
      </c>
      <c r="E801" s="23" t="str">
        <f t="shared" si="147"/>
        <v>65+</v>
      </c>
      <c r="F801" s="23" t="str">
        <f t="shared" si="148"/>
        <v>A</v>
      </c>
      <c r="G801" s="27" t="s">
        <v>27</v>
      </c>
      <c r="H801" s="27" t="str">
        <f t="shared" si="142"/>
        <v/>
      </c>
      <c r="I801" s="23" t="str">
        <f t="shared" si="149"/>
        <v>Messieurs</v>
      </c>
      <c r="J801" t="str">
        <f t="shared" si="150"/>
        <v>381.0</v>
      </c>
      <c r="K801">
        <f t="shared" si="151"/>
        <v>3</v>
      </c>
      <c r="L801" s="23" t="str">
        <f t="shared" si="152"/>
        <v>R8 </v>
      </c>
      <c r="M801" s="23" t="s">
        <v>205</v>
      </c>
      <c r="N801" s="23" t="s">
        <v>206</v>
      </c>
      <c r="O801" s="23" t="s">
        <v>2522</v>
      </c>
      <c r="P801" s="23">
        <v>26471</v>
      </c>
      <c r="Q801" s="23">
        <v>1.24</v>
      </c>
      <c r="R801" s="23" t="s">
        <v>96</v>
      </c>
      <c r="S801" s="23" t="s">
        <v>36</v>
      </c>
    </row>
    <row r="802" spans="1:19" x14ac:dyDescent="0.35">
      <c r="A802" s="23" t="str">
        <f t="shared" si="143"/>
        <v>Deneriaz Maxime</v>
      </c>
      <c r="B802" s="23" t="str">
        <f t="shared" si="144"/>
        <v>281.93.103.0</v>
      </c>
      <c r="C802" s="23" t="str">
        <f t="shared" si="145"/>
        <v>R9</v>
      </c>
      <c r="D802" s="23">
        <f t="shared" si="146"/>
        <v>0.75</v>
      </c>
      <c r="E802" s="23" t="str">
        <f t="shared" si="147"/>
        <v>A</v>
      </c>
      <c r="F802" s="23" t="str">
        <f t="shared" si="148"/>
        <v>S</v>
      </c>
      <c r="G802" s="27" t="s">
        <v>27</v>
      </c>
      <c r="H802" s="27" t="str">
        <f t="shared" si="142"/>
        <v/>
      </c>
      <c r="I802" s="23" t="str">
        <f t="shared" si="149"/>
        <v>Messieurs</v>
      </c>
      <c r="J802" t="str">
        <f t="shared" si="150"/>
        <v>103.0</v>
      </c>
      <c r="K802">
        <f t="shared" si="151"/>
        <v>1</v>
      </c>
      <c r="L802" s="23" t="str">
        <f t="shared" si="152"/>
        <v>R9 </v>
      </c>
      <c r="M802" s="23" t="s">
        <v>1363</v>
      </c>
      <c r="N802" s="23" t="s">
        <v>1364</v>
      </c>
      <c r="O802" s="23" t="s">
        <v>2525</v>
      </c>
      <c r="P802" s="23">
        <v>32606</v>
      </c>
      <c r="Q802" s="23">
        <v>0.75</v>
      </c>
      <c r="R802" s="23" t="s">
        <v>36</v>
      </c>
      <c r="S802" s="23" t="s">
        <v>822</v>
      </c>
    </row>
    <row r="803" spans="1:19" x14ac:dyDescent="0.35">
      <c r="A803" s="23" t="str">
        <f t="shared" si="143"/>
        <v>Deng Khieu Emma</v>
      </c>
      <c r="B803" s="23" t="str">
        <f t="shared" si="144"/>
        <v>281.78.578.0</v>
      </c>
      <c r="C803" s="23" t="str">
        <f t="shared" si="145"/>
        <v>R9</v>
      </c>
      <c r="D803" s="23">
        <f t="shared" si="146"/>
        <v>0.75</v>
      </c>
      <c r="E803" s="23" t="str">
        <f t="shared" si="147"/>
        <v>45+</v>
      </c>
      <c r="F803" s="23" t="str">
        <f t="shared" si="148"/>
        <v>S</v>
      </c>
      <c r="G803" s="27" t="s">
        <v>493</v>
      </c>
      <c r="H803" s="27" t="str">
        <f t="shared" si="142"/>
        <v/>
      </c>
      <c r="I803" s="23" t="str">
        <f t="shared" si="149"/>
        <v>Dames</v>
      </c>
      <c r="J803" t="str">
        <f t="shared" si="150"/>
        <v>578.0</v>
      </c>
      <c r="K803">
        <f t="shared" si="151"/>
        <v>5</v>
      </c>
      <c r="L803" s="23" t="str">
        <f t="shared" si="152"/>
        <v>R9 </v>
      </c>
      <c r="M803" s="23" t="s">
        <v>2136</v>
      </c>
      <c r="N803" s="23" t="s">
        <v>2137</v>
      </c>
      <c r="O803" s="23" t="s">
        <v>2525</v>
      </c>
      <c r="P803" s="23">
        <v>11849</v>
      </c>
      <c r="Q803" s="23">
        <v>0.75</v>
      </c>
      <c r="R803" s="23" t="s">
        <v>76</v>
      </c>
      <c r="S803" s="23" t="s">
        <v>822</v>
      </c>
    </row>
    <row r="804" spans="1:19" x14ac:dyDescent="0.35">
      <c r="A804" s="23" t="str">
        <f t="shared" si="143"/>
        <v>Deniskin Maxime</v>
      </c>
      <c r="B804" s="23" t="str">
        <f t="shared" si="144"/>
        <v>281.12.383.0</v>
      </c>
      <c r="C804" s="23" t="str">
        <f t="shared" si="145"/>
        <v>R8</v>
      </c>
      <c r="D804" s="23">
        <f t="shared" si="146"/>
        <v>0.95299999999999996</v>
      </c>
      <c r="E804" s="23" t="str">
        <f t="shared" si="147"/>
        <v>14&amp;U</v>
      </c>
      <c r="F804" s="23" t="str">
        <f t="shared" si="148"/>
        <v>A</v>
      </c>
      <c r="G804" s="27" t="s">
        <v>4910</v>
      </c>
      <c r="H804" s="27" t="str">
        <f t="shared" si="142"/>
        <v/>
      </c>
      <c r="I804" s="23" t="str">
        <f t="shared" si="149"/>
        <v>Messieurs</v>
      </c>
      <c r="J804" t="str">
        <f t="shared" si="150"/>
        <v>383.0</v>
      </c>
      <c r="K804">
        <f t="shared" si="151"/>
        <v>3</v>
      </c>
      <c r="L804" s="23" t="str">
        <f t="shared" si="152"/>
        <v>R8 </v>
      </c>
      <c r="M804" s="23" t="s">
        <v>6792</v>
      </c>
      <c r="N804" s="23" t="s">
        <v>6793</v>
      </c>
      <c r="O804" s="23" t="s">
        <v>2522</v>
      </c>
      <c r="P804" s="23">
        <v>29703</v>
      </c>
      <c r="Q804" s="23">
        <v>0.95299999999999996</v>
      </c>
      <c r="R804" s="23" t="s">
        <v>81</v>
      </c>
      <c r="S804" s="23" t="s">
        <v>36</v>
      </c>
    </row>
    <row r="805" spans="1:19" x14ac:dyDescent="0.35">
      <c r="A805" s="23" t="str">
        <f t="shared" si="143"/>
        <v>Dennis Christine</v>
      </c>
      <c r="B805" s="23" t="str">
        <f t="shared" si="144"/>
        <v>281.63.836.0</v>
      </c>
      <c r="C805" s="23" t="str">
        <f t="shared" si="145"/>
        <v>R6</v>
      </c>
      <c r="D805" s="23">
        <f t="shared" si="146"/>
        <v>3.6819999999999999</v>
      </c>
      <c r="E805" s="23" t="str">
        <f t="shared" si="147"/>
        <v>60+</v>
      </c>
      <c r="F805" s="23" t="str">
        <f t="shared" si="148"/>
        <v>S</v>
      </c>
      <c r="G805" s="27" t="s">
        <v>1733</v>
      </c>
      <c r="H805" s="27" t="str">
        <f t="shared" si="142"/>
        <v/>
      </c>
      <c r="I805" s="23" t="str">
        <f t="shared" si="149"/>
        <v>Dames</v>
      </c>
      <c r="J805" t="str">
        <f t="shared" si="150"/>
        <v>836.0</v>
      </c>
      <c r="K805">
        <f t="shared" si="151"/>
        <v>8</v>
      </c>
      <c r="L805" s="23" t="str">
        <f t="shared" si="152"/>
        <v>R6 </v>
      </c>
      <c r="M805" s="23" t="s">
        <v>1787</v>
      </c>
      <c r="N805" s="23" t="s">
        <v>1788</v>
      </c>
      <c r="O805" s="23" t="s">
        <v>2517</v>
      </c>
      <c r="P805" s="23">
        <v>3222</v>
      </c>
      <c r="Q805" s="23">
        <v>3.6819999999999999</v>
      </c>
      <c r="R805" s="23" t="s">
        <v>47</v>
      </c>
      <c r="S805" s="23" t="s">
        <v>822</v>
      </c>
    </row>
    <row r="806" spans="1:19" x14ac:dyDescent="0.35">
      <c r="A806" s="23" t="str">
        <f t="shared" si="143"/>
        <v>Denti Guillaume</v>
      </c>
      <c r="B806" s="23" t="str">
        <f t="shared" si="144"/>
        <v>281.00.285.0</v>
      </c>
      <c r="C806" s="23" t="str">
        <f t="shared" si="145"/>
        <v>R9</v>
      </c>
      <c r="D806" s="23">
        <f t="shared" si="146"/>
        <v>0.75</v>
      </c>
      <c r="E806" s="23" t="str">
        <f t="shared" si="147"/>
        <v>A</v>
      </c>
      <c r="F806" s="23" t="str">
        <f t="shared" si="148"/>
        <v>S</v>
      </c>
      <c r="G806" s="27" t="s">
        <v>27</v>
      </c>
      <c r="H806" s="27" t="str">
        <f t="shared" si="142"/>
        <v/>
      </c>
      <c r="I806" s="23" t="str">
        <f t="shared" si="149"/>
        <v>Messieurs</v>
      </c>
      <c r="J806" t="str">
        <f t="shared" si="150"/>
        <v>285.0</v>
      </c>
      <c r="K806">
        <f t="shared" si="151"/>
        <v>2</v>
      </c>
      <c r="L806" s="23" t="str">
        <f t="shared" si="152"/>
        <v>R9 </v>
      </c>
      <c r="M806" s="23" t="s">
        <v>1365</v>
      </c>
      <c r="N806" s="23" t="s">
        <v>1366</v>
      </c>
      <c r="O806" s="23" t="s">
        <v>2525</v>
      </c>
      <c r="P806" s="23">
        <v>32606</v>
      </c>
      <c r="Q806" s="23">
        <v>0.75</v>
      </c>
      <c r="R806" s="23" t="s">
        <v>36</v>
      </c>
      <c r="S806" s="23" t="s">
        <v>822</v>
      </c>
    </row>
    <row r="807" spans="1:19" x14ac:dyDescent="0.35">
      <c r="A807" s="23" t="str">
        <f t="shared" si="143"/>
        <v>Depallens Adrien</v>
      </c>
      <c r="B807" s="23" t="str">
        <f t="shared" si="144"/>
        <v>282.05.138.0</v>
      </c>
      <c r="C807" s="23" t="str">
        <f t="shared" si="145"/>
        <v>R9</v>
      </c>
      <c r="D807" s="23">
        <f t="shared" si="146"/>
        <v>0.75</v>
      </c>
      <c r="E807" s="23" t="str">
        <f t="shared" si="147"/>
        <v>A</v>
      </c>
      <c r="F807" s="23" t="str">
        <f t="shared" si="148"/>
        <v>S</v>
      </c>
      <c r="G807" s="27" t="s">
        <v>28</v>
      </c>
      <c r="H807" s="27" t="str">
        <f t="shared" si="142"/>
        <v/>
      </c>
      <c r="I807" s="23" t="str">
        <f t="shared" si="149"/>
        <v>Messieurs</v>
      </c>
      <c r="J807" t="str">
        <f t="shared" si="150"/>
        <v>138.0</v>
      </c>
      <c r="K807">
        <f t="shared" si="151"/>
        <v>1</v>
      </c>
      <c r="L807" s="23" t="str">
        <f t="shared" si="152"/>
        <v>R9 </v>
      </c>
      <c r="M807" s="23" t="s">
        <v>342</v>
      </c>
      <c r="N807" s="23" t="s">
        <v>343</v>
      </c>
      <c r="O807" s="23" t="s">
        <v>2525</v>
      </c>
      <c r="P807" s="23">
        <v>32606</v>
      </c>
      <c r="Q807" s="23">
        <v>0.75</v>
      </c>
      <c r="R807" s="23" t="s">
        <v>36</v>
      </c>
      <c r="S807" s="23" t="s">
        <v>822</v>
      </c>
    </row>
    <row r="808" spans="1:19" x14ac:dyDescent="0.35">
      <c r="A808" s="23" t="str">
        <f t="shared" si="143"/>
        <v>Der Hagopian Stéphane</v>
      </c>
      <c r="B808" s="23" t="str">
        <f t="shared" si="144"/>
        <v>282.69.267.0</v>
      </c>
      <c r="C808" s="23" t="str">
        <f t="shared" si="145"/>
        <v>R6</v>
      </c>
      <c r="D808" s="23">
        <f t="shared" si="146"/>
        <v>3.593</v>
      </c>
      <c r="E808" s="23" t="str">
        <f t="shared" si="147"/>
        <v>55+</v>
      </c>
      <c r="F808" s="23" t="str">
        <f t="shared" si="148"/>
        <v>A</v>
      </c>
      <c r="G808" s="27" t="s">
        <v>2783</v>
      </c>
      <c r="H808" s="27" t="str">
        <f t="shared" si="142"/>
        <v/>
      </c>
      <c r="I808" s="23" t="str">
        <f t="shared" si="149"/>
        <v>Messieurs</v>
      </c>
      <c r="J808" t="str">
        <f t="shared" si="150"/>
        <v>267.0</v>
      </c>
      <c r="K808">
        <f t="shared" si="151"/>
        <v>2</v>
      </c>
      <c r="L808" s="23" t="str">
        <f t="shared" si="152"/>
        <v>R6 </v>
      </c>
      <c r="M808" s="23" t="s">
        <v>669</v>
      </c>
      <c r="N808" s="23" t="s">
        <v>670</v>
      </c>
      <c r="O808" s="23" t="s">
        <v>2517</v>
      </c>
      <c r="P808" s="23">
        <v>9510</v>
      </c>
      <c r="Q808" s="23">
        <v>3.593</v>
      </c>
      <c r="R808" s="23" t="s">
        <v>53</v>
      </c>
      <c r="S808" s="23" t="s">
        <v>36</v>
      </c>
    </row>
    <row r="809" spans="1:19" x14ac:dyDescent="0.35">
      <c r="A809" s="23" t="str">
        <f t="shared" si="143"/>
        <v>Derbal Loris</v>
      </c>
      <c r="B809" s="23" t="str">
        <f t="shared" si="144"/>
        <v>282.99.367.0</v>
      </c>
      <c r="C809" s="23" t="str">
        <f t="shared" si="145"/>
        <v>R8</v>
      </c>
      <c r="D809" s="23">
        <f t="shared" si="146"/>
        <v>1.613</v>
      </c>
      <c r="E809" s="23" t="str">
        <f t="shared" si="147"/>
        <v>A</v>
      </c>
      <c r="F809" s="23" t="str">
        <f t="shared" si="148"/>
        <v>S</v>
      </c>
      <c r="G809" s="27" t="s">
        <v>5553</v>
      </c>
      <c r="H809" s="27" t="str">
        <f t="shared" si="142"/>
        <v/>
      </c>
      <c r="I809" s="23" t="str">
        <f t="shared" si="149"/>
        <v>Messieurs</v>
      </c>
      <c r="J809" t="str">
        <f t="shared" si="150"/>
        <v>367.0</v>
      </c>
      <c r="K809">
        <f t="shared" si="151"/>
        <v>3</v>
      </c>
      <c r="L809" s="23" t="str">
        <f t="shared" si="152"/>
        <v>R8 </v>
      </c>
      <c r="M809" s="23" t="s">
        <v>5249</v>
      </c>
      <c r="N809" s="23" t="s">
        <v>5250</v>
      </c>
      <c r="O809" s="23" t="s">
        <v>2522</v>
      </c>
      <c r="P809" s="23">
        <v>22624</v>
      </c>
      <c r="Q809" s="23">
        <v>1.613</v>
      </c>
      <c r="R809" s="23" t="s">
        <v>36</v>
      </c>
      <c r="S809" s="23" t="s">
        <v>822</v>
      </c>
    </row>
    <row r="810" spans="1:19" x14ac:dyDescent="0.35">
      <c r="A810" s="23" t="str">
        <f t="shared" si="143"/>
        <v>Derry Takae</v>
      </c>
      <c r="B810" s="23" t="str">
        <f t="shared" si="144"/>
        <v>282.77.831.0</v>
      </c>
      <c r="C810" s="23" t="str">
        <f t="shared" si="145"/>
        <v>R7</v>
      </c>
      <c r="D810" s="23">
        <f t="shared" si="146"/>
        <v>3.0129999999999999</v>
      </c>
      <c r="E810" s="23" t="str">
        <f t="shared" si="147"/>
        <v>45+</v>
      </c>
      <c r="F810" s="23" t="str">
        <f t="shared" si="148"/>
        <v>A</v>
      </c>
      <c r="G810" s="27" t="s">
        <v>1733</v>
      </c>
      <c r="H810" s="27" t="str">
        <f t="shared" si="142"/>
        <v/>
      </c>
      <c r="I810" s="23" t="str">
        <f t="shared" si="149"/>
        <v>Dames</v>
      </c>
      <c r="J810" t="str">
        <f t="shared" si="150"/>
        <v>831.0</v>
      </c>
      <c r="K810">
        <f t="shared" si="151"/>
        <v>8</v>
      </c>
      <c r="L810" s="23" t="str">
        <f t="shared" si="152"/>
        <v>R7 </v>
      </c>
      <c r="M810" s="23" t="s">
        <v>6179</v>
      </c>
      <c r="N810" s="23" t="s">
        <v>6180</v>
      </c>
      <c r="O810" s="23" t="s">
        <v>2518</v>
      </c>
      <c r="P810" s="23">
        <v>4367</v>
      </c>
      <c r="Q810" s="23">
        <v>3.0129999999999999</v>
      </c>
      <c r="R810" s="23" t="s">
        <v>76</v>
      </c>
      <c r="S810" s="23" t="s">
        <v>36</v>
      </c>
    </row>
    <row r="811" spans="1:19" x14ac:dyDescent="0.35">
      <c r="A811" s="23" t="str">
        <f t="shared" si="143"/>
        <v>Desboeufs Yannick</v>
      </c>
      <c r="B811" s="23" t="str">
        <f t="shared" si="144"/>
        <v>283.76.330.0</v>
      </c>
      <c r="C811" s="23" t="str">
        <f t="shared" si="145"/>
        <v>R9</v>
      </c>
      <c r="D811" s="23">
        <f t="shared" si="146"/>
        <v>0.75</v>
      </c>
      <c r="E811" s="23" t="str">
        <f t="shared" si="147"/>
        <v>50+</v>
      </c>
      <c r="F811" s="23" t="str">
        <f t="shared" si="148"/>
        <v>S</v>
      </c>
      <c r="G811" s="27" t="s">
        <v>4910</v>
      </c>
      <c r="H811" s="27" t="str">
        <f t="shared" si="142"/>
        <v/>
      </c>
      <c r="I811" s="23" t="str">
        <f t="shared" si="149"/>
        <v>Messieurs</v>
      </c>
      <c r="J811" t="str">
        <f t="shared" si="150"/>
        <v>330.0</v>
      </c>
      <c r="K811">
        <f t="shared" si="151"/>
        <v>3</v>
      </c>
      <c r="L811" s="23" t="str">
        <f t="shared" si="152"/>
        <v>R9 </v>
      </c>
      <c r="M811" s="23" t="s">
        <v>6918</v>
      </c>
      <c r="N811" s="23" t="s">
        <v>6919</v>
      </c>
      <c r="O811" s="23" t="s">
        <v>2525</v>
      </c>
      <c r="P811" s="23">
        <v>32606</v>
      </c>
      <c r="Q811" s="23">
        <v>0.75</v>
      </c>
      <c r="R811" s="23" t="s">
        <v>39</v>
      </c>
      <c r="S811" s="23" t="s">
        <v>822</v>
      </c>
    </row>
    <row r="812" spans="1:19" x14ac:dyDescent="0.35">
      <c r="A812" s="23" t="str">
        <f t="shared" si="143"/>
        <v>Deschamps Lilian</v>
      </c>
      <c r="B812" s="23" t="str">
        <f t="shared" si="144"/>
        <v>283.12.413.0</v>
      </c>
      <c r="C812" s="23" t="str">
        <f t="shared" si="145"/>
        <v>R6</v>
      </c>
      <c r="D812" s="23">
        <f t="shared" si="146"/>
        <v>4.1539999999999999</v>
      </c>
      <c r="E812" s="23" t="str">
        <f t="shared" si="147"/>
        <v>14&amp;U</v>
      </c>
      <c r="F812" s="23" t="str">
        <f t="shared" si="148"/>
        <v>A</v>
      </c>
      <c r="G812" s="27" t="s">
        <v>29</v>
      </c>
      <c r="H812" s="27" t="str">
        <f t="shared" si="142"/>
        <v/>
      </c>
      <c r="I812" s="23" t="str">
        <f t="shared" si="149"/>
        <v>Messieurs</v>
      </c>
      <c r="J812" t="str">
        <f t="shared" si="150"/>
        <v>413.0</v>
      </c>
      <c r="K812">
        <f t="shared" si="151"/>
        <v>4</v>
      </c>
      <c r="L812" s="23" t="str">
        <f t="shared" si="152"/>
        <v>R6 </v>
      </c>
      <c r="M812" s="23" t="s">
        <v>5564</v>
      </c>
      <c r="N812" s="23" t="s">
        <v>5565</v>
      </c>
      <c r="O812" s="23" t="s">
        <v>2517</v>
      </c>
      <c r="P812" s="23">
        <v>7031</v>
      </c>
      <c r="Q812" s="23">
        <v>4.1539999999999999</v>
      </c>
      <c r="R812" s="23" t="s">
        <v>81</v>
      </c>
      <c r="S812" s="23" t="s">
        <v>36</v>
      </c>
    </row>
    <row r="813" spans="1:19" x14ac:dyDescent="0.35">
      <c r="A813" s="23" t="str">
        <f t="shared" si="143"/>
        <v>Deschenaux Florian</v>
      </c>
      <c r="B813" s="23" t="str">
        <f t="shared" si="144"/>
        <v>283.91.283.0</v>
      </c>
      <c r="C813" s="23" t="str">
        <f t="shared" si="145"/>
        <v>R7</v>
      </c>
      <c r="D813" s="23">
        <f t="shared" si="146"/>
        <v>2.29</v>
      </c>
      <c r="E813" s="23" t="str">
        <f t="shared" si="147"/>
        <v>35+</v>
      </c>
      <c r="F813" s="23" t="str">
        <f t="shared" si="148"/>
        <v>A</v>
      </c>
      <c r="G813" s="27" t="s">
        <v>2783</v>
      </c>
      <c r="H813" s="27" t="str">
        <f t="shared" si="142"/>
        <v/>
      </c>
      <c r="I813" s="23" t="str">
        <f t="shared" si="149"/>
        <v>Messieurs</v>
      </c>
      <c r="J813" t="str">
        <f t="shared" si="150"/>
        <v>283.0</v>
      </c>
      <c r="K813">
        <f t="shared" si="151"/>
        <v>2</v>
      </c>
      <c r="L813" s="23" t="str">
        <f t="shared" si="152"/>
        <v>R7 </v>
      </c>
      <c r="M813" s="23" t="s">
        <v>1556</v>
      </c>
      <c r="N813" s="23" t="s">
        <v>1557</v>
      </c>
      <c r="O813" s="23" t="s">
        <v>2518</v>
      </c>
      <c r="P813" s="23">
        <v>17296</v>
      </c>
      <c r="Q813" s="23">
        <v>2.29</v>
      </c>
      <c r="R813" s="23" t="s">
        <v>42</v>
      </c>
      <c r="S813" s="23" t="s">
        <v>36</v>
      </c>
    </row>
    <row r="814" spans="1:19" x14ac:dyDescent="0.35">
      <c r="A814" s="23" t="str">
        <f t="shared" si="143"/>
        <v>Descloux Audrey</v>
      </c>
      <c r="B814" s="23" t="str">
        <f t="shared" si="144"/>
        <v>283.96.886.0</v>
      </c>
      <c r="C814" s="23" t="str">
        <f t="shared" si="145"/>
        <v>R9</v>
      </c>
      <c r="D814" s="23">
        <f t="shared" si="146"/>
        <v>0.75</v>
      </c>
      <c r="E814" s="23" t="str">
        <f t="shared" si="147"/>
        <v>30+</v>
      </c>
      <c r="F814" s="23" t="str">
        <f t="shared" si="148"/>
        <v>S</v>
      </c>
      <c r="G814" s="27" t="s">
        <v>497</v>
      </c>
      <c r="H814" s="27" t="str">
        <f t="shared" si="142"/>
        <v/>
      </c>
      <c r="I814" s="23" t="str">
        <f t="shared" si="149"/>
        <v>Dames</v>
      </c>
      <c r="J814" t="str">
        <f t="shared" si="150"/>
        <v>886.0</v>
      </c>
      <c r="K814">
        <f t="shared" si="151"/>
        <v>8</v>
      </c>
      <c r="L814" s="23" t="str">
        <f t="shared" si="152"/>
        <v>R9 </v>
      </c>
      <c r="M814" s="23" t="s">
        <v>1122</v>
      </c>
      <c r="N814" s="23" t="s">
        <v>1123</v>
      </c>
      <c r="O814" s="23" t="s">
        <v>2525</v>
      </c>
      <c r="P814" s="23">
        <v>11849</v>
      </c>
      <c r="Q814" s="23">
        <v>0.75</v>
      </c>
      <c r="R814" s="23" t="s">
        <v>35</v>
      </c>
      <c r="S814" s="23" t="s">
        <v>822</v>
      </c>
    </row>
    <row r="815" spans="1:19" x14ac:dyDescent="0.35">
      <c r="A815" s="23" t="str">
        <f t="shared" si="143"/>
        <v>Deslarzes Baptiste</v>
      </c>
      <c r="B815" s="23" t="str">
        <f t="shared" si="144"/>
        <v>283.86.452.0</v>
      </c>
      <c r="C815" s="23" t="str">
        <f t="shared" si="145"/>
        <v>R9</v>
      </c>
      <c r="D815" s="23">
        <f t="shared" si="146"/>
        <v>0.75</v>
      </c>
      <c r="E815" s="23" t="str">
        <f t="shared" si="147"/>
        <v>40+</v>
      </c>
      <c r="F815" s="23" t="str">
        <f t="shared" si="148"/>
        <v>S</v>
      </c>
      <c r="G815" s="27" t="s">
        <v>3273</v>
      </c>
      <c r="H815" s="27" t="str">
        <f t="shared" si="142"/>
        <v/>
      </c>
      <c r="I815" s="23" t="str">
        <f t="shared" si="149"/>
        <v>Messieurs</v>
      </c>
      <c r="J815" t="str">
        <f t="shared" si="150"/>
        <v>452.0</v>
      </c>
      <c r="K815">
        <f t="shared" si="151"/>
        <v>4</v>
      </c>
      <c r="L815" s="23" t="str">
        <f t="shared" si="152"/>
        <v>R9 </v>
      </c>
      <c r="M815" s="23" t="s">
        <v>3563</v>
      </c>
      <c r="N815" s="23" t="s">
        <v>3564</v>
      </c>
      <c r="O815" s="23" t="s">
        <v>2525</v>
      </c>
      <c r="P815" s="23">
        <v>32606</v>
      </c>
      <c r="Q815" s="23">
        <v>0.75</v>
      </c>
      <c r="R815" s="23" t="s">
        <v>68</v>
      </c>
      <c r="S815" s="23" t="s">
        <v>822</v>
      </c>
    </row>
    <row r="816" spans="1:19" x14ac:dyDescent="0.35">
      <c r="A816" s="23" t="str">
        <f t="shared" si="143"/>
        <v>Desobry Christelle</v>
      </c>
      <c r="B816" s="23" t="str">
        <f t="shared" si="144"/>
        <v>283.83.877.0</v>
      </c>
      <c r="C816" s="23" t="str">
        <f t="shared" si="145"/>
        <v>R9</v>
      </c>
      <c r="D816" s="23">
        <f t="shared" si="146"/>
        <v>0.74299999999999999</v>
      </c>
      <c r="E816" s="23" t="str">
        <f t="shared" si="147"/>
        <v>40+</v>
      </c>
      <c r="F816" s="23" t="str">
        <f t="shared" si="148"/>
        <v>A</v>
      </c>
      <c r="G816" s="27" t="s">
        <v>2786</v>
      </c>
      <c r="H816" s="27" t="str">
        <f t="shared" si="142"/>
        <v/>
      </c>
      <c r="I816" s="23" t="str">
        <f t="shared" si="149"/>
        <v>Dames</v>
      </c>
      <c r="J816" t="str">
        <f t="shared" si="150"/>
        <v>877.0</v>
      </c>
      <c r="K816">
        <f t="shared" si="151"/>
        <v>8</v>
      </c>
      <c r="L816" s="23" t="str">
        <f t="shared" si="152"/>
        <v>R9 </v>
      </c>
      <c r="M816" s="23" t="s">
        <v>4926</v>
      </c>
      <c r="N816" s="23" t="s">
        <v>4927</v>
      </c>
      <c r="O816" s="23" t="s">
        <v>2525</v>
      </c>
      <c r="P816" s="23">
        <v>16773</v>
      </c>
      <c r="Q816" s="23">
        <v>0.74299999999999999</v>
      </c>
      <c r="R816" s="23" t="s">
        <v>68</v>
      </c>
      <c r="S816" s="23" t="s">
        <v>36</v>
      </c>
    </row>
    <row r="817" spans="1:19" x14ac:dyDescent="0.35">
      <c r="A817" s="23" t="str">
        <f t="shared" si="143"/>
        <v>Despont Jérémy</v>
      </c>
      <c r="B817" s="23" t="str">
        <f t="shared" si="144"/>
        <v>283.95.173.0</v>
      </c>
      <c r="C817" s="23" t="str">
        <f t="shared" si="145"/>
        <v>R6</v>
      </c>
      <c r="D817" s="23">
        <f t="shared" si="146"/>
        <v>4.1989999999999998</v>
      </c>
      <c r="E817" s="23" t="str">
        <f t="shared" si="147"/>
        <v>A</v>
      </c>
      <c r="F817" s="23" t="str">
        <f t="shared" si="148"/>
        <v>S</v>
      </c>
      <c r="G817" s="27" t="s">
        <v>4910</v>
      </c>
      <c r="H817" s="27" t="str">
        <f t="shared" si="142"/>
        <v/>
      </c>
      <c r="I817" s="23" t="str">
        <f t="shared" si="149"/>
        <v>Messieurs</v>
      </c>
      <c r="J817" t="str">
        <f t="shared" si="150"/>
        <v>173.0</v>
      </c>
      <c r="K817">
        <f t="shared" si="151"/>
        <v>1</v>
      </c>
      <c r="L817" s="23" t="str">
        <f t="shared" si="152"/>
        <v>R6 </v>
      </c>
      <c r="M817" s="23" t="s">
        <v>6407</v>
      </c>
      <c r="N817" s="23" t="s">
        <v>6408</v>
      </c>
      <c r="O817" s="23" t="s">
        <v>2517</v>
      </c>
      <c r="P817" s="23">
        <v>6859</v>
      </c>
      <c r="Q817" s="23">
        <v>4.1989999999999998</v>
      </c>
      <c r="R817" s="23" t="s">
        <v>36</v>
      </c>
      <c r="S817" s="23" t="s">
        <v>822</v>
      </c>
    </row>
    <row r="818" spans="1:19" x14ac:dyDescent="0.35">
      <c r="A818" s="23" t="str">
        <f t="shared" si="143"/>
        <v>Dessarzin François</v>
      </c>
      <c r="B818" s="23" t="str">
        <f t="shared" si="144"/>
        <v>283.69.169.0</v>
      </c>
      <c r="C818" s="23" t="str">
        <f t="shared" si="145"/>
        <v>R9</v>
      </c>
      <c r="D818" s="23">
        <f t="shared" si="146"/>
        <v>0.75</v>
      </c>
      <c r="E818" s="23" t="str">
        <f t="shared" si="147"/>
        <v>55+</v>
      </c>
      <c r="F818" s="23" t="str">
        <f t="shared" si="148"/>
        <v>S</v>
      </c>
      <c r="G818" s="27" t="s">
        <v>497</v>
      </c>
      <c r="H818" s="27" t="str">
        <f t="shared" si="142"/>
        <v/>
      </c>
      <c r="I818" s="23" t="str">
        <f t="shared" si="149"/>
        <v>Messieurs</v>
      </c>
      <c r="J818" t="str">
        <f t="shared" si="150"/>
        <v>169.0</v>
      </c>
      <c r="K818">
        <f t="shared" si="151"/>
        <v>1</v>
      </c>
      <c r="L818" s="23" t="str">
        <f t="shared" si="152"/>
        <v>R9 </v>
      </c>
      <c r="M818" s="23" t="s">
        <v>607</v>
      </c>
      <c r="N818" s="23" t="s">
        <v>608</v>
      </c>
      <c r="O818" s="23" t="s">
        <v>2525</v>
      </c>
      <c r="P818" s="23">
        <v>32606</v>
      </c>
      <c r="Q818" s="23">
        <v>0.75</v>
      </c>
      <c r="R818" s="23" t="s">
        <v>53</v>
      </c>
      <c r="S818" s="23" t="s">
        <v>822</v>
      </c>
    </row>
    <row r="819" spans="1:19" x14ac:dyDescent="0.35">
      <c r="A819" s="23" t="str">
        <f t="shared" si="143"/>
        <v>Dessingy Samuel</v>
      </c>
      <c r="B819" s="23" t="str">
        <f t="shared" si="144"/>
        <v>283.09.363.0</v>
      </c>
      <c r="C819" s="23" t="str">
        <f t="shared" si="145"/>
        <v>R7</v>
      </c>
      <c r="D819" s="23">
        <f t="shared" si="146"/>
        <v>2.645</v>
      </c>
      <c r="E819" s="23" t="str">
        <f t="shared" si="147"/>
        <v>18&amp;U</v>
      </c>
      <c r="F819" s="23" t="str">
        <f t="shared" si="148"/>
        <v>A</v>
      </c>
      <c r="G819" s="27" t="s">
        <v>29</v>
      </c>
      <c r="H819" s="27" t="str">
        <f t="shared" si="142"/>
        <v/>
      </c>
      <c r="I819" s="23" t="str">
        <f t="shared" si="149"/>
        <v>Messieurs</v>
      </c>
      <c r="J819" t="str">
        <f t="shared" si="150"/>
        <v>363.0</v>
      </c>
      <c r="K819">
        <f t="shared" si="151"/>
        <v>3</v>
      </c>
      <c r="L819" s="23" t="str">
        <f t="shared" si="152"/>
        <v>R7 </v>
      </c>
      <c r="M819" s="23" t="s">
        <v>4210</v>
      </c>
      <c r="N819" s="23" t="s">
        <v>4211</v>
      </c>
      <c r="O819" s="23" t="s">
        <v>2518</v>
      </c>
      <c r="P819" s="23">
        <v>14825</v>
      </c>
      <c r="Q819" s="23">
        <v>2.645</v>
      </c>
      <c r="R819" s="23" t="s">
        <v>71</v>
      </c>
      <c r="S819" s="23" t="s">
        <v>36</v>
      </c>
    </row>
    <row r="820" spans="1:19" x14ac:dyDescent="0.35">
      <c r="A820" s="23" t="str">
        <f t="shared" si="143"/>
        <v>Desthieux Matteo</v>
      </c>
      <c r="B820" s="23" t="str">
        <f t="shared" si="144"/>
        <v>283.05.308.0</v>
      </c>
      <c r="C820" s="23" t="str">
        <f t="shared" si="145"/>
        <v>R5</v>
      </c>
      <c r="D820" s="23">
        <f t="shared" si="146"/>
        <v>5.23</v>
      </c>
      <c r="E820" s="23" t="str">
        <f t="shared" si="147"/>
        <v>A</v>
      </c>
      <c r="F820" s="23" t="str">
        <f t="shared" si="148"/>
        <v>A</v>
      </c>
      <c r="G820" s="27" t="s">
        <v>2783</v>
      </c>
      <c r="H820" s="27" t="str">
        <f t="shared" si="142"/>
        <v/>
      </c>
      <c r="I820" s="23" t="str">
        <f t="shared" si="149"/>
        <v>Messieurs</v>
      </c>
      <c r="J820" t="str">
        <f t="shared" si="150"/>
        <v>308.0</v>
      </c>
      <c r="K820">
        <f t="shared" si="151"/>
        <v>3</v>
      </c>
      <c r="L820" s="23" t="str">
        <f t="shared" si="152"/>
        <v>R5 </v>
      </c>
      <c r="M820" s="23" t="s">
        <v>5041</v>
      </c>
      <c r="N820" s="23" t="s">
        <v>5042</v>
      </c>
      <c r="O820" s="23" t="s">
        <v>2536</v>
      </c>
      <c r="P820" s="23">
        <v>3736</v>
      </c>
      <c r="Q820" s="23">
        <v>5.23</v>
      </c>
      <c r="R820" s="23" t="s">
        <v>36</v>
      </c>
      <c r="S820" s="23" t="s">
        <v>36</v>
      </c>
    </row>
    <row r="821" spans="1:19" x14ac:dyDescent="0.35">
      <c r="A821" s="23" t="str">
        <f t="shared" si="143"/>
        <v>Dethier Daphné</v>
      </c>
      <c r="B821" s="23" t="str">
        <f t="shared" si="144"/>
        <v>284.88.643.0</v>
      </c>
      <c r="C821" s="23" t="str">
        <f t="shared" si="145"/>
        <v>R7</v>
      </c>
      <c r="D821" s="23">
        <f t="shared" si="146"/>
        <v>2.6</v>
      </c>
      <c r="E821" s="23" t="str">
        <f t="shared" si="147"/>
        <v>35+</v>
      </c>
      <c r="F821" s="23" t="str">
        <f t="shared" si="148"/>
        <v>A</v>
      </c>
      <c r="G821" s="27" t="s">
        <v>4910</v>
      </c>
      <c r="H821" s="27" t="str">
        <f t="shared" si="142"/>
        <v/>
      </c>
      <c r="I821" s="23" t="str">
        <f t="shared" si="149"/>
        <v>Dames</v>
      </c>
      <c r="J821" t="str">
        <f t="shared" si="150"/>
        <v>643.0</v>
      </c>
      <c r="K821">
        <f t="shared" si="151"/>
        <v>6</v>
      </c>
      <c r="L821" s="23" t="str">
        <f t="shared" si="152"/>
        <v>R7 </v>
      </c>
      <c r="M821" s="23" t="s">
        <v>6385</v>
      </c>
      <c r="N821" s="23" t="s">
        <v>6386</v>
      </c>
      <c r="O821" s="23" t="s">
        <v>2518</v>
      </c>
      <c r="P821" s="23">
        <v>5255</v>
      </c>
      <c r="Q821" s="23">
        <v>2.6</v>
      </c>
      <c r="R821" s="23" t="s">
        <v>42</v>
      </c>
      <c r="S821" s="23" t="s">
        <v>36</v>
      </c>
    </row>
    <row r="822" spans="1:19" x14ac:dyDescent="0.35">
      <c r="A822" s="23" t="str">
        <f t="shared" si="143"/>
        <v>Détraz Rick</v>
      </c>
      <c r="B822" s="23" t="str">
        <f t="shared" si="144"/>
        <v>284.96.241.0</v>
      </c>
      <c r="C822" s="23" t="str">
        <f t="shared" si="145"/>
        <v>R9</v>
      </c>
      <c r="D822" s="23">
        <f t="shared" si="146"/>
        <v>0.75</v>
      </c>
      <c r="E822" s="23" t="str">
        <f t="shared" si="147"/>
        <v>A</v>
      </c>
      <c r="F822" s="23" t="str">
        <f t="shared" si="148"/>
        <v>S</v>
      </c>
      <c r="G822" s="27" t="s">
        <v>497</v>
      </c>
      <c r="H822" s="27" t="str">
        <f t="shared" ref="H822:H885" si="153">IF(B822=B821,1,"")</f>
        <v/>
      </c>
      <c r="I822" s="23" t="str">
        <f t="shared" si="149"/>
        <v>Messieurs</v>
      </c>
      <c r="J822" t="str">
        <f t="shared" si="150"/>
        <v>241.0</v>
      </c>
      <c r="K822">
        <f t="shared" si="151"/>
        <v>2</v>
      </c>
      <c r="L822" s="23" t="str">
        <f t="shared" si="152"/>
        <v>R9 </v>
      </c>
      <c r="M822" s="23" t="s">
        <v>1124</v>
      </c>
      <c r="N822" s="23" t="s">
        <v>1125</v>
      </c>
      <c r="O822" s="23" t="s">
        <v>2525</v>
      </c>
      <c r="P822" s="23">
        <v>32606</v>
      </c>
      <c r="Q822" s="23">
        <v>0.75</v>
      </c>
      <c r="R822" s="23" t="s">
        <v>36</v>
      </c>
      <c r="S822" s="23" t="s">
        <v>822</v>
      </c>
    </row>
    <row r="823" spans="1:19" x14ac:dyDescent="0.35">
      <c r="A823" s="23" t="str">
        <f t="shared" si="143"/>
        <v>Devins Baptiste</v>
      </c>
      <c r="B823" s="23" t="str">
        <f t="shared" si="144"/>
        <v>284.13.265.0</v>
      </c>
      <c r="C823" s="23" t="str">
        <f t="shared" si="145"/>
        <v>R7</v>
      </c>
      <c r="D823" s="23">
        <f t="shared" si="146"/>
        <v>3.044</v>
      </c>
      <c r="E823" s="23" t="str">
        <f t="shared" si="147"/>
        <v>14&amp;U</v>
      </c>
      <c r="F823" s="23" t="str">
        <f t="shared" si="148"/>
        <v>A</v>
      </c>
      <c r="G823" s="27" t="s">
        <v>1733</v>
      </c>
      <c r="H823" s="27" t="str">
        <f t="shared" si="153"/>
        <v/>
      </c>
      <c r="I823" s="23" t="str">
        <f t="shared" si="149"/>
        <v>Messieurs</v>
      </c>
      <c r="J823" t="str">
        <f t="shared" si="150"/>
        <v>265.0</v>
      </c>
      <c r="K823">
        <f t="shared" si="151"/>
        <v>2</v>
      </c>
      <c r="L823" s="23" t="str">
        <f t="shared" si="152"/>
        <v>R7 </v>
      </c>
      <c r="M823" s="23" t="s">
        <v>3989</v>
      </c>
      <c r="N823" s="23" t="s">
        <v>3990</v>
      </c>
      <c r="O823" s="23" t="s">
        <v>2518</v>
      </c>
      <c r="P823" s="23">
        <v>12426</v>
      </c>
      <c r="Q823" s="23">
        <v>3.044</v>
      </c>
      <c r="R823" s="23" t="s">
        <v>81</v>
      </c>
      <c r="S823" s="23" t="s">
        <v>36</v>
      </c>
    </row>
    <row r="824" spans="1:19" x14ac:dyDescent="0.35">
      <c r="A824" s="23" t="str">
        <f t="shared" si="143"/>
        <v>D'Haenens Elise</v>
      </c>
      <c r="B824" s="23" t="str">
        <f t="shared" si="144"/>
        <v>284.93.504.0</v>
      </c>
      <c r="C824" s="23" t="str">
        <f t="shared" si="145"/>
        <v>R9</v>
      </c>
      <c r="D824" s="23">
        <f t="shared" si="146"/>
        <v>0.75</v>
      </c>
      <c r="E824" s="23" t="str">
        <f t="shared" si="147"/>
        <v>30+</v>
      </c>
      <c r="F824" s="23" t="str">
        <f t="shared" si="148"/>
        <v>S</v>
      </c>
      <c r="G824" s="27" t="s">
        <v>25</v>
      </c>
      <c r="H824" s="27" t="str">
        <f t="shared" si="153"/>
        <v/>
      </c>
      <c r="I824" s="23" t="str">
        <f t="shared" si="149"/>
        <v>Dames</v>
      </c>
      <c r="J824" t="str">
        <f t="shared" si="150"/>
        <v>504.0</v>
      </c>
      <c r="K824">
        <f t="shared" si="151"/>
        <v>5</v>
      </c>
      <c r="L824" s="23" t="str">
        <f t="shared" si="152"/>
        <v>R9 </v>
      </c>
      <c r="M824" s="23" t="s">
        <v>871</v>
      </c>
      <c r="N824" s="23" t="s">
        <v>872</v>
      </c>
      <c r="O824" s="23" t="s">
        <v>2525</v>
      </c>
      <c r="P824" s="23">
        <v>11849</v>
      </c>
      <c r="Q824" s="23">
        <v>0.75</v>
      </c>
      <c r="R824" s="23" t="s">
        <v>35</v>
      </c>
      <c r="S824" s="23" t="s">
        <v>822</v>
      </c>
    </row>
    <row r="825" spans="1:19" x14ac:dyDescent="0.35">
      <c r="A825" s="23" t="str">
        <f t="shared" si="143"/>
        <v>D'Haenens Hélène</v>
      </c>
      <c r="B825" s="23" t="str">
        <f t="shared" si="144"/>
        <v>284.94.842.0</v>
      </c>
      <c r="C825" s="23" t="str">
        <f t="shared" si="145"/>
        <v>R9</v>
      </c>
      <c r="D825" s="23">
        <f t="shared" si="146"/>
        <v>0.75</v>
      </c>
      <c r="E825" s="23" t="str">
        <f t="shared" si="147"/>
        <v>30+</v>
      </c>
      <c r="F825" s="23" t="str">
        <f t="shared" si="148"/>
        <v>S</v>
      </c>
      <c r="G825" s="27" t="s">
        <v>25</v>
      </c>
      <c r="H825" s="27" t="str">
        <f t="shared" si="153"/>
        <v/>
      </c>
      <c r="I825" s="23" t="str">
        <f t="shared" si="149"/>
        <v>Dames</v>
      </c>
      <c r="J825" t="str">
        <f t="shared" si="150"/>
        <v>842.0</v>
      </c>
      <c r="K825">
        <f t="shared" si="151"/>
        <v>8</v>
      </c>
      <c r="L825" s="23" t="str">
        <f t="shared" si="152"/>
        <v>R9 </v>
      </c>
      <c r="M825" s="23" t="s">
        <v>66</v>
      </c>
      <c r="N825" s="23" t="s">
        <v>67</v>
      </c>
      <c r="O825" s="23" t="s">
        <v>2525</v>
      </c>
      <c r="P825" s="23">
        <v>11849</v>
      </c>
      <c r="Q825" s="23">
        <v>0.75</v>
      </c>
      <c r="R825" s="23" t="s">
        <v>35</v>
      </c>
      <c r="S825" s="23" t="s">
        <v>822</v>
      </c>
    </row>
    <row r="826" spans="1:19" x14ac:dyDescent="0.35">
      <c r="A826" s="23" t="str">
        <f t="shared" si="143"/>
        <v>D'Haennens Philippe</v>
      </c>
      <c r="B826" s="23" t="str">
        <f t="shared" si="144"/>
        <v>284.61.193.0</v>
      </c>
      <c r="C826" s="23" t="str">
        <f t="shared" si="145"/>
        <v>R9</v>
      </c>
      <c r="D826" s="23">
        <f t="shared" si="146"/>
        <v>0.86</v>
      </c>
      <c r="E826" s="23" t="str">
        <f t="shared" si="147"/>
        <v>65+</v>
      </c>
      <c r="F826" s="23" t="str">
        <f t="shared" si="148"/>
        <v>A</v>
      </c>
      <c r="G826" s="27" t="s">
        <v>25</v>
      </c>
      <c r="H826" s="27" t="str">
        <f t="shared" si="153"/>
        <v/>
      </c>
      <c r="I826" s="23" t="str">
        <f t="shared" si="149"/>
        <v>Messieurs</v>
      </c>
      <c r="J826" t="str">
        <f t="shared" si="150"/>
        <v>193.0</v>
      </c>
      <c r="K826">
        <f t="shared" si="151"/>
        <v>1</v>
      </c>
      <c r="L826" s="23" t="str">
        <f t="shared" si="152"/>
        <v>R9 </v>
      </c>
      <c r="M826" s="23" t="s">
        <v>2534</v>
      </c>
      <c r="N826" s="23" t="s">
        <v>2535</v>
      </c>
      <c r="O826" s="23" t="s">
        <v>2525</v>
      </c>
      <c r="P826" s="23">
        <v>31020</v>
      </c>
      <c r="Q826" s="23">
        <v>0.86</v>
      </c>
      <c r="R826" s="23" t="s">
        <v>96</v>
      </c>
      <c r="S826" s="23" t="s">
        <v>36</v>
      </c>
    </row>
    <row r="827" spans="1:19" x14ac:dyDescent="0.35">
      <c r="A827" s="23" t="str">
        <f t="shared" si="143"/>
        <v>D'Halluin Paul</v>
      </c>
      <c r="B827" s="23" t="str">
        <f t="shared" si="144"/>
        <v>284.16.362.0</v>
      </c>
      <c r="C827" s="23" t="str">
        <f t="shared" si="145"/>
        <v>R9</v>
      </c>
      <c r="D827" s="23">
        <f t="shared" si="146"/>
        <v>0.745</v>
      </c>
      <c r="E827" s="23" t="str">
        <f t="shared" si="147"/>
        <v>10&amp;U</v>
      </c>
      <c r="F827" s="23" t="str">
        <f t="shared" si="148"/>
        <v>A</v>
      </c>
      <c r="G827" s="27" t="s">
        <v>28</v>
      </c>
      <c r="H827" s="27" t="str">
        <f t="shared" si="153"/>
        <v/>
      </c>
      <c r="I827" s="23" t="str">
        <f t="shared" si="149"/>
        <v>Messieurs</v>
      </c>
      <c r="J827" t="str">
        <f t="shared" si="150"/>
        <v>362.0</v>
      </c>
      <c r="K827">
        <f t="shared" si="151"/>
        <v>3</v>
      </c>
      <c r="L827" s="23" t="str">
        <f t="shared" si="152"/>
        <v>R9 </v>
      </c>
      <c r="M827" s="23" t="s">
        <v>6130</v>
      </c>
      <c r="N827" s="23" t="s">
        <v>6131</v>
      </c>
      <c r="O827" s="23" t="s">
        <v>2525</v>
      </c>
      <c r="P827" s="23">
        <v>44992</v>
      </c>
      <c r="Q827" s="23">
        <v>0.745</v>
      </c>
      <c r="R827" s="23" t="s">
        <v>106</v>
      </c>
      <c r="S827" s="23" t="s">
        <v>36</v>
      </c>
    </row>
    <row r="828" spans="1:19" x14ac:dyDescent="0.35">
      <c r="A828" s="23" t="str">
        <f t="shared" si="143"/>
        <v>Dhanani Karim</v>
      </c>
      <c r="B828" s="23" t="str">
        <f t="shared" si="144"/>
        <v>284.60.232.0</v>
      </c>
      <c r="C828" s="23" t="str">
        <f t="shared" si="145"/>
        <v>R9</v>
      </c>
      <c r="D828" s="23">
        <f t="shared" si="146"/>
        <v>0.75</v>
      </c>
      <c r="E828" s="23" t="str">
        <f t="shared" si="147"/>
        <v>65+</v>
      </c>
      <c r="F828" s="23" t="str">
        <f t="shared" si="148"/>
        <v>S</v>
      </c>
      <c r="G828" s="27" t="s">
        <v>4910</v>
      </c>
      <c r="H828" s="27" t="str">
        <f t="shared" si="153"/>
        <v/>
      </c>
      <c r="I828" s="23" t="str">
        <f t="shared" si="149"/>
        <v>Messieurs</v>
      </c>
      <c r="J828" t="str">
        <f t="shared" si="150"/>
        <v>232.0</v>
      </c>
      <c r="K828">
        <f t="shared" si="151"/>
        <v>2</v>
      </c>
      <c r="L828" s="23" t="str">
        <f t="shared" si="152"/>
        <v>R9 </v>
      </c>
      <c r="M828" s="23" t="s">
        <v>6930</v>
      </c>
      <c r="N828" s="23" t="s">
        <v>6931</v>
      </c>
      <c r="O828" s="23" t="s">
        <v>2525</v>
      </c>
      <c r="P828" s="23">
        <v>32606</v>
      </c>
      <c r="Q828" s="23">
        <v>0.75</v>
      </c>
      <c r="R828" s="23" t="s">
        <v>96</v>
      </c>
      <c r="S828" s="23" t="s">
        <v>822</v>
      </c>
    </row>
    <row r="829" spans="1:19" x14ac:dyDescent="0.35">
      <c r="A829" s="23" t="str">
        <f t="shared" si="143"/>
        <v>Di Giovanni Tommaso</v>
      </c>
      <c r="B829" s="23" t="str">
        <f t="shared" si="144"/>
        <v>287.74.244.0</v>
      </c>
      <c r="C829" s="23" t="str">
        <f t="shared" si="145"/>
        <v>R6</v>
      </c>
      <c r="D829" s="23">
        <f t="shared" si="146"/>
        <v>3.8889999999999998</v>
      </c>
      <c r="E829" s="23" t="str">
        <f t="shared" si="147"/>
        <v>50+</v>
      </c>
      <c r="F829" s="23" t="str">
        <f t="shared" si="148"/>
        <v>A</v>
      </c>
      <c r="G829" s="27" t="s">
        <v>4910</v>
      </c>
      <c r="H829" s="27" t="str">
        <f t="shared" si="153"/>
        <v/>
      </c>
      <c r="I829" s="23" t="str">
        <f t="shared" si="149"/>
        <v>Messieurs</v>
      </c>
      <c r="J829" t="str">
        <f t="shared" si="150"/>
        <v>244.0</v>
      </c>
      <c r="K829">
        <f t="shared" si="151"/>
        <v>2</v>
      </c>
      <c r="L829" s="23" t="str">
        <f t="shared" si="152"/>
        <v>R6 </v>
      </c>
      <c r="M829" s="23" t="s">
        <v>6461</v>
      </c>
      <c r="N829" s="23" t="s">
        <v>6462</v>
      </c>
      <c r="O829" s="23" t="s">
        <v>2517</v>
      </c>
      <c r="P829" s="23">
        <v>8177</v>
      </c>
      <c r="Q829" s="23">
        <v>3.8889999999999998</v>
      </c>
      <c r="R829" s="23" t="s">
        <v>39</v>
      </c>
      <c r="S829" s="23" t="s">
        <v>36</v>
      </c>
    </row>
    <row r="830" spans="1:19" x14ac:dyDescent="0.35">
      <c r="A830" s="23" t="str">
        <f t="shared" si="143"/>
        <v>Di Massa David</v>
      </c>
      <c r="B830" s="23" t="str">
        <f t="shared" si="144"/>
        <v>287.93.459.0</v>
      </c>
      <c r="C830" s="23" t="str">
        <f t="shared" si="145"/>
        <v>R9</v>
      </c>
      <c r="D830" s="23">
        <f t="shared" si="146"/>
        <v>0.75</v>
      </c>
      <c r="E830" s="23" t="str">
        <f t="shared" si="147"/>
        <v>A</v>
      </c>
      <c r="F830" s="23" t="str">
        <f t="shared" si="148"/>
        <v>S</v>
      </c>
      <c r="G830" s="27" t="s">
        <v>497</v>
      </c>
      <c r="H830" s="27" t="str">
        <f t="shared" si="153"/>
        <v/>
      </c>
      <c r="I830" s="23" t="str">
        <f t="shared" si="149"/>
        <v>Messieurs</v>
      </c>
      <c r="J830" t="str">
        <f t="shared" si="150"/>
        <v>459.0</v>
      </c>
      <c r="K830">
        <f t="shared" si="151"/>
        <v>4</v>
      </c>
      <c r="L830" s="23" t="str">
        <f t="shared" si="152"/>
        <v>R9 </v>
      </c>
      <c r="M830" s="23" t="s">
        <v>1126</v>
      </c>
      <c r="N830" s="23" t="s">
        <v>1127</v>
      </c>
      <c r="O830" s="23" t="s">
        <v>2525</v>
      </c>
      <c r="P830" s="23">
        <v>32606</v>
      </c>
      <c r="Q830" s="23">
        <v>0.75</v>
      </c>
      <c r="R830" s="23" t="s">
        <v>36</v>
      </c>
      <c r="S830" s="23" t="s">
        <v>822</v>
      </c>
    </row>
    <row r="831" spans="1:19" x14ac:dyDescent="0.35">
      <c r="A831" s="23" t="str">
        <f t="shared" si="143"/>
        <v>Dias Alexandre Clara</v>
      </c>
      <c r="B831" s="23" t="str">
        <f t="shared" si="144"/>
        <v>285.11.822.0</v>
      </c>
      <c r="C831" s="23" t="str">
        <f t="shared" si="145"/>
        <v>R5</v>
      </c>
      <c r="D831" s="23">
        <f t="shared" si="146"/>
        <v>5.4029999999999996</v>
      </c>
      <c r="E831" s="23" t="str">
        <f t="shared" si="147"/>
        <v>16&amp;U</v>
      </c>
      <c r="F831" s="23" t="str">
        <f t="shared" si="148"/>
        <v>S</v>
      </c>
      <c r="G831" s="27" t="s">
        <v>4910</v>
      </c>
      <c r="H831" s="27" t="str">
        <f t="shared" si="153"/>
        <v/>
      </c>
      <c r="I831" s="23" t="str">
        <f t="shared" si="149"/>
        <v>Dames</v>
      </c>
      <c r="J831" t="str">
        <f t="shared" si="150"/>
        <v>822.0</v>
      </c>
      <c r="K831">
        <f t="shared" si="151"/>
        <v>8</v>
      </c>
      <c r="L831" s="23" t="str">
        <f t="shared" si="152"/>
        <v>R5 </v>
      </c>
      <c r="M831" s="23" t="s">
        <v>6281</v>
      </c>
      <c r="N831" s="23" t="s">
        <v>6282</v>
      </c>
      <c r="O831" s="23" t="s">
        <v>2536</v>
      </c>
      <c r="P831" s="23">
        <v>1218</v>
      </c>
      <c r="Q831" s="23">
        <v>5.4029999999999996</v>
      </c>
      <c r="R831" s="23" t="s">
        <v>85</v>
      </c>
      <c r="S831" s="23" t="s">
        <v>822</v>
      </c>
    </row>
    <row r="832" spans="1:19" x14ac:dyDescent="0.35">
      <c r="A832" s="23" t="str">
        <f t="shared" si="143"/>
        <v>Didenko Anastasiia</v>
      </c>
      <c r="B832" s="23" t="str">
        <f t="shared" si="144"/>
        <v>285.86.765.0</v>
      </c>
      <c r="C832" s="23" t="str">
        <f t="shared" si="145"/>
        <v>R7</v>
      </c>
      <c r="D832" s="23">
        <f t="shared" si="146"/>
        <v>2.7349999999999999</v>
      </c>
      <c r="E832" s="23" t="str">
        <f t="shared" si="147"/>
        <v>40+</v>
      </c>
      <c r="F832" s="23" t="str">
        <f t="shared" si="148"/>
        <v>A</v>
      </c>
      <c r="G832" s="27" t="s">
        <v>4910</v>
      </c>
      <c r="H832" s="27" t="str">
        <f t="shared" si="153"/>
        <v/>
      </c>
      <c r="I832" s="23" t="str">
        <f t="shared" si="149"/>
        <v>Dames</v>
      </c>
      <c r="J832" t="str">
        <f t="shared" si="150"/>
        <v>765.0</v>
      </c>
      <c r="K832">
        <f t="shared" si="151"/>
        <v>7</v>
      </c>
      <c r="L832" s="23" t="str">
        <f t="shared" si="152"/>
        <v>R7 </v>
      </c>
      <c r="M832" s="23" t="s">
        <v>6373</v>
      </c>
      <c r="N832" s="23" t="s">
        <v>6374</v>
      </c>
      <c r="O832" s="23" t="s">
        <v>2518</v>
      </c>
      <c r="P832" s="23">
        <v>4957</v>
      </c>
      <c r="Q832" s="23">
        <v>2.7349999999999999</v>
      </c>
      <c r="R832" s="23" t="s">
        <v>68</v>
      </c>
      <c r="S832" s="23" t="s">
        <v>36</v>
      </c>
    </row>
    <row r="833" spans="1:19" x14ac:dyDescent="0.35">
      <c r="A833" s="23" t="str">
        <f t="shared" si="143"/>
        <v>Didisheim Patrick</v>
      </c>
      <c r="B833" s="23" t="str">
        <f t="shared" si="144"/>
        <v>285.55.216.0</v>
      </c>
      <c r="C833" s="23" t="str">
        <f t="shared" si="145"/>
        <v>R5</v>
      </c>
      <c r="D833" s="23">
        <f t="shared" si="146"/>
        <v>5.4</v>
      </c>
      <c r="E833" s="23" t="str">
        <f t="shared" si="147"/>
        <v>70+</v>
      </c>
      <c r="F833" s="23" t="str">
        <f t="shared" si="148"/>
        <v>A</v>
      </c>
      <c r="G833" s="27" t="s">
        <v>4910</v>
      </c>
      <c r="H833" s="27" t="str">
        <f t="shared" si="153"/>
        <v/>
      </c>
      <c r="I833" s="23" t="str">
        <f t="shared" si="149"/>
        <v>Messieurs</v>
      </c>
      <c r="J833" t="str">
        <f t="shared" si="150"/>
        <v>216.0</v>
      </c>
      <c r="K833">
        <f t="shared" si="151"/>
        <v>2</v>
      </c>
      <c r="L833" s="23" t="str">
        <f t="shared" si="152"/>
        <v>R5 </v>
      </c>
      <c r="M833" s="23" t="s">
        <v>6287</v>
      </c>
      <c r="N833" s="23" t="s">
        <v>6288</v>
      </c>
      <c r="O833" s="23" t="s">
        <v>2536</v>
      </c>
      <c r="P833" s="23">
        <v>3363</v>
      </c>
      <c r="Q833" s="23">
        <v>5.4</v>
      </c>
      <c r="R833" s="23" t="s">
        <v>144</v>
      </c>
      <c r="S833" s="23" t="s">
        <v>36</v>
      </c>
    </row>
    <row r="834" spans="1:19" x14ac:dyDescent="0.35">
      <c r="A834" s="23" t="str">
        <f t="shared" si="143"/>
        <v>Diemand Aurélien</v>
      </c>
      <c r="B834" s="23" t="str">
        <f t="shared" si="144"/>
        <v>286.01.265.0</v>
      </c>
      <c r="C834" s="23" t="str">
        <f t="shared" si="145"/>
        <v>R9</v>
      </c>
      <c r="D834" s="23">
        <f t="shared" si="146"/>
        <v>0.75</v>
      </c>
      <c r="E834" s="23" t="str">
        <f t="shared" si="147"/>
        <v>A</v>
      </c>
      <c r="F834" s="23" t="str">
        <f t="shared" si="148"/>
        <v>S</v>
      </c>
      <c r="G834" s="27" t="s">
        <v>2783</v>
      </c>
      <c r="H834" s="27" t="str">
        <f t="shared" si="153"/>
        <v/>
      </c>
      <c r="I834" s="23" t="str">
        <f t="shared" si="149"/>
        <v>Messieurs</v>
      </c>
      <c r="J834" t="str">
        <f t="shared" si="150"/>
        <v>265.0</v>
      </c>
      <c r="K834">
        <f t="shared" si="151"/>
        <v>2</v>
      </c>
      <c r="L834" s="23" t="str">
        <f t="shared" si="152"/>
        <v>R9 </v>
      </c>
      <c r="M834" s="23" t="s">
        <v>1558</v>
      </c>
      <c r="N834" s="23" t="s">
        <v>1559</v>
      </c>
      <c r="O834" s="23" t="s">
        <v>2525</v>
      </c>
      <c r="P834" s="23">
        <v>32606</v>
      </c>
      <c r="Q834" s="23">
        <v>0.75</v>
      </c>
      <c r="R834" s="23" t="s">
        <v>36</v>
      </c>
      <c r="S834" s="23" t="s">
        <v>822</v>
      </c>
    </row>
    <row r="835" spans="1:19" x14ac:dyDescent="0.35">
      <c r="A835" s="23" t="str">
        <f t="shared" ref="A835:A898" si="154">+N835</f>
        <v>Dietvorst Adriaan</v>
      </c>
      <c r="B835" s="23" t="str">
        <f t="shared" ref="B835:B898" si="155">+M835</f>
        <v>286.10.369.0</v>
      </c>
      <c r="C835" s="23" t="str">
        <f t="shared" ref="C835:C898" si="156">LEFT(L835,2)</f>
        <v>R9</v>
      </c>
      <c r="D835" s="23">
        <f t="shared" ref="D835:D898" si="157">+Q835</f>
        <v>0.75</v>
      </c>
      <c r="E835" s="23" t="str">
        <f t="shared" ref="E835:E898" si="158">+R835</f>
        <v>16&amp;U</v>
      </c>
      <c r="F835" s="23" t="str">
        <f t="shared" ref="F835:F898" si="159">+S835</f>
        <v>S</v>
      </c>
      <c r="G835" s="27" t="s">
        <v>497</v>
      </c>
      <c r="H835" s="27" t="str">
        <f t="shared" si="153"/>
        <v/>
      </c>
      <c r="I835" s="23" t="str">
        <f t="shared" ref="I835:I898" si="160">IF(K835&gt;4,"Dames","Messieurs")</f>
        <v>Messieurs</v>
      </c>
      <c r="J835" t="str">
        <f t="shared" ref="J835:J898" si="161">RIGHT(B835,5)</f>
        <v>369.0</v>
      </c>
      <c r="K835">
        <f t="shared" ref="K835:K898" si="162">VALUE(LEFT(J835,1))</f>
        <v>3</v>
      </c>
      <c r="L835" s="23" t="str">
        <f t="shared" ref="L835:L898" si="163">+O835</f>
        <v>R9 </v>
      </c>
      <c r="M835" s="23" t="s">
        <v>2218</v>
      </c>
      <c r="N835" s="23" t="s">
        <v>2219</v>
      </c>
      <c r="O835" s="23" t="s">
        <v>2525</v>
      </c>
      <c r="P835" s="23">
        <v>32606</v>
      </c>
      <c r="Q835" s="23">
        <v>0.75</v>
      </c>
      <c r="R835" s="23" t="s">
        <v>85</v>
      </c>
      <c r="S835" s="23" t="s">
        <v>822</v>
      </c>
    </row>
    <row r="836" spans="1:19" x14ac:dyDescent="0.35">
      <c r="A836" s="23" t="str">
        <f t="shared" si="154"/>
        <v>Dietvorst Arthur</v>
      </c>
      <c r="B836" s="23" t="str">
        <f t="shared" si="155"/>
        <v>286.13.167.0</v>
      </c>
      <c r="C836" s="23" t="str">
        <f t="shared" si="156"/>
        <v>R6</v>
      </c>
      <c r="D836" s="23">
        <f t="shared" si="157"/>
        <v>3.5169999999999999</v>
      </c>
      <c r="E836" s="23" t="str">
        <f t="shared" si="158"/>
        <v>14&amp;U</v>
      </c>
      <c r="F836" s="23" t="str">
        <f t="shared" si="159"/>
        <v>A</v>
      </c>
      <c r="G836" s="27" t="s">
        <v>497</v>
      </c>
      <c r="H836" s="27" t="str">
        <f t="shared" si="153"/>
        <v/>
      </c>
      <c r="I836" s="23" t="str">
        <f t="shared" si="160"/>
        <v>Messieurs</v>
      </c>
      <c r="J836" t="str">
        <f t="shared" si="161"/>
        <v>167.0</v>
      </c>
      <c r="K836">
        <f t="shared" si="162"/>
        <v>1</v>
      </c>
      <c r="L836" s="23" t="str">
        <f t="shared" si="163"/>
        <v>R6 </v>
      </c>
      <c r="M836" s="23" t="s">
        <v>2226</v>
      </c>
      <c r="N836" s="23" t="s">
        <v>2227</v>
      </c>
      <c r="O836" s="23" t="s">
        <v>2517</v>
      </c>
      <c r="P836" s="23">
        <v>9898</v>
      </c>
      <c r="Q836" s="23">
        <v>3.5169999999999999</v>
      </c>
      <c r="R836" s="23" t="s">
        <v>81</v>
      </c>
      <c r="S836" s="23" t="s">
        <v>36</v>
      </c>
    </row>
    <row r="837" spans="1:19" x14ac:dyDescent="0.35">
      <c r="A837" s="23" t="str">
        <f t="shared" si="154"/>
        <v>Dignac Jean-Baptiste</v>
      </c>
      <c r="B837" s="23" t="str">
        <f t="shared" si="155"/>
        <v>287.69.417.0</v>
      </c>
      <c r="C837" s="23" t="str">
        <f t="shared" si="156"/>
        <v>R8</v>
      </c>
      <c r="D837" s="23">
        <f t="shared" si="157"/>
        <v>1.423</v>
      </c>
      <c r="E837" s="23" t="str">
        <f t="shared" si="158"/>
        <v>55+</v>
      </c>
      <c r="F837" s="23" t="str">
        <f t="shared" si="159"/>
        <v>S</v>
      </c>
      <c r="G837" s="27" t="s">
        <v>2783</v>
      </c>
      <c r="H837" s="27" t="str">
        <f t="shared" si="153"/>
        <v/>
      </c>
      <c r="I837" s="23" t="str">
        <f t="shared" si="160"/>
        <v>Messieurs</v>
      </c>
      <c r="J837" t="str">
        <f t="shared" si="161"/>
        <v>417.0</v>
      </c>
      <c r="K837">
        <f t="shared" si="162"/>
        <v>4</v>
      </c>
      <c r="L837" s="23" t="str">
        <f t="shared" si="163"/>
        <v>R8 </v>
      </c>
      <c r="M837" s="23" t="s">
        <v>2456</v>
      </c>
      <c r="N837" s="23" t="s">
        <v>2457</v>
      </c>
      <c r="O837" s="23" t="s">
        <v>2522</v>
      </c>
      <c r="P837" s="23">
        <v>24391</v>
      </c>
      <c r="Q837" s="23">
        <v>1.423</v>
      </c>
      <c r="R837" s="23" t="s">
        <v>53</v>
      </c>
      <c r="S837" s="23" t="s">
        <v>822</v>
      </c>
    </row>
    <row r="838" spans="1:19" x14ac:dyDescent="0.35">
      <c r="A838" s="23" t="str">
        <f t="shared" si="154"/>
        <v>Dil Hugo</v>
      </c>
      <c r="B838" s="23" t="str">
        <f t="shared" si="155"/>
        <v>287.77.275.0</v>
      </c>
      <c r="C838" s="23" t="str">
        <f t="shared" si="156"/>
        <v>R5</v>
      </c>
      <c r="D838" s="23">
        <f t="shared" si="157"/>
        <v>5.032</v>
      </c>
      <c r="E838" s="23" t="str">
        <f t="shared" si="158"/>
        <v>45+</v>
      </c>
      <c r="F838" s="23" t="str">
        <f t="shared" si="159"/>
        <v>A</v>
      </c>
      <c r="G838" s="27" t="s">
        <v>4910</v>
      </c>
      <c r="H838" s="27" t="str">
        <f t="shared" si="153"/>
        <v/>
      </c>
      <c r="I838" s="23" t="str">
        <f t="shared" si="160"/>
        <v>Messieurs</v>
      </c>
      <c r="J838" t="str">
        <f t="shared" si="161"/>
        <v>275.0</v>
      </c>
      <c r="K838">
        <f t="shared" si="162"/>
        <v>2</v>
      </c>
      <c r="L838" s="23" t="str">
        <f t="shared" si="163"/>
        <v>R5 </v>
      </c>
      <c r="M838" s="23" t="s">
        <v>6311</v>
      </c>
      <c r="N838" s="23" t="s">
        <v>6312</v>
      </c>
      <c r="O838" s="23" t="s">
        <v>2536</v>
      </c>
      <c r="P838" s="23">
        <v>4205</v>
      </c>
      <c r="Q838" s="23">
        <v>5.032</v>
      </c>
      <c r="R838" s="23" t="s">
        <v>76</v>
      </c>
      <c r="S838" s="23" t="s">
        <v>36</v>
      </c>
    </row>
    <row r="839" spans="1:19" x14ac:dyDescent="0.35">
      <c r="A839" s="23" t="str">
        <f t="shared" si="154"/>
        <v>Dillmann David</v>
      </c>
      <c r="B839" s="23" t="str">
        <f t="shared" si="155"/>
        <v>287.88.179.0</v>
      </c>
      <c r="C839" s="23" t="str">
        <f t="shared" si="156"/>
        <v>R9</v>
      </c>
      <c r="D839" s="23">
        <f t="shared" si="157"/>
        <v>0.75</v>
      </c>
      <c r="E839" s="23" t="str">
        <f t="shared" si="158"/>
        <v>35+</v>
      </c>
      <c r="F839" s="23" t="str">
        <f t="shared" si="159"/>
        <v>S</v>
      </c>
      <c r="G839" s="27" t="s">
        <v>3273</v>
      </c>
      <c r="H839" s="27" t="str">
        <f t="shared" si="153"/>
        <v/>
      </c>
      <c r="I839" s="23" t="str">
        <f t="shared" si="160"/>
        <v>Messieurs</v>
      </c>
      <c r="J839" t="str">
        <f t="shared" si="161"/>
        <v>179.0</v>
      </c>
      <c r="K839">
        <f t="shared" si="162"/>
        <v>1</v>
      </c>
      <c r="L839" s="23" t="str">
        <f t="shared" si="163"/>
        <v>R9 </v>
      </c>
      <c r="M839" s="23" t="s">
        <v>3529</v>
      </c>
      <c r="N839" s="23" t="s">
        <v>3530</v>
      </c>
      <c r="O839" s="23" t="s">
        <v>2525</v>
      </c>
      <c r="P839" s="23">
        <v>32606</v>
      </c>
      <c r="Q839" s="23">
        <v>0.75</v>
      </c>
      <c r="R839" s="23" t="s">
        <v>42</v>
      </c>
      <c r="S839" s="23" t="s">
        <v>822</v>
      </c>
    </row>
    <row r="840" spans="1:19" x14ac:dyDescent="0.35">
      <c r="A840" s="23" t="str">
        <f t="shared" si="154"/>
        <v>Diserens Léonard</v>
      </c>
      <c r="B840" s="23" t="str">
        <f t="shared" si="155"/>
        <v>287.89.466.0</v>
      </c>
      <c r="C840" s="23" t="str">
        <f t="shared" si="156"/>
        <v>R9</v>
      </c>
      <c r="D840" s="23">
        <f t="shared" si="157"/>
        <v>0.75</v>
      </c>
      <c r="E840" s="23" t="str">
        <f t="shared" si="158"/>
        <v>35+</v>
      </c>
      <c r="F840" s="23" t="str">
        <f t="shared" si="159"/>
        <v>S</v>
      </c>
      <c r="G840" s="27" t="s">
        <v>27</v>
      </c>
      <c r="H840" s="27" t="str">
        <f t="shared" si="153"/>
        <v/>
      </c>
      <c r="I840" s="23" t="str">
        <f t="shared" si="160"/>
        <v>Messieurs</v>
      </c>
      <c r="J840" t="str">
        <f t="shared" si="161"/>
        <v>466.0</v>
      </c>
      <c r="K840">
        <f t="shared" si="162"/>
        <v>4</v>
      </c>
      <c r="L840" s="23" t="str">
        <f t="shared" si="163"/>
        <v>R9 </v>
      </c>
      <c r="M840" s="23" t="s">
        <v>219</v>
      </c>
      <c r="N840" s="23" t="s">
        <v>220</v>
      </c>
      <c r="O840" s="23" t="s">
        <v>2525</v>
      </c>
      <c r="P840" s="23">
        <v>32606</v>
      </c>
      <c r="Q840" s="23">
        <v>0.75</v>
      </c>
      <c r="R840" s="23" t="s">
        <v>42</v>
      </c>
      <c r="S840" s="23" t="s">
        <v>822</v>
      </c>
    </row>
    <row r="841" spans="1:19" x14ac:dyDescent="0.35">
      <c r="A841" s="23" t="str">
        <f t="shared" si="154"/>
        <v>Disière Tristan</v>
      </c>
      <c r="B841" s="23" t="str">
        <f t="shared" si="155"/>
        <v>287.07.292.0</v>
      </c>
      <c r="C841" s="23" t="str">
        <f t="shared" si="156"/>
        <v>R9</v>
      </c>
      <c r="D841" s="23">
        <f t="shared" si="157"/>
        <v>0.75</v>
      </c>
      <c r="E841" s="23" t="str">
        <f t="shared" si="158"/>
        <v>A</v>
      </c>
      <c r="F841" s="23" t="str">
        <f t="shared" si="159"/>
        <v>S</v>
      </c>
      <c r="G841" s="27" t="s">
        <v>26</v>
      </c>
      <c r="H841" s="27" t="str">
        <f t="shared" si="153"/>
        <v/>
      </c>
      <c r="I841" s="23" t="str">
        <f t="shared" si="160"/>
        <v>Messieurs</v>
      </c>
      <c r="J841" t="str">
        <f t="shared" si="161"/>
        <v>292.0</v>
      </c>
      <c r="K841">
        <f t="shared" si="162"/>
        <v>2</v>
      </c>
      <c r="L841" s="23" t="str">
        <f t="shared" si="163"/>
        <v>R9 </v>
      </c>
      <c r="M841" s="23" t="s">
        <v>2109</v>
      </c>
      <c r="N841" s="23" t="s">
        <v>2110</v>
      </c>
      <c r="O841" s="23" t="s">
        <v>2525</v>
      </c>
      <c r="P841" s="23">
        <v>32606</v>
      </c>
      <c r="Q841" s="23">
        <v>0.75</v>
      </c>
      <c r="R841" s="23" t="s">
        <v>36</v>
      </c>
      <c r="S841" s="23" t="s">
        <v>822</v>
      </c>
    </row>
    <row r="842" spans="1:19" x14ac:dyDescent="0.35">
      <c r="A842" s="23" t="str">
        <f t="shared" si="154"/>
        <v>Dixit Jash</v>
      </c>
      <c r="B842" s="23" t="str">
        <f t="shared" si="155"/>
        <v>287.04.178.0</v>
      </c>
      <c r="C842" s="23" t="str">
        <f t="shared" si="156"/>
        <v>R9</v>
      </c>
      <c r="D842" s="23">
        <f t="shared" si="157"/>
        <v>0.75</v>
      </c>
      <c r="E842" s="23" t="str">
        <f t="shared" si="158"/>
        <v>A</v>
      </c>
      <c r="F842" s="23" t="str">
        <f t="shared" si="159"/>
        <v>S</v>
      </c>
      <c r="G842" s="27" t="s">
        <v>4909</v>
      </c>
      <c r="H842" s="27" t="str">
        <f t="shared" si="153"/>
        <v/>
      </c>
      <c r="I842" s="23" t="str">
        <f t="shared" si="160"/>
        <v>Messieurs</v>
      </c>
      <c r="J842" t="str">
        <f t="shared" si="161"/>
        <v>178.0</v>
      </c>
      <c r="K842">
        <f t="shared" si="162"/>
        <v>1</v>
      </c>
      <c r="L842" s="23" t="str">
        <f t="shared" si="163"/>
        <v>R9 </v>
      </c>
      <c r="M842" s="23" t="s">
        <v>5913</v>
      </c>
      <c r="N842" s="23" t="s">
        <v>5914</v>
      </c>
      <c r="O842" s="23" t="s">
        <v>2525</v>
      </c>
      <c r="P842" s="23">
        <v>32606</v>
      </c>
      <c r="Q842" s="23">
        <v>0.75</v>
      </c>
      <c r="R842" s="23" t="s">
        <v>36</v>
      </c>
      <c r="S842" s="23" t="s">
        <v>822</v>
      </c>
    </row>
    <row r="843" spans="1:19" x14ac:dyDescent="0.35">
      <c r="A843" s="23" t="str">
        <f t="shared" si="154"/>
        <v>Djavaheri Saam</v>
      </c>
      <c r="B843" s="23" t="str">
        <f t="shared" si="155"/>
        <v>287.84.346.0</v>
      </c>
      <c r="C843" s="23" t="str">
        <f t="shared" si="156"/>
        <v>R9</v>
      </c>
      <c r="D843" s="23">
        <f t="shared" si="157"/>
        <v>0.66200000000000003</v>
      </c>
      <c r="E843" s="23" t="str">
        <f t="shared" si="158"/>
        <v>40+</v>
      </c>
      <c r="F843" s="23" t="str">
        <f t="shared" si="159"/>
        <v>S</v>
      </c>
      <c r="G843" s="27" t="s">
        <v>28</v>
      </c>
      <c r="H843" s="27" t="str">
        <f t="shared" si="153"/>
        <v/>
      </c>
      <c r="I843" s="23" t="str">
        <f t="shared" si="160"/>
        <v>Messieurs</v>
      </c>
      <c r="J843" t="str">
        <f t="shared" si="161"/>
        <v>346.0</v>
      </c>
      <c r="K843">
        <f t="shared" si="162"/>
        <v>3</v>
      </c>
      <c r="L843" s="23" t="str">
        <f t="shared" si="163"/>
        <v>R9 </v>
      </c>
      <c r="M843" s="23" t="s">
        <v>2662</v>
      </c>
      <c r="N843" s="23" t="s">
        <v>2663</v>
      </c>
      <c r="O843" s="23" t="s">
        <v>2525</v>
      </c>
      <c r="P843" s="23">
        <v>58056</v>
      </c>
      <c r="Q843" s="23">
        <v>0.66200000000000003</v>
      </c>
      <c r="R843" s="23" t="s">
        <v>68</v>
      </c>
      <c r="S843" s="23" t="s">
        <v>822</v>
      </c>
    </row>
    <row r="844" spans="1:19" x14ac:dyDescent="0.35">
      <c r="A844" s="23" t="str">
        <f t="shared" si="154"/>
        <v>Djokic Jovan</v>
      </c>
      <c r="B844" s="23" t="str">
        <f t="shared" si="155"/>
        <v>287.93.483.0</v>
      </c>
      <c r="C844" s="23" t="str">
        <f t="shared" si="156"/>
        <v>R8</v>
      </c>
      <c r="D844" s="23">
        <f t="shared" si="157"/>
        <v>1.6140000000000001</v>
      </c>
      <c r="E844" s="23" t="str">
        <f t="shared" si="158"/>
        <v>A</v>
      </c>
      <c r="F844" s="23" t="str">
        <f t="shared" si="159"/>
        <v>A</v>
      </c>
      <c r="G844" s="27" t="s">
        <v>2783</v>
      </c>
      <c r="H844" s="27" t="str">
        <f t="shared" si="153"/>
        <v/>
      </c>
      <c r="I844" s="23" t="str">
        <f t="shared" si="160"/>
        <v>Messieurs</v>
      </c>
      <c r="J844" t="str">
        <f t="shared" si="161"/>
        <v>483.0</v>
      </c>
      <c r="K844">
        <f t="shared" si="162"/>
        <v>4</v>
      </c>
      <c r="L844" s="23" t="str">
        <f t="shared" si="163"/>
        <v>R8 </v>
      </c>
      <c r="M844" s="23" t="s">
        <v>5058</v>
      </c>
      <c r="N844" s="23" t="s">
        <v>5059</v>
      </c>
      <c r="O844" s="23" t="s">
        <v>2522</v>
      </c>
      <c r="P844" s="23">
        <v>22613</v>
      </c>
      <c r="Q844" s="23">
        <v>1.6140000000000001</v>
      </c>
      <c r="R844" s="23" t="s">
        <v>36</v>
      </c>
      <c r="S844" s="23" t="s">
        <v>36</v>
      </c>
    </row>
    <row r="845" spans="1:19" x14ac:dyDescent="0.35">
      <c r="A845" s="23" t="str">
        <f t="shared" si="154"/>
        <v>Djurovic Vuko</v>
      </c>
      <c r="B845" s="23" t="str">
        <f t="shared" si="155"/>
        <v>287.96.204.0</v>
      </c>
      <c r="C845" s="23" t="str">
        <f t="shared" si="156"/>
        <v>R6</v>
      </c>
      <c r="D845" s="23">
        <f t="shared" si="157"/>
        <v>3.6429999999999998</v>
      </c>
      <c r="E845" s="23" t="str">
        <f t="shared" si="158"/>
        <v>A</v>
      </c>
      <c r="F845" s="23" t="str">
        <f t="shared" si="159"/>
        <v>A</v>
      </c>
      <c r="G845" s="27" t="s">
        <v>4910</v>
      </c>
      <c r="H845" s="27" t="str">
        <f t="shared" si="153"/>
        <v/>
      </c>
      <c r="I845" s="23" t="str">
        <f t="shared" si="160"/>
        <v>Messieurs</v>
      </c>
      <c r="J845" t="str">
        <f t="shared" si="161"/>
        <v>204.0</v>
      </c>
      <c r="K845">
        <f t="shared" si="162"/>
        <v>2</v>
      </c>
      <c r="L845" s="23" t="str">
        <f t="shared" si="163"/>
        <v>R6 </v>
      </c>
      <c r="M845" s="23" t="s">
        <v>6519</v>
      </c>
      <c r="N845" s="23" t="s">
        <v>6520</v>
      </c>
      <c r="O845" s="23" t="s">
        <v>2517</v>
      </c>
      <c r="P845" s="23">
        <v>9282</v>
      </c>
      <c r="Q845" s="23">
        <v>3.6429999999999998</v>
      </c>
      <c r="R845" s="23" t="s">
        <v>36</v>
      </c>
      <c r="S845" s="23" t="s">
        <v>36</v>
      </c>
    </row>
    <row r="846" spans="1:19" x14ac:dyDescent="0.35">
      <c r="A846" s="23" t="str">
        <f t="shared" si="154"/>
        <v>Dobler Alain</v>
      </c>
      <c r="B846" s="23" t="str">
        <f t="shared" si="155"/>
        <v>288.58.106.0</v>
      </c>
      <c r="C846" s="23" t="str">
        <f t="shared" si="156"/>
        <v>R9</v>
      </c>
      <c r="D846" s="23">
        <f t="shared" si="157"/>
        <v>0.75</v>
      </c>
      <c r="E846" s="23" t="str">
        <f t="shared" si="158"/>
        <v>65+</v>
      </c>
      <c r="F846" s="23" t="str">
        <f t="shared" si="159"/>
        <v>S</v>
      </c>
      <c r="G846" s="27" t="s">
        <v>27</v>
      </c>
      <c r="H846" s="27" t="str">
        <f t="shared" si="153"/>
        <v/>
      </c>
      <c r="I846" s="23" t="str">
        <f t="shared" si="160"/>
        <v>Messieurs</v>
      </c>
      <c r="J846" t="str">
        <f t="shared" si="161"/>
        <v>106.0</v>
      </c>
      <c r="K846">
        <f t="shared" si="162"/>
        <v>1</v>
      </c>
      <c r="L846" s="23" t="str">
        <f t="shared" si="163"/>
        <v>R9 </v>
      </c>
      <c r="M846" s="23" t="s">
        <v>223</v>
      </c>
      <c r="N846" s="23" t="s">
        <v>224</v>
      </c>
      <c r="O846" s="23" t="s">
        <v>2525</v>
      </c>
      <c r="P846" s="23">
        <v>32606</v>
      </c>
      <c r="Q846" s="23">
        <v>0.75</v>
      </c>
      <c r="R846" s="23" t="s">
        <v>96</v>
      </c>
      <c r="S846" s="23" t="s">
        <v>822</v>
      </c>
    </row>
    <row r="847" spans="1:19" x14ac:dyDescent="0.35">
      <c r="A847" s="23" t="str">
        <f t="shared" si="154"/>
        <v>Dobler Louis</v>
      </c>
      <c r="B847" s="23" t="str">
        <f t="shared" si="155"/>
        <v>288.15.363.0</v>
      </c>
      <c r="C847" s="23" t="str">
        <f t="shared" si="156"/>
        <v>R8</v>
      </c>
      <c r="D847" s="23">
        <f t="shared" si="157"/>
        <v>0.90400000000000003</v>
      </c>
      <c r="E847" s="23" t="str">
        <f t="shared" si="158"/>
        <v>12&amp;U</v>
      </c>
      <c r="F847" s="23" t="str">
        <f t="shared" si="159"/>
        <v>A</v>
      </c>
      <c r="G847" s="27" t="s">
        <v>28</v>
      </c>
      <c r="H847" s="27" t="str">
        <f t="shared" si="153"/>
        <v/>
      </c>
      <c r="I847" s="23" t="str">
        <f t="shared" si="160"/>
        <v>Messieurs</v>
      </c>
      <c r="J847" t="str">
        <f t="shared" si="161"/>
        <v>363.0</v>
      </c>
      <c r="K847">
        <f t="shared" si="162"/>
        <v>3</v>
      </c>
      <c r="L847" s="23" t="str">
        <f t="shared" si="163"/>
        <v>R8 </v>
      </c>
      <c r="M847" s="23" t="s">
        <v>6102</v>
      </c>
      <c r="N847" s="23" t="s">
        <v>6103</v>
      </c>
      <c r="O847" s="23" t="s">
        <v>2522</v>
      </c>
      <c r="P847" s="23">
        <v>30430</v>
      </c>
      <c r="Q847" s="23">
        <v>0.90400000000000003</v>
      </c>
      <c r="R847" s="23" t="s">
        <v>50</v>
      </c>
      <c r="S847" s="23" t="s">
        <v>36</v>
      </c>
    </row>
    <row r="848" spans="1:19" x14ac:dyDescent="0.35">
      <c r="A848" s="23" t="str">
        <f t="shared" si="154"/>
        <v>Dobler Samuel</v>
      </c>
      <c r="B848" s="23" t="str">
        <f t="shared" si="155"/>
        <v>288.91.239.0</v>
      </c>
      <c r="C848" s="23" t="str">
        <f t="shared" si="156"/>
        <v>R9</v>
      </c>
      <c r="D848" s="23">
        <f t="shared" si="157"/>
        <v>0.75</v>
      </c>
      <c r="E848" s="23" t="str">
        <f t="shared" si="158"/>
        <v>35+</v>
      </c>
      <c r="F848" s="23" t="str">
        <f t="shared" si="159"/>
        <v>S</v>
      </c>
      <c r="G848" s="27" t="s">
        <v>27</v>
      </c>
      <c r="H848" s="27" t="str">
        <f t="shared" si="153"/>
        <v/>
      </c>
      <c r="I848" s="23" t="str">
        <f t="shared" si="160"/>
        <v>Messieurs</v>
      </c>
      <c r="J848" t="str">
        <f t="shared" si="161"/>
        <v>239.0</v>
      </c>
      <c r="K848">
        <f t="shared" si="162"/>
        <v>2</v>
      </c>
      <c r="L848" s="23" t="str">
        <f t="shared" si="163"/>
        <v>R9 </v>
      </c>
      <c r="M848" s="23" t="s">
        <v>1367</v>
      </c>
      <c r="N848" s="23" t="s">
        <v>1368</v>
      </c>
      <c r="O848" s="23" t="s">
        <v>2525</v>
      </c>
      <c r="P848" s="23">
        <v>32606</v>
      </c>
      <c r="Q848" s="23">
        <v>0.75</v>
      </c>
      <c r="R848" s="23" t="s">
        <v>42</v>
      </c>
      <c r="S848" s="23" t="s">
        <v>822</v>
      </c>
    </row>
    <row r="849" spans="1:19" x14ac:dyDescent="0.35">
      <c r="A849" s="23" t="str">
        <f t="shared" si="154"/>
        <v>Dobrinskyte Vanesa</v>
      </c>
      <c r="B849" s="23" t="str">
        <f t="shared" si="155"/>
        <v>288.10.769.1</v>
      </c>
      <c r="C849" s="23" t="str">
        <f t="shared" si="156"/>
        <v>R7</v>
      </c>
      <c r="D849" s="23">
        <f t="shared" si="157"/>
        <v>3.044</v>
      </c>
      <c r="E849" s="23" t="str">
        <f t="shared" si="158"/>
        <v>16&amp;U</v>
      </c>
      <c r="F849" s="23" t="str">
        <f t="shared" si="159"/>
        <v>A</v>
      </c>
      <c r="G849" s="27" t="s">
        <v>2786</v>
      </c>
      <c r="H849" s="27" t="str">
        <f t="shared" si="153"/>
        <v/>
      </c>
      <c r="I849" s="23" t="str">
        <f t="shared" si="160"/>
        <v>Dames</v>
      </c>
      <c r="J849" t="str">
        <f t="shared" si="161"/>
        <v>769.1</v>
      </c>
      <c r="K849">
        <f t="shared" si="162"/>
        <v>7</v>
      </c>
      <c r="L849" s="23" t="str">
        <f t="shared" si="163"/>
        <v>R7 </v>
      </c>
      <c r="M849" s="23" t="s">
        <v>3794</v>
      </c>
      <c r="N849" s="23" t="s">
        <v>3795</v>
      </c>
      <c r="O849" s="23" t="s">
        <v>2518</v>
      </c>
      <c r="P849" s="23">
        <v>4311</v>
      </c>
      <c r="Q849" s="23">
        <v>3.044</v>
      </c>
      <c r="R849" s="23" t="s">
        <v>85</v>
      </c>
      <c r="S849" s="23" t="s">
        <v>36</v>
      </c>
    </row>
    <row r="850" spans="1:19" x14ac:dyDescent="0.35">
      <c r="A850" s="23" t="str">
        <f t="shared" si="154"/>
        <v>Domche Jean Louis</v>
      </c>
      <c r="B850" s="23" t="str">
        <f t="shared" si="155"/>
        <v>288.77.331.0</v>
      </c>
      <c r="C850" s="23" t="str">
        <f t="shared" si="156"/>
        <v>R7</v>
      </c>
      <c r="D850" s="23">
        <f t="shared" si="157"/>
        <v>2.8690000000000002</v>
      </c>
      <c r="E850" s="23" t="str">
        <f t="shared" si="158"/>
        <v>45+</v>
      </c>
      <c r="F850" s="23" t="str">
        <f t="shared" si="159"/>
        <v>A</v>
      </c>
      <c r="G850" s="27" t="s">
        <v>4910</v>
      </c>
      <c r="H850" s="27" t="str">
        <f t="shared" si="153"/>
        <v/>
      </c>
      <c r="I850" s="23" t="str">
        <f t="shared" si="160"/>
        <v>Messieurs</v>
      </c>
      <c r="J850" t="str">
        <f t="shared" si="161"/>
        <v>331.0</v>
      </c>
      <c r="K850">
        <f t="shared" si="162"/>
        <v>3</v>
      </c>
      <c r="L850" s="23" t="str">
        <f t="shared" si="163"/>
        <v>R7 </v>
      </c>
      <c r="M850" s="23" t="s">
        <v>6591</v>
      </c>
      <c r="N850" s="23" t="s">
        <v>6592</v>
      </c>
      <c r="O850" s="23" t="s">
        <v>2518</v>
      </c>
      <c r="P850" s="23">
        <v>13473</v>
      </c>
      <c r="Q850" s="23">
        <v>2.8690000000000002</v>
      </c>
      <c r="R850" s="23" t="s">
        <v>76</v>
      </c>
      <c r="S850" s="23" t="s">
        <v>36</v>
      </c>
    </row>
    <row r="851" spans="1:19" x14ac:dyDescent="0.35">
      <c r="A851" s="23" t="str">
        <f t="shared" si="154"/>
        <v>Domergue Arnaud</v>
      </c>
      <c r="B851" s="23" t="str">
        <f t="shared" si="155"/>
        <v>288.90.306.0</v>
      </c>
      <c r="C851" s="23" t="str">
        <f t="shared" si="156"/>
        <v>R9</v>
      </c>
      <c r="D851" s="23">
        <f t="shared" si="157"/>
        <v>0.75</v>
      </c>
      <c r="E851" s="23" t="str">
        <f t="shared" si="158"/>
        <v>35+</v>
      </c>
      <c r="F851" s="23" t="str">
        <f t="shared" si="159"/>
        <v>A</v>
      </c>
      <c r="G851" s="27" t="s">
        <v>4910</v>
      </c>
      <c r="H851" s="27" t="str">
        <f t="shared" si="153"/>
        <v/>
      </c>
      <c r="I851" s="23" t="str">
        <f t="shared" si="160"/>
        <v>Messieurs</v>
      </c>
      <c r="J851" t="str">
        <f t="shared" si="161"/>
        <v>306.0</v>
      </c>
      <c r="K851">
        <f t="shared" si="162"/>
        <v>3</v>
      </c>
      <c r="L851" s="23" t="str">
        <f t="shared" si="163"/>
        <v>R9 </v>
      </c>
      <c r="M851" s="23" t="s">
        <v>6818</v>
      </c>
      <c r="N851" s="23" t="s">
        <v>6819</v>
      </c>
      <c r="O851" s="23" t="s">
        <v>2525</v>
      </c>
      <c r="P851" s="23">
        <v>32606</v>
      </c>
      <c r="Q851" s="23">
        <v>0.75</v>
      </c>
      <c r="R851" s="23" t="s">
        <v>42</v>
      </c>
      <c r="S851" s="23" t="s">
        <v>36</v>
      </c>
    </row>
    <row r="852" spans="1:19" x14ac:dyDescent="0.35">
      <c r="A852" s="23" t="str">
        <f t="shared" si="154"/>
        <v>Domine Fernand</v>
      </c>
      <c r="B852" s="23" t="str">
        <f t="shared" si="155"/>
        <v>288.57.179.0</v>
      </c>
      <c r="C852" s="23" t="str">
        <f t="shared" si="156"/>
        <v>R9</v>
      </c>
      <c r="D852" s="23">
        <f t="shared" si="157"/>
        <v>0.75</v>
      </c>
      <c r="E852" s="23" t="str">
        <f t="shared" si="158"/>
        <v>65+</v>
      </c>
      <c r="F852" s="23" t="str">
        <f t="shared" si="159"/>
        <v>S</v>
      </c>
      <c r="G852" s="27" t="s">
        <v>497</v>
      </c>
      <c r="H852" s="27" t="str">
        <f t="shared" si="153"/>
        <v/>
      </c>
      <c r="I852" s="23" t="str">
        <f t="shared" si="160"/>
        <v>Messieurs</v>
      </c>
      <c r="J852" t="str">
        <f t="shared" si="161"/>
        <v>179.0</v>
      </c>
      <c r="K852">
        <f t="shared" si="162"/>
        <v>1</v>
      </c>
      <c r="L852" s="23" t="str">
        <f t="shared" si="163"/>
        <v>R9 </v>
      </c>
      <c r="M852" s="23" t="s">
        <v>635</v>
      </c>
      <c r="N852" s="23" t="s">
        <v>636</v>
      </c>
      <c r="O852" s="23" t="s">
        <v>2525</v>
      </c>
      <c r="P852" s="23">
        <v>32606</v>
      </c>
      <c r="Q852" s="23">
        <v>0.75</v>
      </c>
      <c r="R852" s="23" t="s">
        <v>96</v>
      </c>
      <c r="S852" s="23" t="s">
        <v>822</v>
      </c>
    </row>
    <row r="853" spans="1:19" x14ac:dyDescent="0.35">
      <c r="A853" s="23" t="str">
        <f t="shared" si="154"/>
        <v>Donaldson Victoria</v>
      </c>
      <c r="B853" s="23" t="str">
        <f t="shared" si="155"/>
        <v>288.67.511.0</v>
      </c>
      <c r="C853" s="23" t="str">
        <f t="shared" si="156"/>
        <v>R9</v>
      </c>
      <c r="D853" s="23">
        <f t="shared" si="157"/>
        <v>0.75</v>
      </c>
      <c r="E853" s="23" t="str">
        <f t="shared" si="158"/>
        <v>55+</v>
      </c>
      <c r="F853" s="23" t="str">
        <f t="shared" si="159"/>
        <v>S</v>
      </c>
      <c r="G853" s="27" t="s">
        <v>5553</v>
      </c>
      <c r="H853" s="27" t="str">
        <f t="shared" si="153"/>
        <v/>
      </c>
      <c r="I853" s="23" t="str">
        <f t="shared" si="160"/>
        <v>Dames</v>
      </c>
      <c r="J853" t="str">
        <f t="shared" si="161"/>
        <v>511.0</v>
      </c>
      <c r="K853">
        <f t="shared" si="162"/>
        <v>5</v>
      </c>
      <c r="L853" s="23" t="str">
        <f t="shared" si="163"/>
        <v>R9 </v>
      </c>
      <c r="M853" s="23" t="s">
        <v>5295</v>
      </c>
      <c r="N853" s="23" t="s">
        <v>5296</v>
      </c>
      <c r="O853" s="23" t="s">
        <v>2525</v>
      </c>
      <c r="P853" s="23">
        <v>11849</v>
      </c>
      <c r="Q853" s="23">
        <v>0.75</v>
      </c>
      <c r="R853" s="23" t="s">
        <v>53</v>
      </c>
      <c r="S853" s="23" t="s">
        <v>822</v>
      </c>
    </row>
    <row r="854" spans="1:19" x14ac:dyDescent="0.35">
      <c r="A854" s="23" t="str">
        <f t="shared" si="154"/>
        <v>Donayre Arturo</v>
      </c>
      <c r="B854" s="23" t="str">
        <f t="shared" si="155"/>
        <v>288.61.301.0</v>
      </c>
      <c r="C854" s="23" t="str">
        <f t="shared" si="156"/>
        <v>R9</v>
      </c>
      <c r="D854" s="23">
        <f t="shared" si="157"/>
        <v>0.745</v>
      </c>
      <c r="E854" s="23" t="str">
        <f t="shared" si="158"/>
        <v>65+</v>
      </c>
      <c r="F854" s="23" t="str">
        <f t="shared" si="159"/>
        <v>A</v>
      </c>
      <c r="G854" s="27" t="s">
        <v>5553</v>
      </c>
      <c r="H854" s="27" t="str">
        <f t="shared" si="153"/>
        <v/>
      </c>
      <c r="I854" s="23" t="str">
        <f t="shared" si="160"/>
        <v>Messieurs</v>
      </c>
      <c r="J854" t="str">
        <f t="shared" si="161"/>
        <v>301.0</v>
      </c>
      <c r="K854">
        <f t="shared" si="162"/>
        <v>3</v>
      </c>
      <c r="L854" s="23" t="str">
        <f t="shared" si="163"/>
        <v>R9 </v>
      </c>
      <c r="M854" s="23" t="s">
        <v>5525</v>
      </c>
      <c r="N854" s="23" t="s">
        <v>5526</v>
      </c>
      <c r="O854" s="23" t="s">
        <v>2525</v>
      </c>
      <c r="P854" s="23">
        <v>44992</v>
      </c>
      <c r="Q854" s="23">
        <v>0.745</v>
      </c>
      <c r="R854" s="23" t="s">
        <v>96</v>
      </c>
      <c r="S854" s="23" t="s">
        <v>36</v>
      </c>
    </row>
    <row r="855" spans="1:19" x14ac:dyDescent="0.35">
      <c r="A855" s="23" t="str">
        <f t="shared" si="154"/>
        <v>Donghi Daniele</v>
      </c>
      <c r="B855" s="23" t="str">
        <f t="shared" si="155"/>
        <v>288.89.111.0</v>
      </c>
      <c r="C855" s="23" t="str">
        <f t="shared" si="156"/>
        <v>R8</v>
      </c>
      <c r="D855" s="23">
        <f t="shared" si="157"/>
        <v>0.91900000000000004</v>
      </c>
      <c r="E855" s="23" t="str">
        <f t="shared" si="158"/>
        <v>35+</v>
      </c>
      <c r="F855" s="23" t="str">
        <f t="shared" si="159"/>
        <v>A</v>
      </c>
      <c r="G855" s="27" t="s">
        <v>3273</v>
      </c>
      <c r="H855" s="27" t="str">
        <f t="shared" si="153"/>
        <v/>
      </c>
      <c r="I855" s="23" t="str">
        <f t="shared" si="160"/>
        <v>Messieurs</v>
      </c>
      <c r="J855" t="str">
        <f t="shared" si="161"/>
        <v>111.0</v>
      </c>
      <c r="K855">
        <f t="shared" si="162"/>
        <v>1</v>
      </c>
      <c r="L855" s="23" t="str">
        <f t="shared" si="163"/>
        <v>R8 </v>
      </c>
      <c r="M855" s="23" t="s">
        <v>3485</v>
      </c>
      <c r="N855" s="23" t="s">
        <v>3486</v>
      </c>
      <c r="O855" s="23" t="s">
        <v>2522</v>
      </c>
      <c r="P855" s="23">
        <v>30190</v>
      </c>
      <c r="Q855" s="23">
        <v>0.91900000000000004</v>
      </c>
      <c r="R855" s="23" t="s">
        <v>42</v>
      </c>
      <c r="S855" s="23" t="s">
        <v>36</v>
      </c>
    </row>
    <row r="856" spans="1:19" x14ac:dyDescent="0.35">
      <c r="A856" s="23" t="str">
        <f t="shared" si="154"/>
        <v>Donne Daniel</v>
      </c>
      <c r="B856" s="23" t="str">
        <f t="shared" si="155"/>
        <v>288.66.135.0</v>
      </c>
      <c r="C856" s="23" t="str">
        <f t="shared" si="156"/>
        <v>R9</v>
      </c>
      <c r="D856" s="23">
        <f t="shared" si="157"/>
        <v>0.75</v>
      </c>
      <c r="E856" s="23" t="str">
        <f t="shared" si="158"/>
        <v>60+</v>
      </c>
      <c r="F856" s="23" t="str">
        <f t="shared" si="159"/>
        <v>S</v>
      </c>
      <c r="G856" s="27" t="s">
        <v>497</v>
      </c>
      <c r="H856" s="27" t="str">
        <f t="shared" si="153"/>
        <v/>
      </c>
      <c r="I856" s="23" t="str">
        <f t="shared" si="160"/>
        <v>Messieurs</v>
      </c>
      <c r="J856" t="str">
        <f t="shared" si="161"/>
        <v>135.0</v>
      </c>
      <c r="K856">
        <f t="shared" si="162"/>
        <v>1</v>
      </c>
      <c r="L856" s="23" t="str">
        <f t="shared" si="163"/>
        <v>R9 </v>
      </c>
      <c r="M856" s="23" t="s">
        <v>1128</v>
      </c>
      <c r="N856" s="23" t="s">
        <v>1129</v>
      </c>
      <c r="O856" s="23" t="s">
        <v>2525</v>
      </c>
      <c r="P856" s="23">
        <v>32606</v>
      </c>
      <c r="Q856" s="23">
        <v>0.75</v>
      </c>
      <c r="R856" s="23" t="s">
        <v>47</v>
      </c>
      <c r="S856" s="23" t="s">
        <v>822</v>
      </c>
    </row>
    <row r="857" spans="1:19" x14ac:dyDescent="0.35">
      <c r="A857" s="23" t="str">
        <f t="shared" si="154"/>
        <v>Donnini Olivier</v>
      </c>
      <c r="B857" s="23" t="str">
        <f t="shared" si="155"/>
        <v>288.68.390.0</v>
      </c>
      <c r="C857" s="23" t="str">
        <f t="shared" si="156"/>
        <v>R8</v>
      </c>
      <c r="D857" s="23">
        <f t="shared" si="157"/>
        <v>1.5089999999999999</v>
      </c>
      <c r="E857" s="23" t="str">
        <f t="shared" si="158"/>
        <v>55+</v>
      </c>
      <c r="F857" s="23" t="str">
        <f t="shared" si="159"/>
        <v>A</v>
      </c>
      <c r="G857" s="27" t="s">
        <v>4909</v>
      </c>
      <c r="H857" s="27" t="str">
        <f t="shared" si="153"/>
        <v/>
      </c>
      <c r="I857" s="23" t="str">
        <f t="shared" si="160"/>
        <v>Messieurs</v>
      </c>
      <c r="J857" t="str">
        <f t="shared" si="161"/>
        <v>390.0</v>
      </c>
      <c r="K857">
        <f t="shared" si="162"/>
        <v>3</v>
      </c>
      <c r="L857" s="23" t="str">
        <f t="shared" si="163"/>
        <v>R8 </v>
      </c>
      <c r="M857" s="23" t="s">
        <v>5773</v>
      </c>
      <c r="N857" s="23" t="s">
        <v>5774</v>
      </c>
      <c r="O857" s="23" t="s">
        <v>2522</v>
      </c>
      <c r="P857" s="23">
        <v>23574</v>
      </c>
      <c r="Q857" s="23">
        <v>1.5089999999999999</v>
      </c>
      <c r="R857" s="23" t="s">
        <v>53</v>
      </c>
      <c r="S857" s="23" t="s">
        <v>36</v>
      </c>
    </row>
    <row r="858" spans="1:19" x14ac:dyDescent="0.35">
      <c r="A858" s="23" t="str">
        <f t="shared" si="154"/>
        <v>Doré Xavier Marie</v>
      </c>
      <c r="B858" s="23" t="str">
        <f t="shared" si="155"/>
        <v>289.68.357.0</v>
      </c>
      <c r="C858" s="23" t="str">
        <f t="shared" si="156"/>
        <v>R8</v>
      </c>
      <c r="D858" s="23">
        <f t="shared" si="157"/>
        <v>1.5960000000000001</v>
      </c>
      <c r="E858" s="23" t="str">
        <f t="shared" si="158"/>
        <v>55+</v>
      </c>
      <c r="F858" s="23" t="str">
        <f t="shared" si="159"/>
        <v>S</v>
      </c>
      <c r="G858" s="27" t="s">
        <v>1733</v>
      </c>
      <c r="H858" s="27" t="str">
        <f t="shared" si="153"/>
        <v/>
      </c>
      <c r="I858" s="23" t="str">
        <f t="shared" si="160"/>
        <v>Messieurs</v>
      </c>
      <c r="J858" t="str">
        <f t="shared" si="161"/>
        <v>357.0</v>
      </c>
      <c r="K858">
        <f t="shared" si="162"/>
        <v>3</v>
      </c>
      <c r="L858" s="23" t="str">
        <f t="shared" si="163"/>
        <v>R8 </v>
      </c>
      <c r="M858" s="23" t="s">
        <v>1791</v>
      </c>
      <c r="N858" s="23" t="s">
        <v>2342</v>
      </c>
      <c r="O858" s="23" t="s">
        <v>2522</v>
      </c>
      <c r="P858" s="23">
        <v>22771</v>
      </c>
      <c r="Q858" s="23">
        <v>1.5960000000000001</v>
      </c>
      <c r="R858" s="23" t="s">
        <v>53</v>
      </c>
      <c r="S858" s="23" t="s">
        <v>822</v>
      </c>
    </row>
    <row r="859" spans="1:19" x14ac:dyDescent="0.35">
      <c r="A859" s="23" t="str">
        <f t="shared" si="154"/>
        <v>Dorsaz Cédric</v>
      </c>
      <c r="B859" s="23" t="str">
        <f t="shared" si="155"/>
        <v>289.75.493.0</v>
      </c>
      <c r="C859" s="23" t="str">
        <f t="shared" si="156"/>
        <v>R9</v>
      </c>
      <c r="D859" s="23">
        <f t="shared" si="157"/>
        <v>0.48599999999999999</v>
      </c>
      <c r="E859" s="23" t="str">
        <f t="shared" si="158"/>
        <v>50+</v>
      </c>
      <c r="F859" s="23" t="str">
        <f t="shared" si="159"/>
        <v>S</v>
      </c>
      <c r="G859" s="27" t="s">
        <v>25</v>
      </c>
      <c r="H859" s="27" t="str">
        <f t="shared" si="153"/>
        <v/>
      </c>
      <c r="I859" s="23" t="str">
        <f t="shared" si="160"/>
        <v>Messieurs</v>
      </c>
      <c r="J859" t="str">
        <f t="shared" si="161"/>
        <v>493.0</v>
      </c>
      <c r="K859">
        <f t="shared" si="162"/>
        <v>4</v>
      </c>
      <c r="L859" s="23" t="str">
        <f t="shared" si="163"/>
        <v>R9 </v>
      </c>
      <c r="M859" s="23" t="s">
        <v>153</v>
      </c>
      <c r="N859" s="23" t="s">
        <v>154</v>
      </c>
      <c r="O859" s="23" t="s">
        <v>2525</v>
      </c>
      <c r="P859" s="23">
        <v>59072</v>
      </c>
      <c r="Q859" s="23">
        <v>0.48599999999999999</v>
      </c>
      <c r="R859" s="23" t="s">
        <v>39</v>
      </c>
      <c r="S859" s="23" t="s">
        <v>822</v>
      </c>
    </row>
    <row r="860" spans="1:19" x14ac:dyDescent="0.35">
      <c r="A860" s="23" t="str">
        <f t="shared" si="154"/>
        <v>Dorsaz Myriam</v>
      </c>
      <c r="B860" s="23" t="str">
        <f t="shared" si="155"/>
        <v>289.81.837.0</v>
      </c>
      <c r="C860" s="23" t="str">
        <f t="shared" si="156"/>
        <v>R9</v>
      </c>
      <c r="D860" s="23">
        <f t="shared" si="157"/>
        <v>0.75</v>
      </c>
      <c r="E860" s="23" t="str">
        <f t="shared" si="158"/>
        <v>45+</v>
      </c>
      <c r="F860" s="23" t="str">
        <f t="shared" si="159"/>
        <v>S</v>
      </c>
      <c r="G860" s="27" t="s">
        <v>25</v>
      </c>
      <c r="H860" s="27" t="str">
        <f t="shared" si="153"/>
        <v/>
      </c>
      <c r="I860" s="23" t="str">
        <f t="shared" si="160"/>
        <v>Dames</v>
      </c>
      <c r="J860" t="str">
        <f t="shared" si="161"/>
        <v>837.0</v>
      </c>
      <c r="K860">
        <f t="shared" si="162"/>
        <v>8</v>
      </c>
      <c r="L860" s="23" t="str">
        <f t="shared" si="163"/>
        <v>R9 </v>
      </c>
      <c r="M860" s="23" t="s">
        <v>97</v>
      </c>
      <c r="N860" s="23" t="s">
        <v>98</v>
      </c>
      <c r="O860" s="23" t="s">
        <v>2525</v>
      </c>
      <c r="P860" s="23">
        <v>11849</v>
      </c>
      <c r="Q860" s="23">
        <v>0.75</v>
      </c>
      <c r="R860" s="23" t="s">
        <v>76</v>
      </c>
      <c r="S860" s="23" t="s">
        <v>822</v>
      </c>
    </row>
    <row r="861" spans="1:19" x14ac:dyDescent="0.35">
      <c r="A861" s="23" t="str">
        <f t="shared" si="154"/>
        <v>Dosch Alexandre</v>
      </c>
      <c r="B861" s="23" t="str">
        <f t="shared" si="155"/>
        <v>289.90.348.0</v>
      </c>
      <c r="C861" s="23" t="str">
        <f t="shared" si="156"/>
        <v>R7</v>
      </c>
      <c r="D861" s="23">
        <f t="shared" si="157"/>
        <v>2.637</v>
      </c>
      <c r="E861" s="23" t="str">
        <f t="shared" si="158"/>
        <v>35+</v>
      </c>
      <c r="F861" s="23" t="str">
        <f t="shared" si="159"/>
        <v>A</v>
      </c>
      <c r="G861" s="27" t="s">
        <v>4909</v>
      </c>
      <c r="H861" s="27" t="str">
        <f t="shared" si="153"/>
        <v/>
      </c>
      <c r="I861" s="23" t="str">
        <f t="shared" si="160"/>
        <v>Messieurs</v>
      </c>
      <c r="J861" t="str">
        <f t="shared" si="161"/>
        <v>348.0</v>
      </c>
      <c r="K861">
        <f t="shared" si="162"/>
        <v>3</v>
      </c>
      <c r="L861" s="23" t="str">
        <f t="shared" si="163"/>
        <v>R7 </v>
      </c>
      <c r="M861" s="23" t="s">
        <v>5705</v>
      </c>
      <c r="N861" s="23" t="s">
        <v>5706</v>
      </c>
      <c r="O861" s="23" t="s">
        <v>2518</v>
      </c>
      <c r="P861" s="23">
        <v>14882</v>
      </c>
      <c r="Q861" s="23">
        <v>2.637</v>
      </c>
      <c r="R861" s="23" t="s">
        <v>42</v>
      </c>
      <c r="S861" s="23" t="s">
        <v>36</v>
      </c>
    </row>
    <row r="862" spans="1:19" x14ac:dyDescent="0.35">
      <c r="A862" s="23" t="str">
        <f t="shared" si="154"/>
        <v>Dosch Michel</v>
      </c>
      <c r="B862" s="23" t="str">
        <f t="shared" si="155"/>
        <v>289.87.476.1</v>
      </c>
      <c r="C862" s="23" t="str">
        <f t="shared" si="156"/>
        <v>R9</v>
      </c>
      <c r="D862" s="23">
        <f t="shared" si="157"/>
        <v>0.751</v>
      </c>
      <c r="E862" s="23" t="str">
        <f t="shared" si="158"/>
        <v>35+</v>
      </c>
      <c r="F862" s="23" t="str">
        <f t="shared" si="159"/>
        <v>A</v>
      </c>
      <c r="G862" s="27" t="s">
        <v>4909</v>
      </c>
      <c r="H862" s="27" t="str">
        <f t="shared" si="153"/>
        <v/>
      </c>
      <c r="I862" s="23" t="str">
        <f t="shared" si="160"/>
        <v>Messieurs</v>
      </c>
      <c r="J862" t="str">
        <f t="shared" si="161"/>
        <v>476.1</v>
      </c>
      <c r="K862">
        <f t="shared" si="162"/>
        <v>4</v>
      </c>
      <c r="L862" s="23" t="str">
        <f t="shared" si="163"/>
        <v>R9 </v>
      </c>
      <c r="M862" s="23" t="s">
        <v>5841</v>
      </c>
      <c r="N862" s="23" t="s">
        <v>5842</v>
      </c>
      <c r="O862" s="23" t="s">
        <v>2525</v>
      </c>
      <c r="P862" s="23">
        <v>32599</v>
      </c>
      <c r="Q862" s="23">
        <v>0.751</v>
      </c>
      <c r="R862" s="23" t="s">
        <v>42</v>
      </c>
      <c r="S862" s="23" t="s">
        <v>36</v>
      </c>
    </row>
    <row r="863" spans="1:19" x14ac:dyDescent="0.35">
      <c r="A863" s="23" t="str">
        <f t="shared" si="154"/>
        <v>D'Oultremont Adrien</v>
      </c>
      <c r="B863" s="23" t="str">
        <f t="shared" si="155"/>
        <v>289.16.121.0</v>
      </c>
      <c r="C863" s="23" t="str">
        <f t="shared" si="156"/>
        <v>R9</v>
      </c>
      <c r="D863" s="23">
        <f t="shared" si="157"/>
        <v>0.75</v>
      </c>
      <c r="E863" s="23" t="str">
        <f t="shared" si="158"/>
        <v>10&amp;U</v>
      </c>
      <c r="F863" s="23" t="str">
        <f t="shared" si="159"/>
        <v>A</v>
      </c>
      <c r="G863" s="27" t="s">
        <v>1733</v>
      </c>
      <c r="H863" s="27" t="str">
        <f t="shared" si="153"/>
        <v/>
      </c>
      <c r="I863" s="23" t="str">
        <f t="shared" si="160"/>
        <v>Messieurs</v>
      </c>
      <c r="J863" t="str">
        <f t="shared" si="161"/>
        <v>121.0</v>
      </c>
      <c r="K863">
        <f t="shared" si="162"/>
        <v>1</v>
      </c>
      <c r="L863" s="23" t="str">
        <f t="shared" si="163"/>
        <v>R9 </v>
      </c>
      <c r="M863" s="23" t="s">
        <v>6225</v>
      </c>
      <c r="N863" s="23" t="s">
        <v>6226</v>
      </c>
      <c r="O863" s="23" t="s">
        <v>2525</v>
      </c>
      <c r="P863" s="23">
        <v>32606</v>
      </c>
      <c r="Q863" s="23">
        <v>0.75</v>
      </c>
      <c r="R863" s="23" t="s">
        <v>106</v>
      </c>
      <c r="S863" s="23" t="s">
        <v>36</v>
      </c>
    </row>
    <row r="864" spans="1:19" x14ac:dyDescent="0.35">
      <c r="A864" s="23" t="str">
        <f t="shared" si="154"/>
        <v>D'Oultremont Philippe</v>
      </c>
      <c r="B864" s="23" t="str">
        <f t="shared" si="155"/>
        <v>289.78.276.0</v>
      </c>
      <c r="C864" s="23" t="str">
        <f t="shared" si="156"/>
        <v>R9</v>
      </c>
      <c r="D864" s="23">
        <f t="shared" si="157"/>
        <v>0.75</v>
      </c>
      <c r="E864" s="23" t="str">
        <f t="shared" si="158"/>
        <v>45+</v>
      </c>
      <c r="F864" s="23" t="str">
        <f t="shared" si="159"/>
        <v>S</v>
      </c>
      <c r="G864" s="27" t="s">
        <v>1733</v>
      </c>
      <c r="H864" s="27" t="str">
        <f t="shared" si="153"/>
        <v/>
      </c>
      <c r="I864" s="23" t="str">
        <f t="shared" si="160"/>
        <v>Messieurs</v>
      </c>
      <c r="J864" t="str">
        <f t="shared" si="161"/>
        <v>276.0</v>
      </c>
      <c r="K864">
        <f t="shared" si="162"/>
        <v>2</v>
      </c>
      <c r="L864" s="23" t="str">
        <f t="shared" si="163"/>
        <v>R9 </v>
      </c>
      <c r="M864" s="23" t="s">
        <v>2332</v>
      </c>
      <c r="N864" s="23" t="s">
        <v>2333</v>
      </c>
      <c r="O864" s="23" t="s">
        <v>2525</v>
      </c>
      <c r="P864" s="23">
        <v>32606</v>
      </c>
      <c r="Q864" s="23">
        <v>0.75</v>
      </c>
      <c r="R864" s="23" t="s">
        <v>76</v>
      </c>
      <c r="S864" s="23" t="s">
        <v>822</v>
      </c>
    </row>
    <row r="865" spans="1:19" x14ac:dyDescent="0.35">
      <c r="A865" s="23" t="str">
        <f t="shared" si="154"/>
        <v>Dousse Léonard</v>
      </c>
      <c r="B865" s="23" t="str">
        <f t="shared" si="155"/>
        <v>289.14.341.0</v>
      </c>
      <c r="C865" s="23" t="str">
        <f t="shared" si="156"/>
        <v>R8</v>
      </c>
      <c r="D865" s="23">
        <f t="shared" si="157"/>
        <v>1.5860000000000001</v>
      </c>
      <c r="E865" s="23" t="str">
        <f t="shared" si="158"/>
        <v>12&amp;U</v>
      </c>
      <c r="F865" s="23" t="str">
        <f t="shared" si="159"/>
        <v>A</v>
      </c>
      <c r="G865" s="27" t="s">
        <v>2786</v>
      </c>
      <c r="H865" s="27" t="str">
        <f t="shared" si="153"/>
        <v/>
      </c>
      <c r="I865" s="23" t="str">
        <f t="shared" si="160"/>
        <v>Messieurs</v>
      </c>
      <c r="J865" t="str">
        <f t="shared" si="161"/>
        <v>341.0</v>
      </c>
      <c r="K865">
        <f t="shared" si="162"/>
        <v>3</v>
      </c>
      <c r="L865" s="23" t="str">
        <f t="shared" si="163"/>
        <v>R8 </v>
      </c>
      <c r="M865" s="23" t="s">
        <v>3030</v>
      </c>
      <c r="N865" s="23" t="s">
        <v>3031</v>
      </c>
      <c r="O865" s="23" t="s">
        <v>2522</v>
      </c>
      <c r="P865" s="23">
        <v>22862</v>
      </c>
      <c r="Q865" s="23">
        <v>1.5860000000000001</v>
      </c>
      <c r="R865" s="23" t="s">
        <v>50</v>
      </c>
      <c r="S865" s="23" t="s">
        <v>36</v>
      </c>
    </row>
    <row r="866" spans="1:19" x14ac:dyDescent="0.35">
      <c r="A866" s="23" t="str">
        <f t="shared" si="154"/>
        <v>Downes Mateo</v>
      </c>
      <c r="B866" s="23" t="str">
        <f t="shared" si="155"/>
        <v>289.11.301.0</v>
      </c>
      <c r="C866" s="23" t="str">
        <f t="shared" si="156"/>
        <v>R9</v>
      </c>
      <c r="D866" s="23">
        <f t="shared" si="157"/>
        <v>0.75</v>
      </c>
      <c r="E866" s="23" t="str">
        <f t="shared" si="158"/>
        <v>16&amp;U</v>
      </c>
      <c r="F866" s="23" t="str">
        <f t="shared" si="159"/>
        <v>A</v>
      </c>
      <c r="G866" s="27" t="s">
        <v>29</v>
      </c>
      <c r="H866" s="27" t="str">
        <f t="shared" si="153"/>
        <v/>
      </c>
      <c r="I866" s="23" t="str">
        <f t="shared" si="160"/>
        <v>Messieurs</v>
      </c>
      <c r="J866" t="str">
        <f t="shared" si="161"/>
        <v>301.0</v>
      </c>
      <c r="K866">
        <f t="shared" si="162"/>
        <v>3</v>
      </c>
      <c r="L866" s="23" t="str">
        <f t="shared" si="163"/>
        <v>R9 </v>
      </c>
      <c r="M866" s="23" t="s">
        <v>4292</v>
      </c>
      <c r="N866" s="23" t="s">
        <v>4293</v>
      </c>
      <c r="O866" s="23" t="s">
        <v>2525</v>
      </c>
      <c r="P866" s="23">
        <v>32606</v>
      </c>
      <c r="Q866" s="23">
        <v>0.75</v>
      </c>
      <c r="R866" s="23" t="s">
        <v>85</v>
      </c>
      <c r="S866" s="23" t="s">
        <v>36</v>
      </c>
    </row>
    <row r="867" spans="1:19" x14ac:dyDescent="0.35">
      <c r="A867" s="23" t="str">
        <f t="shared" si="154"/>
        <v>Downham Beatrice</v>
      </c>
      <c r="B867" s="23" t="str">
        <f t="shared" si="155"/>
        <v>289.14.521.0</v>
      </c>
      <c r="C867" s="23" t="str">
        <f t="shared" si="156"/>
        <v>R8</v>
      </c>
      <c r="D867" s="23">
        <f t="shared" si="157"/>
        <v>1.6910000000000001</v>
      </c>
      <c r="E867" s="23" t="str">
        <f t="shared" si="158"/>
        <v>12&amp;U</v>
      </c>
      <c r="F867" s="23" t="str">
        <f t="shared" si="159"/>
        <v>A</v>
      </c>
      <c r="G867" s="27" t="s">
        <v>2783</v>
      </c>
      <c r="H867" s="27" t="str">
        <f t="shared" si="153"/>
        <v/>
      </c>
      <c r="I867" s="23" t="str">
        <f t="shared" si="160"/>
        <v>Dames</v>
      </c>
      <c r="J867" t="str">
        <f t="shared" si="161"/>
        <v>521.0</v>
      </c>
      <c r="K867">
        <f t="shared" si="162"/>
        <v>5</v>
      </c>
      <c r="L867" s="23" t="str">
        <f t="shared" si="163"/>
        <v>R8 </v>
      </c>
      <c r="M867" s="23" t="s">
        <v>4038</v>
      </c>
      <c r="N867" s="23" t="s">
        <v>4039</v>
      </c>
      <c r="O867" s="23" t="s">
        <v>2522</v>
      </c>
      <c r="P867" s="23">
        <v>7944</v>
      </c>
      <c r="Q867" s="23">
        <v>1.6910000000000001</v>
      </c>
      <c r="R867" s="23" t="s">
        <v>50</v>
      </c>
      <c r="S867" s="23" t="s">
        <v>36</v>
      </c>
    </row>
    <row r="868" spans="1:19" x14ac:dyDescent="0.35">
      <c r="A868" s="23" t="str">
        <f t="shared" si="154"/>
        <v>Driscoll-Donave Janice</v>
      </c>
      <c r="B868" s="23" t="str">
        <f t="shared" si="155"/>
        <v>290.59.673.0</v>
      </c>
      <c r="C868" s="23" t="str">
        <f t="shared" si="156"/>
        <v>R9</v>
      </c>
      <c r="D868" s="23">
        <f t="shared" si="157"/>
        <v>0.75</v>
      </c>
      <c r="E868" s="23" t="str">
        <f t="shared" si="158"/>
        <v>65+</v>
      </c>
      <c r="F868" s="23" t="str">
        <f t="shared" si="159"/>
        <v>S</v>
      </c>
      <c r="G868" s="27" t="s">
        <v>5553</v>
      </c>
      <c r="H868" s="27" t="str">
        <f t="shared" si="153"/>
        <v/>
      </c>
      <c r="I868" s="23" t="str">
        <f t="shared" si="160"/>
        <v>Dames</v>
      </c>
      <c r="J868" t="str">
        <f t="shared" si="161"/>
        <v>673.0</v>
      </c>
      <c r="K868">
        <f t="shared" si="162"/>
        <v>6</v>
      </c>
      <c r="L868" s="23" t="str">
        <f t="shared" si="163"/>
        <v>R9 </v>
      </c>
      <c r="M868" s="23" t="s">
        <v>5207</v>
      </c>
      <c r="N868" s="23" t="s">
        <v>5208</v>
      </c>
      <c r="O868" s="23" t="s">
        <v>2525</v>
      </c>
      <c r="P868" s="23">
        <v>11849</v>
      </c>
      <c r="Q868" s="23">
        <v>0.75</v>
      </c>
      <c r="R868" s="23" t="s">
        <v>96</v>
      </c>
      <c r="S868" s="23" t="s">
        <v>822</v>
      </c>
    </row>
    <row r="869" spans="1:19" x14ac:dyDescent="0.35">
      <c r="A869" s="23" t="str">
        <f t="shared" si="154"/>
        <v>Droz Pascal</v>
      </c>
      <c r="B869" s="23" t="str">
        <f t="shared" si="155"/>
        <v>290.67.132.0</v>
      </c>
      <c r="C869" s="23" t="str">
        <f t="shared" si="156"/>
        <v>R7</v>
      </c>
      <c r="D869" s="23">
        <f t="shared" si="157"/>
        <v>2.77</v>
      </c>
      <c r="E869" s="23" t="str">
        <f t="shared" si="158"/>
        <v>55+</v>
      </c>
      <c r="F869" s="23" t="str">
        <f t="shared" si="159"/>
        <v>A</v>
      </c>
      <c r="G869" s="27" t="s">
        <v>493</v>
      </c>
      <c r="H869" s="27" t="str">
        <f t="shared" si="153"/>
        <v/>
      </c>
      <c r="I869" s="23" t="str">
        <f t="shared" si="160"/>
        <v>Messieurs</v>
      </c>
      <c r="J869" t="str">
        <f t="shared" si="161"/>
        <v>132.0</v>
      </c>
      <c r="K869">
        <f t="shared" si="162"/>
        <v>1</v>
      </c>
      <c r="L869" s="23" t="str">
        <f t="shared" si="163"/>
        <v>R7 </v>
      </c>
      <c r="M869" s="23" t="s">
        <v>485</v>
      </c>
      <c r="N869" s="23" t="s">
        <v>486</v>
      </c>
      <c r="O869" s="23" t="s">
        <v>2518</v>
      </c>
      <c r="P869" s="23">
        <v>14054</v>
      </c>
      <c r="Q869" s="23">
        <v>2.77</v>
      </c>
      <c r="R869" s="23" t="s">
        <v>53</v>
      </c>
      <c r="S869" s="23" t="s">
        <v>36</v>
      </c>
    </row>
    <row r="870" spans="1:19" x14ac:dyDescent="0.35">
      <c r="A870" s="23" t="str">
        <f t="shared" si="154"/>
        <v>Druart Adrian</v>
      </c>
      <c r="B870" s="23" t="str">
        <f t="shared" si="155"/>
        <v>290.07.475.0</v>
      </c>
      <c r="C870" s="23" t="str">
        <f t="shared" si="156"/>
        <v>R9</v>
      </c>
      <c r="D870" s="23">
        <f t="shared" si="157"/>
        <v>0.75</v>
      </c>
      <c r="E870" s="23" t="str">
        <f t="shared" si="158"/>
        <v>A</v>
      </c>
      <c r="F870" s="23" t="str">
        <f t="shared" si="159"/>
        <v>A</v>
      </c>
      <c r="G870" s="27" t="s">
        <v>497</v>
      </c>
      <c r="H870" s="27" t="str">
        <f t="shared" si="153"/>
        <v/>
      </c>
      <c r="I870" s="23" t="str">
        <f t="shared" si="160"/>
        <v>Messieurs</v>
      </c>
      <c r="J870" t="str">
        <f t="shared" si="161"/>
        <v>475.0</v>
      </c>
      <c r="K870">
        <f t="shared" si="162"/>
        <v>4</v>
      </c>
      <c r="L870" s="23" t="str">
        <f t="shared" si="163"/>
        <v>R9 </v>
      </c>
      <c r="M870" s="23" t="s">
        <v>2054</v>
      </c>
      <c r="N870" s="23" t="s">
        <v>2055</v>
      </c>
      <c r="O870" s="23" t="s">
        <v>2525</v>
      </c>
      <c r="P870" s="23">
        <v>32606</v>
      </c>
      <c r="Q870" s="23">
        <v>0.75</v>
      </c>
      <c r="R870" s="23" t="s">
        <v>36</v>
      </c>
      <c r="S870" s="23" t="s">
        <v>36</v>
      </c>
    </row>
    <row r="871" spans="1:19" x14ac:dyDescent="0.35">
      <c r="A871" s="23" t="str">
        <f t="shared" si="154"/>
        <v>Dryden Laurel</v>
      </c>
      <c r="B871" s="23" t="str">
        <f t="shared" si="155"/>
        <v>290.50.853.0</v>
      </c>
      <c r="C871" s="23" t="str">
        <f t="shared" si="156"/>
        <v>R9</v>
      </c>
      <c r="D871" s="23">
        <f t="shared" si="157"/>
        <v>0.75</v>
      </c>
      <c r="E871" s="23" t="str">
        <f t="shared" si="158"/>
        <v>75+</v>
      </c>
      <c r="F871" s="23" t="str">
        <f t="shared" si="159"/>
        <v>S</v>
      </c>
      <c r="G871" s="27" t="s">
        <v>5553</v>
      </c>
      <c r="H871" s="27" t="str">
        <f t="shared" si="153"/>
        <v/>
      </c>
      <c r="I871" s="23" t="str">
        <f t="shared" si="160"/>
        <v>Dames</v>
      </c>
      <c r="J871" t="str">
        <f t="shared" si="161"/>
        <v>853.0</v>
      </c>
      <c r="K871">
        <f t="shared" si="162"/>
        <v>8</v>
      </c>
      <c r="L871" s="23" t="str">
        <f t="shared" si="163"/>
        <v>R9 </v>
      </c>
      <c r="M871" s="23" t="s">
        <v>5187</v>
      </c>
      <c r="N871" s="23" t="s">
        <v>5188</v>
      </c>
      <c r="O871" s="23" t="s">
        <v>2525</v>
      </c>
      <c r="P871" s="23">
        <v>11849</v>
      </c>
      <c r="Q871" s="23">
        <v>0.75</v>
      </c>
      <c r="R871" s="23" t="s">
        <v>155</v>
      </c>
      <c r="S871" s="23" t="s">
        <v>822</v>
      </c>
    </row>
    <row r="872" spans="1:19" x14ac:dyDescent="0.35">
      <c r="A872" s="23" t="str">
        <f t="shared" si="154"/>
        <v>Du Pasquier Edgar</v>
      </c>
      <c r="B872" s="23" t="str">
        <f t="shared" si="155"/>
        <v>296.10.118.0</v>
      </c>
      <c r="C872" s="23" t="str">
        <f t="shared" si="156"/>
        <v>R9</v>
      </c>
      <c r="D872" s="23">
        <f t="shared" si="157"/>
        <v>0.75</v>
      </c>
      <c r="E872" s="23" t="str">
        <f t="shared" si="158"/>
        <v>16&amp;U</v>
      </c>
      <c r="F872" s="23" t="str">
        <f t="shared" si="159"/>
        <v>S</v>
      </c>
      <c r="G872" s="27" t="s">
        <v>1733</v>
      </c>
      <c r="H872" s="27" t="str">
        <f t="shared" si="153"/>
        <v/>
      </c>
      <c r="I872" s="23" t="str">
        <f t="shared" si="160"/>
        <v>Messieurs</v>
      </c>
      <c r="J872" t="str">
        <f t="shared" si="161"/>
        <v>118.0</v>
      </c>
      <c r="K872">
        <f t="shared" si="162"/>
        <v>1</v>
      </c>
      <c r="L872" s="23" t="str">
        <f t="shared" si="163"/>
        <v>R9 </v>
      </c>
      <c r="M872" s="23" t="s">
        <v>2044</v>
      </c>
      <c r="N872" s="23" t="s">
        <v>2045</v>
      </c>
      <c r="O872" s="23" t="s">
        <v>2525</v>
      </c>
      <c r="P872" s="23">
        <v>32606</v>
      </c>
      <c r="Q872" s="23">
        <v>0.75</v>
      </c>
      <c r="R872" s="23" t="s">
        <v>85</v>
      </c>
      <c r="S872" s="23" t="s">
        <v>822</v>
      </c>
    </row>
    <row r="873" spans="1:19" x14ac:dyDescent="0.35">
      <c r="A873" s="23" t="str">
        <f t="shared" si="154"/>
        <v>Duangvilay Houmpheng</v>
      </c>
      <c r="B873" s="23" t="str">
        <f t="shared" si="155"/>
        <v>291.58.328.0</v>
      </c>
      <c r="C873" s="23" t="str">
        <f t="shared" si="156"/>
        <v>R9</v>
      </c>
      <c r="D873" s="23">
        <f t="shared" si="157"/>
        <v>0.75</v>
      </c>
      <c r="E873" s="23" t="str">
        <f t="shared" si="158"/>
        <v>65+</v>
      </c>
      <c r="F873" s="23" t="str">
        <f t="shared" si="159"/>
        <v>S</v>
      </c>
      <c r="G873" s="27" t="s">
        <v>497</v>
      </c>
      <c r="H873" s="27" t="str">
        <f t="shared" si="153"/>
        <v/>
      </c>
      <c r="I873" s="23" t="str">
        <f t="shared" si="160"/>
        <v>Messieurs</v>
      </c>
      <c r="J873" t="str">
        <f t="shared" si="161"/>
        <v>328.0</v>
      </c>
      <c r="K873">
        <f t="shared" si="162"/>
        <v>3</v>
      </c>
      <c r="L873" s="23" t="str">
        <f t="shared" si="163"/>
        <v>R9 </v>
      </c>
      <c r="M873" s="23" t="s">
        <v>1130</v>
      </c>
      <c r="N873" s="23" t="s">
        <v>1131</v>
      </c>
      <c r="O873" s="23" t="s">
        <v>2525</v>
      </c>
      <c r="P873" s="23">
        <v>32606</v>
      </c>
      <c r="Q873" s="23">
        <v>0.75</v>
      </c>
      <c r="R873" s="23" t="s">
        <v>96</v>
      </c>
      <c r="S873" s="23" t="s">
        <v>822</v>
      </c>
    </row>
    <row r="874" spans="1:19" x14ac:dyDescent="0.35">
      <c r="A874" s="23" t="str">
        <f t="shared" si="154"/>
        <v>Dubey Baptiste</v>
      </c>
      <c r="B874" s="23" t="str">
        <f t="shared" si="155"/>
        <v>292.11.435.0</v>
      </c>
      <c r="C874" s="23" t="str">
        <f t="shared" si="156"/>
        <v>R9</v>
      </c>
      <c r="D874" s="23">
        <f t="shared" si="157"/>
        <v>0.71299999999999997</v>
      </c>
      <c r="E874" s="23" t="str">
        <f t="shared" si="158"/>
        <v>16&amp;U</v>
      </c>
      <c r="F874" s="23" t="str">
        <f t="shared" si="159"/>
        <v>A</v>
      </c>
      <c r="G874" s="27" t="s">
        <v>2786</v>
      </c>
      <c r="H874" s="27" t="str">
        <f t="shared" si="153"/>
        <v/>
      </c>
      <c r="I874" s="23" t="str">
        <f t="shared" si="160"/>
        <v>Messieurs</v>
      </c>
      <c r="J874" t="str">
        <f t="shared" si="161"/>
        <v>435.0</v>
      </c>
      <c r="K874">
        <f t="shared" si="162"/>
        <v>4</v>
      </c>
      <c r="L874" s="23" t="str">
        <f t="shared" si="163"/>
        <v>R9 </v>
      </c>
      <c r="M874" s="23" t="s">
        <v>3082</v>
      </c>
      <c r="N874" s="23" t="s">
        <v>3083</v>
      </c>
      <c r="O874" s="23" t="s">
        <v>2525</v>
      </c>
      <c r="P874" s="23">
        <v>57495</v>
      </c>
      <c r="Q874" s="23">
        <v>0.71299999999999997</v>
      </c>
      <c r="R874" s="23" t="s">
        <v>85</v>
      </c>
      <c r="S874" s="23" t="s">
        <v>36</v>
      </c>
    </row>
    <row r="875" spans="1:19" x14ac:dyDescent="0.35">
      <c r="A875" s="23" t="str">
        <f t="shared" si="154"/>
        <v>Dubey Bastian</v>
      </c>
      <c r="B875" s="23" t="str">
        <f t="shared" si="155"/>
        <v>292.02.488.0</v>
      </c>
      <c r="C875" s="23" t="str">
        <f t="shared" si="156"/>
        <v>R5</v>
      </c>
      <c r="D875" s="23">
        <f t="shared" si="157"/>
        <v>5.7610000000000001</v>
      </c>
      <c r="E875" s="23" t="str">
        <f t="shared" si="158"/>
        <v>A</v>
      </c>
      <c r="F875" s="23" t="str">
        <f t="shared" si="159"/>
        <v>A</v>
      </c>
      <c r="G875" s="27" t="s">
        <v>2786</v>
      </c>
      <c r="H875" s="27" t="str">
        <f t="shared" si="153"/>
        <v/>
      </c>
      <c r="I875" s="23" t="str">
        <f t="shared" si="160"/>
        <v>Messieurs</v>
      </c>
      <c r="J875" t="str">
        <f t="shared" si="161"/>
        <v>488.0</v>
      </c>
      <c r="K875">
        <f t="shared" si="162"/>
        <v>4</v>
      </c>
      <c r="L875" s="23" t="str">
        <f t="shared" si="163"/>
        <v>R5 </v>
      </c>
      <c r="M875" s="23" t="s">
        <v>3814</v>
      </c>
      <c r="N875" s="23" t="s">
        <v>3815</v>
      </c>
      <c r="O875" s="23" t="s">
        <v>2536</v>
      </c>
      <c r="P875" s="23">
        <v>2679</v>
      </c>
      <c r="Q875" s="23">
        <v>5.7610000000000001</v>
      </c>
      <c r="R875" s="23" t="s">
        <v>36</v>
      </c>
      <c r="S875" s="23" t="s">
        <v>36</v>
      </c>
    </row>
    <row r="876" spans="1:19" x14ac:dyDescent="0.35">
      <c r="A876" s="23" t="str">
        <f t="shared" si="154"/>
        <v>Dubois Maxime</v>
      </c>
      <c r="B876" s="23" t="str">
        <f t="shared" si="155"/>
        <v>292.13.241.0</v>
      </c>
      <c r="C876" s="23" t="str">
        <f t="shared" si="156"/>
        <v>R8</v>
      </c>
      <c r="D876" s="23">
        <f t="shared" si="157"/>
        <v>0.90900000000000003</v>
      </c>
      <c r="E876" s="23" t="str">
        <f t="shared" si="158"/>
        <v>14&amp;U</v>
      </c>
      <c r="F876" s="23" t="str">
        <f t="shared" si="159"/>
        <v>S</v>
      </c>
      <c r="G876" s="27" t="s">
        <v>5553</v>
      </c>
      <c r="H876" s="27" t="str">
        <f t="shared" si="153"/>
        <v/>
      </c>
      <c r="I876" s="23" t="str">
        <f t="shared" si="160"/>
        <v>Messieurs</v>
      </c>
      <c r="J876" t="str">
        <f t="shared" si="161"/>
        <v>241.0</v>
      </c>
      <c r="K876">
        <f t="shared" si="162"/>
        <v>2</v>
      </c>
      <c r="L876" s="23" t="str">
        <f t="shared" si="163"/>
        <v>R8 </v>
      </c>
      <c r="M876" s="23" t="s">
        <v>5309</v>
      </c>
      <c r="N876" s="23" t="s">
        <v>5310</v>
      </c>
      <c r="O876" s="23" t="s">
        <v>2522</v>
      </c>
      <c r="P876" s="23">
        <v>30359</v>
      </c>
      <c r="Q876" s="23">
        <v>0.90900000000000003</v>
      </c>
      <c r="R876" s="23" t="s">
        <v>81</v>
      </c>
      <c r="S876" s="23" t="s">
        <v>822</v>
      </c>
    </row>
    <row r="877" spans="1:19" x14ac:dyDescent="0.35">
      <c r="A877" s="23" t="str">
        <f t="shared" si="154"/>
        <v>Dubois Peggy</v>
      </c>
      <c r="B877" s="23" t="str">
        <f t="shared" si="155"/>
        <v>292.74.619.0</v>
      </c>
      <c r="C877" s="23" t="str">
        <f t="shared" si="156"/>
        <v>R6</v>
      </c>
      <c r="D877" s="23">
        <f t="shared" si="157"/>
        <v>4.0789999999999997</v>
      </c>
      <c r="E877" s="23" t="str">
        <f t="shared" si="158"/>
        <v>50+</v>
      </c>
      <c r="F877" s="23" t="str">
        <f t="shared" si="159"/>
        <v>A</v>
      </c>
      <c r="G877" s="27" t="s">
        <v>3274</v>
      </c>
      <c r="H877" s="27" t="str">
        <f t="shared" si="153"/>
        <v/>
      </c>
      <c r="I877" s="23" t="str">
        <f t="shared" si="160"/>
        <v>Dames</v>
      </c>
      <c r="J877" t="str">
        <f t="shared" si="161"/>
        <v>619.0</v>
      </c>
      <c r="K877">
        <f t="shared" si="162"/>
        <v>6</v>
      </c>
      <c r="L877" s="23" t="str">
        <f t="shared" si="163"/>
        <v>R6 </v>
      </c>
      <c r="M877" s="23" t="s">
        <v>3656</v>
      </c>
      <c r="N877" s="23" t="s">
        <v>3657</v>
      </c>
      <c r="O877" s="23" t="s">
        <v>2517</v>
      </c>
      <c r="P877" s="23">
        <v>2582</v>
      </c>
      <c r="Q877" s="23">
        <v>4.0789999999999997</v>
      </c>
      <c r="R877" s="23" t="s">
        <v>39</v>
      </c>
      <c r="S877" s="23" t="s">
        <v>36</v>
      </c>
    </row>
    <row r="878" spans="1:19" x14ac:dyDescent="0.35">
      <c r="A878" s="23" t="str">
        <f t="shared" si="154"/>
        <v>Duborgel Alain</v>
      </c>
      <c r="B878" s="23" t="str">
        <f t="shared" si="155"/>
        <v>292.53.343.0</v>
      </c>
      <c r="C878" s="23" t="str">
        <f t="shared" si="156"/>
        <v>R9</v>
      </c>
      <c r="D878" s="23">
        <f t="shared" si="157"/>
        <v>0.75</v>
      </c>
      <c r="E878" s="23" t="str">
        <f t="shared" si="158"/>
        <v>70+</v>
      </c>
      <c r="F878" s="23" t="str">
        <f t="shared" si="159"/>
        <v>S</v>
      </c>
      <c r="G878" s="27" t="s">
        <v>5553</v>
      </c>
      <c r="H878" s="27" t="str">
        <f t="shared" si="153"/>
        <v/>
      </c>
      <c r="I878" s="23" t="str">
        <f t="shared" si="160"/>
        <v>Messieurs</v>
      </c>
      <c r="J878" t="str">
        <f t="shared" si="161"/>
        <v>343.0</v>
      </c>
      <c r="K878">
        <f t="shared" si="162"/>
        <v>3</v>
      </c>
      <c r="L878" s="23" t="str">
        <f t="shared" si="163"/>
        <v>R9 </v>
      </c>
      <c r="M878" s="23" t="s">
        <v>5361</v>
      </c>
      <c r="N878" s="23" t="s">
        <v>5362</v>
      </c>
      <c r="O878" s="23" t="s">
        <v>2525</v>
      </c>
      <c r="P878" s="23">
        <v>32606</v>
      </c>
      <c r="Q878" s="23">
        <v>0.75</v>
      </c>
      <c r="R878" s="23" t="s">
        <v>144</v>
      </c>
      <c r="S878" s="23" t="s">
        <v>822</v>
      </c>
    </row>
    <row r="879" spans="1:19" x14ac:dyDescent="0.35">
      <c r="A879" s="23" t="str">
        <f t="shared" si="154"/>
        <v>Duboux Victor</v>
      </c>
      <c r="B879" s="23" t="str">
        <f t="shared" si="155"/>
        <v>292.12.287.0</v>
      </c>
      <c r="C879" s="23" t="str">
        <f t="shared" si="156"/>
        <v>R7</v>
      </c>
      <c r="D879" s="23">
        <f t="shared" si="157"/>
        <v>3.258</v>
      </c>
      <c r="E879" s="23" t="str">
        <f t="shared" si="158"/>
        <v>14&amp;U</v>
      </c>
      <c r="F879" s="23" t="str">
        <f t="shared" si="159"/>
        <v>A</v>
      </c>
      <c r="G879" s="27" t="s">
        <v>27</v>
      </c>
      <c r="H879" s="27" t="str">
        <f t="shared" si="153"/>
        <v/>
      </c>
      <c r="I879" s="23" t="str">
        <f t="shared" si="160"/>
        <v>Messieurs</v>
      </c>
      <c r="J879" t="str">
        <f t="shared" si="161"/>
        <v>287.0</v>
      </c>
      <c r="K879">
        <f t="shared" si="162"/>
        <v>2</v>
      </c>
      <c r="L879" s="23" t="str">
        <f t="shared" si="163"/>
        <v>R7 </v>
      </c>
      <c r="M879" s="23" t="s">
        <v>2623</v>
      </c>
      <c r="N879" s="23" t="s">
        <v>2624</v>
      </c>
      <c r="O879" s="23" t="s">
        <v>2518</v>
      </c>
      <c r="P879" s="23">
        <v>11222</v>
      </c>
      <c r="Q879" s="23">
        <v>3.258</v>
      </c>
      <c r="R879" s="23" t="s">
        <v>81</v>
      </c>
      <c r="S879" s="23" t="s">
        <v>36</v>
      </c>
    </row>
    <row r="880" spans="1:19" x14ac:dyDescent="0.35">
      <c r="A880" s="23" t="str">
        <f t="shared" si="154"/>
        <v>Dubuis Sam</v>
      </c>
      <c r="B880" s="23" t="str">
        <f t="shared" si="155"/>
        <v>292.08.410.0</v>
      </c>
      <c r="C880" s="23" t="str">
        <f t="shared" si="156"/>
        <v>R9</v>
      </c>
      <c r="D880" s="23">
        <f t="shared" si="157"/>
        <v>0.82199999999999995</v>
      </c>
      <c r="E880" s="23" t="str">
        <f t="shared" si="158"/>
        <v>18&amp;U</v>
      </c>
      <c r="F880" s="23" t="str">
        <f t="shared" si="159"/>
        <v>S</v>
      </c>
      <c r="G880" s="27" t="s">
        <v>28</v>
      </c>
      <c r="H880" s="27" t="str">
        <f t="shared" si="153"/>
        <v/>
      </c>
      <c r="I880" s="23" t="str">
        <f t="shared" si="160"/>
        <v>Messieurs</v>
      </c>
      <c r="J880" t="str">
        <f t="shared" si="161"/>
        <v>410.0</v>
      </c>
      <c r="K880">
        <f t="shared" si="162"/>
        <v>4</v>
      </c>
      <c r="L880" s="23" t="str">
        <f t="shared" si="163"/>
        <v>R9 </v>
      </c>
      <c r="M880" s="23" t="s">
        <v>3144</v>
      </c>
      <c r="N880" s="23" t="s">
        <v>3145</v>
      </c>
      <c r="O880" s="23" t="s">
        <v>2525</v>
      </c>
      <c r="P880" s="23">
        <v>31562</v>
      </c>
      <c r="Q880" s="23">
        <v>0.82199999999999995</v>
      </c>
      <c r="R880" s="23" t="s">
        <v>71</v>
      </c>
      <c r="S880" s="23" t="s">
        <v>822</v>
      </c>
    </row>
    <row r="881" spans="1:19" x14ac:dyDescent="0.35">
      <c r="A881" s="23" t="str">
        <f t="shared" si="154"/>
        <v>Dubuis Valérie</v>
      </c>
      <c r="B881" s="23" t="str">
        <f t="shared" si="155"/>
        <v>292.86.891.0</v>
      </c>
      <c r="C881" s="23" t="str">
        <f t="shared" si="156"/>
        <v>R6</v>
      </c>
      <c r="D881" s="23">
        <f t="shared" si="157"/>
        <v>4.2969999999999997</v>
      </c>
      <c r="E881" s="23" t="str">
        <f t="shared" si="158"/>
        <v>40+</v>
      </c>
      <c r="F881" s="23" t="str">
        <f t="shared" si="159"/>
        <v>A</v>
      </c>
      <c r="G881" s="27" t="s">
        <v>28</v>
      </c>
      <c r="H881" s="27" t="str">
        <f t="shared" si="153"/>
        <v/>
      </c>
      <c r="I881" s="23" t="str">
        <f t="shared" si="160"/>
        <v>Dames</v>
      </c>
      <c r="J881" t="str">
        <f t="shared" si="161"/>
        <v>891.0</v>
      </c>
      <c r="K881">
        <f t="shared" si="162"/>
        <v>8</v>
      </c>
      <c r="L881" s="23" t="str">
        <f t="shared" si="163"/>
        <v>R6 </v>
      </c>
      <c r="M881" s="23" t="s">
        <v>3130</v>
      </c>
      <c r="N881" s="23" t="s">
        <v>3131</v>
      </c>
      <c r="O881" s="23" t="s">
        <v>2517</v>
      </c>
      <c r="P881" s="23">
        <v>2299</v>
      </c>
      <c r="Q881" s="23">
        <v>4.2969999999999997</v>
      </c>
      <c r="R881" s="23" t="s">
        <v>68</v>
      </c>
      <c r="S881" s="23" t="s">
        <v>36</v>
      </c>
    </row>
    <row r="882" spans="1:19" x14ac:dyDescent="0.35">
      <c r="A882" s="23" t="str">
        <f t="shared" si="154"/>
        <v>Duc Chloé</v>
      </c>
      <c r="B882" s="23" t="str">
        <f t="shared" si="155"/>
        <v>293.06.818.0</v>
      </c>
      <c r="C882" s="23" t="str">
        <f t="shared" si="156"/>
        <v>R9</v>
      </c>
      <c r="D882" s="23">
        <f t="shared" si="157"/>
        <v>0.75</v>
      </c>
      <c r="E882" s="23" t="str">
        <f t="shared" si="158"/>
        <v>A</v>
      </c>
      <c r="F882" s="23" t="str">
        <f t="shared" si="159"/>
        <v>A</v>
      </c>
      <c r="G882" s="27" t="s">
        <v>2783</v>
      </c>
      <c r="H882" s="27" t="str">
        <f t="shared" si="153"/>
        <v/>
      </c>
      <c r="I882" s="23" t="str">
        <f t="shared" si="160"/>
        <v>Dames</v>
      </c>
      <c r="J882" t="str">
        <f t="shared" si="161"/>
        <v>818.0</v>
      </c>
      <c r="K882">
        <f t="shared" si="162"/>
        <v>8</v>
      </c>
      <c r="L882" s="23" t="str">
        <f t="shared" si="163"/>
        <v>R9 </v>
      </c>
      <c r="M882" s="23" t="s">
        <v>795</v>
      </c>
      <c r="N882" s="23" t="s">
        <v>5057</v>
      </c>
      <c r="O882" s="23" t="s">
        <v>2525</v>
      </c>
      <c r="P882" s="23">
        <v>11849</v>
      </c>
      <c r="Q882" s="23">
        <v>0.75</v>
      </c>
      <c r="R882" s="23" t="s">
        <v>36</v>
      </c>
      <c r="S882" s="23" t="s">
        <v>36</v>
      </c>
    </row>
    <row r="883" spans="1:19" x14ac:dyDescent="0.35">
      <c r="A883" s="23" t="str">
        <f t="shared" si="154"/>
        <v>Duc Kevin</v>
      </c>
      <c r="B883" s="23" t="str">
        <f t="shared" si="155"/>
        <v>293.92.181.0</v>
      </c>
      <c r="C883" s="23" t="str">
        <f t="shared" si="156"/>
        <v>R7</v>
      </c>
      <c r="D883" s="23">
        <f t="shared" si="157"/>
        <v>2.44</v>
      </c>
      <c r="E883" s="23" t="str">
        <f t="shared" si="158"/>
        <v>A</v>
      </c>
      <c r="F883" s="23" t="str">
        <f t="shared" si="159"/>
        <v>A</v>
      </c>
      <c r="G883" s="27" t="s">
        <v>28</v>
      </c>
      <c r="H883" s="27" t="str">
        <f t="shared" si="153"/>
        <v/>
      </c>
      <c r="I883" s="23" t="str">
        <f t="shared" si="160"/>
        <v>Messieurs</v>
      </c>
      <c r="J883" t="str">
        <f t="shared" si="161"/>
        <v>181.0</v>
      </c>
      <c r="K883">
        <f t="shared" si="162"/>
        <v>1</v>
      </c>
      <c r="L883" s="23" t="str">
        <f t="shared" si="163"/>
        <v>R7 </v>
      </c>
      <c r="M883" s="23" t="s">
        <v>371</v>
      </c>
      <c r="N883" s="23" t="s">
        <v>372</v>
      </c>
      <c r="O883" s="23" t="s">
        <v>2518</v>
      </c>
      <c r="P883" s="23">
        <v>16212</v>
      </c>
      <c r="Q883" s="23">
        <v>2.44</v>
      </c>
      <c r="R883" s="23" t="s">
        <v>36</v>
      </c>
      <c r="S883" s="23" t="s">
        <v>36</v>
      </c>
    </row>
    <row r="884" spans="1:19" x14ac:dyDescent="0.35">
      <c r="A884" s="23" t="str">
        <f t="shared" si="154"/>
        <v>Duc Nolan</v>
      </c>
      <c r="B884" s="23" t="str">
        <f t="shared" si="155"/>
        <v>293.05.484.0</v>
      </c>
      <c r="C884" s="23" t="str">
        <f t="shared" si="156"/>
        <v>R7</v>
      </c>
      <c r="D884" s="23">
        <f t="shared" si="157"/>
        <v>2.7269999999999999</v>
      </c>
      <c r="E884" s="23" t="str">
        <f t="shared" si="158"/>
        <v>A</v>
      </c>
      <c r="F884" s="23" t="str">
        <f t="shared" si="159"/>
        <v>A</v>
      </c>
      <c r="G884" s="27" t="s">
        <v>497</v>
      </c>
      <c r="H884" s="27" t="str">
        <f t="shared" si="153"/>
        <v/>
      </c>
      <c r="I884" s="23" t="str">
        <f t="shared" si="160"/>
        <v>Messieurs</v>
      </c>
      <c r="J884" t="str">
        <f t="shared" si="161"/>
        <v>484.0</v>
      </c>
      <c r="K884">
        <f t="shared" si="162"/>
        <v>4</v>
      </c>
      <c r="L884" s="23" t="str">
        <f t="shared" si="163"/>
        <v>R7 </v>
      </c>
      <c r="M884" s="23" t="s">
        <v>621</v>
      </c>
      <c r="N884" s="23" t="s">
        <v>622</v>
      </c>
      <c r="O884" s="23" t="s">
        <v>2518</v>
      </c>
      <c r="P884" s="23">
        <v>14340</v>
      </c>
      <c r="Q884" s="23">
        <v>2.7269999999999999</v>
      </c>
      <c r="R884" s="23" t="s">
        <v>36</v>
      </c>
      <c r="S884" s="23" t="s">
        <v>36</v>
      </c>
    </row>
    <row r="885" spans="1:19" x14ac:dyDescent="0.35">
      <c r="A885" s="23" t="str">
        <f t="shared" si="154"/>
        <v>Duc Océane</v>
      </c>
      <c r="B885" s="23" t="str">
        <f t="shared" si="155"/>
        <v>293.07.706.0</v>
      </c>
      <c r="C885" s="23" t="str">
        <f t="shared" si="156"/>
        <v>R8</v>
      </c>
      <c r="D885" s="23">
        <f t="shared" si="157"/>
        <v>1.393</v>
      </c>
      <c r="E885" s="23" t="str">
        <f t="shared" si="158"/>
        <v>A</v>
      </c>
      <c r="F885" s="23" t="str">
        <f t="shared" si="159"/>
        <v>S</v>
      </c>
      <c r="G885" s="27" t="s">
        <v>497</v>
      </c>
      <c r="H885" s="27" t="str">
        <f t="shared" si="153"/>
        <v/>
      </c>
      <c r="I885" s="23" t="str">
        <f t="shared" si="160"/>
        <v>Dames</v>
      </c>
      <c r="J885" t="str">
        <f t="shared" si="161"/>
        <v>706.0</v>
      </c>
      <c r="K885">
        <f t="shared" si="162"/>
        <v>7</v>
      </c>
      <c r="L885" s="23" t="str">
        <f t="shared" si="163"/>
        <v>R8 </v>
      </c>
      <c r="M885" s="23" t="s">
        <v>619</v>
      </c>
      <c r="N885" s="23" t="s">
        <v>620</v>
      </c>
      <c r="O885" s="23" t="s">
        <v>2522</v>
      </c>
      <c r="P885" s="23">
        <v>9054</v>
      </c>
      <c r="Q885" s="23">
        <v>1.393</v>
      </c>
      <c r="R885" s="23" t="s">
        <v>36</v>
      </c>
      <c r="S885" s="23" t="s">
        <v>822</v>
      </c>
    </row>
    <row r="886" spans="1:19" x14ac:dyDescent="0.35">
      <c r="A886" s="23" t="str">
        <f t="shared" si="154"/>
        <v>Duc Pascal</v>
      </c>
      <c r="B886" s="23" t="str">
        <f t="shared" si="155"/>
        <v>293.76.351.0</v>
      </c>
      <c r="C886" s="23" t="str">
        <f t="shared" si="156"/>
        <v>R6</v>
      </c>
      <c r="D886" s="23">
        <f t="shared" si="157"/>
        <v>3.4790000000000001</v>
      </c>
      <c r="E886" s="23" t="str">
        <f t="shared" si="158"/>
        <v>50+</v>
      </c>
      <c r="F886" s="23" t="str">
        <f t="shared" si="159"/>
        <v>A</v>
      </c>
      <c r="G886" s="27" t="s">
        <v>497</v>
      </c>
      <c r="H886" s="27" t="str">
        <f t="shared" ref="H886:H949" si="164">IF(B886=B885,1,"")</f>
        <v/>
      </c>
      <c r="I886" s="23" t="str">
        <f t="shared" si="160"/>
        <v>Messieurs</v>
      </c>
      <c r="J886" t="str">
        <f t="shared" si="161"/>
        <v>351.0</v>
      </c>
      <c r="K886">
        <f t="shared" si="162"/>
        <v>3</v>
      </c>
      <c r="L886" s="23" t="str">
        <f t="shared" si="163"/>
        <v>R6 </v>
      </c>
      <c r="M886" s="23" t="s">
        <v>615</v>
      </c>
      <c r="N886" s="23" t="s">
        <v>616</v>
      </c>
      <c r="O886" s="23" t="s">
        <v>2517</v>
      </c>
      <c r="P886" s="23">
        <v>10085</v>
      </c>
      <c r="Q886" s="23">
        <v>3.4790000000000001</v>
      </c>
      <c r="R886" s="23" t="s">
        <v>39</v>
      </c>
      <c r="S886" s="23" t="s">
        <v>36</v>
      </c>
    </row>
    <row r="887" spans="1:19" x14ac:dyDescent="0.35">
      <c r="A887" s="23" t="str">
        <f t="shared" si="154"/>
        <v>Ducarroz Nolan</v>
      </c>
      <c r="B887" s="23" t="str">
        <f t="shared" si="155"/>
        <v>293.03.408.0</v>
      </c>
      <c r="C887" s="23" t="str">
        <f t="shared" si="156"/>
        <v>R9</v>
      </c>
      <c r="D887" s="23">
        <f t="shared" si="157"/>
        <v>0.75</v>
      </c>
      <c r="E887" s="23" t="str">
        <f t="shared" si="158"/>
        <v>A</v>
      </c>
      <c r="F887" s="23" t="str">
        <f t="shared" si="159"/>
        <v>S</v>
      </c>
      <c r="G887" s="27" t="s">
        <v>497</v>
      </c>
      <c r="H887" s="27" t="str">
        <f t="shared" si="164"/>
        <v/>
      </c>
      <c r="I887" s="23" t="str">
        <f t="shared" si="160"/>
        <v>Messieurs</v>
      </c>
      <c r="J887" t="str">
        <f t="shared" si="161"/>
        <v>408.0</v>
      </c>
      <c r="K887">
        <f t="shared" si="162"/>
        <v>4</v>
      </c>
      <c r="L887" s="23" t="str">
        <f t="shared" si="163"/>
        <v>R9 </v>
      </c>
      <c r="M887" s="23" t="s">
        <v>560</v>
      </c>
      <c r="N887" s="23" t="s">
        <v>561</v>
      </c>
      <c r="O887" s="23" t="s">
        <v>2525</v>
      </c>
      <c r="P887" s="23">
        <v>32606</v>
      </c>
      <c r="Q887" s="23">
        <v>0.75</v>
      </c>
      <c r="R887" s="23" t="s">
        <v>36</v>
      </c>
      <c r="S887" s="23" t="s">
        <v>822</v>
      </c>
    </row>
    <row r="888" spans="1:19" x14ac:dyDescent="0.35">
      <c r="A888" s="23" t="str">
        <f t="shared" si="154"/>
        <v>Ducarroz Orane</v>
      </c>
      <c r="B888" s="23" t="str">
        <f t="shared" si="155"/>
        <v>293.06.651.0</v>
      </c>
      <c r="C888" s="23" t="str">
        <f t="shared" si="156"/>
        <v>R9</v>
      </c>
      <c r="D888" s="23">
        <f t="shared" si="157"/>
        <v>0.75</v>
      </c>
      <c r="E888" s="23" t="str">
        <f t="shared" si="158"/>
        <v>A</v>
      </c>
      <c r="F888" s="23" t="str">
        <f t="shared" si="159"/>
        <v>S</v>
      </c>
      <c r="G888" s="27" t="s">
        <v>497</v>
      </c>
      <c r="H888" s="27" t="str">
        <f t="shared" si="164"/>
        <v/>
      </c>
      <c r="I888" s="23" t="str">
        <f t="shared" si="160"/>
        <v>Dames</v>
      </c>
      <c r="J888" t="str">
        <f t="shared" si="161"/>
        <v>651.0</v>
      </c>
      <c r="K888">
        <f t="shared" si="162"/>
        <v>6</v>
      </c>
      <c r="L888" s="23" t="str">
        <f t="shared" si="163"/>
        <v>R9 </v>
      </c>
      <c r="M888" s="23" t="s">
        <v>613</v>
      </c>
      <c r="N888" s="23" t="s">
        <v>614</v>
      </c>
      <c r="O888" s="23" t="s">
        <v>2525</v>
      </c>
      <c r="P888" s="23">
        <v>11849</v>
      </c>
      <c r="Q888" s="23">
        <v>0.75</v>
      </c>
      <c r="R888" s="23" t="s">
        <v>36</v>
      </c>
      <c r="S888" s="23" t="s">
        <v>822</v>
      </c>
    </row>
    <row r="889" spans="1:19" x14ac:dyDescent="0.35">
      <c r="A889" s="23" t="str">
        <f t="shared" si="154"/>
        <v>Ducoulombier Melodie</v>
      </c>
      <c r="B889" s="23" t="str">
        <f t="shared" si="155"/>
        <v>293.91.720.0</v>
      </c>
      <c r="C889" s="23" t="str">
        <f t="shared" si="156"/>
        <v>R6</v>
      </c>
      <c r="D889" s="23">
        <f t="shared" si="157"/>
        <v>3.8570000000000002</v>
      </c>
      <c r="E889" s="23" t="str">
        <f t="shared" si="158"/>
        <v>35+</v>
      </c>
      <c r="F889" s="23" t="str">
        <f t="shared" si="159"/>
        <v>A</v>
      </c>
      <c r="G889" s="27" t="s">
        <v>27</v>
      </c>
      <c r="H889" s="27" t="str">
        <f t="shared" si="164"/>
        <v/>
      </c>
      <c r="I889" s="23" t="str">
        <f t="shared" si="160"/>
        <v>Dames</v>
      </c>
      <c r="J889" t="str">
        <f t="shared" si="161"/>
        <v>720.0</v>
      </c>
      <c r="K889">
        <f t="shared" si="162"/>
        <v>7</v>
      </c>
      <c r="L889" s="23" t="str">
        <f t="shared" si="163"/>
        <v>R6 </v>
      </c>
      <c r="M889" s="23" t="s">
        <v>3848</v>
      </c>
      <c r="N889" s="23" t="s">
        <v>3849</v>
      </c>
      <c r="O889" s="23" t="s">
        <v>2517</v>
      </c>
      <c r="P889" s="23">
        <v>2934</v>
      </c>
      <c r="Q889" s="23">
        <v>3.8570000000000002</v>
      </c>
      <c r="R889" s="23" t="s">
        <v>42</v>
      </c>
      <c r="S889" s="23" t="s">
        <v>36</v>
      </c>
    </row>
    <row r="890" spans="1:19" x14ac:dyDescent="0.35">
      <c r="A890" s="23" t="str">
        <f t="shared" si="154"/>
        <v>Ducrest Jean - Noel</v>
      </c>
      <c r="B890" s="23" t="str">
        <f t="shared" si="155"/>
        <v>293.62.492.0</v>
      </c>
      <c r="C890" s="23" t="str">
        <f t="shared" si="156"/>
        <v>R9</v>
      </c>
      <c r="D890" s="23">
        <f t="shared" si="157"/>
        <v>0.75</v>
      </c>
      <c r="E890" s="23" t="str">
        <f t="shared" si="158"/>
        <v>60+</v>
      </c>
      <c r="F890" s="23" t="str">
        <f t="shared" si="159"/>
        <v>A</v>
      </c>
      <c r="G890" s="27" t="s">
        <v>493</v>
      </c>
      <c r="H890" s="27" t="str">
        <f t="shared" si="164"/>
        <v/>
      </c>
      <c r="I890" s="23" t="str">
        <f t="shared" si="160"/>
        <v>Messieurs</v>
      </c>
      <c r="J890" t="str">
        <f t="shared" si="161"/>
        <v>492.0</v>
      </c>
      <c r="K890">
        <f t="shared" si="162"/>
        <v>4</v>
      </c>
      <c r="L890" s="23" t="str">
        <f t="shared" si="163"/>
        <v>R9 </v>
      </c>
      <c r="M890" s="23" t="s">
        <v>421</v>
      </c>
      <c r="N890" s="23" t="s">
        <v>422</v>
      </c>
      <c r="O890" s="23" t="s">
        <v>2525</v>
      </c>
      <c r="P890" s="23">
        <v>32606</v>
      </c>
      <c r="Q890" s="23">
        <v>0.75</v>
      </c>
      <c r="R890" s="23" t="s">
        <v>47</v>
      </c>
      <c r="S890" s="23" t="s">
        <v>36</v>
      </c>
    </row>
    <row r="891" spans="1:19" x14ac:dyDescent="0.35">
      <c r="A891" s="23" t="str">
        <f t="shared" si="154"/>
        <v>Ducrest Léa</v>
      </c>
      <c r="B891" s="23" t="str">
        <f t="shared" si="155"/>
        <v>293.97.669.0</v>
      </c>
      <c r="C891" s="23" t="str">
        <f t="shared" si="156"/>
        <v>R9</v>
      </c>
      <c r="D891" s="23">
        <f t="shared" si="157"/>
        <v>0.75</v>
      </c>
      <c r="E891" s="23" t="str">
        <f t="shared" si="158"/>
        <v>A</v>
      </c>
      <c r="F891" s="23" t="str">
        <f t="shared" si="159"/>
        <v>S</v>
      </c>
      <c r="G891" s="27" t="s">
        <v>493</v>
      </c>
      <c r="H891" s="27" t="str">
        <f t="shared" si="164"/>
        <v/>
      </c>
      <c r="I891" s="23" t="str">
        <f t="shared" si="160"/>
        <v>Dames</v>
      </c>
      <c r="J891" t="str">
        <f t="shared" si="161"/>
        <v>669.0</v>
      </c>
      <c r="K891">
        <f t="shared" si="162"/>
        <v>6</v>
      </c>
      <c r="L891" s="23" t="str">
        <f t="shared" si="163"/>
        <v>R9 </v>
      </c>
      <c r="M891" s="23" t="s">
        <v>990</v>
      </c>
      <c r="N891" s="23" t="s">
        <v>991</v>
      </c>
      <c r="O891" s="23" t="s">
        <v>2525</v>
      </c>
      <c r="P891" s="23">
        <v>11849</v>
      </c>
      <c r="Q891" s="23">
        <v>0.75</v>
      </c>
      <c r="R891" s="23" t="s">
        <v>36</v>
      </c>
      <c r="S891" s="23" t="s">
        <v>822</v>
      </c>
    </row>
    <row r="892" spans="1:19" x14ac:dyDescent="0.35">
      <c r="A892" s="23" t="str">
        <f t="shared" si="154"/>
        <v>Ducrest Véronique</v>
      </c>
      <c r="B892" s="23" t="str">
        <f t="shared" si="155"/>
        <v>293.61.504.0</v>
      </c>
      <c r="C892" s="23" t="str">
        <f t="shared" si="156"/>
        <v>R9</v>
      </c>
      <c r="D892" s="23">
        <f t="shared" si="157"/>
        <v>0.75</v>
      </c>
      <c r="E892" s="23" t="str">
        <f t="shared" si="158"/>
        <v>65+</v>
      </c>
      <c r="F892" s="23" t="str">
        <f t="shared" si="159"/>
        <v>S</v>
      </c>
      <c r="G892" s="27" t="s">
        <v>493</v>
      </c>
      <c r="H892" s="27" t="str">
        <f t="shared" si="164"/>
        <v/>
      </c>
      <c r="I892" s="23" t="str">
        <f t="shared" si="160"/>
        <v>Dames</v>
      </c>
      <c r="J892" t="str">
        <f t="shared" si="161"/>
        <v>504.0</v>
      </c>
      <c r="K892">
        <f t="shared" si="162"/>
        <v>5</v>
      </c>
      <c r="L892" s="23" t="str">
        <f t="shared" si="163"/>
        <v>R9 </v>
      </c>
      <c r="M892" s="23" t="s">
        <v>992</v>
      </c>
      <c r="N892" s="23" t="s">
        <v>993</v>
      </c>
      <c r="O892" s="23" t="s">
        <v>2525</v>
      </c>
      <c r="P892" s="23">
        <v>11849</v>
      </c>
      <c r="Q892" s="23">
        <v>0.75</v>
      </c>
      <c r="R892" s="23" t="s">
        <v>96</v>
      </c>
      <c r="S892" s="23" t="s">
        <v>822</v>
      </c>
    </row>
    <row r="893" spans="1:19" x14ac:dyDescent="0.35">
      <c r="A893" s="23" t="str">
        <f t="shared" si="154"/>
        <v>Ducrey Jean-Marc</v>
      </c>
      <c r="B893" s="23" t="str">
        <f t="shared" si="155"/>
        <v>293.63.207.0</v>
      </c>
      <c r="C893" s="23" t="str">
        <f t="shared" si="156"/>
        <v>R8</v>
      </c>
      <c r="D893" s="23">
        <f t="shared" si="157"/>
        <v>1.7609999999999999</v>
      </c>
      <c r="E893" s="23" t="str">
        <f t="shared" si="158"/>
        <v>60+</v>
      </c>
      <c r="F893" s="23" t="str">
        <f t="shared" si="159"/>
        <v>A</v>
      </c>
      <c r="G893" s="27" t="s">
        <v>25</v>
      </c>
      <c r="H893" s="27" t="str">
        <f t="shared" si="164"/>
        <v/>
      </c>
      <c r="I893" s="23" t="str">
        <f t="shared" si="160"/>
        <v>Messieurs</v>
      </c>
      <c r="J893" t="str">
        <f t="shared" si="161"/>
        <v>207.0</v>
      </c>
      <c r="K893">
        <f t="shared" si="162"/>
        <v>2</v>
      </c>
      <c r="L893" s="23" t="str">
        <f t="shared" si="163"/>
        <v>R8 </v>
      </c>
      <c r="M893" s="23" t="s">
        <v>101</v>
      </c>
      <c r="N893" s="23" t="s">
        <v>102</v>
      </c>
      <c r="O893" s="23" t="s">
        <v>2522</v>
      </c>
      <c r="P893" s="23">
        <v>21316</v>
      </c>
      <c r="Q893" s="23">
        <v>1.7609999999999999</v>
      </c>
      <c r="R893" s="23" t="s">
        <v>47</v>
      </c>
      <c r="S893" s="23" t="s">
        <v>36</v>
      </c>
    </row>
    <row r="894" spans="1:19" x14ac:dyDescent="0.35">
      <c r="A894" s="23" t="str">
        <f t="shared" si="154"/>
        <v>Dudle-Crevoisier Estelle</v>
      </c>
      <c r="B894" s="23" t="str">
        <f t="shared" si="155"/>
        <v>294.03.715.0</v>
      </c>
      <c r="C894" s="23" t="str">
        <f t="shared" si="156"/>
        <v>R7</v>
      </c>
      <c r="D894" s="23">
        <f t="shared" si="157"/>
        <v>2.085</v>
      </c>
      <c r="E894" s="23" t="str">
        <f t="shared" si="158"/>
        <v>A</v>
      </c>
      <c r="F894" s="23" t="str">
        <f t="shared" si="159"/>
        <v>S</v>
      </c>
      <c r="G894" s="27" t="s">
        <v>4910</v>
      </c>
      <c r="H894" s="27" t="str">
        <f t="shared" si="164"/>
        <v/>
      </c>
      <c r="I894" s="23" t="str">
        <f t="shared" si="160"/>
        <v>Dames</v>
      </c>
      <c r="J894" t="str">
        <f t="shared" si="161"/>
        <v>715.0</v>
      </c>
      <c r="K894">
        <f t="shared" si="162"/>
        <v>7</v>
      </c>
      <c r="L894" s="23" t="str">
        <f t="shared" si="163"/>
        <v>R7 </v>
      </c>
      <c r="M894" s="23" t="s">
        <v>6405</v>
      </c>
      <c r="N894" s="23" t="s">
        <v>6406</v>
      </c>
      <c r="O894" s="23" t="s">
        <v>2518</v>
      </c>
      <c r="P894" s="23">
        <v>6622</v>
      </c>
      <c r="Q894" s="23">
        <v>2.085</v>
      </c>
      <c r="R894" s="23" t="s">
        <v>36</v>
      </c>
      <c r="S894" s="23" t="s">
        <v>822</v>
      </c>
    </row>
    <row r="895" spans="1:19" x14ac:dyDescent="0.35">
      <c r="A895" s="23" t="str">
        <f t="shared" si="154"/>
        <v>Duflon Jérémy</v>
      </c>
      <c r="B895" s="23" t="str">
        <f t="shared" si="155"/>
        <v>294.02.338.0</v>
      </c>
      <c r="C895" s="23" t="str">
        <f t="shared" si="156"/>
        <v>R9</v>
      </c>
      <c r="D895" s="23">
        <f t="shared" si="157"/>
        <v>0.745</v>
      </c>
      <c r="E895" s="23" t="str">
        <f t="shared" si="158"/>
        <v>A</v>
      </c>
      <c r="F895" s="23" t="str">
        <f t="shared" si="159"/>
        <v>A</v>
      </c>
      <c r="G895" s="27" t="s">
        <v>2786</v>
      </c>
      <c r="H895" s="27" t="str">
        <f t="shared" si="164"/>
        <v/>
      </c>
      <c r="I895" s="23" t="str">
        <f t="shared" si="160"/>
        <v>Messieurs</v>
      </c>
      <c r="J895" t="str">
        <f t="shared" si="161"/>
        <v>338.0</v>
      </c>
      <c r="K895">
        <f t="shared" si="162"/>
        <v>3</v>
      </c>
      <c r="L895" s="23" t="str">
        <f t="shared" si="163"/>
        <v>R9 </v>
      </c>
      <c r="M895" s="23" t="s">
        <v>4948</v>
      </c>
      <c r="N895" s="23" t="s">
        <v>4949</v>
      </c>
      <c r="O895" s="23" t="s">
        <v>2525</v>
      </c>
      <c r="P895" s="23">
        <v>44992</v>
      </c>
      <c r="Q895" s="23">
        <v>0.745</v>
      </c>
      <c r="R895" s="23" t="s">
        <v>36</v>
      </c>
      <c r="S895" s="23" t="s">
        <v>36</v>
      </c>
    </row>
    <row r="896" spans="1:19" x14ac:dyDescent="0.35">
      <c r="A896" s="23" t="str">
        <f t="shared" si="154"/>
        <v>Dufour Elio</v>
      </c>
      <c r="B896" s="23" t="str">
        <f t="shared" si="155"/>
        <v>294.14.324.0</v>
      </c>
      <c r="C896" s="23" t="str">
        <f t="shared" si="156"/>
        <v>R9</v>
      </c>
      <c r="D896" s="23">
        <f t="shared" si="157"/>
        <v>0.745</v>
      </c>
      <c r="E896" s="23" t="str">
        <f t="shared" si="158"/>
        <v>12&amp;U</v>
      </c>
      <c r="F896" s="23" t="str">
        <f t="shared" si="159"/>
        <v>A</v>
      </c>
      <c r="G896" s="27" t="s">
        <v>3274</v>
      </c>
      <c r="H896" s="27" t="str">
        <f t="shared" si="164"/>
        <v/>
      </c>
      <c r="I896" s="23" t="str">
        <f t="shared" si="160"/>
        <v>Messieurs</v>
      </c>
      <c r="J896" t="str">
        <f t="shared" si="161"/>
        <v>324.0</v>
      </c>
      <c r="K896">
        <f t="shared" si="162"/>
        <v>3</v>
      </c>
      <c r="L896" s="23" t="str">
        <f t="shared" si="163"/>
        <v>R9 </v>
      </c>
      <c r="M896" s="23" t="s">
        <v>6013</v>
      </c>
      <c r="N896" s="23" t="s">
        <v>6014</v>
      </c>
      <c r="O896" s="23" t="s">
        <v>2525</v>
      </c>
      <c r="P896" s="23">
        <v>44992</v>
      </c>
      <c r="Q896" s="23">
        <v>0.745</v>
      </c>
      <c r="R896" s="23" t="s">
        <v>50</v>
      </c>
      <c r="S896" s="23" t="s">
        <v>36</v>
      </c>
    </row>
    <row r="897" spans="1:19" x14ac:dyDescent="0.35">
      <c r="A897" s="23" t="str">
        <f t="shared" si="154"/>
        <v>Dufour Michael</v>
      </c>
      <c r="B897" s="23" t="str">
        <f t="shared" si="155"/>
        <v>294.79.201.0</v>
      </c>
      <c r="C897" s="23" t="str">
        <f t="shared" si="156"/>
        <v>R8</v>
      </c>
      <c r="D897" s="23">
        <f t="shared" si="157"/>
        <v>1.38</v>
      </c>
      <c r="E897" s="23" t="str">
        <f t="shared" si="158"/>
        <v>45+</v>
      </c>
      <c r="F897" s="23" t="str">
        <f t="shared" si="159"/>
        <v>S</v>
      </c>
      <c r="G897" s="27" t="s">
        <v>497</v>
      </c>
      <c r="H897" s="27" t="str">
        <f t="shared" si="164"/>
        <v/>
      </c>
      <c r="I897" s="23" t="str">
        <f t="shared" si="160"/>
        <v>Messieurs</v>
      </c>
      <c r="J897" t="str">
        <f t="shared" si="161"/>
        <v>201.0</v>
      </c>
      <c r="K897">
        <f t="shared" si="162"/>
        <v>2</v>
      </c>
      <c r="L897" s="23" t="str">
        <f t="shared" si="163"/>
        <v>R8 </v>
      </c>
      <c r="M897" s="23" t="s">
        <v>631</v>
      </c>
      <c r="N897" s="23" t="s">
        <v>632</v>
      </c>
      <c r="O897" s="23" t="s">
        <v>2522</v>
      </c>
      <c r="P897" s="23">
        <v>24802</v>
      </c>
      <c r="Q897" s="23">
        <v>1.38</v>
      </c>
      <c r="R897" s="23" t="s">
        <v>76</v>
      </c>
      <c r="S897" s="23" t="s">
        <v>822</v>
      </c>
    </row>
    <row r="898" spans="1:19" x14ac:dyDescent="0.35">
      <c r="A898" s="23" t="str">
        <f t="shared" si="154"/>
        <v>Dugast Rouillé Rodolphe</v>
      </c>
      <c r="B898" s="23" t="str">
        <f t="shared" si="155"/>
        <v>294.70.312.0</v>
      </c>
      <c r="C898" s="23" t="str">
        <f t="shared" si="156"/>
        <v>R9</v>
      </c>
      <c r="D898" s="23">
        <f t="shared" si="157"/>
        <v>0.75</v>
      </c>
      <c r="E898" s="23" t="str">
        <f t="shared" si="158"/>
        <v>55+</v>
      </c>
      <c r="F898" s="23" t="str">
        <f t="shared" si="159"/>
        <v>A</v>
      </c>
      <c r="G898" s="27" t="s">
        <v>4910</v>
      </c>
      <c r="H898" s="27" t="str">
        <f t="shared" si="164"/>
        <v/>
      </c>
      <c r="I898" s="23" t="str">
        <f t="shared" si="160"/>
        <v>Messieurs</v>
      </c>
      <c r="J898" t="str">
        <f t="shared" si="161"/>
        <v>312.0</v>
      </c>
      <c r="K898">
        <f t="shared" si="162"/>
        <v>3</v>
      </c>
      <c r="L898" s="23" t="str">
        <f t="shared" si="163"/>
        <v>R9 </v>
      </c>
      <c r="M898" s="23" t="s">
        <v>6922</v>
      </c>
      <c r="N898" s="23" t="s">
        <v>6923</v>
      </c>
      <c r="O898" s="23" t="s">
        <v>2525</v>
      </c>
      <c r="P898" s="23">
        <v>32606</v>
      </c>
      <c r="Q898" s="23">
        <v>0.75</v>
      </c>
      <c r="R898" s="23" t="s">
        <v>53</v>
      </c>
      <c r="S898" s="23" t="s">
        <v>36</v>
      </c>
    </row>
    <row r="899" spans="1:19" x14ac:dyDescent="0.35">
      <c r="A899" s="23" t="str">
        <f t="shared" ref="A899:A962" si="165">+N899</f>
        <v>Dumais Yohan</v>
      </c>
      <c r="B899" s="23" t="str">
        <f t="shared" ref="B899:B962" si="166">+M899</f>
        <v>295.87.419.0</v>
      </c>
      <c r="C899" s="23" t="str">
        <f t="shared" ref="C899:C962" si="167">LEFT(L899,2)</f>
        <v>R7</v>
      </c>
      <c r="D899" s="23">
        <f t="shared" ref="D899:D962" si="168">+Q899</f>
        <v>2.1150000000000002</v>
      </c>
      <c r="E899" s="23" t="str">
        <f t="shared" ref="E899:E962" si="169">+R899</f>
        <v>35+</v>
      </c>
      <c r="F899" s="23" t="str">
        <f t="shared" ref="F899:F962" si="170">+S899</f>
        <v>A</v>
      </c>
      <c r="G899" s="27" t="s">
        <v>29</v>
      </c>
      <c r="H899" s="27" t="str">
        <f t="shared" si="164"/>
        <v/>
      </c>
      <c r="I899" s="23" t="str">
        <f t="shared" ref="I899:I962" si="171">IF(K899&gt;4,"Dames","Messieurs")</f>
        <v>Messieurs</v>
      </c>
      <c r="J899" t="str">
        <f t="shared" ref="J899:J962" si="172">RIGHT(B899,5)</f>
        <v>419.0</v>
      </c>
      <c r="K899">
        <f t="shared" ref="K899:K962" si="173">VALUE(LEFT(J899,1))</f>
        <v>4</v>
      </c>
      <c r="L899" s="23" t="str">
        <f t="shared" ref="L899:L962" si="174">+O899</f>
        <v>R7 </v>
      </c>
      <c r="M899" s="23" t="s">
        <v>4256</v>
      </c>
      <c r="N899" s="23" t="s">
        <v>4257</v>
      </c>
      <c r="O899" s="23" t="s">
        <v>2518</v>
      </c>
      <c r="P899" s="23">
        <v>18542</v>
      </c>
      <c r="Q899" s="23">
        <v>2.1150000000000002</v>
      </c>
      <c r="R899" s="23" t="s">
        <v>42</v>
      </c>
      <c r="S899" s="23" t="s">
        <v>36</v>
      </c>
    </row>
    <row r="900" spans="1:19" x14ac:dyDescent="0.35">
      <c r="A900" s="23" t="str">
        <f t="shared" si="165"/>
        <v>Dumas Louis</v>
      </c>
      <c r="B900" s="23" t="str">
        <f t="shared" si="166"/>
        <v>295.90.473.0</v>
      </c>
      <c r="C900" s="23" t="str">
        <f t="shared" si="167"/>
        <v>R9</v>
      </c>
      <c r="D900" s="23">
        <f t="shared" si="168"/>
        <v>0.75</v>
      </c>
      <c r="E900" s="23" t="str">
        <f t="shared" si="169"/>
        <v>35+</v>
      </c>
      <c r="F900" s="23" t="str">
        <f t="shared" si="170"/>
        <v>S</v>
      </c>
      <c r="G900" s="27" t="s">
        <v>4909</v>
      </c>
      <c r="H900" s="27" t="str">
        <f t="shared" si="164"/>
        <v/>
      </c>
      <c r="I900" s="23" t="str">
        <f t="shared" si="171"/>
        <v>Messieurs</v>
      </c>
      <c r="J900" t="str">
        <f t="shared" si="172"/>
        <v>473.0</v>
      </c>
      <c r="K900">
        <f t="shared" si="173"/>
        <v>4</v>
      </c>
      <c r="L900" s="23" t="str">
        <f t="shared" si="174"/>
        <v>R9 </v>
      </c>
      <c r="M900" s="23" t="s">
        <v>5955</v>
      </c>
      <c r="N900" s="23" t="s">
        <v>5956</v>
      </c>
      <c r="O900" s="23" t="s">
        <v>2525</v>
      </c>
      <c r="P900" s="23">
        <v>32606</v>
      </c>
      <c r="Q900" s="23">
        <v>0.75</v>
      </c>
      <c r="R900" s="23" t="s">
        <v>42</v>
      </c>
      <c r="S900" s="23" t="s">
        <v>822</v>
      </c>
    </row>
    <row r="901" spans="1:19" x14ac:dyDescent="0.35">
      <c r="A901" s="23" t="str">
        <f t="shared" si="165"/>
        <v>Dumont Arthur</v>
      </c>
      <c r="B901" s="23" t="str">
        <f t="shared" si="166"/>
        <v>295.86.274.0</v>
      </c>
      <c r="C901" s="23" t="str">
        <f t="shared" si="167"/>
        <v>R9</v>
      </c>
      <c r="D901" s="23">
        <f t="shared" si="168"/>
        <v>0.75</v>
      </c>
      <c r="E901" s="23" t="str">
        <f t="shared" si="169"/>
        <v>40+</v>
      </c>
      <c r="F901" s="23" t="str">
        <f t="shared" si="170"/>
        <v>S</v>
      </c>
      <c r="G901" s="27" t="s">
        <v>4909</v>
      </c>
      <c r="H901" s="27" t="str">
        <f t="shared" si="164"/>
        <v/>
      </c>
      <c r="I901" s="23" t="str">
        <f t="shared" si="171"/>
        <v>Messieurs</v>
      </c>
      <c r="J901" t="str">
        <f t="shared" si="172"/>
        <v>274.0</v>
      </c>
      <c r="K901">
        <f t="shared" si="173"/>
        <v>2</v>
      </c>
      <c r="L901" s="23" t="str">
        <f t="shared" si="174"/>
        <v>R9 </v>
      </c>
      <c r="M901" s="23" t="s">
        <v>5937</v>
      </c>
      <c r="N901" s="23" t="s">
        <v>5938</v>
      </c>
      <c r="O901" s="23" t="s">
        <v>2525</v>
      </c>
      <c r="P901" s="23">
        <v>32606</v>
      </c>
      <c r="Q901" s="23">
        <v>0.75</v>
      </c>
      <c r="R901" s="23" t="s">
        <v>68</v>
      </c>
      <c r="S901" s="23" t="s">
        <v>822</v>
      </c>
    </row>
    <row r="902" spans="1:19" x14ac:dyDescent="0.35">
      <c r="A902" s="23" t="str">
        <f t="shared" si="165"/>
        <v>Dunand Christophe</v>
      </c>
      <c r="B902" s="23" t="str">
        <f t="shared" si="166"/>
        <v>295.82.457.0</v>
      </c>
      <c r="C902" s="23" t="str">
        <f t="shared" si="167"/>
        <v>R7</v>
      </c>
      <c r="D902" s="23">
        <f t="shared" si="168"/>
        <v>2.7679999999999998</v>
      </c>
      <c r="E902" s="23" t="str">
        <f t="shared" si="169"/>
        <v>40+</v>
      </c>
      <c r="F902" s="23" t="str">
        <f t="shared" si="170"/>
        <v>S</v>
      </c>
      <c r="G902" s="27" t="s">
        <v>497</v>
      </c>
      <c r="H902" s="27" t="str">
        <f t="shared" si="164"/>
        <v/>
      </c>
      <c r="I902" s="23" t="str">
        <f t="shared" si="171"/>
        <v>Messieurs</v>
      </c>
      <c r="J902" t="str">
        <f t="shared" si="172"/>
        <v>457.0</v>
      </c>
      <c r="K902">
        <f t="shared" si="173"/>
        <v>4</v>
      </c>
      <c r="L902" s="23" t="str">
        <f t="shared" si="174"/>
        <v>R7 </v>
      </c>
      <c r="M902" s="23" t="s">
        <v>2207</v>
      </c>
      <c r="N902" s="23" t="s">
        <v>2208</v>
      </c>
      <c r="O902" s="23" t="s">
        <v>2518</v>
      </c>
      <c r="P902" s="23">
        <v>14067</v>
      </c>
      <c r="Q902" s="23">
        <v>2.7679999999999998</v>
      </c>
      <c r="R902" s="23" t="s">
        <v>68</v>
      </c>
      <c r="S902" s="23" t="s">
        <v>822</v>
      </c>
    </row>
    <row r="903" spans="1:19" x14ac:dyDescent="0.35">
      <c r="A903" s="23" t="str">
        <f t="shared" si="165"/>
        <v>Dupanloup Stanislas</v>
      </c>
      <c r="B903" s="23" t="str">
        <f t="shared" si="166"/>
        <v>296.04.309.0</v>
      </c>
      <c r="C903" s="23" t="str">
        <f t="shared" si="167"/>
        <v>R7</v>
      </c>
      <c r="D903" s="23">
        <f t="shared" si="168"/>
        <v>2.1320000000000001</v>
      </c>
      <c r="E903" s="23" t="str">
        <f t="shared" si="169"/>
        <v>A</v>
      </c>
      <c r="F903" s="23" t="str">
        <f t="shared" si="170"/>
        <v>S</v>
      </c>
      <c r="G903" s="27" t="s">
        <v>29</v>
      </c>
      <c r="H903" s="27" t="str">
        <f t="shared" si="164"/>
        <v/>
      </c>
      <c r="I903" s="23" t="str">
        <f t="shared" si="171"/>
        <v>Messieurs</v>
      </c>
      <c r="J903" t="str">
        <f t="shared" si="172"/>
        <v>309.0</v>
      </c>
      <c r="K903">
        <f t="shared" si="173"/>
        <v>3</v>
      </c>
      <c r="L903" s="23" t="str">
        <f t="shared" si="174"/>
        <v>R7 </v>
      </c>
      <c r="M903" s="23" t="s">
        <v>4197</v>
      </c>
      <c r="N903" s="23" t="s">
        <v>4198</v>
      </c>
      <c r="O903" s="23" t="s">
        <v>2518</v>
      </c>
      <c r="P903" s="23">
        <v>18424</v>
      </c>
      <c r="Q903" s="23">
        <v>2.1320000000000001</v>
      </c>
      <c r="R903" s="23" t="s">
        <v>36</v>
      </c>
      <c r="S903" s="23" t="s">
        <v>822</v>
      </c>
    </row>
    <row r="904" spans="1:19" x14ac:dyDescent="0.35">
      <c r="A904" s="23" t="str">
        <f t="shared" si="165"/>
        <v>Duparc Léonard</v>
      </c>
      <c r="B904" s="23" t="str">
        <f t="shared" si="166"/>
        <v>296.09.208.0</v>
      </c>
      <c r="C904" s="23" t="str">
        <f t="shared" si="167"/>
        <v>R9</v>
      </c>
      <c r="D904" s="23">
        <f t="shared" si="168"/>
        <v>0.75</v>
      </c>
      <c r="E904" s="23" t="str">
        <f t="shared" si="169"/>
        <v>18&amp;U</v>
      </c>
      <c r="F904" s="23" t="str">
        <f t="shared" si="170"/>
        <v>A</v>
      </c>
      <c r="G904" s="27" t="s">
        <v>4909</v>
      </c>
      <c r="H904" s="27" t="str">
        <f t="shared" si="164"/>
        <v/>
      </c>
      <c r="I904" s="23" t="str">
        <f t="shared" si="171"/>
        <v>Messieurs</v>
      </c>
      <c r="J904" t="str">
        <f t="shared" si="172"/>
        <v>208.0</v>
      </c>
      <c r="K904">
        <f t="shared" si="173"/>
        <v>2</v>
      </c>
      <c r="L904" s="23" t="str">
        <f t="shared" si="174"/>
        <v>R9 </v>
      </c>
      <c r="M904" s="23" t="s">
        <v>5845</v>
      </c>
      <c r="N904" s="23" t="s">
        <v>5846</v>
      </c>
      <c r="O904" s="23" t="s">
        <v>2525</v>
      </c>
      <c r="P904" s="23">
        <v>32606</v>
      </c>
      <c r="Q904" s="23">
        <v>0.75</v>
      </c>
      <c r="R904" s="23" t="s">
        <v>71</v>
      </c>
      <c r="S904" s="23" t="s">
        <v>36</v>
      </c>
    </row>
    <row r="905" spans="1:19" x14ac:dyDescent="0.35">
      <c r="A905" s="23" t="str">
        <f t="shared" si="165"/>
        <v>Dupasquier Augustin</v>
      </c>
      <c r="B905" s="23" t="str">
        <f t="shared" si="166"/>
        <v>296.14.177.0</v>
      </c>
      <c r="C905" s="23" t="str">
        <f t="shared" si="167"/>
        <v>R8</v>
      </c>
      <c r="D905" s="23">
        <f t="shared" si="168"/>
        <v>1.1990000000000001</v>
      </c>
      <c r="E905" s="23" t="str">
        <f t="shared" si="169"/>
        <v>12&amp;U</v>
      </c>
      <c r="F905" s="23" t="str">
        <f t="shared" si="170"/>
        <v>S</v>
      </c>
      <c r="G905" s="27" t="s">
        <v>27</v>
      </c>
      <c r="H905" s="27" t="str">
        <f t="shared" si="164"/>
        <v/>
      </c>
      <c r="I905" s="23" t="str">
        <f t="shared" si="171"/>
        <v>Messieurs</v>
      </c>
      <c r="J905" t="str">
        <f t="shared" si="172"/>
        <v>177.0</v>
      </c>
      <c r="K905">
        <f t="shared" si="173"/>
        <v>1</v>
      </c>
      <c r="L905" s="23" t="str">
        <f t="shared" si="174"/>
        <v>R8 </v>
      </c>
      <c r="M905" s="23" t="s">
        <v>3116</v>
      </c>
      <c r="N905" s="23" t="s">
        <v>3117</v>
      </c>
      <c r="O905" s="23" t="s">
        <v>2522</v>
      </c>
      <c r="P905" s="23">
        <v>26951</v>
      </c>
      <c r="Q905" s="23">
        <v>1.1990000000000001</v>
      </c>
      <c r="R905" s="23" t="s">
        <v>50</v>
      </c>
      <c r="S905" s="23" t="s">
        <v>822</v>
      </c>
    </row>
    <row r="906" spans="1:19" x14ac:dyDescent="0.35">
      <c r="A906" s="23" t="str">
        <f t="shared" si="165"/>
        <v>Dupasquier Mathieu</v>
      </c>
      <c r="B906" s="23" t="str">
        <f t="shared" si="166"/>
        <v>296.03.111.0</v>
      </c>
      <c r="C906" s="23" t="str">
        <f t="shared" si="167"/>
        <v>R9</v>
      </c>
      <c r="D906" s="23">
        <f t="shared" si="168"/>
        <v>0.75</v>
      </c>
      <c r="E906" s="23" t="str">
        <f t="shared" si="169"/>
        <v>A</v>
      </c>
      <c r="F906" s="23" t="str">
        <f t="shared" si="170"/>
        <v>S</v>
      </c>
      <c r="G906" s="27" t="s">
        <v>5553</v>
      </c>
      <c r="H906" s="27" t="str">
        <f t="shared" si="164"/>
        <v/>
      </c>
      <c r="I906" s="23" t="str">
        <f t="shared" si="171"/>
        <v>Messieurs</v>
      </c>
      <c r="J906" t="str">
        <f t="shared" si="172"/>
        <v>111.0</v>
      </c>
      <c r="K906">
        <f t="shared" si="173"/>
        <v>1</v>
      </c>
      <c r="L906" s="23" t="str">
        <f t="shared" si="174"/>
        <v>R9 </v>
      </c>
      <c r="M906" s="23" t="s">
        <v>5483</v>
      </c>
      <c r="N906" s="23" t="s">
        <v>5484</v>
      </c>
      <c r="O906" s="23" t="s">
        <v>2525</v>
      </c>
      <c r="P906" s="23">
        <v>32606</v>
      </c>
      <c r="Q906" s="23">
        <v>0.75</v>
      </c>
      <c r="R906" s="23" t="s">
        <v>36</v>
      </c>
      <c r="S906" s="23" t="s">
        <v>822</v>
      </c>
    </row>
    <row r="907" spans="1:19" x14ac:dyDescent="0.35">
      <c r="A907" s="23" t="str">
        <f t="shared" si="165"/>
        <v>Dupertuis René</v>
      </c>
      <c r="B907" s="23" t="str">
        <f t="shared" si="166"/>
        <v>296.58.439.0</v>
      </c>
      <c r="C907" s="23" t="str">
        <f t="shared" si="167"/>
        <v>R7</v>
      </c>
      <c r="D907" s="23">
        <f t="shared" si="168"/>
        <v>2.8879999999999999</v>
      </c>
      <c r="E907" s="23" t="str">
        <f t="shared" si="169"/>
        <v>65+</v>
      </c>
      <c r="F907" s="23" t="str">
        <f t="shared" si="170"/>
        <v>A</v>
      </c>
      <c r="G907" s="27" t="s">
        <v>4909</v>
      </c>
      <c r="H907" s="27" t="str">
        <f t="shared" si="164"/>
        <v/>
      </c>
      <c r="I907" s="23" t="str">
        <f t="shared" si="171"/>
        <v>Messieurs</v>
      </c>
      <c r="J907" t="str">
        <f t="shared" si="172"/>
        <v>439.0</v>
      </c>
      <c r="K907">
        <f t="shared" si="173"/>
        <v>4</v>
      </c>
      <c r="L907" s="23" t="str">
        <f t="shared" si="174"/>
        <v>R7 </v>
      </c>
      <c r="M907" s="23" t="s">
        <v>5701</v>
      </c>
      <c r="N907" s="23" t="s">
        <v>5702</v>
      </c>
      <c r="O907" s="23" t="s">
        <v>2518</v>
      </c>
      <c r="P907" s="23">
        <v>13347</v>
      </c>
      <c r="Q907" s="23">
        <v>2.8879999999999999</v>
      </c>
      <c r="R907" s="23" t="s">
        <v>96</v>
      </c>
      <c r="S907" s="23" t="s">
        <v>36</v>
      </c>
    </row>
    <row r="908" spans="1:19" x14ac:dyDescent="0.35">
      <c r="A908" s="23" t="str">
        <f t="shared" si="165"/>
        <v>Dupuis Pierre-Alain</v>
      </c>
      <c r="B908" s="23" t="str">
        <f t="shared" si="166"/>
        <v>296.56.262.0</v>
      </c>
      <c r="C908" s="23" t="str">
        <f t="shared" si="167"/>
        <v>R7</v>
      </c>
      <c r="D908" s="23">
        <f t="shared" si="168"/>
        <v>3.3239999999999998</v>
      </c>
      <c r="E908" s="23" t="str">
        <f t="shared" si="169"/>
        <v>70+</v>
      </c>
      <c r="F908" s="23" t="str">
        <f t="shared" si="170"/>
        <v>A</v>
      </c>
      <c r="G908" s="27" t="s">
        <v>1733</v>
      </c>
      <c r="H908" s="27" t="str">
        <f t="shared" si="164"/>
        <v/>
      </c>
      <c r="I908" s="23" t="str">
        <f t="shared" si="171"/>
        <v>Messieurs</v>
      </c>
      <c r="J908" t="str">
        <f t="shared" si="172"/>
        <v>262.0</v>
      </c>
      <c r="K908">
        <f t="shared" si="173"/>
        <v>2</v>
      </c>
      <c r="L908" s="23" t="str">
        <f t="shared" si="174"/>
        <v>R7 </v>
      </c>
      <c r="M908" s="23" t="s">
        <v>1890</v>
      </c>
      <c r="N908" s="23" t="s">
        <v>1891</v>
      </c>
      <c r="O908" s="23" t="s">
        <v>2518</v>
      </c>
      <c r="P908" s="23">
        <v>10873</v>
      </c>
      <c r="Q908" s="23">
        <v>3.3239999999999998</v>
      </c>
      <c r="R908" s="23" t="s">
        <v>144</v>
      </c>
      <c r="S908" s="23" t="s">
        <v>36</v>
      </c>
    </row>
    <row r="909" spans="1:19" x14ac:dyDescent="0.35">
      <c r="A909" s="23" t="str">
        <f t="shared" si="165"/>
        <v>Durand Kazue</v>
      </c>
      <c r="B909" s="23" t="str">
        <f t="shared" si="166"/>
        <v>297.73.674.0</v>
      </c>
      <c r="C909" s="23" t="str">
        <f t="shared" si="167"/>
        <v>R6</v>
      </c>
      <c r="D909" s="23">
        <f t="shared" si="168"/>
        <v>4.3979999999999997</v>
      </c>
      <c r="E909" s="23" t="str">
        <f t="shared" si="169"/>
        <v>50+</v>
      </c>
      <c r="F909" s="23" t="str">
        <f t="shared" si="170"/>
        <v>A</v>
      </c>
      <c r="G909" s="27" t="s">
        <v>1733</v>
      </c>
      <c r="H909" s="27" t="str">
        <f t="shared" si="164"/>
        <v/>
      </c>
      <c r="I909" s="23" t="str">
        <f t="shared" si="171"/>
        <v>Dames</v>
      </c>
      <c r="J909" t="str">
        <f t="shared" si="172"/>
        <v>674.0</v>
      </c>
      <c r="K909">
        <f t="shared" si="173"/>
        <v>6</v>
      </c>
      <c r="L909" s="23" t="str">
        <f t="shared" si="174"/>
        <v>R6 </v>
      </c>
      <c r="M909" s="23" t="s">
        <v>2685</v>
      </c>
      <c r="N909" s="23" t="s">
        <v>2686</v>
      </c>
      <c r="O909" s="23" t="s">
        <v>2517</v>
      </c>
      <c r="P909" s="23">
        <v>2164</v>
      </c>
      <c r="Q909" s="23">
        <v>4.3979999999999997</v>
      </c>
      <c r="R909" s="23" t="s">
        <v>39</v>
      </c>
      <c r="S909" s="23" t="s">
        <v>36</v>
      </c>
    </row>
    <row r="910" spans="1:19" x14ac:dyDescent="0.35">
      <c r="A910" s="23" t="str">
        <f t="shared" si="165"/>
        <v>Durand Kéo</v>
      </c>
      <c r="B910" s="23" t="str">
        <f t="shared" si="166"/>
        <v>297.10.431.0</v>
      </c>
      <c r="C910" s="23" t="str">
        <f t="shared" si="167"/>
        <v>R5</v>
      </c>
      <c r="D910" s="23">
        <f t="shared" si="168"/>
        <v>4.7610000000000001</v>
      </c>
      <c r="E910" s="23" t="str">
        <f t="shared" si="169"/>
        <v>16&amp;U</v>
      </c>
      <c r="F910" s="23" t="str">
        <f t="shared" si="170"/>
        <v>A</v>
      </c>
      <c r="G910" s="27" t="s">
        <v>1733</v>
      </c>
      <c r="H910" s="27" t="str">
        <f t="shared" si="164"/>
        <v/>
      </c>
      <c r="I910" s="23" t="str">
        <f t="shared" si="171"/>
        <v>Messieurs</v>
      </c>
      <c r="J910" t="str">
        <f t="shared" si="172"/>
        <v>431.0</v>
      </c>
      <c r="K910">
        <f t="shared" si="173"/>
        <v>4</v>
      </c>
      <c r="L910" s="23" t="str">
        <f t="shared" si="174"/>
        <v>R5 </v>
      </c>
      <c r="M910" s="23" t="s">
        <v>3977</v>
      </c>
      <c r="N910" s="23" t="s">
        <v>3978</v>
      </c>
      <c r="O910" s="23" t="s">
        <v>2536</v>
      </c>
      <c r="P910" s="23">
        <v>5021</v>
      </c>
      <c r="Q910" s="23">
        <v>4.7610000000000001</v>
      </c>
      <c r="R910" s="23" t="s">
        <v>85</v>
      </c>
      <c r="S910" s="23" t="s">
        <v>36</v>
      </c>
    </row>
    <row r="911" spans="1:19" x14ac:dyDescent="0.35">
      <c r="A911" s="23" t="str">
        <f t="shared" si="165"/>
        <v>Durant Philippe</v>
      </c>
      <c r="B911" s="23" t="str">
        <f t="shared" si="166"/>
        <v>297.51.476.0</v>
      </c>
      <c r="C911" s="23" t="str">
        <f t="shared" si="167"/>
        <v>R8</v>
      </c>
      <c r="D911" s="23">
        <f t="shared" si="168"/>
        <v>1.0409999999999999</v>
      </c>
      <c r="E911" s="23" t="str">
        <f t="shared" si="169"/>
        <v>75+</v>
      </c>
      <c r="F911" s="23" t="str">
        <f t="shared" si="170"/>
        <v>A</v>
      </c>
      <c r="G911" s="27" t="s">
        <v>4910</v>
      </c>
      <c r="H911" s="27" t="str">
        <f t="shared" si="164"/>
        <v/>
      </c>
      <c r="I911" s="23" t="str">
        <f t="shared" si="171"/>
        <v>Messieurs</v>
      </c>
      <c r="J911" t="str">
        <f t="shared" si="172"/>
        <v>476.0</v>
      </c>
      <c r="K911">
        <f t="shared" si="173"/>
        <v>4</v>
      </c>
      <c r="L911" s="23" t="str">
        <f t="shared" si="174"/>
        <v>R8 </v>
      </c>
      <c r="M911" s="23" t="s">
        <v>6788</v>
      </c>
      <c r="N911" s="23" t="s">
        <v>6789</v>
      </c>
      <c r="O911" s="23" t="s">
        <v>2522</v>
      </c>
      <c r="P911" s="23">
        <v>28670</v>
      </c>
      <c r="Q911" s="23">
        <v>1.0409999999999999</v>
      </c>
      <c r="R911" s="23" t="s">
        <v>155</v>
      </c>
      <c r="S911" s="23" t="s">
        <v>36</v>
      </c>
    </row>
    <row r="912" spans="1:19" x14ac:dyDescent="0.35">
      <c r="A912" s="23" t="str">
        <f t="shared" si="165"/>
        <v>Duret Marc</v>
      </c>
      <c r="B912" s="23" t="str">
        <f t="shared" si="166"/>
        <v>297.86.260.0</v>
      </c>
      <c r="C912" s="23" t="str">
        <f t="shared" si="167"/>
        <v>R5</v>
      </c>
      <c r="D912" s="23">
        <f t="shared" si="168"/>
        <v>5.032</v>
      </c>
      <c r="E912" s="23" t="str">
        <f t="shared" si="169"/>
        <v>40+</v>
      </c>
      <c r="F912" s="23" t="str">
        <f t="shared" si="170"/>
        <v>A</v>
      </c>
      <c r="G912" s="27" t="s">
        <v>28</v>
      </c>
      <c r="H912" s="27" t="str">
        <f t="shared" si="164"/>
        <v/>
      </c>
      <c r="I912" s="23" t="str">
        <f t="shared" si="171"/>
        <v>Messieurs</v>
      </c>
      <c r="J912" t="str">
        <f t="shared" si="172"/>
        <v>260.0</v>
      </c>
      <c r="K912">
        <f t="shared" si="173"/>
        <v>2</v>
      </c>
      <c r="L912" s="23" t="str">
        <f t="shared" si="174"/>
        <v>R5 </v>
      </c>
      <c r="M912" s="23" t="s">
        <v>3900</v>
      </c>
      <c r="N912" s="23" t="s">
        <v>3901</v>
      </c>
      <c r="O912" s="23" t="s">
        <v>2536</v>
      </c>
      <c r="P912" s="23">
        <v>4206</v>
      </c>
      <c r="Q912" s="23">
        <v>5.032</v>
      </c>
      <c r="R912" s="23" t="s">
        <v>68</v>
      </c>
      <c r="S912" s="23" t="s">
        <v>36</v>
      </c>
    </row>
    <row r="913" spans="1:19" x14ac:dyDescent="0.35">
      <c r="A913" s="23" t="str">
        <f t="shared" si="165"/>
        <v>Durgnat Elisabeth</v>
      </c>
      <c r="B913" s="23" t="str">
        <f t="shared" si="166"/>
        <v>297.47.868.0</v>
      </c>
      <c r="C913" s="23" t="str">
        <f t="shared" si="167"/>
        <v>R7</v>
      </c>
      <c r="D913" s="23">
        <f t="shared" si="168"/>
        <v>2.3479999999999999</v>
      </c>
      <c r="E913" s="23" t="str">
        <f t="shared" si="169"/>
        <v>75+</v>
      </c>
      <c r="F913" s="23" t="str">
        <f t="shared" si="170"/>
        <v>A</v>
      </c>
      <c r="G913" s="27" t="s">
        <v>27</v>
      </c>
      <c r="H913" s="27" t="str">
        <f t="shared" si="164"/>
        <v/>
      </c>
      <c r="I913" s="23" t="str">
        <f t="shared" si="171"/>
        <v>Dames</v>
      </c>
      <c r="J913" t="str">
        <f t="shared" si="172"/>
        <v>868.0</v>
      </c>
      <c r="K913">
        <f t="shared" si="173"/>
        <v>8</v>
      </c>
      <c r="L913" s="23" t="str">
        <f t="shared" si="174"/>
        <v>R7 </v>
      </c>
      <c r="M913" s="23" t="s">
        <v>193</v>
      </c>
      <c r="N913" s="23" t="s">
        <v>194</v>
      </c>
      <c r="O913" s="23" t="s">
        <v>2518</v>
      </c>
      <c r="P913" s="23">
        <v>5842</v>
      </c>
      <c r="Q913" s="23">
        <v>2.3479999999999999</v>
      </c>
      <c r="R913" s="23" t="s">
        <v>155</v>
      </c>
      <c r="S913" s="23" t="s">
        <v>36</v>
      </c>
    </row>
    <row r="914" spans="1:19" x14ac:dyDescent="0.35">
      <c r="A914" s="23" t="str">
        <f t="shared" si="165"/>
        <v>Durgnat Jean-Michel</v>
      </c>
      <c r="B914" s="23" t="str">
        <f t="shared" si="166"/>
        <v>297.52.244.0</v>
      </c>
      <c r="C914" s="23" t="str">
        <f t="shared" si="167"/>
        <v>R9</v>
      </c>
      <c r="D914" s="23">
        <f t="shared" si="168"/>
        <v>0.75</v>
      </c>
      <c r="E914" s="23" t="str">
        <f t="shared" si="169"/>
        <v>70+</v>
      </c>
      <c r="F914" s="23" t="str">
        <f t="shared" si="170"/>
        <v>S</v>
      </c>
      <c r="G914" s="27" t="s">
        <v>2783</v>
      </c>
      <c r="H914" s="27" t="str">
        <f t="shared" si="164"/>
        <v/>
      </c>
      <c r="I914" s="23" t="str">
        <f t="shared" si="171"/>
        <v>Messieurs</v>
      </c>
      <c r="J914" t="str">
        <f t="shared" si="172"/>
        <v>244.0</v>
      </c>
      <c r="K914">
        <f t="shared" si="173"/>
        <v>2</v>
      </c>
      <c r="L914" s="23" t="str">
        <f t="shared" si="174"/>
        <v>R9 </v>
      </c>
      <c r="M914" s="23" t="s">
        <v>765</v>
      </c>
      <c r="N914" s="23" t="s">
        <v>3243</v>
      </c>
      <c r="O914" s="23" t="s">
        <v>2525</v>
      </c>
      <c r="P914" s="23">
        <v>32606</v>
      </c>
      <c r="Q914" s="23">
        <v>0.75</v>
      </c>
      <c r="R914" s="23" t="s">
        <v>144</v>
      </c>
      <c r="S914" s="23" t="s">
        <v>822</v>
      </c>
    </row>
    <row r="915" spans="1:19" x14ac:dyDescent="0.35">
      <c r="A915" s="23" t="str">
        <f t="shared" si="165"/>
        <v>Durrleman Ezechiel</v>
      </c>
      <c r="B915" s="23" t="str">
        <f t="shared" si="166"/>
        <v>297.01.155.0</v>
      </c>
      <c r="C915" s="23" t="str">
        <f t="shared" si="167"/>
        <v>R9</v>
      </c>
      <c r="D915" s="23">
        <f t="shared" si="168"/>
        <v>0.75</v>
      </c>
      <c r="E915" s="23" t="str">
        <f t="shared" si="169"/>
        <v>A</v>
      </c>
      <c r="F915" s="23" t="str">
        <f t="shared" si="170"/>
        <v>S</v>
      </c>
      <c r="G915" s="27" t="s">
        <v>5553</v>
      </c>
      <c r="H915" s="27" t="str">
        <f t="shared" si="164"/>
        <v/>
      </c>
      <c r="I915" s="23" t="str">
        <f t="shared" si="171"/>
        <v>Messieurs</v>
      </c>
      <c r="J915" t="str">
        <f t="shared" si="172"/>
        <v>155.0</v>
      </c>
      <c r="K915">
        <f t="shared" si="173"/>
        <v>1</v>
      </c>
      <c r="L915" s="23" t="str">
        <f t="shared" si="174"/>
        <v>R9 </v>
      </c>
      <c r="M915" s="23" t="s">
        <v>5349</v>
      </c>
      <c r="N915" s="23" t="s">
        <v>5350</v>
      </c>
      <c r="O915" s="23" t="s">
        <v>2525</v>
      </c>
      <c r="P915" s="23">
        <v>32606</v>
      </c>
      <c r="Q915" s="23">
        <v>0.75</v>
      </c>
      <c r="R915" s="23" t="s">
        <v>36</v>
      </c>
      <c r="S915" s="23" t="s">
        <v>822</v>
      </c>
    </row>
    <row r="916" spans="1:19" x14ac:dyDescent="0.35">
      <c r="A916" s="23" t="str">
        <f t="shared" si="165"/>
        <v>Duxbury Léandre</v>
      </c>
      <c r="B916" s="23" t="str">
        <f t="shared" si="166"/>
        <v>299.15.442.0</v>
      </c>
      <c r="C916" s="23" t="str">
        <f t="shared" si="167"/>
        <v>R8</v>
      </c>
      <c r="D916" s="23">
        <f t="shared" si="168"/>
        <v>1.222</v>
      </c>
      <c r="E916" s="23" t="str">
        <f t="shared" si="169"/>
        <v>12&amp;U</v>
      </c>
      <c r="F916" s="23" t="str">
        <f t="shared" si="170"/>
        <v>A</v>
      </c>
      <c r="G916" s="27" t="s">
        <v>2783</v>
      </c>
      <c r="H916" s="27" t="str">
        <f t="shared" si="164"/>
        <v/>
      </c>
      <c r="I916" s="23" t="str">
        <f t="shared" si="171"/>
        <v>Messieurs</v>
      </c>
      <c r="J916" t="str">
        <f t="shared" si="172"/>
        <v>442.0</v>
      </c>
      <c r="K916">
        <f t="shared" si="173"/>
        <v>4</v>
      </c>
      <c r="L916" s="23" t="str">
        <f t="shared" si="174"/>
        <v>R8 </v>
      </c>
      <c r="M916" s="23" t="s">
        <v>4102</v>
      </c>
      <c r="N916" s="23" t="s">
        <v>4103</v>
      </c>
      <c r="O916" s="23" t="s">
        <v>2522</v>
      </c>
      <c r="P916" s="23">
        <v>26706</v>
      </c>
      <c r="Q916" s="23">
        <v>1.222</v>
      </c>
      <c r="R916" s="23" t="s">
        <v>50</v>
      </c>
      <c r="S916" s="23" t="s">
        <v>36</v>
      </c>
    </row>
    <row r="917" spans="1:19" x14ac:dyDescent="0.35">
      <c r="A917" s="23" t="str">
        <f t="shared" si="165"/>
        <v>Dyer Axel</v>
      </c>
      <c r="B917" s="23" t="str">
        <f t="shared" si="166"/>
        <v>299.10.477.0</v>
      </c>
      <c r="C917" s="23" t="str">
        <f t="shared" si="167"/>
        <v>R9</v>
      </c>
      <c r="D917" s="23">
        <f t="shared" si="168"/>
        <v>0.75</v>
      </c>
      <c r="E917" s="23" t="str">
        <f t="shared" si="169"/>
        <v>16&amp;U</v>
      </c>
      <c r="F917" s="23" t="str">
        <f t="shared" si="170"/>
        <v>A</v>
      </c>
      <c r="G917" s="27" t="s">
        <v>1733</v>
      </c>
      <c r="H917" s="27" t="str">
        <f t="shared" si="164"/>
        <v/>
      </c>
      <c r="I917" s="23" t="str">
        <f t="shared" si="171"/>
        <v>Messieurs</v>
      </c>
      <c r="J917" t="str">
        <f t="shared" si="172"/>
        <v>477.0</v>
      </c>
      <c r="K917">
        <f t="shared" si="173"/>
        <v>4</v>
      </c>
      <c r="L917" s="23" t="str">
        <f t="shared" si="174"/>
        <v>R9 </v>
      </c>
      <c r="M917" s="23" t="s">
        <v>4024</v>
      </c>
      <c r="N917" s="23" t="s">
        <v>4025</v>
      </c>
      <c r="O917" s="23" t="s">
        <v>2525</v>
      </c>
      <c r="P917" s="23">
        <v>32606</v>
      </c>
      <c r="Q917" s="23">
        <v>0.75</v>
      </c>
      <c r="R917" s="23" t="s">
        <v>85</v>
      </c>
      <c r="S917" s="23" t="s">
        <v>36</v>
      </c>
    </row>
    <row r="918" spans="1:19" x14ac:dyDescent="0.35">
      <c r="A918" s="23" t="str">
        <f t="shared" si="165"/>
        <v>Dykmans Corine</v>
      </c>
      <c r="B918" s="23" t="str">
        <f t="shared" si="166"/>
        <v>299.80.801.0</v>
      </c>
      <c r="C918" s="23" t="str">
        <f t="shared" si="167"/>
        <v>R9</v>
      </c>
      <c r="D918" s="23">
        <f t="shared" si="168"/>
        <v>0.75</v>
      </c>
      <c r="E918" s="23" t="str">
        <f t="shared" si="169"/>
        <v>45+</v>
      </c>
      <c r="F918" s="23" t="str">
        <f t="shared" si="170"/>
        <v>S</v>
      </c>
      <c r="G918" s="27" t="s">
        <v>493</v>
      </c>
      <c r="H918" s="27" t="str">
        <f t="shared" si="164"/>
        <v/>
      </c>
      <c r="I918" s="23" t="str">
        <f t="shared" si="171"/>
        <v>Dames</v>
      </c>
      <c r="J918" t="str">
        <f t="shared" si="172"/>
        <v>801.0</v>
      </c>
      <c r="K918">
        <f t="shared" si="173"/>
        <v>8</v>
      </c>
      <c r="L918" s="23" t="str">
        <f t="shared" si="174"/>
        <v>R9 </v>
      </c>
      <c r="M918" s="23" t="s">
        <v>2176</v>
      </c>
      <c r="N918" s="23" t="s">
        <v>2177</v>
      </c>
      <c r="O918" s="23" t="s">
        <v>2525</v>
      </c>
      <c r="P918" s="23">
        <v>11849</v>
      </c>
      <c r="Q918" s="23">
        <v>0.75</v>
      </c>
      <c r="R918" s="23" t="s">
        <v>76</v>
      </c>
      <c r="S918" s="23" t="s">
        <v>822</v>
      </c>
    </row>
    <row r="919" spans="1:19" x14ac:dyDescent="0.35">
      <c r="A919" s="23" t="str">
        <f t="shared" si="165"/>
        <v>Ebener Nathan</v>
      </c>
      <c r="B919" s="23" t="str">
        <f t="shared" si="166"/>
        <v>300.17.330.0</v>
      </c>
      <c r="C919" s="23" t="str">
        <f t="shared" si="167"/>
        <v>R7</v>
      </c>
      <c r="D919" s="23">
        <f t="shared" si="168"/>
        <v>1.98</v>
      </c>
      <c r="E919" s="23" t="str">
        <f t="shared" si="169"/>
        <v>10&amp;U</v>
      </c>
      <c r="F919" s="23" t="str">
        <f t="shared" si="170"/>
        <v>A</v>
      </c>
      <c r="G919" s="27" t="s">
        <v>2783</v>
      </c>
      <c r="H919" s="27" t="str">
        <f t="shared" si="164"/>
        <v/>
      </c>
      <c r="I919" s="23" t="str">
        <f t="shared" si="171"/>
        <v>Messieurs</v>
      </c>
      <c r="J919" t="str">
        <f t="shared" si="172"/>
        <v>330.0</v>
      </c>
      <c r="K919">
        <f t="shared" si="173"/>
        <v>3</v>
      </c>
      <c r="L919" s="23" t="str">
        <f t="shared" si="174"/>
        <v>R7 </v>
      </c>
      <c r="M919" s="23" t="s">
        <v>4094</v>
      </c>
      <c r="N919" s="23" t="s">
        <v>4095</v>
      </c>
      <c r="O919" s="23" t="s">
        <v>2518</v>
      </c>
      <c r="P919" s="23">
        <v>19577</v>
      </c>
      <c r="Q919" s="23">
        <v>1.98</v>
      </c>
      <c r="R919" s="23" t="s">
        <v>106</v>
      </c>
      <c r="S919" s="23" t="s">
        <v>36</v>
      </c>
    </row>
    <row r="920" spans="1:19" x14ac:dyDescent="0.35">
      <c r="A920" s="23" t="str">
        <f t="shared" si="165"/>
        <v>Ebener Thomas</v>
      </c>
      <c r="B920" s="23" t="str">
        <f t="shared" si="166"/>
        <v>300.14.185.0</v>
      </c>
      <c r="C920" s="23" t="str">
        <f t="shared" si="167"/>
        <v>R6</v>
      </c>
      <c r="D920" s="23">
        <f t="shared" si="168"/>
        <v>4.2119999999999997</v>
      </c>
      <c r="E920" s="23" t="str">
        <f t="shared" si="169"/>
        <v>12&amp;U</v>
      </c>
      <c r="F920" s="23" t="str">
        <f t="shared" si="170"/>
        <v>A</v>
      </c>
      <c r="G920" s="27" t="s">
        <v>2783</v>
      </c>
      <c r="H920" s="27" t="str">
        <f t="shared" si="164"/>
        <v/>
      </c>
      <c r="I920" s="23" t="str">
        <f t="shared" si="171"/>
        <v>Messieurs</v>
      </c>
      <c r="J920" t="str">
        <f t="shared" si="172"/>
        <v>185.0</v>
      </c>
      <c r="K920">
        <f t="shared" si="173"/>
        <v>1</v>
      </c>
      <c r="L920" s="23" t="str">
        <f t="shared" si="174"/>
        <v>R6 </v>
      </c>
      <c r="M920" s="23" t="s">
        <v>4060</v>
      </c>
      <c r="N920" s="23" t="s">
        <v>4061</v>
      </c>
      <c r="O920" s="23" t="s">
        <v>2517</v>
      </c>
      <c r="P920" s="23">
        <v>6818</v>
      </c>
      <c r="Q920" s="23">
        <v>4.2119999999999997</v>
      </c>
      <c r="R920" s="23" t="s">
        <v>50</v>
      </c>
      <c r="S920" s="23" t="s">
        <v>36</v>
      </c>
    </row>
    <row r="921" spans="1:19" x14ac:dyDescent="0.35">
      <c r="A921" s="23" t="str">
        <f t="shared" si="165"/>
        <v>Eberhard Sarah</v>
      </c>
      <c r="B921" s="23" t="str">
        <f t="shared" si="166"/>
        <v>300.00.837.0</v>
      </c>
      <c r="C921" s="23" t="str">
        <f t="shared" si="167"/>
        <v>R9</v>
      </c>
      <c r="D921" s="23">
        <f t="shared" si="168"/>
        <v>0.75</v>
      </c>
      <c r="E921" s="23" t="str">
        <f t="shared" si="169"/>
        <v>A</v>
      </c>
      <c r="F921" s="23" t="str">
        <f t="shared" si="170"/>
        <v>A</v>
      </c>
      <c r="G921" s="27" t="s">
        <v>4909</v>
      </c>
      <c r="H921" s="27" t="str">
        <f t="shared" si="164"/>
        <v/>
      </c>
      <c r="I921" s="23" t="str">
        <f t="shared" si="171"/>
        <v>Dames</v>
      </c>
      <c r="J921" t="str">
        <f t="shared" si="172"/>
        <v>837.0</v>
      </c>
      <c r="K921">
        <f t="shared" si="173"/>
        <v>8</v>
      </c>
      <c r="L921" s="23" t="str">
        <f t="shared" si="174"/>
        <v>R9 </v>
      </c>
      <c r="M921" s="23" t="s">
        <v>5699</v>
      </c>
      <c r="N921" s="23" t="s">
        <v>5700</v>
      </c>
      <c r="O921" s="23" t="s">
        <v>2525</v>
      </c>
      <c r="P921" s="23">
        <v>11849</v>
      </c>
      <c r="Q921" s="23">
        <v>0.75</v>
      </c>
      <c r="R921" s="23" t="s">
        <v>36</v>
      </c>
      <c r="S921" s="23" t="s">
        <v>36</v>
      </c>
    </row>
    <row r="922" spans="1:19" x14ac:dyDescent="0.35">
      <c r="A922" s="23" t="str">
        <f t="shared" si="165"/>
        <v>Ebert Ulrike</v>
      </c>
      <c r="B922" s="23" t="str">
        <f t="shared" si="166"/>
        <v>300.63.574.0</v>
      </c>
      <c r="C922" s="23" t="str">
        <f t="shared" si="167"/>
        <v>R9</v>
      </c>
      <c r="D922" s="23">
        <f t="shared" si="168"/>
        <v>0.75</v>
      </c>
      <c r="E922" s="23" t="str">
        <f t="shared" si="169"/>
        <v>60+</v>
      </c>
      <c r="F922" s="23" t="str">
        <f t="shared" si="170"/>
        <v>S</v>
      </c>
      <c r="G922" s="27" t="s">
        <v>497</v>
      </c>
      <c r="H922" s="27" t="str">
        <f t="shared" si="164"/>
        <v/>
      </c>
      <c r="I922" s="23" t="str">
        <f t="shared" si="171"/>
        <v>Dames</v>
      </c>
      <c r="J922" t="str">
        <f t="shared" si="172"/>
        <v>574.0</v>
      </c>
      <c r="K922">
        <f t="shared" si="173"/>
        <v>5</v>
      </c>
      <c r="L922" s="23" t="str">
        <f t="shared" si="174"/>
        <v>R9 </v>
      </c>
      <c r="M922" s="23" t="s">
        <v>2224</v>
      </c>
      <c r="N922" s="23" t="s">
        <v>2225</v>
      </c>
      <c r="O922" s="23" t="s">
        <v>2525</v>
      </c>
      <c r="P922" s="23">
        <v>11849</v>
      </c>
      <c r="Q922" s="23">
        <v>0.75</v>
      </c>
      <c r="R922" s="23" t="s">
        <v>47</v>
      </c>
      <c r="S922" s="23" t="s">
        <v>822</v>
      </c>
    </row>
    <row r="923" spans="1:19" x14ac:dyDescent="0.35">
      <c r="A923" s="23" t="str">
        <f t="shared" si="165"/>
        <v>Eckert Marianne</v>
      </c>
      <c r="B923" s="23" t="str">
        <f t="shared" si="166"/>
        <v>302.57.646.0</v>
      </c>
      <c r="C923" s="23" t="str">
        <f t="shared" si="167"/>
        <v>R7</v>
      </c>
      <c r="D923" s="23">
        <f t="shared" si="168"/>
        <v>1.7310000000000001</v>
      </c>
      <c r="E923" s="23" t="str">
        <f t="shared" si="169"/>
        <v>65+</v>
      </c>
      <c r="F923" s="23" t="str">
        <f t="shared" si="170"/>
        <v>A</v>
      </c>
      <c r="G923" s="27" t="s">
        <v>3273</v>
      </c>
      <c r="H923" s="27" t="str">
        <f t="shared" si="164"/>
        <v/>
      </c>
      <c r="I923" s="23" t="str">
        <f t="shared" si="171"/>
        <v>Dames</v>
      </c>
      <c r="J923" t="str">
        <f t="shared" si="172"/>
        <v>646.0</v>
      </c>
      <c r="K923">
        <f t="shared" si="173"/>
        <v>6</v>
      </c>
      <c r="L923" s="23" t="str">
        <f t="shared" si="174"/>
        <v>R7 </v>
      </c>
      <c r="M923" s="23" t="s">
        <v>3349</v>
      </c>
      <c r="N923" s="23" t="s">
        <v>3350</v>
      </c>
      <c r="O923" s="23" t="s">
        <v>2518</v>
      </c>
      <c r="P923" s="23">
        <v>7773</v>
      </c>
      <c r="Q923" s="23">
        <v>1.7310000000000001</v>
      </c>
      <c r="R923" s="23" t="s">
        <v>96</v>
      </c>
      <c r="S923" s="23" t="s">
        <v>36</v>
      </c>
    </row>
    <row r="924" spans="1:19" x14ac:dyDescent="0.35">
      <c r="A924" s="23" t="str">
        <f t="shared" si="165"/>
        <v>Egger Jacky</v>
      </c>
      <c r="B924" s="23" t="str">
        <f t="shared" si="166"/>
        <v>305.42.205.0</v>
      </c>
      <c r="C924" s="23" t="str">
        <f t="shared" si="167"/>
        <v>R9</v>
      </c>
      <c r="D924" s="23">
        <f t="shared" si="168"/>
        <v>0.75</v>
      </c>
      <c r="E924" s="23" t="str">
        <f t="shared" si="169"/>
        <v>80+</v>
      </c>
      <c r="F924" s="23" t="str">
        <f t="shared" si="170"/>
        <v>S</v>
      </c>
      <c r="G924" s="27" t="s">
        <v>5553</v>
      </c>
      <c r="H924" s="27" t="str">
        <f t="shared" si="164"/>
        <v/>
      </c>
      <c r="I924" s="23" t="str">
        <f t="shared" si="171"/>
        <v>Messieurs</v>
      </c>
      <c r="J924" t="str">
        <f t="shared" si="172"/>
        <v>205.0</v>
      </c>
      <c r="K924">
        <f t="shared" si="173"/>
        <v>2</v>
      </c>
      <c r="L924" s="23" t="str">
        <f t="shared" si="174"/>
        <v>R9 </v>
      </c>
      <c r="M924" s="23" t="s">
        <v>5385</v>
      </c>
      <c r="N924" s="23" t="s">
        <v>5386</v>
      </c>
      <c r="O924" s="23" t="s">
        <v>2525</v>
      </c>
      <c r="P924" s="23">
        <v>32606</v>
      </c>
      <c r="Q924" s="23">
        <v>0.75</v>
      </c>
      <c r="R924" s="23" t="s">
        <v>156</v>
      </c>
      <c r="S924" s="23" t="s">
        <v>822</v>
      </c>
    </row>
    <row r="925" spans="1:19" x14ac:dyDescent="0.35">
      <c r="A925" s="23" t="str">
        <f t="shared" si="165"/>
        <v>Egger Kylian</v>
      </c>
      <c r="B925" s="23" t="str">
        <f t="shared" si="166"/>
        <v>305.10.471.0</v>
      </c>
      <c r="C925" s="23" t="str">
        <f t="shared" si="167"/>
        <v>R9</v>
      </c>
      <c r="D925" s="23">
        <f t="shared" si="168"/>
        <v>0.75</v>
      </c>
      <c r="E925" s="23" t="str">
        <f t="shared" si="169"/>
        <v>16&amp;U</v>
      </c>
      <c r="F925" s="23" t="str">
        <f t="shared" si="170"/>
        <v>S</v>
      </c>
      <c r="G925" s="27" t="s">
        <v>2783</v>
      </c>
      <c r="H925" s="27" t="str">
        <f t="shared" si="164"/>
        <v/>
      </c>
      <c r="I925" s="23" t="str">
        <f t="shared" si="171"/>
        <v>Messieurs</v>
      </c>
      <c r="J925" t="str">
        <f t="shared" si="172"/>
        <v>471.0</v>
      </c>
      <c r="K925">
        <f t="shared" si="173"/>
        <v>4</v>
      </c>
      <c r="L925" s="23" t="str">
        <f t="shared" si="174"/>
        <v>R9 </v>
      </c>
      <c r="M925" s="23" t="s">
        <v>4066</v>
      </c>
      <c r="N925" s="23" t="s">
        <v>4067</v>
      </c>
      <c r="O925" s="23" t="s">
        <v>2525</v>
      </c>
      <c r="P925" s="23">
        <v>32606</v>
      </c>
      <c r="Q925" s="23">
        <v>0.75</v>
      </c>
      <c r="R925" s="23" t="s">
        <v>85</v>
      </c>
      <c r="S925" s="23" t="s">
        <v>822</v>
      </c>
    </row>
    <row r="926" spans="1:19" x14ac:dyDescent="0.35">
      <c r="A926" s="23" t="str">
        <f t="shared" si="165"/>
        <v>Eglit Eliza</v>
      </c>
      <c r="B926" s="23" t="str">
        <f t="shared" si="166"/>
        <v>307.01.716.0</v>
      </c>
      <c r="C926" s="23" t="str">
        <f t="shared" si="167"/>
        <v>R7</v>
      </c>
      <c r="D926" s="23">
        <f t="shared" si="168"/>
        <v>2.14</v>
      </c>
      <c r="E926" s="23" t="str">
        <f t="shared" si="169"/>
        <v>A</v>
      </c>
      <c r="F926" s="23" t="str">
        <f t="shared" si="170"/>
        <v>S</v>
      </c>
      <c r="G926" s="27" t="s">
        <v>493</v>
      </c>
      <c r="H926" s="27" t="str">
        <f t="shared" si="164"/>
        <v/>
      </c>
      <c r="I926" s="23" t="str">
        <f t="shared" si="171"/>
        <v>Dames</v>
      </c>
      <c r="J926" t="str">
        <f t="shared" si="172"/>
        <v>716.0</v>
      </c>
      <c r="K926">
        <f t="shared" si="173"/>
        <v>7</v>
      </c>
      <c r="L926" s="23" t="str">
        <f t="shared" si="174"/>
        <v>R7 </v>
      </c>
      <c r="M926" s="23" t="s">
        <v>994</v>
      </c>
      <c r="N926" s="23" t="s">
        <v>995</v>
      </c>
      <c r="O926" s="23" t="s">
        <v>2518</v>
      </c>
      <c r="P926" s="23">
        <v>6444</v>
      </c>
      <c r="Q926" s="23">
        <v>2.14</v>
      </c>
      <c r="R926" s="23" t="s">
        <v>36</v>
      </c>
      <c r="S926" s="23" t="s">
        <v>822</v>
      </c>
    </row>
    <row r="927" spans="1:19" x14ac:dyDescent="0.35">
      <c r="A927" s="23" t="str">
        <f t="shared" si="165"/>
        <v>Eicher Roger</v>
      </c>
      <c r="B927" s="23" t="str">
        <f t="shared" si="166"/>
        <v>310.82.440.1</v>
      </c>
      <c r="C927" s="23" t="str">
        <f t="shared" si="167"/>
        <v>R7</v>
      </c>
      <c r="D927" s="23">
        <f t="shared" si="168"/>
        <v>2.3650000000000002</v>
      </c>
      <c r="E927" s="23" t="str">
        <f t="shared" si="169"/>
        <v>40+</v>
      </c>
      <c r="F927" s="23" t="str">
        <f t="shared" si="170"/>
        <v>A</v>
      </c>
      <c r="G927" s="27" t="s">
        <v>29</v>
      </c>
      <c r="H927" s="27" t="str">
        <f t="shared" si="164"/>
        <v/>
      </c>
      <c r="I927" s="23" t="str">
        <f t="shared" si="171"/>
        <v>Messieurs</v>
      </c>
      <c r="J927" t="str">
        <f t="shared" si="172"/>
        <v>440.1</v>
      </c>
      <c r="K927">
        <f t="shared" si="173"/>
        <v>4</v>
      </c>
      <c r="L927" s="23" t="str">
        <f t="shared" si="174"/>
        <v>R7 </v>
      </c>
      <c r="M927" s="23" t="s">
        <v>4274</v>
      </c>
      <c r="N927" s="23" t="s">
        <v>4275</v>
      </c>
      <c r="O927" s="23" t="s">
        <v>2518</v>
      </c>
      <c r="P927" s="23">
        <v>16719</v>
      </c>
      <c r="Q927" s="23">
        <v>2.3650000000000002</v>
      </c>
      <c r="R927" s="23" t="s">
        <v>68</v>
      </c>
      <c r="S927" s="23" t="s">
        <v>36</v>
      </c>
    </row>
    <row r="928" spans="1:19" x14ac:dyDescent="0.35">
      <c r="A928" s="23" t="str">
        <f t="shared" si="165"/>
        <v>Eigenmann Maxime</v>
      </c>
      <c r="B928" s="23" t="str">
        <f t="shared" si="166"/>
        <v>312.06.255.0</v>
      </c>
      <c r="C928" s="23" t="str">
        <f t="shared" si="167"/>
        <v>R9</v>
      </c>
      <c r="D928" s="23">
        <f t="shared" si="168"/>
        <v>0.75</v>
      </c>
      <c r="E928" s="23" t="str">
        <f t="shared" si="169"/>
        <v>A</v>
      </c>
      <c r="F928" s="23" t="str">
        <f t="shared" si="170"/>
        <v>S</v>
      </c>
      <c r="G928" s="27" t="s">
        <v>497</v>
      </c>
      <c r="H928" s="27" t="str">
        <f t="shared" si="164"/>
        <v/>
      </c>
      <c r="I928" s="23" t="str">
        <f t="shared" si="171"/>
        <v>Messieurs</v>
      </c>
      <c r="J928" t="str">
        <f t="shared" si="172"/>
        <v>255.0</v>
      </c>
      <c r="K928">
        <f t="shared" si="173"/>
        <v>2</v>
      </c>
      <c r="L928" s="23" t="str">
        <f t="shared" si="174"/>
        <v>R9 </v>
      </c>
      <c r="M928" s="23" t="s">
        <v>1709</v>
      </c>
      <c r="N928" s="23" t="s">
        <v>1710</v>
      </c>
      <c r="O928" s="23" t="s">
        <v>2525</v>
      </c>
      <c r="P928" s="23">
        <v>32606</v>
      </c>
      <c r="Q928" s="23">
        <v>0.75</v>
      </c>
      <c r="R928" s="23" t="s">
        <v>36</v>
      </c>
      <c r="S928" s="23" t="s">
        <v>822</v>
      </c>
    </row>
    <row r="929" spans="1:19" x14ac:dyDescent="0.35">
      <c r="A929" s="23" t="str">
        <f t="shared" si="165"/>
        <v>El Khoury Michael</v>
      </c>
      <c r="B929" s="23" t="str">
        <f t="shared" si="166"/>
        <v>314.06.419.0</v>
      </c>
      <c r="C929" s="23" t="str">
        <f t="shared" si="167"/>
        <v>R9</v>
      </c>
      <c r="D929" s="23">
        <f t="shared" si="168"/>
        <v>0.745</v>
      </c>
      <c r="E929" s="23" t="str">
        <f t="shared" si="169"/>
        <v>A</v>
      </c>
      <c r="F929" s="23" t="str">
        <f t="shared" si="170"/>
        <v>A</v>
      </c>
      <c r="G929" s="27" t="s">
        <v>4910</v>
      </c>
      <c r="H929" s="27" t="str">
        <f t="shared" si="164"/>
        <v/>
      </c>
      <c r="I929" s="23" t="str">
        <f t="shared" si="171"/>
        <v>Messieurs</v>
      </c>
      <c r="J929" t="str">
        <f t="shared" si="172"/>
        <v>419.0</v>
      </c>
      <c r="K929">
        <f t="shared" si="173"/>
        <v>4</v>
      </c>
      <c r="L929" s="23" t="str">
        <f t="shared" si="174"/>
        <v>R9 </v>
      </c>
      <c r="M929" s="23" t="s">
        <v>6954</v>
      </c>
      <c r="N929" s="23" t="s">
        <v>6955</v>
      </c>
      <c r="O929" s="23" t="s">
        <v>2525</v>
      </c>
      <c r="P929" s="23">
        <v>44992</v>
      </c>
      <c r="Q929" s="23">
        <v>0.745</v>
      </c>
      <c r="R929" s="23" t="s">
        <v>36</v>
      </c>
      <c r="S929" s="23" t="s">
        <v>36</v>
      </c>
    </row>
    <row r="930" spans="1:19" x14ac:dyDescent="0.35">
      <c r="A930" s="23" t="str">
        <f t="shared" si="165"/>
        <v>Elchoueiri Nabil</v>
      </c>
      <c r="B930" s="23" t="str">
        <f t="shared" si="166"/>
        <v>314.14.460.0</v>
      </c>
      <c r="C930" s="23" t="str">
        <f t="shared" si="167"/>
        <v>R9</v>
      </c>
      <c r="D930" s="23">
        <f t="shared" si="168"/>
        <v>0.80300000000000005</v>
      </c>
      <c r="E930" s="23" t="str">
        <f t="shared" si="169"/>
        <v>12&amp;U</v>
      </c>
      <c r="F930" s="23" t="str">
        <f t="shared" si="170"/>
        <v>A</v>
      </c>
      <c r="G930" s="27" t="s">
        <v>2783</v>
      </c>
      <c r="H930" s="27" t="str">
        <f t="shared" si="164"/>
        <v/>
      </c>
      <c r="I930" s="23" t="str">
        <f t="shared" si="171"/>
        <v>Messieurs</v>
      </c>
      <c r="J930" t="str">
        <f t="shared" si="172"/>
        <v>460.0</v>
      </c>
      <c r="K930">
        <f t="shared" si="173"/>
        <v>4</v>
      </c>
      <c r="L930" s="23" t="str">
        <f t="shared" si="174"/>
        <v>R9 </v>
      </c>
      <c r="M930" s="23" t="s">
        <v>4092</v>
      </c>
      <c r="N930" s="23" t="s">
        <v>4093</v>
      </c>
      <c r="O930" s="23" t="s">
        <v>2525</v>
      </c>
      <c r="P930" s="23">
        <v>31869</v>
      </c>
      <c r="Q930" s="23">
        <v>0.80300000000000005</v>
      </c>
      <c r="R930" s="23" t="s">
        <v>50</v>
      </c>
      <c r="S930" s="23" t="s">
        <v>36</v>
      </c>
    </row>
    <row r="931" spans="1:19" x14ac:dyDescent="0.35">
      <c r="A931" s="23" t="str">
        <f t="shared" si="165"/>
        <v>Elkhashab Leila</v>
      </c>
      <c r="B931" s="23" t="str">
        <f t="shared" si="166"/>
        <v>314.12.671.0</v>
      </c>
      <c r="C931" s="23" t="str">
        <f t="shared" si="167"/>
        <v>R9</v>
      </c>
      <c r="D931" s="23">
        <f t="shared" si="168"/>
        <v>0.75</v>
      </c>
      <c r="E931" s="23" t="str">
        <f t="shared" si="169"/>
        <v>14&amp;U</v>
      </c>
      <c r="F931" s="23" t="str">
        <f t="shared" si="170"/>
        <v>A</v>
      </c>
      <c r="G931" s="27" t="s">
        <v>5553</v>
      </c>
      <c r="H931" s="27" t="str">
        <f t="shared" si="164"/>
        <v/>
      </c>
      <c r="I931" s="23" t="str">
        <f t="shared" si="171"/>
        <v>Dames</v>
      </c>
      <c r="J931" t="str">
        <f t="shared" si="172"/>
        <v>671.0</v>
      </c>
      <c r="K931">
        <f t="shared" si="173"/>
        <v>6</v>
      </c>
      <c r="L931" s="23" t="str">
        <f t="shared" si="174"/>
        <v>R9 </v>
      </c>
      <c r="M931" s="23" t="s">
        <v>5167</v>
      </c>
      <c r="N931" s="23" t="s">
        <v>5168</v>
      </c>
      <c r="O931" s="23" t="s">
        <v>2525</v>
      </c>
      <c r="P931" s="23">
        <v>11849</v>
      </c>
      <c r="Q931" s="23">
        <v>0.75</v>
      </c>
      <c r="R931" s="23" t="s">
        <v>81</v>
      </c>
      <c r="S931" s="23" t="s">
        <v>36</v>
      </c>
    </row>
    <row r="932" spans="1:19" x14ac:dyDescent="0.35">
      <c r="A932" s="23" t="str">
        <f t="shared" si="165"/>
        <v>Elmer Arsène</v>
      </c>
      <c r="B932" s="23" t="str">
        <f t="shared" si="166"/>
        <v>314.15.456.0</v>
      </c>
      <c r="C932" s="23" t="str">
        <f t="shared" si="167"/>
        <v>R5</v>
      </c>
      <c r="D932" s="23">
        <f t="shared" si="168"/>
        <v>5.3780000000000001</v>
      </c>
      <c r="E932" s="23" t="str">
        <f t="shared" si="169"/>
        <v>12&amp;U</v>
      </c>
      <c r="F932" s="23" t="str">
        <f t="shared" si="170"/>
        <v>A</v>
      </c>
      <c r="G932" s="27" t="s">
        <v>2783</v>
      </c>
      <c r="H932" s="27" t="str">
        <f t="shared" si="164"/>
        <v/>
      </c>
      <c r="I932" s="23" t="str">
        <f t="shared" si="171"/>
        <v>Messieurs</v>
      </c>
      <c r="J932" t="str">
        <f t="shared" si="172"/>
        <v>456.0</v>
      </c>
      <c r="K932">
        <f t="shared" si="173"/>
        <v>4</v>
      </c>
      <c r="L932" s="23" t="str">
        <f t="shared" si="174"/>
        <v>R5 </v>
      </c>
      <c r="M932" s="23" t="s">
        <v>4056</v>
      </c>
      <c r="N932" s="23" t="s">
        <v>4057</v>
      </c>
      <c r="O932" s="23" t="s">
        <v>2536</v>
      </c>
      <c r="P932" s="23">
        <v>3408</v>
      </c>
      <c r="Q932" s="23">
        <v>5.3780000000000001</v>
      </c>
      <c r="R932" s="23" t="s">
        <v>50</v>
      </c>
      <c r="S932" s="23" t="s">
        <v>36</v>
      </c>
    </row>
    <row r="933" spans="1:19" x14ac:dyDescent="0.35">
      <c r="A933" s="23" t="str">
        <f t="shared" si="165"/>
        <v>El-Sherif Moataz</v>
      </c>
      <c r="B933" s="23" t="str">
        <f t="shared" si="166"/>
        <v>314.65.341.0</v>
      </c>
      <c r="C933" s="23" t="str">
        <f t="shared" si="167"/>
        <v>R9</v>
      </c>
      <c r="D933" s="23">
        <f t="shared" si="168"/>
        <v>0.75</v>
      </c>
      <c r="E933" s="23" t="str">
        <f t="shared" si="169"/>
        <v>60+</v>
      </c>
      <c r="F933" s="23" t="str">
        <f t="shared" si="170"/>
        <v>S</v>
      </c>
      <c r="G933" s="27" t="s">
        <v>3273</v>
      </c>
      <c r="H933" s="27" t="str">
        <f t="shared" si="164"/>
        <v/>
      </c>
      <c r="I933" s="23" t="str">
        <f t="shared" si="171"/>
        <v>Messieurs</v>
      </c>
      <c r="J933" t="str">
        <f t="shared" si="172"/>
        <v>341.0</v>
      </c>
      <c r="K933">
        <f t="shared" si="173"/>
        <v>3</v>
      </c>
      <c r="L933" s="23" t="str">
        <f t="shared" si="174"/>
        <v>R9 </v>
      </c>
      <c r="M933" s="23" t="s">
        <v>3461</v>
      </c>
      <c r="N933" s="23" t="s">
        <v>3462</v>
      </c>
      <c r="O933" s="23" t="s">
        <v>2525</v>
      </c>
      <c r="P933" s="23">
        <v>32606</v>
      </c>
      <c r="Q933" s="23">
        <v>0.75</v>
      </c>
      <c r="R933" s="23" t="s">
        <v>47</v>
      </c>
      <c r="S933" s="23" t="s">
        <v>822</v>
      </c>
    </row>
    <row r="934" spans="1:19" x14ac:dyDescent="0.35">
      <c r="A934" s="23" t="str">
        <f t="shared" si="165"/>
        <v>Emery Raymond</v>
      </c>
      <c r="B934" s="23" t="str">
        <f t="shared" si="166"/>
        <v>315.50.254.0</v>
      </c>
      <c r="C934" s="23" t="str">
        <f t="shared" si="167"/>
        <v>R8</v>
      </c>
      <c r="D934" s="23">
        <f t="shared" si="168"/>
        <v>1.4830000000000001</v>
      </c>
      <c r="E934" s="23" t="str">
        <f t="shared" si="169"/>
        <v>75+</v>
      </c>
      <c r="F934" s="23" t="str">
        <f t="shared" si="170"/>
        <v>A</v>
      </c>
      <c r="G934" s="27" t="s">
        <v>3274</v>
      </c>
      <c r="H934" s="27" t="str">
        <f t="shared" si="164"/>
        <v/>
      </c>
      <c r="I934" s="23" t="str">
        <f t="shared" si="171"/>
        <v>Messieurs</v>
      </c>
      <c r="J934" t="str">
        <f t="shared" si="172"/>
        <v>254.0</v>
      </c>
      <c r="K934">
        <f t="shared" si="173"/>
        <v>2</v>
      </c>
      <c r="L934" s="23" t="str">
        <f t="shared" si="174"/>
        <v>R8 </v>
      </c>
      <c r="M934" s="23" t="s">
        <v>3732</v>
      </c>
      <c r="N934" s="23" t="s">
        <v>3733</v>
      </c>
      <c r="O934" s="23" t="s">
        <v>2522</v>
      </c>
      <c r="P934" s="23">
        <v>23828</v>
      </c>
      <c r="Q934" s="23">
        <v>1.4830000000000001</v>
      </c>
      <c r="R934" s="23" t="s">
        <v>155</v>
      </c>
      <c r="S934" s="23" t="s">
        <v>36</v>
      </c>
    </row>
    <row r="935" spans="1:19" x14ac:dyDescent="0.35">
      <c r="A935" s="23" t="str">
        <f t="shared" si="165"/>
        <v>Emir Sahlia</v>
      </c>
      <c r="B935" s="23" t="str">
        <f t="shared" si="166"/>
        <v>315.90.376.0</v>
      </c>
      <c r="C935" s="23" t="str">
        <f t="shared" si="167"/>
        <v>R9</v>
      </c>
      <c r="D935" s="23">
        <f t="shared" si="168"/>
        <v>0.745</v>
      </c>
      <c r="E935" s="23" t="str">
        <f t="shared" si="169"/>
        <v>35+</v>
      </c>
      <c r="F935" s="23" t="str">
        <f t="shared" si="170"/>
        <v>A</v>
      </c>
      <c r="G935" s="27" t="s">
        <v>4910</v>
      </c>
      <c r="H935" s="27" t="str">
        <f t="shared" si="164"/>
        <v/>
      </c>
      <c r="I935" s="23" t="str">
        <f t="shared" si="171"/>
        <v>Messieurs</v>
      </c>
      <c r="J935" t="str">
        <f t="shared" si="172"/>
        <v>376.0</v>
      </c>
      <c r="K935">
        <f t="shared" si="173"/>
        <v>3</v>
      </c>
      <c r="L935" s="23" t="str">
        <f t="shared" si="174"/>
        <v>R9 </v>
      </c>
      <c r="M935" s="23" t="s">
        <v>6970</v>
      </c>
      <c r="N935" s="23" t="s">
        <v>6971</v>
      </c>
      <c r="O935" s="23" t="s">
        <v>2525</v>
      </c>
      <c r="P935" s="23">
        <v>44992</v>
      </c>
      <c r="Q935" s="23">
        <v>0.745</v>
      </c>
      <c r="R935" s="23" t="s">
        <v>42</v>
      </c>
      <c r="S935" s="23" t="s">
        <v>36</v>
      </c>
    </row>
    <row r="936" spans="1:19" x14ac:dyDescent="0.35">
      <c r="A936" s="23" t="str">
        <f t="shared" si="165"/>
        <v>Emiray Ellie Shirin</v>
      </c>
      <c r="B936" s="23" t="str">
        <f t="shared" si="166"/>
        <v>315.11.585.0</v>
      </c>
      <c r="C936" s="23" t="str">
        <f t="shared" si="167"/>
        <v>R7</v>
      </c>
      <c r="D936" s="23">
        <f t="shared" si="168"/>
        <v>2.14</v>
      </c>
      <c r="E936" s="23" t="str">
        <f t="shared" si="169"/>
        <v>16&amp;U</v>
      </c>
      <c r="F936" s="23" t="str">
        <f t="shared" si="170"/>
        <v>A</v>
      </c>
      <c r="G936" s="27" t="s">
        <v>28</v>
      </c>
      <c r="H936" s="27" t="str">
        <f t="shared" si="164"/>
        <v/>
      </c>
      <c r="I936" s="23" t="str">
        <f t="shared" si="171"/>
        <v>Dames</v>
      </c>
      <c r="J936" t="str">
        <f t="shared" si="172"/>
        <v>585.0</v>
      </c>
      <c r="K936">
        <f t="shared" si="173"/>
        <v>5</v>
      </c>
      <c r="L936" s="23" t="str">
        <f t="shared" si="174"/>
        <v>R7 </v>
      </c>
      <c r="M936" s="23" t="s">
        <v>3879</v>
      </c>
      <c r="N936" s="23" t="s">
        <v>6071</v>
      </c>
      <c r="O936" s="23" t="s">
        <v>2518</v>
      </c>
      <c r="P936" s="23">
        <v>6449</v>
      </c>
      <c r="Q936" s="23">
        <v>2.14</v>
      </c>
      <c r="R936" s="23" t="s">
        <v>85</v>
      </c>
      <c r="S936" s="23" t="s">
        <v>36</v>
      </c>
    </row>
    <row r="937" spans="1:19" x14ac:dyDescent="0.35">
      <c r="A937" s="23" t="str">
        <f t="shared" si="165"/>
        <v>Emiray Emin Raphael</v>
      </c>
      <c r="B937" s="23" t="str">
        <f t="shared" si="166"/>
        <v>315.12.483.1</v>
      </c>
      <c r="C937" s="23" t="str">
        <f t="shared" si="167"/>
        <v>R9</v>
      </c>
      <c r="D937" s="23">
        <f t="shared" si="168"/>
        <v>0.75</v>
      </c>
      <c r="E937" s="23" t="str">
        <f t="shared" si="169"/>
        <v>14&amp;U</v>
      </c>
      <c r="F937" s="23" t="str">
        <f t="shared" si="170"/>
        <v>A</v>
      </c>
      <c r="G937" s="27" t="s">
        <v>28</v>
      </c>
      <c r="H937" s="27" t="str">
        <f t="shared" si="164"/>
        <v/>
      </c>
      <c r="I937" s="23" t="str">
        <f t="shared" si="171"/>
        <v>Messieurs</v>
      </c>
      <c r="J937" t="str">
        <f t="shared" si="172"/>
        <v>483.1</v>
      </c>
      <c r="K937">
        <f t="shared" si="173"/>
        <v>4</v>
      </c>
      <c r="L937" s="23" t="str">
        <f t="shared" si="174"/>
        <v>R9 </v>
      </c>
      <c r="M937" s="23" t="s">
        <v>3151</v>
      </c>
      <c r="N937" s="23" t="s">
        <v>3152</v>
      </c>
      <c r="O937" s="23" t="s">
        <v>2525</v>
      </c>
      <c r="P937" s="23">
        <v>32606</v>
      </c>
      <c r="Q937" s="23">
        <v>0.75</v>
      </c>
      <c r="R937" s="23" t="s">
        <v>81</v>
      </c>
      <c r="S937" s="23" t="s">
        <v>36</v>
      </c>
    </row>
    <row r="938" spans="1:19" x14ac:dyDescent="0.35">
      <c r="A938" s="23" t="str">
        <f t="shared" si="165"/>
        <v>Emonet Achille</v>
      </c>
      <c r="B938" s="23" t="str">
        <f t="shared" si="166"/>
        <v>315.16.230.0</v>
      </c>
      <c r="C938" s="23" t="str">
        <f t="shared" si="167"/>
        <v>R7</v>
      </c>
      <c r="D938" s="23">
        <f t="shared" si="168"/>
        <v>2.1320000000000001</v>
      </c>
      <c r="E938" s="23" t="str">
        <f t="shared" si="169"/>
        <v>10&amp;U</v>
      </c>
      <c r="F938" s="23" t="str">
        <f t="shared" si="170"/>
        <v>A</v>
      </c>
      <c r="G938" s="27" t="s">
        <v>1733</v>
      </c>
      <c r="H938" s="27" t="str">
        <f t="shared" si="164"/>
        <v/>
      </c>
      <c r="I938" s="23" t="str">
        <f t="shared" si="171"/>
        <v>Messieurs</v>
      </c>
      <c r="J938" t="str">
        <f t="shared" si="172"/>
        <v>230.0</v>
      </c>
      <c r="K938">
        <f t="shared" si="173"/>
        <v>2</v>
      </c>
      <c r="L938" s="23" t="str">
        <f t="shared" si="174"/>
        <v>R7 </v>
      </c>
      <c r="M938" s="23" t="s">
        <v>4008</v>
      </c>
      <c r="N938" s="23" t="s">
        <v>4009</v>
      </c>
      <c r="O938" s="23" t="s">
        <v>2518</v>
      </c>
      <c r="P938" s="23">
        <v>18435</v>
      </c>
      <c r="Q938" s="23">
        <v>2.1320000000000001</v>
      </c>
      <c r="R938" s="23" t="s">
        <v>106</v>
      </c>
      <c r="S938" s="23" t="s">
        <v>36</v>
      </c>
    </row>
    <row r="939" spans="1:19" x14ac:dyDescent="0.35">
      <c r="A939" s="23" t="str">
        <f t="shared" si="165"/>
        <v>Emonet Christophe</v>
      </c>
      <c r="B939" s="23" t="str">
        <f t="shared" si="166"/>
        <v>315.71.472.0</v>
      </c>
      <c r="C939" s="23" t="str">
        <f t="shared" si="167"/>
        <v>R8</v>
      </c>
      <c r="D939" s="23">
        <f t="shared" si="168"/>
        <v>0.93300000000000005</v>
      </c>
      <c r="E939" s="23" t="str">
        <f t="shared" si="169"/>
        <v>55+</v>
      </c>
      <c r="F939" s="23" t="str">
        <f t="shared" si="170"/>
        <v>A</v>
      </c>
      <c r="G939" s="27" t="s">
        <v>1733</v>
      </c>
      <c r="H939" s="27" t="str">
        <f t="shared" si="164"/>
        <v/>
      </c>
      <c r="I939" s="23" t="str">
        <f t="shared" si="171"/>
        <v>Messieurs</v>
      </c>
      <c r="J939" t="str">
        <f t="shared" si="172"/>
        <v>472.0</v>
      </c>
      <c r="K939">
        <f t="shared" si="173"/>
        <v>4</v>
      </c>
      <c r="L939" s="23" t="str">
        <f t="shared" si="174"/>
        <v>R8 </v>
      </c>
      <c r="M939" s="23" t="s">
        <v>4000</v>
      </c>
      <c r="N939" s="23" t="s">
        <v>4001</v>
      </c>
      <c r="O939" s="23" t="s">
        <v>2522</v>
      </c>
      <c r="P939" s="23">
        <v>29980</v>
      </c>
      <c r="Q939" s="23">
        <v>0.93300000000000005</v>
      </c>
      <c r="R939" s="23" t="s">
        <v>53</v>
      </c>
      <c r="S939" s="23" t="s">
        <v>36</v>
      </c>
    </row>
    <row r="940" spans="1:19" x14ac:dyDescent="0.35">
      <c r="A940" s="23" t="str">
        <f t="shared" si="165"/>
        <v>Eniline Yvan</v>
      </c>
      <c r="B940" s="23" t="str">
        <f t="shared" si="166"/>
        <v>318.04.274.0</v>
      </c>
      <c r="C940" s="23" t="str">
        <f t="shared" si="167"/>
        <v>R9</v>
      </c>
      <c r="D940" s="23">
        <f t="shared" si="168"/>
        <v>0.75</v>
      </c>
      <c r="E940" s="23" t="str">
        <f t="shared" si="169"/>
        <v>A</v>
      </c>
      <c r="F940" s="23" t="str">
        <f t="shared" si="170"/>
        <v>S</v>
      </c>
      <c r="G940" s="27" t="s">
        <v>493</v>
      </c>
      <c r="H940" s="27" t="str">
        <f t="shared" si="164"/>
        <v/>
      </c>
      <c r="I940" s="23" t="str">
        <f t="shared" si="171"/>
        <v>Messieurs</v>
      </c>
      <c r="J940" t="str">
        <f t="shared" si="172"/>
        <v>274.0</v>
      </c>
      <c r="K940">
        <f t="shared" si="173"/>
        <v>2</v>
      </c>
      <c r="L940" s="23" t="str">
        <f t="shared" si="174"/>
        <v>R9 </v>
      </c>
      <c r="M940" s="23" t="s">
        <v>423</v>
      </c>
      <c r="N940" s="23" t="s">
        <v>424</v>
      </c>
      <c r="O940" s="23" t="s">
        <v>2525</v>
      </c>
      <c r="P940" s="23">
        <v>32606</v>
      </c>
      <c r="Q940" s="23">
        <v>0.75</v>
      </c>
      <c r="R940" s="23" t="s">
        <v>36</v>
      </c>
      <c r="S940" s="23" t="s">
        <v>822</v>
      </c>
    </row>
    <row r="941" spans="1:19" x14ac:dyDescent="0.35">
      <c r="A941" s="23" t="str">
        <f t="shared" si="165"/>
        <v>Equey Philippe</v>
      </c>
      <c r="B941" s="23" t="str">
        <f t="shared" si="166"/>
        <v>319.52.171.0</v>
      </c>
      <c r="C941" s="23" t="str">
        <f t="shared" si="167"/>
        <v>R9</v>
      </c>
      <c r="D941" s="23">
        <f t="shared" si="168"/>
        <v>0.75</v>
      </c>
      <c r="E941" s="23" t="str">
        <f t="shared" si="169"/>
        <v>70+</v>
      </c>
      <c r="F941" s="23" t="str">
        <f t="shared" si="170"/>
        <v>A</v>
      </c>
      <c r="G941" s="27" t="s">
        <v>3274</v>
      </c>
      <c r="H941" s="27" t="str">
        <f t="shared" si="164"/>
        <v/>
      </c>
      <c r="I941" s="23" t="str">
        <f t="shared" si="171"/>
        <v>Messieurs</v>
      </c>
      <c r="J941" t="str">
        <f t="shared" si="172"/>
        <v>171.0</v>
      </c>
      <c r="K941">
        <f t="shared" si="173"/>
        <v>1</v>
      </c>
      <c r="L941" s="23" t="str">
        <f t="shared" si="174"/>
        <v>R9 </v>
      </c>
      <c r="M941" s="23" t="s">
        <v>3754</v>
      </c>
      <c r="N941" s="23" t="s">
        <v>3755</v>
      </c>
      <c r="O941" s="23" t="s">
        <v>2525</v>
      </c>
      <c r="P941" s="23">
        <v>32606</v>
      </c>
      <c r="Q941" s="23">
        <v>0.75</v>
      </c>
      <c r="R941" s="23" t="s">
        <v>144</v>
      </c>
      <c r="S941" s="23" t="s">
        <v>36</v>
      </c>
    </row>
    <row r="942" spans="1:19" x14ac:dyDescent="0.35">
      <c r="A942" s="23" t="str">
        <f t="shared" si="165"/>
        <v>Ergas Carole</v>
      </c>
      <c r="B942" s="23" t="str">
        <f t="shared" si="166"/>
        <v>320.74.627.0</v>
      </c>
      <c r="C942" s="23" t="str">
        <f t="shared" si="167"/>
        <v>R9</v>
      </c>
      <c r="D942" s="23">
        <f t="shared" si="168"/>
        <v>0.75</v>
      </c>
      <c r="E942" s="23" t="str">
        <f t="shared" si="169"/>
        <v>50+</v>
      </c>
      <c r="F942" s="23" t="str">
        <f t="shared" si="170"/>
        <v>A</v>
      </c>
      <c r="G942" s="27" t="s">
        <v>29</v>
      </c>
      <c r="H942" s="27" t="str">
        <f t="shared" si="164"/>
        <v/>
      </c>
      <c r="I942" s="23" t="str">
        <f t="shared" si="171"/>
        <v>Dames</v>
      </c>
      <c r="J942" t="str">
        <f t="shared" si="172"/>
        <v>627.0</v>
      </c>
      <c r="K942">
        <f t="shared" si="173"/>
        <v>6</v>
      </c>
      <c r="L942" s="23" t="str">
        <f t="shared" si="174"/>
        <v>R9 </v>
      </c>
      <c r="M942" s="23" t="s">
        <v>4154</v>
      </c>
      <c r="N942" s="23" t="s">
        <v>4155</v>
      </c>
      <c r="O942" s="23" t="s">
        <v>2525</v>
      </c>
      <c r="P942" s="23">
        <v>11849</v>
      </c>
      <c r="Q942" s="23">
        <v>0.75</v>
      </c>
      <c r="R942" s="23" t="s">
        <v>39</v>
      </c>
      <c r="S942" s="23" t="s">
        <v>36</v>
      </c>
    </row>
    <row r="943" spans="1:19" x14ac:dyDescent="0.35">
      <c r="A943" s="23" t="str">
        <f t="shared" si="165"/>
        <v>Errico Simone</v>
      </c>
      <c r="B943" s="23" t="str">
        <f t="shared" si="166"/>
        <v>321.87.213.0</v>
      </c>
      <c r="C943" s="23" t="str">
        <f t="shared" si="167"/>
        <v>R8</v>
      </c>
      <c r="D943" s="23">
        <f t="shared" si="168"/>
        <v>0.90300000000000002</v>
      </c>
      <c r="E943" s="23" t="str">
        <f t="shared" si="169"/>
        <v>35+</v>
      </c>
      <c r="F943" s="23" t="str">
        <f t="shared" si="170"/>
        <v>S</v>
      </c>
      <c r="G943" s="27" t="s">
        <v>3273</v>
      </c>
      <c r="H943" s="27" t="str">
        <f t="shared" si="164"/>
        <v/>
      </c>
      <c r="I943" s="23" t="str">
        <f t="shared" si="171"/>
        <v>Messieurs</v>
      </c>
      <c r="J943" t="str">
        <f t="shared" si="172"/>
        <v>213.0</v>
      </c>
      <c r="K943">
        <f t="shared" si="173"/>
        <v>2</v>
      </c>
      <c r="L943" s="23" t="str">
        <f t="shared" si="174"/>
        <v>R8 </v>
      </c>
      <c r="M943" s="23" t="s">
        <v>3487</v>
      </c>
      <c r="N943" s="23" t="s">
        <v>3488</v>
      </c>
      <c r="O943" s="23" t="s">
        <v>2522</v>
      </c>
      <c r="P943" s="23">
        <v>30447</v>
      </c>
      <c r="Q943" s="23">
        <v>0.90300000000000002</v>
      </c>
      <c r="R943" s="23" t="s">
        <v>42</v>
      </c>
      <c r="S943" s="23" t="s">
        <v>822</v>
      </c>
    </row>
    <row r="944" spans="1:19" x14ac:dyDescent="0.35">
      <c r="A944" s="23" t="str">
        <f t="shared" si="165"/>
        <v>Escobar Michelle</v>
      </c>
      <c r="B944" s="23" t="str">
        <f t="shared" si="166"/>
        <v>322.57.646.0</v>
      </c>
      <c r="C944" s="23" t="str">
        <f t="shared" si="167"/>
        <v>R9</v>
      </c>
      <c r="D944" s="23">
        <f t="shared" si="168"/>
        <v>0.75</v>
      </c>
      <c r="E944" s="23" t="str">
        <f t="shared" si="169"/>
        <v>65+</v>
      </c>
      <c r="F944" s="23" t="str">
        <f t="shared" si="170"/>
        <v>S</v>
      </c>
      <c r="G944" s="27" t="s">
        <v>5553</v>
      </c>
      <c r="H944" s="27" t="str">
        <f t="shared" si="164"/>
        <v/>
      </c>
      <c r="I944" s="23" t="str">
        <f t="shared" si="171"/>
        <v>Dames</v>
      </c>
      <c r="J944" t="str">
        <f t="shared" si="172"/>
        <v>646.0</v>
      </c>
      <c r="K944">
        <f t="shared" si="173"/>
        <v>6</v>
      </c>
      <c r="L944" s="23" t="str">
        <f t="shared" si="174"/>
        <v>R9 </v>
      </c>
      <c r="M944" s="23" t="s">
        <v>5171</v>
      </c>
      <c r="N944" s="23" t="s">
        <v>5172</v>
      </c>
      <c r="O944" s="23" t="s">
        <v>2525</v>
      </c>
      <c r="P944" s="23">
        <v>11849</v>
      </c>
      <c r="Q944" s="23">
        <v>0.75</v>
      </c>
      <c r="R944" s="23" t="s">
        <v>96</v>
      </c>
      <c r="S944" s="23" t="s">
        <v>822</v>
      </c>
    </row>
    <row r="945" spans="1:19" x14ac:dyDescent="0.35">
      <c r="A945" s="23" t="str">
        <f t="shared" si="165"/>
        <v>Escribano Marco</v>
      </c>
      <c r="B945" s="23" t="str">
        <f t="shared" si="166"/>
        <v>322.68.223.0</v>
      </c>
      <c r="C945" s="23" t="str">
        <f t="shared" si="167"/>
        <v>R8</v>
      </c>
      <c r="D945" s="23">
        <f t="shared" si="168"/>
        <v>1.5049999999999999</v>
      </c>
      <c r="E945" s="23" t="str">
        <f t="shared" si="169"/>
        <v>55+</v>
      </c>
      <c r="F945" s="23" t="str">
        <f t="shared" si="170"/>
        <v>S</v>
      </c>
      <c r="G945" s="27" t="s">
        <v>1733</v>
      </c>
      <c r="H945" s="27" t="str">
        <f t="shared" si="164"/>
        <v/>
      </c>
      <c r="I945" s="23" t="str">
        <f t="shared" si="171"/>
        <v>Messieurs</v>
      </c>
      <c r="J945" t="str">
        <f t="shared" si="172"/>
        <v>223.0</v>
      </c>
      <c r="K945">
        <f t="shared" si="173"/>
        <v>2</v>
      </c>
      <c r="L945" s="23" t="str">
        <f t="shared" si="174"/>
        <v>R8 </v>
      </c>
      <c r="M945" s="23" t="s">
        <v>2719</v>
      </c>
      <c r="N945" s="23" t="s">
        <v>2720</v>
      </c>
      <c r="O945" s="23" t="s">
        <v>2522</v>
      </c>
      <c r="P945" s="23">
        <v>23610</v>
      </c>
      <c r="Q945" s="23">
        <v>1.5049999999999999</v>
      </c>
      <c r="R945" s="23" t="s">
        <v>53</v>
      </c>
      <c r="S945" s="23" t="s">
        <v>822</v>
      </c>
    </row>
    <row r="946" spans="1:19" x14ac:dyDescent="0.35">
      <c r="A946" s="23" t="str">
        <f t="shared" si="165"/>
        <v>Eshmawey Yasmine</v>
      </c>
      <c r="B946" s="23" t="str">
        <f t="shared" si="166"/>
        <v>322.08.684.0</v>
      </c>
      <c r="C946" s="23" t="str">
        <f t="shared" si="167"/>
        <v>R9</v>
      </c>
      <c r="D946" s="23">
        <f t="shared" si="168"/>
        <v>0.75</v>
      </c>
      <c r="E946" s="23" t="str">
        <f t="shared" si="169"/>
        <v>18&amp;U</v>
      </c>
      <c r="F946" s="23" t="str">
        <f t="shared" si="170"/>
        <v>S</v>
      </c>
      <c r="G946" s="27" t="s">
        <v>2783</v>
      </c>
      <c r="H946" s="27" t="str">
        <f t="shared" si="164"/>
        <v/>
      </c>
      <c r="I946" s="23" t="str">
        <f t="shared" si="171"/>
        <v>Dames</v>
      </c>
      <c r="J946" t="str">
        <f t="shared" si="172"/>
        <v>684.0</v>
      </c>
      <c r="K946">
        <f t="shared" si="173"/>
        <v>6</v>
      </c>
      <c r="L946" s="23" t="str">
        <f t="shared" si="174"/>
        <v>R9 </v>
      </c>
      <c r="M946" s="23" t="s">
        <v>2470</v>
      </c>
      <c r="N946" s="23" t="s">
        <v>2471</v>
      </c>
      <c r="O946" s="23" t="s">
        <v>2525</v>
      </c>
      <c r="P946" s="23">
        <v>11849</v>
      </c>
      <c r="Q946" s="23">
        <v>0.75</v>
      </c>
      <c r="R946" s="23" t="s">
        <v>71</v>
      </c>
      <c r="S946" s="23" t="s">
        <v>822</v>
      </c>
    </row>
    <row r="947" spans="1:19" x14ac:dyDescent="0.35">
      <c r="A947" s="23" t="str">
        <f t="shared" si="165"/>
        <v>Espejo Ricardo</v>
      </c>
      <c r="B947" s="23" t="str">
        <f t="shared" si="166"/>
        <v>322.59.153.0</v>
      </c>
      <c r="C947" s="23" t="str">
        <f t="shared" si="167"/>
        <v>R9</v>
      </c>
      <c r="D947" s="23">
        <f t="shared" si="168"/>
        <v>0.75</v>
      </c>
      <c r="E947" s="23" t="str">
        <f t="shared" si="169"/>
        <v>65+</v>
      </c>
      <c r="F947" s="23" t="str">
        <f t="shared" si="170"/>
        <v>S</v>
      </c>
      <c r="G947" s="27" t="s">
        <v>497</v>
      </c>
      <c r="H947" s="27" t="str">
        <f t="shared" si="164"/>
        <v/>
      </c>
      <c r="I947" s="23" t="str">
        <f t="shared" si="171"/>
        <v>Messieurs</v>
      </c>
      <c r="J947" t="str">
        <f t="shared" si="172"/>
        <v>153.0</v>
      </c>
      <c r="K947">
        <f t="shared" si="173"/>
        <v>1</v>
      </c>
      <c r="L947" s="23" t="str">
        <f t="shared" si="174"/>
        <v>R9 </v>
      </c>
      <c r="M947" s="23" t="s">
        <v>623</v>
      </c>
      <c r="N947" s="23" t="s">
        <v>624</v>
      </c>
      <c r="O947" s="23" t="s">
        <v>2525</v>
      </c>
      <c r="P947" s="23">
        <v>32606</v>
      </c>
      <c r="Q947" s="23">
        <v>0.75</v>
      </c>
      <c r="R947" s="23" t="s">
        <v>96</v>
      </c>
      <c r="S947" s="23" t="s">
        <v>822</v>
      </c>
    </row>
    <row r="948" spans="1:19" x14ac:dyDescent="0.35">
      <c r="A948" s="23" t="str">
        <f t="shared" si="165"/>
        <v>Esposito Daniel</v>
      </c>
      <c r="B948" s="23" t="str">
        <f t="shared" si="166"/>
        <v>322.13.292.0</v>
      </c>
      <c r="C948" s="23" t="str">
        <f t="shared" si="167"/>
        <v>R6</v>
      </c>
      <c r="D948" s="23">
        <f t="shared" si="168"/>
        <v>4.4720000000000004</v>
      </c>
      <c r="E948" s="23" t="str">
        <f t="shared" si="169"/>
        <v>14&amp;U</v>
      </c>
      <c r="F948" s="23" t="str">
        <f t="shared" si="170"/>
        <v>A</v>
      </c>
      <c r="G948" s="27" t="s">
        <v>6998</v>
      </c>
      <c r="H948" s="27" t="str">
        <f t="shared" si="164"/>
        <v/>
      </c>
      <c r="I948" s="23" t="str">
        <f t="shared" si="171"/>
        <v>Messieurs</v>
      </c>
      <c r="J948" t="str">
        <f t="shared" si="172"/>
        <v>292.0</v>
      </c>
      <c r="K948">
        <f t="shared" si="173"/>
        <v>2</v>
      </c>
      <c r="L948" s="23" t="str">
        <f t="shared" si="174"/>
        <v>R6 </v>
      </c>
      <c r="M948" s="23" t="s">
        <v>2648</v>
      </c>
      <c r="N948" s="23" t="s">
        <v>2649</v>
      </c>
      <c r="O948" s="23" t="s">
        <v>2517</v>
      </c>
      <c r="P948" s="23">
        <v>5930</v>
      </c>
      <c r="Q948" s="23">
        <v>4.4720000000000004</v>
      </c>
      <c r="R948" s="23" t="s">
        <v>81</v>
      </c>
      <c r="S948" s="23" t="s">
        <v>36</v>
      </c>
    </row>
    <row r="949" spans="1:19" x14ac:dyDescent="0.35">
      <c r="A949" s="23" t="str">
        <f t="shared" si="165"/>
        <v>Estievenart Sébastien</v>
      </c>
      <c r="B949" s="23" t="str">
        <f t="shared" si="166"/>
        <v>322.96.252.0</v>
      </c>
      <c r="C949" s="23" t="str">
        <f t="shared" si="167"/>
        <v>R5</v>
      </c>
      <c r="D949" s="23">
        <f t="shared" si="168"/>
        <v>5.6210000000000004</v>
      </c>
      <c r="E949" s="23" t="str">
        <f t="shared" si="169"/>
        <v>A</v>
      </c>
      <c r="F949" s="23" t="str">
        <f t="shared" si="170"/>
        <v>A</v>
      </c>
      <c r="G949" s="27" t="s">
        <v>3274</v>
      </c>
      <c r="H949" s="27" t="str">
        <f t="shared" si="164"/>
        <v/>
      </c>
      <c r="I949" s="23" t="str">
        <f t="shared" si="171"/>
        <v>Messieurs</v>
      </c>
      <c r="J949" t="str">
        <f t="shared" si="172"/>
        <v>252.0</v>
      </c>
      <c r="K949">
        <f t="shared" si="173"/>
        <v>2</v>
      </c>
      <c r="L949" s="23" t="str">
        <f t="shared" si="174"/>
        <v>R5 </v>
      </c>
      <c r="M949" s="23" t="s">
        <v>5991</v>
      </c>
      <c r="N949" s="23" t="s">
        <v>5992</v>
      </c>
      <c r="O949" s="23" t="s">
        <v>2536</v>
      </c>
      <c r="P949" s="23">
        <v>2920</v>
      </c>
      <c r="Q949" s="23">
        <v>5.6210000000000004</v>
      </c>
      <c r="R949" s="23" t="s">
        <v>36</v>
      </c>
      <c r="S949" s="23" t="s">
        <v>36</v>
      </c>
    </row>
    <row r="950" spans="1:19" x14ac:dyDescent="0.35">
      <c r="A950" s="23" t="str">
        <f t="shared" si="165"/>
        <v>Estrada Ana</v>
      </c>
      <c r="B950" s="23" t="str">
        <f t="shared" si="166"/>
        <v>322.79.828.0</v>
      </c>
      <c r="C950" s="23" t="str">
        <f t="shared" si="167"/>
        <v>R9</v>
      </c>
      <c r="D950" s="23">
        <f t="shared" si="168"/>
        <v>0.74299999999999999</v>
      </c>
      <c r="E950" s="23" t="str">
        <f t="shared" si="169"/>
        <v>45+</v>
      </c>
      <c r="F950" s="23" t="str">
        <f t="shared" si="170"/>
        <v>A</v>
      </c>
      <c r="G950" s="27" t="s">
        <v>5553</v>
      </c>
      <c r="H950" s="27" t="str">
        <f t="shared" ref="H950:H1012" si="175">IF(B950=B949,1,"")</f>
        <v/>
      </c>
      <c r="I950" s="23" t="str">
        <f t="shared" si="171"/>
        <v>Dames</v>
      </c>
      <c r="J950" t="str">
        <f t="shared" si="172"/>
        <v>828.0</v>
      </c>
      <c r="K950">
        <f t="shared" si="173"/>
        <v>8</v>
      </c>
      <c r="L950" s="23" t="str">
        <f t="shared" si="174"/>
        <v>R9 </v>
      </c>
      <c r="M950" s="23" t="s">
        <v>5303</v>
      </c>
      <c r="N950" s="23" t="s">
        <v>5304</v>
      </c>
      <c r="O950" s="23" t="s">
        <v>2525</v>
      </c>
      <c r="P950" s="23">
        <v>16773</v>
      </c>
      <c r="Q950" s="23">
        <v>0.74299999999999999</v>
      </c>
      <c r="R950" s="23" t="s">
        <v>76</v>
      </c>
      <c r="S950" s="23" t="s">
        <v>36</v>
      </c>
    </row>
    <row r="951" spans="1:19" x14ac:dyDescent="0.35">
      <c r="A951" s="23" t="str">
        <f t="shared" si="165"/>
        <v>Estupinan Sergio</v>
      </c>
      <c r="B951" s="23" t="str">
        <f t="shared" si="166"/>
        <v>322.88.251.0</v>
      </c>
      <c r="C951" s="23" t="str">
        <f t="shared" si="167"/>
        <v>R9</v>
      </c>
      <c r="D951" s="23">
        <f t="shared" si="168"/>
        <v>0.75</v>
      </c>
      <c r="E951" s="23" t="str">
        <f t="shared" si="169"/>
        <v>35+</v>
      </c>
      <c r="F951" s="23" t="str">
        <f t="shared" si="170"/>
        <v>S</v>
      </c>
      <c r="G951" s="27" t="s">
        <v>5553</v>
      </c>
      <c r="H951" s="27" t="str">
        <f t="shared" si="175"/>
        <v/>
      </c>
      <c r="I951" s="23" t="str">
        <f t="shared" si="171"/>
        <v>Messieurs</v>
      </c>
      <c r="J951" t="str">
        <f t="shared" si="172"/>
        <v>251.0</v>
      </c>
      <c r="K951">
        <f t="shared" si="173"/>
        <v>2</v>
      </c>
      <c r="L951" s="23" t="str">
        <f t="shared" si="174"/>
        <v>R9 </v>
      </c>
      <c r="M951" s="23" t="s">
        <v>5447</v>
      </c>
      <c r="N951" s="23" t="s">
        <v>5448</v>
      </c>
      <c r="O951" s="23" t="s">
        <v>2525</v>
      </c>
      <c r="P951" s="23">
        <v>32606</v>
      </c>
      <c r="Q951" s="23">
        <v>0.75</v>
      </c>
      <c r="R951" s="23" t="s">
        <v>42</v>
      </c>
      <c r="S951" s="23" t="s">
        <v>822</v>
      </c>
    </row>
    <row r="952" spans="1:19" x14ac:dyDescent="0.35">
      <c r="A952" s="23" t="str">
        <f t="shared" si="165"/>
        <v>Etienne Antoine</v>
      </c>
      <c r="B952" s="23" t="str">
        <f t="shared" si="166"/>
        <v>323.98.312.0</v>
      </c>
      <c r="C952" s="23" t="str">
        <f t="shared" si="167"/>
        <v>R6</v>
      </c>
      <c r="D952" s="23">
        <f t="shared" si="168"/>
        <v>3.8540000000000001</v>
      </c>
      <c r="E952" s="23" t="str">
        <f t="shared" si="169"/>
        <v>A</v>
      </c>
      <c r="F952" s="23" t="str">
        <f t="shared" si="170"/>
        <v>A</v>
      </c>
      <c r="G952" s="27" t="s">
        <v>28</v>
      </c>
      <c r="H952" s="27" t="str">
        <f t="shared" si="175"/>
        <v/>
      </c>
      <c r="I952" s="23" t="str">
        <f t="shared" si="171"/>
        <v>Messieurs</v>
      </c>
      <c r="J952" t="str">
        <f t="shared" si="172"/>
        <v>312.0</v>
      </c>
      <c r="K952">
        <f t="shared" si="173"/>
        <v>3</v>
      </c>
      <c r="L952" s="23" t="str">
        <f t="shared" si="174"/>
        <v>R6 </v>
      </c>
      <c r="M952" s="23" t="s">
        <v>6076</v>
      </c>
      <c r="N952" s="23" t="s">
        <v>6077</v>
      </c>
      <c r="O952" s="23" t="s">
        <v>2517</v>
      </c>
      <c r="P952" s="23">
        <v>8328</v>
      </c>
      <c r="Q952" s="23">
        <v>3.8540000000000001</v>
      </c>
      <c r="R952" s="23" t="s">
        <v>36</v>
      </c>
      <c r="S952" s="23" t="s">
        <v>36</v>
      </c>
    </row>
    <row r="953" spans="1:19" x14ac:dyDescent="0.35">
      <c r="A953" s="23" t="str">
        <f t="shared" si="165"/>
        <v>Etienne Corentin</v>
      </c>
      <c r="B953" s="23" t="str">
        <f t="shared" si="166"/>
        <v>323.02.263.0</v>
      </c>
      <c r="C953" s="23" t="str">
        <f t="shared" si="167"/>
        <v>R9</v>
      </c>
      <c r="D953" s="23">
        <f t="shared" si="168"/>
        <v>0.75</v>
      </c>
      <c r="E953" s="23" t="str">
        <f t="shared" si="169"/>
        <v>A</v>
      </c>
      <c r="F953" s="23" t="str">
        <f t="shared" si="170"/>
        <v>S</v>
      </c>
      <c r="G953" s="27" t="s">
        <v>2783</v>
      </c>
      <c r="H953" s="27" t="str">
        <f t="shared" si="175"/>
        <v/>
      </c>
      <c r="I953" s="23" t="str">
        <f t="shared" si="171"/>
        <v>Messieurs</v>
      </c>
      <c r="J953" t="str">
        <f t="shared" si="172"/>
        <v>263.0</v>
      </c>
      <c r="K953">
        <f t="shared" si="173"/>
        <v>2</v>
      </c>
      <c r="L953" s="23" t="str">
        <f t="shared" si="174"/>
        <v>R9 </v>
      </c>
      <c r="M953" s="23" t="s">
        <v>1560</v>
      </c>
      <c r="N953" s="23" t="s">
        <v>1561</v>
      </c>
      <c r="O953" s="23" t="s">
        <v>2525</v>
      </c>
      <c r="P953" s="23">
        <v>32606</v>
      </c>
      <c r="Q953" s="23">
        <v>0.75</v>
      </c>
      <c r="R953" s="23" t="s">
        <v>36</v>
      </c>
      <c r="S953" s="23" t="s">
        <v>822</v>
      </c>
    </row>
    <row r="954" spans="1:19" x14ac:dyDescent="0.35">
      <c r="A954" s="23" t="str">
        <f t="shared" si="165"/>
        <v>Etienne Gustave</v>
      </c>
      <c r="B954" s="23" t="str">
        <f t="shared" si="166"/>
        <v>323.16.217.0</v>
      </c>
      <c r="C954" s="23" t="str">
        <f t="shared" si="167"/>
        <v>R9</v>
      </c>
      <c r="D954" s="23">
        <f t="shared" si="168"/>
        <v>0.745</v>
      </c>
      <c r="E954" s="23" t="str">
        <f t="shared" si="169"/>
        <v>10&amp;U</v>
      </c>
      <c r="F954" s="23" t="str">
        <f t="shared" si="170"/>
        <v>A</v>
      </c>
      <c r="G954" s="27" t="s">
        <v>3273</v>
      </c>
      <c r="H954" s="27" t="str">
        <f t="shared" si="175"/>
        <v/>
      </c>
      <c r="I954" s="23" t="str">
        <f t="shared" si="171"/>
        <v>Messieurs</v>
      </c>
      <c r="J954" t="str">
        <f t="shared" si="172"/>
        <v>217.0</v>
      </c>
      <c r="K954">
        <f t="shared" si="173"/>
        <v>2</v>
      </c>
      <c r="L954" s="23" t="str">
        <f t="shared" si="174"/>
        <v>R9 </v>
      </c>
      <c r="M954" s="23" t="s">
        <v>5012</v>
      </c>
      <c r="N954" s="23" t="s">
        <v>5013</v>
      </c>
      <c r="O954" s="23" t="s">
        <v>2525</v>
      </c>
      <c r="P954" s="23">
        <v>44992</v>
      </c>
      <c r="Q954" s="23">
        <v>0.745</v>
      </c>
      <c r="R954" s="23" t="s">
        <v>106</v>
      </c>
      <c r="S954" s="23" t="s">
        <v>36</v>
      </c>
    </row>
    <row r="955" spans="1:19" x14ac:dyDescent="0.35">
      <c r="A955" s="23" t="str">
        <f t="shared" si="165"/>
        <v>Etienne Léo</v>
      </c>
      <c r="B955" s="23" t="str">
        <f t="shared" si="166"/>
        <v>323.12.204.0</v>
      </c>
      <c r="C955" s="23" t="str">
        <f t="shared" si="167"/>
        <v>R9</v>
      </c>
      <c r="D955" s="23">
        <f t="shared" si="168"/>
        <v>0.75</v>
      </c>
      <c r="E955" s="23" t="str">
        <f t="shared" si="169"/>
        <v>14&amp;U</v>
      </c>
      <c r="F955" s="23" t="str">
        <f t="shared" si="170"/>
        <v>S</v>
      </c>
      <c r="G955" s="27" t="s">
        <v>497</v>
      </c>
      <c r="H955" s="27" t="str">
        <f t="shared" si="175"/>
        <v/>
      </c>
      <c r="I955" s="23" t="str">
        <f t="shared" si="171"/>
        <v>Messieurs</v>
      </c>
      <c r="J955" t="str">
        <f t="shared" si="172"/>
        <v>204.0</v>
      </c>
      <c r="K955">
        <f t="shared" si="173"/>
        <v>2</v>
      </c>
      <c r="L955" s="23" t="str">
        <f t="shared" si="174"/>
        <v>R9 </v>
      </c>
      <c r="M955" s="23" t="s">
        <v>2238</v>
      </c>
      <c r="N955" s="23" t="s">
        <v>2239</v>
      </c>
      <c r="O955" s="23" t="s">
        <v>2525</v>
      </c>
      <c r="P955" s="23">
        <v>32606</v>
      </c>
      <c r="Q955" s="23">
        <v>0.75</v>
      </c>
      <c r="R955" s="23" t="s">
        <v>81</v>
      </c>
      <c r="S955" s="23" t="s">
        <v>822</v>
      </c>
    </row>
    <row r="956" spans="1:19" x14ac:dyDescent="0.35">
      <c r="A956" s="23" t="str">
        <f t="shared" si="165"/>
        <v>ETIENNE Noah</v>
      </c>
      <c r="B956" s="23" t="str">
        <f t="shared" si="166"/>
        <v>323.10.351.0</v>
      </c>
      <c r="C956" s="23" t="str">
        <f t="shared" si="167"/>
        <v>R9</v>
      </c>
      <c r="D956" s="23">
        <f t="shared" si="168"/>
        <v>0.75</v>
      </c>
      <c r="E956" s="23" t="str">
        <f t="shared" si="169"/>
        <v>16&amp;U</v>
      </c>
      <c r="F956" s="23" t="str">
        <f t="shared" si="170"/>
        <v>S</v>
      </c>
      <c r="G956" s="27" t="s">
        <v>497</v>
      </c>
      <c r="H956" s="27" t="str">
        <f t="shared" si="175"/>
        <v/>
      </c>
      <c r="I956" s="23" t="str">
        <f t="shared" si="171"/>
        <v>Messieurs</v>
      </c>
      <c r="J956" t="str">
        <f t="shared" si="172"/>
        <v>351.0</v>
      </c>
      <c r="K956">
        <f t="shared" si="173"/>
        <v>3</v>
      </c>
      <c r="L956" s="23" t="str">
        <f t="shared" si="174"/>
        <v>R9 </v>
      </c>
      <c r="M956" s="23" t="s">
        <v>2213</v>
      </c>
      <c r="N956" s="23" t="s">
        <v>2214</v>
      </c>
      <c r="O956" s="23" t="s">
        <v>2525</v>
      </c>
      <c r="P956" s="23">
        <v>32606</v>
      </c>
      <c r="Q956" s="23">
        <v>0.75</v>
      </c>
      <c r="R956" s="23" t="s">
        <v>85</v>
      </c>
      <c r="S956" s="23" t="s">
        <v>822</v>
      </c>
    </row>
    <row r="957" spans="1:19" x14ac:dyDescent="0.35">
      <c r="A957" s="23" t="str">
        <f t="shared" si="165"/>
        <v>Etienne Patrick</v>
      </c>
      <c r="B957" s="23" t="str">
        <f t="shared" si="166"/>
        <v>323.66.144.0</v>
      </c>
      <c r="C957" s="23" t="str">
        <f t="shared" si="167"/>
        <v>R6</v>
      </c>
      <c r="D957" s="23">
        <f t="shared" si="168"/>
        <v>4.226</v>
      </c>
      <c r="E957" s="23" t="str">
        <f t="shared" si="169"/>
        <v>60+</v>
      </c>
      <c r="F957" s="23" t="str">
        <f t="shared" si="170"/>
        <v>A</v>
      </c>
      <c r="G957" s="27" t="s">
        <v>28</v>
      </c>
      <c r="H957" s="27" t="str">
        <f t="shared" si="175"/>
        <v/>
      </c>
      <c r="I957" s="23" t="str">
        <f t="shared" si="171"/>
        <v>Messieurs</v>
      </c>
      <c r="J957" t="str">
        <f t="shared" si="172"/>
        <v>144.0</v>
      </c>
      <c r="K957">
        <f t="shared" si="173"/>
        <v>1</v>
      </c>
      <c r="L957" s="23" t="str">
        <f t="shared" si="174"/>
        <v>R6 </v>
      </c>
      <c r="M957" s="23" t="s">
        <v>6072</v>
      </c>
      <c r="N957" s="23" t="s">
        <v>6073</v>
      </c>
      <c r="O957" s="23" t="s">
        <v>2517</v>
      </c>
      <c r="P957" s="23">
        <v>6767</v>
      </c>
      <c r="Q957" s="23">
        <v>4.226</v>
      </c>
      <c r="R957" s="23" t="s">
        <v>47</v>
      </c>
      <c r="S957" s="23" t="s">
        <v>36</v>
      </c>
    </row>
    <row r="958" spans="1:19" x14ac:dyDescent="0.35">
      <c r="A958" s="23" t="str">
        <f t="shared" si="165"/>
        <v>Etienne Richard</v>
      </c>
      <c r="B958" s="23" t="str">
        <f t="shared" si="166"/>
        <v>323.81.250.0</v>
      </c>
      <c r="C958" s="23" t="str">
        <f t="shared" si="167"/>
        <v>R8</v>
      </c>
      <c r="D958" s="23">
        <f t="shared" si="168"/>
        <v>1.7150000000000001</v>
      </c>
      <c r="E958" s="23" t="str">
        <f t="shared" si="169"/>
        <v>45+</v>
      </c>
      <c r="F958" s="23" t="str">
        <f t="shared" si="170"/>
        <v>S</v>
      </c>
      <c r="G958" s="27" t="s">
        <v>3273</v>
      </c>
      <c r="H958" s="27" t="str">
        <f t="shared" si="175"/>
        <v/>
      </c>
      <c r="I958" s="23" t="str">
        <f t="shared" si="171"/>
        <v>Messieurs</v>
      </c>
      <c r="J958" t="str">
        <f t="shared" si="172"/>
        <v>250.0</v>
      </c>
      <c r="K958">
        <f t="shared" si="173"/>
        <v>2</v>
      </c>
      <c r="L958" s="23" t="str">
        <f t="shared" si="174"/>
        <v>R8 </v>
      </c>
      <c r="M958" s="23" t="s">
        <v>3431</v>
      </c>
      <c r="N958" s="23" t="s">
        <v>3432</v>
      </c>
      <c r="O958" s="23" t="s">
        <v>2522</v>
      </c>
      <c r="P958" s="23">
        <v>21728</v>
      </c>
      <c r="Q958" s="23">
        <v>1.7150000000000001</v>
      </c>
      <c r="R958" s="23" t="s">
        <v>76</v>
      </c>
      <c r="S958" s="23" t="s">
        <v>822</v>
      </c>
    </row>
    <row r="959" spans="1:19" x14ac:dyDescent="0.35">
      <c r="A959" s="23" t="str">
        <f t="shared" si="165"/>
        <v>Etoundi Océane</v>
      </c>
      <c r="B959" s="23" t="str">
        <f t="shared" si="166"/>
        <v>323.01.817.0</v>
      </c>
      <c r="C959" s="23" t="str">
        <f t="shared" si="167"/>
        <v>R7</v>
      </c>
      <c r="D959" s="23">
        <f t="shared" si="168"/>
        <v>1.9670000000000001</v>
      </c>
      <c r="E959" s="23" t="str">
        <f t="shared" si="169"/>
        <v>A</v>
      </c>
      <c r="F959" s="23" t="str">
        <f t="shared" si="170"/>
        <v>S</v>
      </c>
      <c r="G959" s="27" t="s">
        <v>497</v>
      </c>
      <c r="H959" s="27" t="str">
        <f t="shared" si="175"/>
        <v/>
      </c>
      <c r="I959" s="23" t="str">
        <f t="shared" si="171"/>
        <v>Dames</v>
      </c>
      <c r="J959" t="str">
        <f t="shared" si="172"/>
        <v>817.0</v>
      </c>
      <c r="K959">
        <f t="shared" si="173"/>
        <v>8</v>
      </c>
      <c r="L959" s="23" t="str">
        <f t="shared" si="174"/>
        <v>R7 </v>
      </c>
      <c r="M959" s="23" t="s">
        <v>2187</v>
      </c>
      <c r="N959" s="23" t="s">
        <v>2188</v>
      </c>
      <c r="O959" s="23" t="s">
        <v>2518</v>
      </c>
      <c r="P959" s="23">
        <v>7001</v>
      </c>
      <c r="Q959" s="23">
        <v>1.9670000000000001</v>
      </c>
      <c r="R959" s="23" t="s">
        <v>36</v>
      </c>
      <c r="S959" s="23" t="s">
        <v>822</v>
      </c>
    </row>
    <row r="960" spans="1:19" x14ac:dyDescent="0.35">
      <c r="A960" s="23" t="str">
        <f t="shared" si="165"/>
        <v>Eugler Aude</v>
      </c>
      <c r="B960" s="23" t="str">
        <f t="shared" si="166"/>
        <v>324.82.654.0</v>
      </c>
      <c r="C960" s="23" t="str">
        <f t="shared" si="167"/>
        <v>R6</v>
      </c>
      <c r="D960" s="23">
        <f t="shared" si="168"/>
        <v>4.2969999999999997</v>
      </c>
      <c r="E960" s="23" t="str">
        <f t="shared" si="169"/>
        <v>40+</v>
      </c>
      <c r="F960" s="23" t="str">
        <f t="shared" si="170"/>
        <v>A</v>
      </c>
      <c r="G960" s="27" t="s">
        <v>4910</v>
      </c>
      <c r="H960" s="27" t="str">
        <f t="shared" si="175"/>
        <v/>
      </c>
      <c r="I960" s="23" t="str">
        <f t="shared" si="171"/>
        <v>Dames</v>
      </c>
      <c r="J960" t="str">
        <f t="shared" si="172"/>
        <v>654.0</v>
      </c>
      <c r="K960">
        <f t="shared" si="173"/>
        <v>6</v>
      </c>
      <c r="L960" s="23" t="str">
        <f t="shared" si="174"/>
        <v>R6 </v>
      </c>
      <c r="M960" s="23" t="s">
        <v>6315</v>
      </c>
      <c r="N960" s="23" t="s">
        <v>6316</v>
      </c>
      <c r="O960" s="23" t="s">
        <v>2517</v>
      </c>
      <c r="P960" s="23">
        <v>2298</v>
      </c>
      <c r="Q960" s="23">
        <v>4.2969999999999997</v>
      </c>
      <c r="R960" s="23" t="s">
        <v>68</v>
      </c>
      <c r="S960" s="23" t="s">
        <v>36</v>
      </c>
    </row>
    <row r="961" spans="1:19" x14ac:dyDescent="0.35">
      <c r="A961" s="23" t="str">
        <f t="shared" si="165"/>
        <v>Evans Jacquelyn</v>
      </c>
      <c r="B961" s="23" t="str">
        <f t="shared" si="166"/>
        <v>324.84.812.0</v>
      </c>
      <c r="C961" s="23" t="str">
        <f t="shared" si="167"/>
        <v>R9</v>
      </c>
      <c r="D961" s="23">
        <f t="shared" si="168"/>
        <v>0.75</v>
      </c>
      <c r="E961" s="23" t="str">
        <f t="shared" si="169"/>
        <v>40+</v>
      </c>
      <c r="F961" s="23" t="str">
        <f t="shared" si="170"/>
        <v>S</v>
      </c>
      <c r="G961" s="27" t="s">
        <v>5553</v>
      </c>
      <c r="H961" s="27" t="str">
        <f t="shared" si="175"/>
        <v/>
      </c>
      <c r="I961" s="23" t="str">
        <f t="shared" si="171"/>
        <v>Dames</v>
      </c>
      <c r="J961" t="str">
        <f t="shared" si="172"/>
        <v>812.0</v>
      </c>
      <c r="K961">
        <f t="shared" si="173"/>
        <v>8</v>
      </c>
      <c r="L961" s="23" t="str">
        <f t="shared" si="174"/>
        <v>R9 </v>
      </c>
      <c r="M961" s="23" t="s">
        <v>5267</v>
      </c>
      <c r="N961" s="23" t="s">
        <v>5268</v>
      </c>
      <c r="O961" s="23" t="s">
        <v>2525</v>
      </c>
      <c r="P961" s="23">
        <v>11849</v>
      </c>
      <c r="Q961" s="23">
        <v>0.75</v>
      </c>
      <c r="R961" s="23" t="s">
        <v>68</v>
      </c>
      <c r="S961" s="23" t="s">
        <v>822</v>
      </c>
    </row>
    <row r="962" spans="1:19" x14ac:dyDescent="0.35">
      <c r="A962" s="23" t="str">
        <f t="shared" si="165"/>
        <v>Evequoz Claude</v>
      </c>
      <c r="B962" s="23" t="str">
        <f t="shared" si="166"/>
        <v>324.53.209.0</v>
      </c>
      <c r="C962" s="23" t="str">
        <f t="shared" si="167"/>
        <v>R9</v>
      </c>
      <c r="D962" s="23">
        <f t="shared" si="168"/>
        <v>0.75</v>
      </c>
      <c r="E962" s="23" t="str">
        <f t="shared" si="169"/>
        <v>70+</v>
      </c>
      <c r="F962" s="23" t="str">
        <f t="shared" si="170"/>
        <v>S</v>
      </c>
      <c r="G962" s="27" t="s">
        <v>25</v>
      </c>
      <c r="H962" s="27" t="str">
        <f t="shared" si="175"/>
        <v/>
      </c>
      <c r="I962" s="23" t="str">
        <f t="shared" si="171"/>
        <v>Messieurs</v>
      </c>
      <c r="J962" t="str">
        <f t="shared" si="172"/>
        <v>209.0</v>
      </c>
      <c r="K962">
        <f t="shared" si="173"/>
        <v>2</v>
      </c>
      <c r="L962" s="23" t="str">
        <f t="shared" si="174"/>
        <v>R9 </v>
      </c>
      <c r="M962" s="23" t="s">
        <v>873</v>
      </c>
      <c r="N962" s="23" t="s">
        <v>874</v>
      </c>
      <c r="O962" s="23" t="s">
        <v>2525</v>
      </c>
      <c r="P962" s="23">
        <v>32606</v>
      </c>
      <c r="Q962" s="23">
        <v>0.75</v>
      </c>
      <c r="R962" s="23" t="s">
        <v>144</v>
      </c>
      <c r="S962" s="23" t="s">
        <v>822</v>
      </c>
    </row>
    <row r="963" spans="1:19" x14ac:dyDescent="0.35">
      <c r="A963" s="23" t="str">
        <f t="shared" ref="A963:A1026" si="176">+N963</f>
        <v>Evequoz Raphaël</v>
      </c>
      <c r="B963" s="23" t="str">
        <f t="shared" ref="B963:B1026" si="177">+M963</f>
        <v>324.82.348.0</v>
      </c>
      <c r="C963" s="23" t="str">
        <f t="shared" ref="C963:C1026" si="178">LEFT(L963,2)</f>
        <v>R9</v>
      </c>
      <c r="D963" s="23">
        <f t="shared" ref="D963:D1026" si="179">+Q963</f>
        <v>0.75</v>
      </c>
      <c r="E963" s="23" t="str">
        <f t="shared" ref="E963:E1026" si="180">+R963</f>
        <v>40+</v>
      </c>
      <c r="F963" s="23" t="str">
        <f t="shared" ref="F963:F1026" si="181">+S963</f>
        <v>S</v>
      </c>
      <c r="G963" s="27" t="s">
        <v>25</v>
      </c>
      <c r="H963" s="27" t="str">
        <f t="shared" si="175"/>
        <v/>
      </c>
      <c r="I963" s="23" t="str">
        <f t="shared" ref="I963:I1026" si="182">IF(K963&gt;4,"Dames","Messieurs")</f>
        <v>Messieurs</v>
      </c>
      <c r="J963" t="str">
        <f t="shared" ref="J963:J1026" si="183">RIGHT(B963,5)</f>
        <v>348.0</v>
      </c>
      <c r="K963">
        <f t="shared" ref="K963:K1026" si="184">VALUE(LEFT(J963,1))</f>
        <v>3</v>
      </c>
      <c r="L963" s="23" t="str">
        <f t="shared" ref="L963:L1026" si="185">+O963</f>
        <v>R9 </v>
      </c>
      <c r="M963" s="23" t="s">
        <v>825</v>
      </c>
      <c r="N963" s="23" t="s">
        <v>826</v>
      </c>
      <c r="O963" s="23" t="s">
        <v>2525</v>
      </c>
      <c r="P963" s="23">
        <v>32606</v>
      </c>
      <c r="Q963" s="23">
        <v>0.75</v>
      </c>
      <c r="R963" s="23" t="s">
        <v>68</v>
      </c>
      <c r="S963" s="23" t="s">
        <v>822</v>
      </c>
    </row>
    <row r="964" spans="1:19" x14ac:dyDescent="0.35">
      <c r="A964" s="23" t="str">
        <f t="shared" si="176"/>
        <v>Exartier Stéphane</v>
      </c>
      <c r="B964" s="23" t="str">
        <f t="shared" si="177"/>
        <v>324.69.465.0</v>
      </c>
      <c r="C964" s="23" t="str">
        <f t="shared" si="178"/>
        <v>R6</v>
      </c>
      <c r="D964" s="23">
        <f t="shared" si="179"/>
        <v>4.0780000000000003</v>
      </c>
      <c r="E964" s="23" t="str">
        <f t="shared" si="180"/>
        <v>55+</v>
      </c>
      <c r="F964" s="23" t="str">
        <f t="shared" si="181"/>
        <v>A</v>
      </c>
      <c r="G964" s="27" t="s">
        <v>27</v>
      </c>
      <c r="H964" s="27" t="str">
        <f t="shared" si="175"/>
        <v/>
      </c>
      <c r="I964" s="23" t="str">
        <f t="shared" si="182"/>
        <v>Messieurs</v>
      </c>
      <c r="J964" t="str">
        <f t="shared" si="183"/>
        <v>465.0</v>
      </c>
      <c r="K964">
        <f t="shared" si="184"/>
        <v>4</v>
      </c>
      <c r="L964" s="23" t="str">
        <f t="shared" si="185"/>
        <v>R6 </v>
      </c>
      <c r="M964" s="23" t="s">
        <v>460</v>
      </c>
      <c r="N964" s="23" t="s">
        <v>461</v>
      </c>
      <c r="O964" s="23" t="s">
        <v>2517</v>
      </c>
      <c r="P964" s="23">
        <v>7331</v>
      </c>
      <c r="Q964" s="23">
        <v>4.0780000000000003</v>
      </c>
      <c r="R964" s="23" t="s">
        <v>53</v>
      </c>
      <c r="S964" s="23" t="s">
        <v>36</v>
      </c>
    </row>
    <row r="965" spans="1:19" x14ac:dyDescent="0.35">
      <c r="A965" s="23" t="str">
        <f t="shared" si="176"/>
        <v>Exquis Quentin</v>
      </c>
      <c r="B965" s="23" t="str">
        <f t="shared" si="177"/>
        <v>324.92.104.0</v>
      </c>
      <c r="C965" s="23" t="str">
        <f t="shared" si="178"/>
        <v>R9</v>
      </c>
      <c r="D965" s="23">
        <f t="shared" si="179"/>
        <v>0.75</v>
      </c>
      <c r="E965" s="23" t="str">
        <f t="shared" si="180"/>
        <v>A</v>
      </c>
      <c r="F965" s="23" t="str">
        <f t="shared" si="181"/>
        <v>S</v>
      </c>
      <c r="G965" s="27" t="s">
        <v>25</v>
      </c>
      <c r="H965" s="27" t="str">
        <f t="shared" si="175"/>
        <v/>
      </c>
      <c r="I965" s="23" t="str">
        <f t="shared" si="182"/>
        <v>Messieurs</v>
      </c>
      <c r="J965" t="str">
        <f t="shared" si="183"/>
        <v>104.0</v>
      </c>
      <c r="K965">
        <f t="shared" si="184"/>
        <v>1</v>
      </c>
      <c r="L965" s="23" t="str">
        <f t="shared" si="185"/>
        <v>R9 </v>
      </c>
      <c r="M965" s="23" t="s">
        <v>875</v>
      </c>
      <c r="N965" s="23" t="s">
        <v>876</v>
      </c>
      <c r="O965" s="23" t="s">
        <v>2525</v>
      </c>
      <c r="P965" s="23">
        <v>32606</v>
      </c>
      <c r="Q965" s="23">
        <v>0.75</v>
      </c>
      <c r="R965" s="23" t="s">
        <v>36</v>
      </c>
      <c r="S965" s="23" t="s">
        <v>822</v>
      </c>
    </row>
    <row r="966" spans="1:19" x14ac:dyDescent="0.35">
      <c r="A966" s="23" t="str">
        <f t="shared" si="176"/>
        <v>Eymard Florian</v>
      </c>
      <c r="B966" s="23" t="str">
        <f t="shared" si="177"/>
        <v>324.88.228.0</v>
      </c>
      <c r="C966" s="23" t="str">
        <f t="shared" si="178"/>
        <v>R9</v>
      </c>
      <c r="D966" s="23">
        <f t="shared" si="179"/>
        <v>0.75</v>
      </c>
      <c r="E966" s="23" t="str">
        <f t="shared" si="180"/>
        <v>35+</v>
      </c>
      <c r="F966" s="23" t="str">
        <f t="shared" si="181"/>
        <v>A</v>
      </c>
      <c r="G966" s="27" t="s">
        <v>27</v>
      </c>
      <c r="H966" s="27" t="str">
        <f t="shared" si="175"/>
        <v/>
      </c>
      <c r="I966" s="23" t="str">
        <f t="shared" si="182"/>
        <v>Messieurs</v>
      </c>
      <c r="J966" t="str">
        <f t="shared" si="183"/>
        <v>228.0</v>
      </c>
      <c r="K966">
        <f t="shared" si="184"/>
        <v>2</v>
      </c>
      <c r="L966" s="23" t="str">
        <f t="shared" si="185"/>
        <v>R9 </v>
      </c>
      <c r="M966" s="23" t="s">
        <v>6049</v>
      </c>
      <c r="N966" s="23" t="s">
        <v>6050</v>
      </c>
      <c r="O966" s="23" t="s">
        <v>2525</v>
      </c>
      <c r="P966" s="23">
        <v>32606</v>
      </c>
      <c r="Q966" s="23">
        <v>0.75</v>
      </c>
      <c r="R966" s="23" t="s">
        <v>42</v>
      </c>
      <c r="S966" s="23" t="s">
        <v>36</v>
      </c>
    </row>
    <row r="967" spans="1:19" x14ac:dyDescent="0.35">
      <c r="A967" s="23" t="str">
        <f t="shared" si="176"/>
        <v>Fabbretti Paolo</v>
      </c>
      <c r="B967" s="23" t="str">
        <f t="shared" si="177"/>
        <v>325.07.344.0</v>
      </c>
      <c r="C967" s="23" t="str">
        <f t="shared" si="178"/>
        <v>R9</v>
      </c>
      <c r="D967" s="23">
        <f t="shared" si="179"/>
        <v>0.75</v>
      </c>
      <c r="E967" s="23" t="str">
        <f t="shared" si="180"/>
        <v>A</v>
      </c>
      <c r="F967" s="23" t="str">
        <f t="shared" si="181"/>
        <v>S</v>
      </c>
      <c r="G967" s="27" t="s">
        <v>2783</v>
      </c>
      <c r="H967" s="27" t="str">
        <f t="shared" si="175"/>
        <v/>
      </c>
      <c r="I967" s="23" t="str">
        <f t="shared" si="182"/>
        <v>Messieurs</v>
      </c>
      <c r="J967" t="str">
        <f t="shared" si="183"/>
        <v>344.0</v>
      </c>
      <c r="K967">
        <f t="shared" si="184"/>
        <v>3</v>
      </c>
      <c r="L967" s="23" t="str">
        <f t="shared" si="185"/>
        <v>R9 </v>
      </c>
      <c r="M967" s="23" t="s">
        <v>3251</v>
      </c>
      <c r="N967" s="23" t="s">
        <v>3252</v>
      </c>
      <c r="O967" s="23" t="s">
        <v>2525</v>
      </c>
      <c r="P967" s="23">
        <v>32606</v>
      </c>
      <c r="Q967" s="23">
        <v>0.75</v>
      </c>
      <c r="R967" s="23" t="s">
        <v>36</v>
      </c>
      <c r="S967" s="23" t="s">
        <v>822</v>
      </c>
    </row>
    <row r="968" spans="1:19" x14ac:dyDescent="0.35">
      <c r="A968" s="23" t="str">
        <f t="shared" si="176"/>
        <v>Fachard Sylvian</v>
      </c>
      <c r="B968" s="23" t="str">
        <f t="shared" si="177"/>
        <v>325.76.316.0</v>
      </c>
      <c r="C968" s="23" t="str">
        <f t="shared" si="178"/>
        <v>R9</v>
      </c>
      <c r="D968" s="23">
        <f t="shared" si="179"/>
        <v>0.85599999999999998</v>
      </c>
      <c r="E968" s="23" t="str">
        <f t="shared" si="180"/>
        <v>50+</v>
      </c>
      <c r="F968" s="23" t="str">
        <f t="shared" si="181"/>
        <v>A</v>
      </c>
      <c r="G968" s="27" t="s">
        <v>28</v>
      </c>
      <c r="H968" s="27" t="str">
        <f t="shared" si="175"/>
        <v/>
      </c>
      <c r="I968" s="23" t="str">
        <f t="shared" si="182"/>
        <v>Messieurs</v>
      </c>
      <c r="J968" t="str">
        <f t="shared" si="183"/>
        <v>316.0</v>
      </c>
      <c r="K968">
        <f t="shared" si="184"/>
        <v>3</v>
      </c>
      <c r="L968" s="23" t="str">
        <f t="shared" si="185"/>
        <v>R9 </v>
      </c>
      <c r="M968" s="23" t="s">
        <v>2660</v>
      </c>
      <c r="N968" s="23" t="s">
        <v>2661</v>
      </c>
      <c r="O968" s="23" t="s">
        <v>2525</v>
      </c>
      <c r="P968" s="23">
        <v>31079</v>
      </c>
      <c r="Q968" s="23">
        <v>0.85599999999999998</v>
      </c>
      <c r="R968" s="23" t="s">
        <v>39</v>
      </c>
      <c r="S968" s="23" t="s">
        <v>36</v>
      </c>
    </row>
    <row r="969" spans="1:19" x14ac:dyDescent="0.35">
      <c r="A969" s="23" t="str">
        <f t="shared" si="176"/>
        <v>Fahrni Flavien</v>
      </c>
      <c r="B969" s="23" t="str">
        <f t="shared" si="177"/>
        <v>326.09.205.0</v>
      </c>
      <c r="C969" s="23" t="str">
        <f t="shared" si="178"/>
        <v>R6</v>
      </c>
      <c r="D969" s="23">
        <f t="shared" si="179"/>
        <v>4.1840000000000002</v>
      </c>
      <c r="E969" s="23" t="str">
        <f t="shared" si="180"/>
        <v>18&amp;U</v>
      </c>
      <c r="F969" s="23" t="str">
        <f t="shared" si="181"/>
        <v>A</v>
      </c>
      <c r="G969" s="27" t="s">
        <v>29</v>
      </c>
      <c r="H969" s="27" t="str">
        <f t="shared" si="175"/>
        <v/>
      </c>
      <c r="I969" s="23" t="str">
        <f t="shared" si="182"/>
        <v>Messieurs</v>
      </c>
      <c r="J969" t="str">
        <f t="shared" si="183"/>
        <v>205.0</v>
      </c>
      <c r="K969">
        <f t="shared" si="184"/>
        <v>2</v>
      </c>
      <c r="L969" s="23" t="str">
        <f t="shared" si="185"/>
        <v>R6 </v>
      </c>
      <c r="M969" s="23" t="s">
        <v>4160</v>
      </c>
      <c r="N969" s="23" t="s">
        <v>4161</v>
      </c>
      <c r="O969" s="23" t="s">
        <v>2517</v>
      </c>
      <c r="P969" s="23">
        <v>6917</v>
      </c>
      <c r="Q969" s="23">
        <v>4.1840000000000002</v>
      </c>
      <c r="R969" s="23" t="s">
        <v>71</v>
      </c>
      <c r="S969" s="23" t="s">
        <v>36</v>
      </c>
    </row>
    <row r="970" spans="1:19" x14ac:dyDescent="0.35">
      <c r="A970" s="23" t="str">
        <f t="shared" si="176"/>
        <v>Fahrni Livia</v>
      </c>
      <c r="B970" s="23" t="str">
        <f t="shared" si="177"/>
        <v>326.13.658.0</v>
      </c>
      <c r="C970" s="23" t="str">
        <f t="shared" si="178"/>
        <v>R9</v>
      </c>
      <c r="D970" s="23">
        <f t="shared" si="179"/>
        <v>0.75</v>
      </c>
      <c r="E970" s="23" t="str">
        <f t="shared" si="180"/>
        <v>14&amp;U</v>
      </c>
      <c r="F970" s="23" t="str">
        <f t="shared" si="181"/>
        <v>A</v>
      </c>
      <c r="G970" s="27" t="s">
        <v>4910</v>
      </c>
      <c r="H970" s="27" t="str">
        <f t="shared" si="175"/>
        <v/>
      </c>
      <c r="I970" s="23" t="str">
        <f t="shared" si="182"/>
        <v>Dames</v>
      </c>
      <c r="J970" t="str">
        <f t="shared" si="183"/>
        <v>658.0</v>
      </c>
      <c r="K970">
        <f t="shared" si="184"/>
        <v>6</v>
      </c>
      <c r="L970" s="23" t="str">
        <f t="shared" si="185"/>
        <v>R9 </v>
      </c>
      <c r="M970" s="23" t="s">
        <v>6533</v>
      </c>
      <c r="N970" s="23" t="s">
        <v>6534</v>
      </c>
      <c r="O970" s="23" t="s">
        <v>2525</v>
      </c>
      <c r="P970" s="23">
        <v>11849</v>
      </c>
      <c r="Q970" s="23">
        <v>0.75</v>
      </c>
      <c r="R970" s="23" t="s">
        <v>81</v>
      </c>
      <c r="S970" s="23" t="s">
        <v>36</v>
      </c>
    </row>
    <row r="971" spans="1:19" x14ac:dyDescent="0.35">
      <c r="A971" s="23" t="str">
        <f t="shared" si="176"/>
        <v>Faivre Jérémy</v>
      </c>
      <c r="B971" s="23" t="str">
        <f t="shared" si="177"/>
        <v>327.91.266.0</v>
      </c>
      <c r="C971" s="23" t="str">
        <f t="shared" si="178"/>
        <v>R6</v>
      </c>
      <c r="D971" s="23">
        <f t="shared" si="179"/>
        <v>3.9119999999999999</v>
      </c>
      <c r="E971" s="23" t="str">
        <f t="shared" si="180"/>
        <v>35+</v>
      </c>
      <c r="F971" s="23" t="str">
        <f t="shared" si="181"/>
        <v>A</v>
      </c>
      <c r="G971" s="27" t="s">
        <v>28</v>
      </c>
      <c r="H971" s="27" t="str">
        <f t="shared" si="175"/>
        <v/>
      </c>
      <c r="I971" s="23" t="str">
        <f t="shared" si="182"/>
        <v>Messieurs</v>
      </c>
      <c r="J971" t="str">
        <f t="shared" si="183"/>
        <v>266.0</v>
      </c>
      <c r="K971">
        <f t="shared" si="184"/>
        <v>2</v>
      </c>
      <c r="L971" s="23" t="str">
        <f t="shared" si="185"/>
        <v>R6 </v>
      </c>
      <c r="M971" s="23" t="s">
        <v>1412</v>
      </c>
      <c r="N971" s="23" t="s">
        <v>1413</v>
      </c>
      <c r="O971" s="23" t="s">
        <v>2517</v>
      </c>
      <c r="P971" s="23">
        <v>8065</v>
      </c>
      <c r="Q971" s="23">
        <v>3.9119999999999999</v>
      </c>
      <c r="R971" s="23" t="s">
        <v>42</v>
      </c>
      <c r="S971" s="23" t="s">
        <v>36</v>
      </c>
    </row>
    <row r="972" spans="1:19" x14ac:dyDescent="0.35">
      <c r="A972" s="23" t="str">
        <f t="shared" si="176"/>
        <v>Fakih Hani</v>
      </c>
      <c r="B972" s="23" t="str">
        <f t="shared" si="177"/>
        <v>327.80.441.0</v>
      </c>
      <c r="C972" s="23" t="str">
        <f t="shared" si="178"/>
        <v>R9</v>
      </c>
      <c r="D972" s="23">
        <f t="shared" si="179"/>
        <v>0.54400000000000004</v>
      </c>
      <c r="E972" s="23" t="str">
        <f t="shared" si="180"/>
        <v>45+</v>
      </c>
      <c r="F972" s="23" t="str">
        <f t="shared" si="181"/>
        <v>A</v>
      </c>
      <c r="G972" s="27" t="s">
        <v>3273</v>
      </c>
      <c r="H972" s="27" t="str">
        <f t="shared" si="175"/>
        <v/>
      </c>
      <c r="I972" s="23" t="str">
        <f t="shared" si="182"/>
        <v>Messieurs</v>
      </c>
      <c r="J972" t="str">
        <f t="shared" si="183"/>
        <v>441.0</v>
      </c>
      <c r="K972">
        <f t="shared" si="184"/>
        <v>4</v>
      </c>
      <c r="L972" s="23" t="str">
        <f t="shared" si="185"/>
        <v>R9 </v>
      </c>
      <c r="M972" s="23" t="s">
        <v>3597</v>
      </c>
      <c r="N972" s="23" t="s">
        <v>3598</v>
      </c>
      <c r="O972" s="23" t="s">
        <v>2525</v>
      </c>
      <c r="P972" s="23">
        <v>58872</v>
      </c>
      <c r="Q972" s="23">
        <v>0.54400000000000004</v>
      </c>
      <c r="R972" s="23" t="s">
        <v>76</v>
      </c>
      <c r="S972" s="23" t="s">
        <v>36</v>
      </c>
    </row>
    <row r="973" spans="1:19" x14ac:dyDescent="0.35">
      <c r="A973" s="23" t="str">
        <f t="shared" si="176"/>
        <v>Fakih Toufic</v>
      </c>
      <c r="B973" s="23" t="str">
        <f t="shared" si="177"/>
        <v>327.80.441.1</v>
      </c>
      <c r="C973" s="23" t="str">
        <f t="shared" si="178"/>
        <v>R9</v>
      </c>
      <c r="D973" s="23">
        <f t="shared" si="179"/>
        <v>0.81</v>
      </c>
      <c r="E973" s="23" t="str">
        <f t="shared" si="180"/>
        <v>45+</v>
      </c>
      <c r="F973" s="23" t="str">
        <f t="shared" si="181"/>
        <v>A</v>
      </c>
      <c r="G973" s="27" t="s">
        <v>3273</v>
      </c>
      <c r="H973" s="27" t="str">
        <f t="shared" si="175"/>
        <v/>
      </c>
      <c r="I973" s="23" t="str">
        <f t="shared" si="182"/>
        <v>Messieurs</v>
      </c>
      <c r="J973" t="str">
        <f t="shared" si="183"/>
        <v>441.1</v>
      </c>
      <c r="K973">
        <f t="shared" si="184"/>
        <v>4</v>
      </c>
      <c r="L973" s="23" t="str">
        <f t="shared" si="185"/>
        <v>R9 </v>
      </c>
      <c r="M973" s="23" t="s">
        <v>3599</v>
      </c>
      <c r="N973" s="23" t="s">
        <v>3600</v>
      </c>
      <c r="O973" s="23" t="s">
        <v>2525</v>
      </c>
      <c r="P973" s="23">
        <v>31772</v>
      </c>
      <c r="Q973" s="23">
        <v>0.81</v>
      </c>
      <c r="R973" s="23" t="s">
        <v>76</v>
      </c>
      <c r="S973" s="23" t="s">
        <v>36</v>
      </c>
    </row>
    <row r="974" spans="1:19" x14ac:dyDescent="0.35">
      <c r="A974" s="23" t="str">
        <f t="shared" si="176"/>
        <v>Falconnet Benjamin</v>
      </c>
      <c r="B974" s="23" t="str">
        <f t="shared" si="177"/>
        <v>327.10.255.0</v>
      </c>
      <c r="C974" s="23" t="str">
        <f t="shared" si="178"/>
        <v>R9</v>
      </c>
      <c r="D974" s="23">
        <f t="shared" si="179"/>
        <v>0.63400000000000001</v>
      </c>
      <c r="E974" s="23" t="str">
        <f t="shared" si="180"/>
        <v>16&amp;U</v>
      </c>
      <c r="F974" s="23" t="str">
        <f t="shared" si="181"/>
        <v>A</v>
      </c>
      <c r="G974" s="27" t="s">
        <v>27</v>
      </c>
      <c r="H974" s="27" t="str">
        <f t="shared" si="175"/>
        <v/>
      </c>
      <c r="I974" s="23" t="str">
        <f t="shared" si="182"/>
        <v>Messieurs</v>
      </c>
      <c r="J974" t="str">
        <f t="shared" si="183"/>
        <v>255.0</v>
      </c>
      <c r="K974">
        <f t="shared" si="184"/>
        <v>2</v>
      </c>
      <c r="L974" s="23" t="str">
        <f t="shared" si="185"/>
        <v>R9 </v>
      </c>
      <c r="M974" s="23" t="s">
        <v>3104</v>
      </c>
      <c r="N974" s="23" t="s">
        <v>3105</v>
      </c>
      <c r="O974" s="23" t="s">
        <v>2525</v>
      </c>
      <c r="P974" s="23">
        <v>58314</v>
      </c>
      <c r="Q974" s="23">
        <v>0.63400000000000001</v>
      </c>
      <c r="R974" s="23" t="s">
        <v>85</v>
      </c>
      <c r="S974" s="23" t="s">
        <v>36</v>
      </c>
    </row>
    <row r="975" spans="1:19" x14ac:dyDescent="0.35">
      <c r="A975" s="23" t="str">
        <f t="shared" si="176"/>
        <v>Falconnet Jean-Romain</v>
      </c>
      <c r="B975" s="23" t="str">
        <f t="shared" si="177"/>
        <v>327.74.222.0</v>
      </c>
      <c r="C975" s="23" t="str">
        <f t="shared" si="178"/>
        <v>R6</v>
      </c>
      <c r="D975" s="23">
        <f t="shared" si="179"/>
        <v>4.4329999999999998</v>
      </c>
      <c r="E975" s="23" t="str">
        <f t="shared" si="180"/>
        <v>50+</v>
      </c>
      <c r="F975" s="23" t="str">
        <f t="shared" si="181"/>
        <v>A</v>
      </c>
      <c r="G975" s="27" t="s">
        <v>27</v>
      </c>
      <c r="H975" s="27" t="str">
        <f t="shared" si="175"/>
        <v/>
      </c>
      <c r="I975" s="23" t="str">
        <f t="shared" si="182"/>
        <v>Messieurs</v>
      </c>
      <c r="J975" t="str">
        <f t="shared" si="183"/>
        <v>222.0</v>
      </c>
      <c r="K975">
        <f t="shared" si="184"/>
        <v>2</v>
      </c>
      <c r="L975" s="23" t="str">
        <f t="shared" si="185"/>
        <v>R6 </v>
      </c>
      <c r="M975" s="23" t="s">
        <v>2256</v>
      </c>
      <c r="N975" s="23" t="s">
        <v>2257</v>
      </c>
      <c r="O975" s="23" t="s">
        <v>2517</v>
      </c>
      <c r="P975" s="23">
        <v>6082</v>
      </c>
      <c r="Q975" s="23">
        <v>4.4329999999999998</v>
      </c>
      <c r="R975" s="23" t="s">
        <v>39</v>
      </c>
      <c r="S975" s="23" t="s">
        <v>36</v>
      </c>
    </row>
    <row r="976" spans="1:19" x14ac:dyDescent="0.35">
      <c r="A976" s="23" t="str">
        <f t="shared" si="176"/>
        <v>Fankhauser Adrien</v>
      </c>
      <c r="B976" s="23" t="str">
        <f t="shared" si="177"/>
        <v>328.92.454.0</v>
      </c>
      <c r="C976" s="23" t="str">
        <f t="shared" si="178"/>
        <v>R9</v>
      </c>
      <c r="D976" s="23">
        <f t="shared" si="179"/>
        <v>0.75</v>
      </c>
      <c r="E976" s="23" t="str">
        <f t="shared" si="180"/>
        <v>A</v>
      </c>
      <c r="F976" s="23" t="str">
        <f t="shared" si="181"/>
        <v>S</v>
      </c>
      <c r="G976" s="27" t="s">
        <v>497</v>
      </c>
      <c r="H976" s="27" t="str">
        <f t="shared" si="175"/>
        <v/>
      </c>
      <c r="I976" s="23" t="str">
        <f t="shared" si="182"/>
        <v>Messieurs</v>
      </c>
      <c r="J976" t="str">
        <f t="shared" si="183"/>
        <v>454.0</v>
      </c>
      <c r="K976">
        <f t="shared" si="184"/>
        <v>4</v>
      </c>
      <c r="L976" s="23" t="str">
        <f t="shared" si="185"/>
        <v>R9 </v>
      </c>
      <c r="M976" s="23" t="s">
        <v>1132</v>
      </c>
      <c r="N976" s="23" t="s">
        <v>1133</v>
      </c>
      <c r="O976" s="23" t="s">
        <v>2525</v>
      </c>
      <c r="P976" s="23">
        <v>32606</v>
      </c>
      <c r="Q976" s="23">
        <v>0.75</v>
      </c>
      <c r="R976" s="23" t="s">
        <v>36</v>
      </c>
      <c r="S976" s="23" t="s">
        <v>822</v>
      </c>
    </row>
    <row r="977" spans="1:19" x14ac:dyDescent="0.35">
      <c r="A977" s="23" t="str">
        <f t="shared" si="176"/>
        <v>Farhat Samy</v>
      </c>
      <c r="B977" s="23" t="str">
        <f t="shared" si="177"/>
        <v>329.03.170.0</v>
      </c>
      <c r="C977" s="23" t="str">
        <f t="shared" si="178"/>
        <v>R9</v>
      </c>
      <c r="D977" s="23">
        <f t="shared" si="179"/>
        <v>0.75</v>
      </c>
      <c r="E977" s="23" t="str">
        <f t="shared" si="180"/>
        <v>A</v>
      </c>
      <c r="F977" s="23" t="str">
        <f t="shared" si="181"/>
        <v>S</v>
      </c>
      <c r="G977" s="27" t="s">
        <v>28</v>
      </c>
      <c r="H977" s="27" t="str">
        <f t="shared" si="175"/>
        <v/>
      </c>
      <c r="I977" s="23" t="str">
        <f t="shared" si="182"/>
        <v>Messieurs</v>
      </c>
      <c r="J977" t="str">
        <f t="shared" si="183"/>
        <v>170.0</v>
      </c>
      <c r="K977">
        <f t="shared" si="184"/>
        <v>1</v>
      </c>
      <c r="L977" s="23" t="str">
        <f t="shared" si="185"/>
        <v>R9 </v>
      </c>
      <c r="M977" s="23" t="s">
        <v>260</v>
      </c>
      <c r="N977" s="23" t="s">
        <v>261</v>
      </c>
      <c r="O977" s="23" t="s">
        <v>2525</v>
      </c>
      <c r="P977" s="23">
        <v>32606</v>
      </c>
      <c r="Q977" s="23">
        <v>0.75</v>
      </c>
      <c r="R977" s="23" t="s">
        <v>36</v>
      </c>
      <c r="S977" s="23" t="s">
        <v>822</v>
      </c>
    </row>
    <row r="978" spans="1:19" x14ac:dyDescent="0.35">
      <c r="A978" s="23" t="str">
        <f t="shared" si="176"/>
        <v>Farpour Nathalie</v>
      </c>
      <c r="B978" s="23" t="str">
        <f t="shared" si="177"/>
        <v>329.68.522.0</v>
      </c>
      <c r="C978" s="23" t="str">
        <f t="shared" si="178"/>
        <v>R6</v>
      </c>
      <c r="D978" s="23">
        <f t="shared" si="179"/>
        <v>3.88</v>
      </c>
      <c r="E978" s="23" t="str">
        <f t="shared" si="180"/>
        <v>55+</v>
      </c>
      <c r="F978" s="23" t="str">
        <f t="shared" si="181"/>
        <v>A</v>
      </c>
      <c r="G978" s="27" t="s">
        <v>1733</v>
      </c>
      <c r="H978" s="27" t="str">
        <f t="shared" si="175"/>
        <v/>
      </c>
      <c r="I978" s="23" t="str">
        <f t="shared" si="182"/>
        <v>Dames</v>
      </c>
      <c r="J978" t="str">
        <f t="shared" si="183"/>
        <v>522.0</v>
      </c>
      <c r="K978">
        <f t="shared" si="184"/>
        <v>5</v>
      </c>
      <c r="L978" s="23" t="str">
        <f t="shared" si="185"/>
        <v>R6 </v>
      </c>
      <c r="M978" s="23" t="s">
        <v>1751</v>
      </c>
      <c r="N978" s="23" t="s">
        <v>1752</v>
      </c>
      <c r="O978" s="23" t="s">
        <v>2517</v>
      </c>
      <c r="P978" s="23">
        <v>2903</v>
      </c>
      <c r="Q978" s="23">
        <v>3.88</v>
      </c>
      <c r="R978" s="23" t="s">
        <v>53</v>
      </c>
      <c r="S978" s="23" t="s">
        <v>36</v>
      </c>
    </row>
    <row r="979" spans="1:19" x14ac:dyDescent="0.35">
      <c r="A979" s="23" t="str">
        <f t="shared" si="176"/>
        <v>Fasel Sonja</v>
      </c>
      <c r="B979" s="23" t="str">
        <f t="shared" si="177"/>
        <v>330.51.866.0</v>
      </c>
      <c r="C979" s="23" t="str">
        <f t="shared" si="178"/>
        <v>R9</v>
      </c>
      <c r="D979" s="23">
        <f t="shared" si="179"/>
        <v>0.75</v>
      </c>
      <c r="E979" s="23" t="str">
        <f t="shared" si="180"/>
        <v>75+</v>
      </c>
      <c r="F979" s="23" t="str">
        <f t="shared" si="181"/>
        <v>S</v>
      </c>
      <c r="G979" s="27" t="s">
        <v>25</v>
      </c>
      <c r="H979" s="27" t="str">
        <f t="shared" si="175"/>
        <v/>
      </c>
      <c r="I979" s="23" t="str">
        <f t="shared" si="182"/>
        <v>Dames</v>
      </c>
      <c r="J979" t="str">
        <f t="shared" si="183"/>
        <v>866.0</v>
      </c>
      <c r="K979">
        <f t="shared" si="184"/>
        <v>8</v>
      </c>
      <c r="L979" s="23" t="str">
        <f t="shared" si="185"/>
        <v>R9 </v>
      </c>
      <c r="M979" s="23" t="s">
        <v>877</v>
      </c>
      <c r="N979" s="23" t="s">
        <v>878</v>
      </c>
      <c r="O979" s="23" t="s">
        <v>2525</v>
      </c>
      <c r="P979" s="23">
        <v>11849</v>
      </c>
      <c r="Q979" s="23">
        <v>0.75</v>
      </c>
      <c r="R979" s="23" t="s">
        <v>155</v>
      </c>
      <c r="S979" s="23" t="s">
        <v>822</v>
      </c>
    </row>
    <row r="980" spans="1:19" x14ac:dyDescent="0.35">
      <c r="A980" s="23" t="str">
        <f t="shared" si="176"/>
        <v>Fasola Kilian</v>
      </c>
      <c r="B980" s="23" t="str">
        <f t="shared" si="177"/>
        <v>330.10.127.0</v>
      </c>
      <c r="C980" s="23" t="str">
        <f t="shared" si="178"/>
        <v>R9</v>
      </c>
      <c r="D980" s="23">
        <f t="shared" si="179"/>
        <v>0.75</v>
      </c>
      <c r="E980" s="23" t="str">
        <f t="shared" si="180"/>
        <v>16&amp;U</v>
      </c>
      <c r="F980" s="23" t="str">
        <f t="shared" si="181"/>
        <v>A</v>
      </c>
      <c r="G980" s="27" t="s">
        <v>3274</v>
      </c>
      <c r="H980" s="27" t="str">
        <f t="shared" si="175"/>
        <v/>
      </c>
      <c r="I980" s="23" t="str">
        <f t="shared" si="182"/>
        <v>Messieurs</v>
      </c>
      <c r="J980" t="str">
        <f t="shared" si="183"/>
        <v>127.0</v>
      </c>
      <c r="K980">
        <f t="shared" si="184"/>
        <v>1</v>
      </c>
      <c r="L980" s="23" t="str">
        <f t="shared" si="185"/>
        <v>R9 </v>
      </c>
      <c r="M980" s="23" t="s">
        <v>3740</v>
      </c>
      <c r="N980" s="23" t="s">
        <v>3741</v>
      </c>
      <c r="O980" s="23" t="s">
        <v>2525</v>
      </c>
      <c r="P980" s="23">
        <v>32606</v>
      </c>
      <c r="Q980" s="23">
        <v>0.75</v>
      </c>
      <c r="R980" s="23" t="s">
        <v>85</v>
      </c>
      <c r="S980" s="23" t="s">
        <v>36</v>
      </c>
    </row>
    <row r="981" spans="1:19" x14ac:dyDescent="0.35">
      <c r="A981" s="23" t="str">
        <f t="shared" si="176"/>
        <v>Fasola Mathieu</v>
      </c>
      <c r="B981" s="23" t="str">
        <f t="shared" si="177"/>
        <v>330.77.351.0</v>
      </c>
      <c r="C981" s="23" t="str">
        <f t="shared" si="178"/>
        <v>R9</v>
      </c>
      <c r="D981" s="23">
        <f t="shared" si="179"/>
        <v>0.75</v>
      </c>
      <c r="E981" s="23" t="str">
        <f t="shared" si="180"/>
        <v>45+</v>
      </c>
      <c r="F981" s="23" t="str">
        <f t="shared" si="181"/>
        <v>A</v>
      </c>
      <c r="G981" s="27" t="s">
        <v>3274</v>
      </c>
      <c r="H981" s="27" t="str">
        <f t="shared" si="175"/>
        <v/>
      </c>
      <c r="I981" s="23" t="str">
        <f t="shared" si="182"/>
        <v>Messieurs</v>
      </c>
      <c r="J981" t="str">
        <f t="shared" si="183"/>
        <v>351.0</v>
      </c>
      <c r="K981">
        <f t="shared" si="184"/>
        <v>3</v>
      </c>
      <c r="L981" s="23" t="str">
        <f t="shared" si="185"/>
        <v>R9 </v>
      </c>
      <c r="M981" s="23" t="s">
        <v>3756</v>
      </c>
      <c r="N981" s="23" t="s">
        <v>3757</v>
      </c>
      <c r="O981" s="23" t="s">
        <v>2525</v>
      </c>
      <c r="P981" s="23">
        <v>32606</v>
      </c>
      <c r="Q981" s="23">
        <v>0.75</v>
      </c>
      <c r="R981" s="23" t="s">
        <v>76</v>
      </c>
      <c r="S981" s="23" t="s">
        <v>36</v>
      </c>
    </row>
    <row r="982" spans="1:19" x14ac:dyDescent="0.35">
      <c r="A982" s="23" t="str">
        <f t="shared" si="176"/>
        <v>Fassnacht Thomas</v>
      </c>
      <c r="B982" s="23" t="str">
        <f t="shared" si="177"/>
        <v>331.83.222.1</v>
      </c>
      <c r="C982" s="23" t="str">
        <f t="shared" si="178"/>
        <v>R6</v>
      </c>
      <c r="D982" s="23">
        <f t="shared" si="179"/>
        <v>4.38</v>
      </c>
      <c r="E982" s="23" t="str">
        <f t="shared" si="180"/>
        <v>40+</v>
      </c>
      <c r="F982" s="23" t="str">
        <f t="shared" si="181"/>
        <v>S</v>
      </c>
      <c r="G982" s="27" t="s">
        <v>4910</v>
      </c>
      <c r="H982" s="27" t="str">
        <f t="shared" si="175"/>
        <v/>
      </c>
      <c r="I982" s="23" t="str">
        <f t="shared" si="182"/>
        <v>Messieurs</v>
      </c>
      <c r="J982" t="str">
        <f t="shared" si="183"/>
        <v>222.1</v>
      </c>
      <c r="K982">
        <f t="shared" si="184"/>
        <v>2</v>
      </c>
      <c r="L982" s="23" t="str">
        <f t="shared" si="185"/>
        <v>R6 </v>
      </c>
      <c r="M982" s="23" t="s">
        <v>6379</v>
      </c>
      <c r="N982" s="23" t="s">
        <v>6380</v>
      </c>
      <c r="O982" s="23" t="s">
        <v>2517</v>
      </c>
      <c r="P982" s="23">
        <v>6250</v>
      </c>
      <c r="Q982" s="23">
        <v>4.38</v>
      </c>
      <c r="R982" s="23" t="s">
        <v>68</v>
      </c>
      <c r="S982" s="23" t="s">
        <v>822</v>
      </c>
    </row>
    <row r="983" spans="1:19" x14ac:dyDescent="0.35">
      <c r="A983" s="23" t="str">
        <f t="shared" si="176"/>
        <v>Fathallah Sabri</v>
      </c>
      <c r="B983" s="23" t="str">
        <f t="shared" si="177"/>
        <v>332.76.312.0</v>
      </c>
      <c r="C983" s="23" t="str">
        <f t="shared" si="178"/>
        <v>R6</v>
      </c>
      <c r="D983" s="23">
        <f t="shared" si="179"/>
        <v>4.1500000000000004</v>
      </c>
      <c r="E983" s="23" t="str">
        <f t="shared" si="180"/>
        <v>50+</v>
      </c>
      <c r="F983" s="23" t="str">
        <f t="shared" si="181"/>
        <v>A</v>
      </c>
      <c r="G983" s="27" t="s">
        <v>497</v>
      </c>
      <c r="H983" s="27" t="str">
        <f t="shared" si="175"/>
        <v/>
      </c>
      <c r="I983" s="23" t="str">
        <f t="shared" si="182"/>
        <v>Messieurs</v>
      </c>
      <c r="J983" t="str">
        <f t="shared" si="183"/>
        <v>312.0</v>
      </c>
      <c r="K983">
        <f t="shared" si="184"/>
        <v>3</v>
      </c>
      <c r="L983" s="23" t="str">
        <f t="shared" si="185"/>
        <v>R6 </v>
      </c>
      <c r="M983" s="23" t="s">
        <v>3303</v>
      </c>
      <c r="N983" s="23" t="s">
        <v>3304</v>
      </c>
      <c r="O983" s="23" t="s">
        <v>2517</v>
      </c>
      <c r="P983" s="23">
        <v>7056</v>
      </c>
      <c r="Q983" s="23">
        <v>4.1500000000000004</v>
      </c>
      <c r="R983" s="23" t="s">
        <v>39</v>
      </c>
      <c r="S983" s="23" t="s">
        <v>36</v>
      </c>
    </row>
    <row r="984" spans="1:19" x14ac:dyDescent="0.35">
      <c r="A984" s="23" t="str">
        <f t="shared" si="176"/>
        <v>Fatton Philippe</v>
      </c>
      <c r="B984" s="23" t="str">
        <f t="shared" si="177"/>
        <v>332.60.201.0</v>
      </c>
      <c r="C984" s="23" t="str">
        <f t="shared" si="178"/>
        <v>R9</v>
      </c>
      <c r="D984" s="23">
        <f t="shared" si="179"/>
        <v>0.75</v>
      </c>
      <c r="E984" s="23" t="str">
        <f t="shared" si="180"/>
        <v>65+</v>
      </c>
      <c r="F984" s="23" t="str">
        <f t="shared" si="181"/>
        <v>S</v>
      </c>
      <c r="G984" s="27" t="s">
        <v>497</v>
      </c>
      <c r="H984" s="27" t="str">
        <f t="shared" si="175"/>
        <v/>
      </c>
      <c r="I984" s="23" t="str">
        <f t="shared" si="182"/>
        <v>Messieurs</v>
      </c>
      <c r="J984" t="str">
        <f t="shared" si="183"/>
        <v>201.0</v>
      </c>
      <c r="K984">
        <f t="shared" si="184"/>
        <v>2</v>
      </c>
      <c r="L984" s="23" t="str">
        <f t="shared" si="185"/>
        <v>R9 </v>
      </c>
      <c r="M984" s="23" t="s">
        <v>1134</v>
      </c>
      <c r="N984" s="23" t="s">
        <v>1135</v>
      </c>
      <c r="O984" s="23" t="s">
        <v>2525</v>
      </c>
      <c r="P984" s="23">
        <v>32606</v>
      </c>
      <c r="Q984" s="23">
        <v>0.75</v>
      </c>
      <c r="R984" s="23" t="s">
        <v>96</v>
      </c>
      <c r="S984" s="23" t="s">
        <v>822</v>
      </c>
    </row>
    <row r="985" spans="1:19" x14ac:dyDescent="0.35">
      <c r="A985" s="23" t="str">
        <f t="shared" si="176"/>
        <v>Fatton Salomé</v>
      </c>
      <c r="B985" s="23" t="str">
        <f t="shared" si="177"/>
        <v>332.90.625.0</v>
      </c>
      <c r="C985" s="23" t="str">
        <f t="shared" si="178"/>
        <v>R9</v>
      </c>
      <c r="D985" s="23">
        <f t="shared" si="179"/>
        <v>0.75</v>
      </c>
      <c r="E985" s="23" t="str">
        <f t="shared" si="180"/>
        <v>35+</v>
      </c>
      <c r="F985" s="23" t="str">
        <f t="shared" si="181"/>
        <v>S</v>
      </c>
      <c r="G985" s="27" t="s">
        <v>497</v>
      </c>
      <c r="H985" s="27" t="str">
        <f t="shared" si="175"/>
        <v/>
      </c>
      <c r="I985" s="23" t="str">
        <f t="shared" si="182"/>
        <v>Dames</v>
      </c>
      <c r="J985" t="str">
        <f t="shared" si="183"/>
        <v>625.0</v>
      </c>
      <c r="K985">
        <f t="shared" si="184"/>
        <v>6</v>
      </c>
      <c r="L985" s="23" t="str">
        <f t="shared" si="185"/>
        <v>R9 </v>
      </c>
      <c r="M985" s="23" t="s">
        <v>1136</v>
      </c>
      <c r="N985" s="23" t="s">
        <v>1137</v>
      </c>
      <c r="O985" s="23" t="s">
        <v>2525</v>
      </c>
      <c r="P985" s="23">
        <v>11849</v>
      </c>
      <c r="Q985" s="23">
        <v>0.75</v>
      </c>
      <c r="R985" s="23" t="s">
        <v>42</v>
      </c>
      <c r="S985" s="23" t="s">
        <v>822</v>
      </c>
    </row>
    <row r="986" spans="1:19" x14ac:dyDescent="0.35">
      <c r="A986" s="23" t="str">
        <f t="shared" si="176"/>
        <v>Fauche Edgar</v>
      </c>
      <c r="B986" s="23" t="str">
        <f t="shared" si="177"/>
        <v>332.08.224.0</v>
      </c>
      <c r="C986" s="23" t="str">
        <f t="shared" si="178"/>
        <v>R9</v>
      </c>
      <c r="D986" s="23">
        <f t="shared" si="179"/>
        <v>0.745</v>
      </c>
      <c r="E986" s="23" t="str">
        <f t="shared" si="180"/>
        <v>18&amp;U</v>
      </c>
      <c r="F986" s="23" t="str">
        <f t="shared" si="181"/>
        <v>A</v>
      </c>
      <c r="G986" s="27" t="s">
        <v>3273</v>
      </c>
      <c r="H986" s="27" t="str">
        <f t="shared" si="175"/>
        <v/>
      </c>
      <c r="I986" s="23" t="str">
        <f t="shared" si="182"/>
        <v>Messieurs</v>
      </c>
      <c r="J986" t="str">
        <f t="shared" si="183"/>
        <v>224.0</v>
      </c>
      <c r="K986">
        <f t="shared" si="184"/>
        <v>2</v>
      </c>
      <c r="L986" s="23" t="str">
        <f t="shared" si="185"/>
        <v>R9 </v>
      </c>
      <c r="M986" s="23" t="s">
        <v>4994</v>
      </c>
      <c r="N986" s="23" t="s">
        <v>4995</v>
      </c>
      <c r="O986" s="23" t="s">
        <v>2525</v>
      </c>
      <c r="P986" s="23">
        <v>44992</v>
      </c>
      <c r="Q986" s="23">
        <v>0.745</v>
      </c>
      <c r="R986" s="23" t="s">
        <v>71</v>
      </c>
      <c r="S986" s="23" t="s">
        <v>36</v>
      </c>
    </row>
    <row r="987" spans="1:19" x14ac:dyDescent="0.35">
      <c r="A987" s="23" t="str">
        <f t="shared" si="176"/>
        <v>Fauchère Marie-Françoise</v>
      </c>
      <c r="B987" s="23" t="str">
        <f t="shared" si="177"/>
        <v>332.63.744.0</v>
      </c>
      <c r="C987" s="23" t="str">
        <f t="shared" si="178"/>
        <v>R9</v>
      </c>
      <c r="D987" s="23">
        <f t="shared" si="179"/>
        <v>0.58699999999999997</v>
      </c>
      <c r="E987" s="23" t="str">
        <f t="shared" si="180"/>
        <v>60+</v>
      </c>
      <c r="F987" s="23" t="str">
        <f t="shared" si="181"/>
        <v>A</v>
      </c>
      <c r="G987" s="27" t="s">
        <v>26</v>
      </c>
      <c r="H987" s="27" t="str">
        <f t="shared" si="175"/>
        <v/>
      </c>
      <c r="I987" s="23" t="str">
        <f t="shared" si="182"/>
        <v>Dames</v>
      </c>
      <c r="J987" t="str">
        <f t="shared" si="183"/>
        <v>744.0</v>
      </c>
      <c r="K987">
        <f t="shared" si="184"/>
        <v>7</v>
      </c>
      <c r="L987" s="23" t="str">
        <f t="shared" si="185"/>
        <v>R9 </v>
      </c>
      <c r="M987" s="23" t="s">
        <v>167</v>
      </c>
      <c r="N987" s="23" t="s">
        <v>168</v>
      </c>
      <c r="O987" s="23" t="s">
        <v>2525</v>
      </c>
      <c r="P987" s="23">
        <v>21584</v>
      </c>
      <c r="Q987" s="23">
        <v>0.58699999999999997</v>
      </c>
      <c r="R987" s="23" t="s">
        <v>47</v>
      </c>
      <c r="S987" s="23" t="s">
        <v>36</v>
      </c>
    </row>
    <row r="988" spans="1:19" x14ac:dyDescent="0.35">
      <c r="A988" s="23" t="str">
        <f t="shared" si="176"/>
        <v>Faure Manuel</v>
      </c>
      <c r="B988" s="23" t="str">
        <f t="shared" si="177"/>
        <v>332.58.424.0</v>
      </c>
      <c r="C988" s="23" t="str">
        <f t="shared" si="178"/>
        <v>R8</v>
      </c>
      <c r="D988" s="23">
        <f t="shared" si="179"/>
        <v>1.7270000000000001</v>
      </c>
      <c r="E988" s="23" t="str">
        <f t="shared" si="180"/>
        <v>65+</v>
      </c>
      <c r="F988" s="23" t="str">
        <f t="shared" si="181"/>
        <v>S</v>
      </c>
      <c r="G988" s="27" t="s">
        <v>1733</v>
      </c>
      <c r="H988" s="27" t="str">
        <f t="shared" si="175"/>
        <v/>
      </c>
      <c r="I988" s="23" t="str">
        <f t="shared" si="182"/>
        <v>Messieurs</v>
      </c>
      <c r="J988" t="str">
        <f t="shared" si="183"/>
        <v>424.0</v>
      </c>
      <c r="K988">
        <f t="shared" si="184"/>
        <v>4</v>
      </c>
      <c r="L988" s="23" t="str">
        <f t="shared" si="185"/>
        <v>R8 </v>
      </c>
      <c r="M988" s="23" t="s">
        <v>2705</v>
      </c>
      <c r="N988" s="23" t="s">
        <v>2706</v>
      </c>
      <c r="O988" s="23" t="s">
        <v>2522</v>
      </c>
      <c r="P988" s="23">
        <v>21623</v>
      </c>
      <c r="Q988" s="23">
        <v>1.7270000000000001</v>
      </c>
      <c r="R988" s="23" t="s">
        <v>96</v>
      </c>
      <c r="S988" s="23" t="s">
        <v>822</v>
      </c>
    </row>
    <row r="989" spans="1:19" x14ac:dyDescent="0.35">
      <c r="A989" s="23" t="str">
        <f t="shared" si="176"/>
        <v>Faure Raphaël</v>
      </c>
      <c r="B989" s="23" t="str">
        <f t="shared" si="177"/>
        <v>332.94.307.0</v>
      </c>
      <c r="C989" s="23" t="str">
        <f t="shared" si="178"/>
        <v>R7</v>
      </c>
      <c r="D989" s="23">
        <f t="shared" si="179"/>
        <v>3.0049999999999999</v>
      </c>
      <c r="E989" s="23" t="str">
        <f t="shared" si="180"/>
        <v>A</v>
      </c>
      <c r="F989" s="23" t="str">
        <f t="shared" si="181"/>
        <v>A</v>
      </c>
      <c r="G989" s="27" t="s">
        <v>3273</v>
      </c>
      <c r="H989" s="27" t="str">
        <f t="shared" si="175"/>
        <v/>
      </c>
      <c r="I989" s="23" t="str">
        <f t="shared" si="182"/>
        <v>Messieurs</v>
      </c>
      <c r="J989" t="str">
        <f t="shared" si="183"/>
        <v>307.0</v>
      </c>
      <c r="K989">
        <f t="shared" si="184"/>
        <v>3</v>
      </c>
      <c r="L989" s="23" t="str">
        <f t="shared" si="185"/>
        <v>R7 </v>
      </c>
      <c r="M989" s="23" t="s">
        <v>3425</v>
      </c>
      <c r="N989" s="23" t="s">
        <v>3426</v>
      </c>
      <c r="O989" s="23" t="s">
        <v>2518</v>
      </c>
      <c r="P989" s="23">
        <v>12649</v>
      </c>
      <c r="Q989" s="23">
        <v>3.0049999999999999</v>
      </c>
      <c r="R989" s="23" t="s">
        <v>36</v>
      </c>
      <c r="S989" s="23" t="s">
        <v>36</v>
      </c>
    </row>
    <row r="990" spans="1:19" x14ac:dyDescent="0.35">
      <c r="A990" s="23" t="str">
        <f t="shared" si="176"/>
        <v>Faure Ugolin</v>
      </c>
      <c r="B990" s="23" t="str">
        <f t="shared" si="177"/>
        <v>332.10.122.0</v>
      </c>
      <c r="C990" s="23" t="str">
        <f t="shared" si="178"/>
        <v>R6</v>
      </c>
      <c r="D990" s="23">
        <f t="shared" si="179"/>
        <v>3.5289999999999999</v>
      </c>
      <c r="E990" s="23" t="str">
        <f t="shared" si="180"/>
        <v>16&amp;U</v>
      </c>
      <c r="F990" s="23" t="str">
        <f t="shared" si="181"/>
        <v>A</v>
      </c>
      <c r="G990" s="27" t="s">
        <v>1733</v>
      </c>
      <c r="H990" s="27" t="str">
        <f t="shared" si="175"/>
        <v/>
      </c>
      <c r="I990" s="23" t="str">
        <f t="shared" si="182"/>
        <v>Messieurs</v>
      </c>
      <c r="J990" t="str">
        <f t="shared" si="183"/>
        <v>122.0</v>
      </c>
      <c r="K990">
        <f t="shared" si="184"/>
        <v>1</v>
      </c>
      <c r="L990" s="23" t="str">
        <f t="shared" si="185"/>
        <v>R6 </v>
      </c>
      <c r="M990" s="23" t="s">
        <v>3983</v>
      </c>
      <c r="N990" s="23" t="s">
        <v>3984</v>
      </c>
      <c r="O990" s="23" t="s">
        <v>2517</v>
      </c>
      <c r="P990" s="23">
        <v>9839</v>
      </c>
      <c r="Q990" s="23">
        <v>3.5289999999999999</v>
      </c>
      <c r="R990" s="23" t="s">
        <v>85</v>
      </c>
      <c r="S990" s="23" t="s">
        <v>36</v>
      </c>
    </row>
    <row r="991" spans="1:19" x14ac:dyDescent="0.35">
      <c r="A991" s="23" t="str">
        <f t="shared" si="176"/>
        <v>Fausta Maroussia</v>
      </c>
      <c r="B991" s="23" t="str">
        <f t="shared" si="177"/>
        <v>332.12.556.0</v>
      </c>
      <c r="C991" s="23" t="str">
        <f t="shared" si="178"/>
        <v>R9</v>
      </c>
      <c r="D991" s="23">
        <f t="shared" si="179"/>
        <v>0.63900000000000001</v>
      </c>
      <c r="E991" s="23" t="str">
        <f t="shared" si="180"/>
        <v>14&amp;U</v>
      </c>
      <c r="F991" s="23" t="str">
        <f t="shared" si="181"/>
        <v>S</v>
      </c>
      <c r="G991" s="27" t="s">
        <v>493</v>
      </c>
      <c r="H991" s="27" t="str">
        <f t="shared" si="175"/>
        <v/>
      </c>
      <c r="I991" s="23" t="str">
        <f t="shared" si="182"/>
        <v>Dames</v>
      </c>
      <c r="J991" t="str">
        <f t="shared" si="183"/>
        <v>556.0</v>
      </c>
      <c r="K991">
        <f t="shared" si="184"/>
        <v>5</v>
      </c>
      <c r="L991" s="23" t="str">
        <f t="shared" si="185"/>
        <v>R9 </v>
      </c>
      <c r="M991" s="23" t="s">
        <v>3608</v>
      </c>
      <c r="N991" s="23" t="s">
        <v>3609</v>
      </c>
      <c r="O991" s="23" t="s">
        <v>2525</v>
      </c>
      <c r="P991" s="23">
        <v>21468</v>
      </c>
      <c r="Q991" s="23">
        <v>0.63900000000000001</v>
      </c>
      <c r="R991" s="23" t="s">
        <v>81</v>
      </c>
      <c r="S991" s="23" t="s">
        <v>822</v>
      </c>
    </row>
    <row r="992" spans="1:19" x14ac:dyDescent="0.35">
      <c r="A992" s="23" t="str">
        <f t="shared" si="176"/>
        <v>Favet Grégoire</v>
      </c>
      <c r="B992" s="23" t="str">
        <f t="shared" si="177"/>
        <v>333.71.185.0</v>
      </c>
      <c r="C992" s="23" t="str">
        <f t="shared" si="178"/>
        <v>R6</v>
      </c>
      <c r="D992" s="23">
        <f t="shared" si="179"/>
        <v>4.5149999999999997</v>
      </c>
      <c r="E992" s="23" t="str">
        <f t="shared" si="180"/>
        <v>55+</v>
      </c>
      <c r="F992" s="23" t="str">
        <f t="shared" si="181"/>
        <v>A</v>
      </c>
      <c r="G992" s="27" t="s">
        <v>2783</v>
      </c>
      <c r="H992" s="27" t="str">
        <f t="shared" si="175"/>
        <v/>
      </c>
      <c r="I992" s="23" t="str">
        <f t="shared" si="182"/>
        <v>Messieurs</v>
      </c>
      <c r="J992" t="str">
        <f t="shared" si="183"/>
        <v>185.0</v>
      </c>
      <c r="K992">
        <f t="shared" si="184"/>
        <v>1</v>
      </c>
      <c r="L992" s="23" t="str">
        <f t="shared" si="185"/>
        <v>R6 </v>
      </c>
      <c r="M992" s="23" t="s">
        <v>2460</v>
      </c>
      <c r="N992" s="23" t="s">
        <v>2461</v>
      </c>
      <c r="O992" s="23" t="s">
        <v>2517</v>
      </c>
      <c r="P992" s="23">
        <v>5799</v>
      </c>
      <c r="Q992" s="23">
        <v>4.5149999999999997</v>
      </c>
      <c r="R992" s="23" t="s">
        <v>53</v>
      </c>
      <c r="S992" s="23" t="s">
        <v>36</v>
      </c>
    </row>
    <row r="993" spans="1:19" x14ac:dyDescent="0.35">
      <c r="A993" s="23" t="str">
        <f t="shared" si="176"/>
        <v>Favet Olivier</v>
      </c>
      <c r="B993" s="23" t="str">
        <f t="shared" si="177"/>
        <v>333.99.358.0</v>
      </c>
      <c r="C993" s="23" t="str">
        <f t="shared" si="178"/>
        <v>R9</v>
      </c>
      <c r="D993" s="23">
        <f t="shared" si="179"/>
        <v>0.75</v>
      </c>
      <c r="E993" s="23" t="str">
        <f t="shared" si="180"/>
        <v>A</v>
      </c>
      <c r="F993" s="23" t="str">
        <f t="shared" si="181"/>
        <v>S</v>
      </c>
      <c r="G993" s="27" t="s">
        <v>2783</v>
      </c>
      <c r="H993" s="27" t="str">
        <f t="shared" si="175"/>
        <v/>
      </c>
      <c r="I993" s="23" t="str">
        <f t="shared" si="182"/>
        <v>Messieurs</v>
      </c>
      <c r="J993" t="str">
        <f t="shared" si="183"/>
        <v>358.0</v>
      </c>
      <c r="K993">
        <f t="shared" si="184"/>
        <v>3</v>
      </c>
      <c r="L993" s="23" t="str">
        <f t="shared" si="185"/>
        <v>R9 </v>
      </c>
      <c r="M993" s="23" t="s">
        <v>1562</v>
      </c>
      <c r="N993" s="23" t="s">
        <v>1563</v>
      </c>
      <c r="O993" s="23" t="s">
        <v>2525</v>
      </c>
      <c r="P993" s="23">
        <v>32606</v>
      </c>
      <c r="Q993" s="23">
        <v>0.75</v>
      </c>
      <c r="R993" s="23" t="s">
        <v>36</v>
      </c>
      <c r="S993" s="23" t="s">
        <v>822</v>
      </c>
    </row>
    <row r="994" spans="1:19" x14ac:dyDescent="0.35">
      <c r="A994" s="23" t="str">
        <f t="shared" si="176"/>
        <v>Favre Elias</v>
      </c>
      <c r="B994" s="23" t="str">
        <f t="shared" si="177"/>
        <v>333.95.125.0</v>
      </c>
      <c r="C994" s="23" t="str">
        <f t="shared" si="178"/>
        <v>R5</v>
      </c>
      <c r="D994" s="23">
        <f t="shared" si="179"/>
        <v>5.2169999999999996</v>
      </c>
      <c r="E994" s="23" t="str">
        <f t="shared" si="180"/>
        <v>A</v>
      </c>
      <c r="F994" s="23" t="str">
        <f t="shared" si="181"/>
        <v>A</v>
      </c>
      <c r="G994" s="27" t="s">
        <v>27</v>
      </c>
      <c r="H994" s="27" t="str">
        <f t="shared" si="175"/>
        <v/>
      </c>
      <c r="I994" s="23" t="str">
        <f t="shared" si="182"/>
        <v>Messieurs</v>
      </c>
      <c r="J994" t="str">
        <f t="shared" si="183"/>
        <v>125.0</v>
      </c>
      <c r="K994">
        <f t="shared" si="184"/>
        <v>1</v>
      </c>
      <c r="L994" s="23" t="str">
        <f t="shared" si="185"/>
        <v>R5 </v>
      </c>
      <c r="M994" s="23" t="s">
        <v>6027</v>
      </c>
      <c r="N994" s="23" t="s">
        <v>6028</v>
      </c>
      <c r="O994" s="23" t="s">
        <v>2536</v>
      </c>
      <c r="P994" s="23">
        <v>3831</v>
      </c>
      <c r="Q994" s="23">
        <v>5.2169999999999996</v>
      </c>
      <c r="R994" s="23" t="s">
        <v>36</v>
      </c>
      <c r="S994" s="23" t="s">
        <v>36</v>
      </c>
    </row>
    <row r="995" spans="1:19" x14ac:dyDescent="0.35">
      <c r="A995" s="23" t="str">
        <f t="shared" si="176"/>
        <v>Favre Jacques</v>
      </c>
      <c r="B995" s="23" t="str">
        <f t="shared" si="177"/>
        <v>333.74.130.0</v>
      </c>
      <c r="C995" s="23" t="str">
        <f t="shared" si="178"/>
        <v>R9</v>
      </c>
      <c r="D995" s="23">
        <f t="shared" si="179"/>
        <v>0.75</v>
      </c>
      <c r="E995" s="23" t="str">
        <f t="shared" si="180"/>
        <v>50+</v>
      </c>
      <c r="F995" s="23" t="str">
        <f t="shared" si="181"/>
        <v>S</v>
      </c>
      <c r="G995" s="27" t="s">
        <v>28</v>
      </c>
      <c r="H995" s="27" t="str">
        <f t="shared" si="175"/>
        <v/>
      </c>
      <c r="I995" s="23" t="str">
        <f t="shared" si="182"/>
        <v>Messieurs</v>
      </c>
      <c r="J995" t="str">
        <f t="shared" si="183"/>
        <v>130.0</v>
      </c>
      <c r="K995">
        <f t="shared" si="184"/>
        <v>1</v>
      </c>
      <c r="L995" s="23" t="str">
        <f t="shared" si="185"/>
        <v>R9 </v>
      </c>
      <c r="M995" s="23" t="s">
        <v>1414</v>
      </c>
      <c r="N995" s="23" t="s">
        <v>1415</v>
      </c>
      <c r="O995" s="23" t="s">
        <v>2525</v>
      </c>
      <c r="P995" s="23">
        <v>32606</v>
      </c>
      <c r="Q995" s="23">
        <v>0.75</v>
      </c>
      <c r="R995" s="23" t="s">
        <v>39</v>
      </c>
      <c r="S995" s="23" t="s">
        <v>822</v>
      </c>
    </row>
    <row r="996" spans="1:19" x14ac:dyDescent="0.35">
      <c r="A996" s="23" t="str">
        <f t="shared" si="176"/>
        <v>Favre Pauline</v>
      </c>
      <c r="B996" s="23" t="str">
        <f t="shared" si="177"/>
        <v>333.89.827.0</v>
      </c>
      <c r="C996" s="23" t="str">
        <f t="shared" si="178"/>
        <v>R9</v>
      </c>
      <c r="D996" s="23">
        <f t="shared" si="179"/>
        <v>0.75</v>
      </c>
      <c r="E996" s="23" t="str">
        <f t="shared" si="180"/>
        <v>35+</v>
      </c>
      <c r="F996" s="23" t="str">
        <f t="shared" si="181"/>
        <v>S</v>
      </c>
      <c r="G996" s="27" t="s">
        <v>4909</v>
      </c>
      <c r="H996" s="27" t="str">
        <f t="shared" si="175"/>
        <v/>
      </c>
      <c r="I996" s="23" t="str">
        <f t="shared" si="182"/>
        <v>Dames</v>
      </c>
      <c r="J996" t="str">
        <f t="shared" si="183"/>
        <v>827.0</v>
      </c>
      <c r="K996">
        <f t="shared" si="184"/>
        <v>8</v>
      </c>
      <c r="L996" s="23" t="str">
        <f t="shared" si="185"/>
        <v>R9 </v>
      </c>
      <c r="M996" s="23" t="s">
        <v>5725</v>
      </c>
      <c r="N996" s="23" t="s">
        <v>5726</v>
      </c>
      <c r="O996" s="23" t="s">
        <v>2525</v>
      </c>
      <c r="P996" s="23">
        <v>11849</v>
      </c>
      <c r="Q996" s="23">
        <v>0.75</v>
      </c>
      <c r="R996" s="23" t="s">
        <v>42</v>
      </c>
      <c r="S996" s="23" t="s">
        <v>822</v>
      </c>
    </row>
    <row r="997" spans="1:19" x14ac:dyDescent="0.35">
      <c r="A997" s="23" t="str">
        <f t="shared" si="176"/>
        <v>Favre Sandra</v>
      </c>
      <c r="B997" s="23" t="str">
        <f t="shared" si="177"/>
        <v>333.56.686.0</v>
      </c>
      <c r="C997" s="23" t="str">
        <f t="shared" si="178"/>
        <v>R9</v>
      </c>
      <c r="D997" s="23">
        <f t="shared" si="179"/>
        <v>0.75</v>
      </c>
      <c r="E997" s="23" t="str">
        <f t="shared" si="180"/>
        <v>70+</v>
      </c>
      <c r="F997" s="23" t="str">
        <f t="shared" si="181"/>
        <v>S</v>
      </c>
      <c r="G997" s="27" t="s">
        <v>4909</v>
      </c>
      <c r="H997" s="27" t="str">
        <f t="shared" si="175"/>
        <v/>
      </c>
      <c r="I997" s="23" t="str">
        <f t="shared" si="182"/>
        <v>Dames</v>
      </c>
      <c r="J997" t="str">
        <f t="shared" si="183"/>
        <v>686.0</v>
      </c>
      <c r="K997">
        <f t="shared" si="184"/>
        <v>6</v>
      </c>
      <c r="L997" s="23" t="str">
        <f t="shared" si="185"/>
        <v>R9 </v>
      </c>
      <c r="M997" s="23" t="s">
        <v>5729</v>
      </c>
      <c r="N997" s="23" t="s">
        <v>5730</v>
      </c>
      <c r="O997" s="23" t="s">
        <v>2525</v>
      </c>
      <c r="P997" s="23">
        <v>11849</v>
      </c>
      <c r="Q997" s="23">
        <v>0.75</v>
      </c>
      <c r="R997" s="23" t="s">
        <v>144</v>
      </c>
      <c r="S997" s="23" t="s">
        <v>822</v>
      </c>
    </row>
    <row r="998" spans="1:19" x14ac:dyDescent="0.35">
      <c r="A998" s="23" t="str">
        <f t="shared" si="176"/>
        <v>Favre Serge</v>
      </c>
      <c r="B998" s="23" t="str">
        <f t="shared" si="177"/>
        <v>333.68.289.0</v>
      </c>
      <c r="C998" s="23" t="str">
        <f t="shared" si="178"/>
        <v>R8</v>
      </c>
      <c r="D998" s="23">
        <f t="shared" si="179"/>
        <v>1.113</v>
      </c>
      <c r="E998" s="23" t="str">
        <f t="shared" si="180"/>
        <v>55+</v>
      </c>
      <c r="F998" s="23" t="str">
        <f t="shared" si="181"/>
        <v>A</v>
      </c>
      <c r="G998" s="27" t="s">
        <v>1733</v>
      </c>
      <c r="H998" s="27" t="str">
        <f t="shared" si="175"/>
        <v/>
      </c>
      <c r="I998" s="23" t="str">
        <f t="shared" si="182"/>
        <v>Messieurs</v>
      </c>
      <c r="J998" t="str">
        <f t="shared" si="183"/>
        <v>289.0</v>
      </c>
      <c r="K998">
        <f t="shared" si="184"/>
        <v>2</v>
      </c>
      <c r="L998" s="23" t="str">
        <f t="shared" si="185"/>
        <v>R8 </v>
      </c>
      <c r="M998" s="23" t="s">
        <v>3188</v>
      </c>
      <c r="N998" s="23" t="s">
        <v>3189</v>
      </c>
      <c r="O998" s="23" t="s">
        <v>2522</v>
      </c>
      <c r="P998" s="23">
        <v>27918</v>
      </c>
      <c r="Q998" s="23">
        <v>1.113</v>
      </c>
      <c r="R998" s="23" t="s">
        <v>53</v>
      </c>
      <c r="S998" s="23" t="s">
        <v>36</v>
      </c>
    </row>
    <row r="999" spans="1:19" x14ac:dyDescent="0.35">
      <c r="A999" s="23" t="str">
        <f t="shared" si="176"/>
        <v>Favre Thérèse</v>
      </c>
      <c r="B999" s="23" t="str">
        <f t="shared" si="177"/>
        <v>333.53.547.0</v>
      </c>
      <c r="C999" s="23" t="str">
        <f t="shared" si="178"/>
        <v>R9</v>
      </c>
      <c r="D999" s="23">
        <f t="shared" si="179"/>
        <v>0.75</v>
      </c>
      <c r="E999" s="23" t="str">
        <f t="shared" si="180"/>
        <v>70+</v>
      </c>
      <c r="F999" s="23" t="str">
        <f t="shared" si="181"/>
        <v>S</v>
      </c>
      <c r="G999" s="27" t="s">
        <v>497</v>
      </c>
      <c r="H999" s="27" t="str">
        <f t="shared" si="175"/>
        <v/>
      </c>
      <c r="I999" s="23" t="str">
        <f t="shared" si="182"/>
        <v>Dames</v>
      </c>
      <c r="J999" t="str">
        <f t="shared" si="183"/>
        <v>547.0</v>
      </c>
      <c r="K999">
        <f t="shared" si="184"/>
        <v>5</v>
      </c>
      <c r="L999" s="23" t="str">
        <f t="shared" si="185"/>
        <v>R9 </v>
      </c>
      <c r="M999" s="23" t="s">
        <v>1138</v>
      </c>
      <c r="N999" s="23" t="s">
        <v>1139</v>
      </c>
      <c r="O999" s="23" t="s">
        <v>2525</v>
      </c>
      <c r="P999" s="23">
        <v>11849</v>
      </c>
      <c r="Q999" s="23">
        <v>0.75</v>
      </c>
      <c r="R999" s="23" t="s">
        <v>144</v>
      </c>
      <c r="S999" s="23" t="s">
        <v>822</v>
      </c>
    </row>
    <row r="1000" spans="1:19" x14ac:dyDescent="0.35">
      <c r="A1000" s="23" t="str">
        <f t="shared" si="176"/>
        <v>Favrod-Coune Nils</v>
      </c>
      <c r="B1000" s="23" t="str">
        <f t="shared" si="177"/>
        <v>333.11.275.0</v>
      </c>
      <c r="C1000" s="23" t="str">
        <f t="shared" si="178"/>
        <v>R8</v>
      </c>
      <c r="D1000" s="23">
        <f t="shared" si="179"/>
        <v>1.8420000000000001</v>
      </c>
      <c r="E1000" s="23" t="str">
        <f t="shared" si="180"/>
        <v>16&amp;U</v>
      </c>
      <c r="F1000" s="23" t="str">
        <f t="shared" si="181"/>
        <v>A</v>
      </c>
      <c r="G1000" s="27" t="s">
        <v>5553</v>
      </c>
      <c r="H1000" s="27" t="str">
        <f t="shared" si="175"/>
        <v/>
      </c>
      <c r="I1000" s="23" t="str">
        <f t="shared" si="182"/>
        <v>Messieurs</v>
      </c>
      <c r="J1000" t="str">
        <f t="shared" si="183"/>
        <v>275.0</v>
      </c>
      <c r="K1000">
        <f t="shared" si="184"/>
        <v>2</v>
      </c>
      <c r="L1000" s="23" t="str">
        <f t="shared" si="185"/>
        <v>R8 </v>
      </c>
      <c r="M1000" s="23" t="s">
        <v>5221</v>
      </c>
      <c r="N1000" s="23" t="s">
        <v>5222</v>
      </c>
      <c r="O1000" s="23" t="s">
        <v>2522</v>
      </c>
      <c r="P1000" s="23">
        <v>20677</v>
      </c>
      <c r="Q1000" s="23">
        <v>1.8420000000000001</v>
      </c>
      <c r="R1000" s="23" t="s">
        <v>85</v>
      </c>
      <c r="S1000" s="23" t="s">
        <v>36</v>
      </c>
    </row>
    <row r="1001" spans="1:19" x14ac:dyDescent="0.35">
      <c r="A1001" s="23" t="str">
        <f t="shared" si="176"/>
        <v>Favrod-Coune Thierry</v>
      </c>
      <c r="B1001" s="23" t="str">
        <f t="shared" si="177"/>
        <v>333.72.379.0</v>
      </c>
      <c r="C1001" s="23" t="str">
        <f t="shared" si="178"/>
        <v>R9</v>
      </c>
      <c r="D1001" s="23">
        <f t="shared" si="179"/>
        <v>0.69499999999999995</v>
      </c>
      <c r="E1001" s="23" t="str">
        <f t="shared" si="180"/>
        <v>50+</v>
      </c>
      <c r="F1001" s="23" t="str">
        <f t="shared" si="181"/>
        <v>A</v>
      </c>
      <c r="G1001" s="27" t="s">
        <v>5553</v>
      </c>
      <c r="H1001" s="27" t="str">
        <f t="shared" si="175"/>
        <v/>
      </c>
      <c r="I1001" s="23" t="str">
        <f t="shared" si="182"/>
        <v>Messieurs</v>
      </c>
      <c r="J1001" t="str">
        <f t="shared" si="183"/>
        <v>379.0</v>
      </c>
      <c r="K1001">
        <f t="shared" si="184"/>
        <v>3</v>
      </c>
      <c r="L1001" s="23" t="str">
        <f t="shared" si="185"/>
        <v>R9 </v>
      </c>
      <c r="M1001" s="23" t="s">
        <v>5547</v>
      </c>
      <c r="N1001" s="23" t="s">
        <v>5548</v>
      </c>
      <c r="O1001" s="23" t="s">
        <v>2525</v>
      </c>
      <c r="P1001" s="23">
        <v>57681</v>
      </c>
      <c r="Q1001" s="23">
        <v>0.69499999999999995</v>
      </c>
      <c r="R1001" s="23" t="s">
        <v>39</v>
      </c>
      <c r="S1001" s="23" t="s">
        <v>36</v>
      </c>
    </row>
    <row r="1002" spans="1:19" x14ac:dyDescent="0.35">
      <c r="A1002" s="23" t="str">
        <f t="shared" si="176"/>
        <v>Febo Fabio</v>
      </c>
      <c r="B1002" s="23" t="str">
        <f t="shared" si="177"/>
        <v>335.65.376.0</v>
      </c>
      <c r="C1002" s="23" t="str">
        <f t="shared" si="178"/>
        <v>R8</v>
      </c>
      <c r="D1002" s="23">
        <f t="shared" si="179"/>
        <v>0.88700000000000001</v>
      </c>
      <c r="E1002" s="23" t="str">
        <f t="shared" si="180"/>
        <v>60+</v>
      </c>
      <c r="F1002" s="23" t="str">
        <f t="shared" si="181"/>
        <v>A</v>
      </c>
      <c r="G1002" s="27" t="s">
        <v>2783</v>
      </c>
      <c r="H1002" s="27" t="str">
        <f t="shared" si="175"/>
        <v/>
      </c>
      <c r="I1002" s="23" t="str">
        <f t="shared" si="182"/>
        <v>Messieurs</v>
      </c>
      <c r="J1002" t="str">
        <f t="shared" si="183"/>
        <v>376.0</v>
      </c>
      <c r="K1002">
        <f t="shared" si="184"/>
        <v>3</v>
      </c>
      <c r="L1002" s="23" t="str">
        <f t="shared" si="185"/>
        <v>R8 </v>
      </c>
      <c r="M1002" s="23" t="s">
        <v>2488</v>
      </c>
      <c r="N1002" s="23" t="s">
        <v>2489</v>
      </c>
      <c r="O1002" s="23" t="s">
        <v>2522</v>
      </c>
      <c r="P1002" s="23">
        <v>30665</v>
      </c>
      <c r="Q1002" s="23">
        <v>0.88700000000000001</v>
      </c>
      <c r="R1002" s="23" t="s">
        <v>47</v>
      </c>
      <c r="S1002" s="23" t="s">
        <v>36</v>
      </c>
    </row>
    <row r="1003" spans="1:19" x14ac:dyDescent="0.35">
      <c r="A1003" s="23" t="str">
        <f t="shared" si="176"/>
        <v>Feinberg Thierry</v>
      </c>
      <c r="B1003" s="23" t="str">
        <f t="shared" si="177"/>
        <v>335.82.369.0</v>
      </c>
      <c r="C1003" s="23" t="str">
        <f t="shared" si="178"/>
        <v>R9</v>
      </c>
      <c r="D1003" s="23">
        <f t="shared" si="179"/>
        <v>0.75</v>
      </c>
      <c r="E1003" s="23" t="str">
        <f t="shared" si="180"/>
        <v>40+</v>
      </c>
      <c r="F1003" s="23" t="str">
        <f t="shared" si="181"/>
        <v>S</v>
      </c>
      <c r="G1003" s="27" t="s">
        <v>28</v>
      </c>
      <c r="H1003" s="27" t="str">
        <f t="shared" si="175"/>
        <v/>
      </c>
      <c r="I1003" s="23" t="str">
        <f t="shared" si="182"/>
        <v>Messieurs</v>
      </c>
      <c r="J1003" t="str">
        <f t="shared" si="183"/>
        <v>369.0</v>
      </c>
      <c r="K1003">
        <f t="shared" si="184"/>
        <v>3</v>
      </c>
      <c r="L1003" s="23" t="str">
        <f t="shared" si="185"/>
        <v>R9 </v>
      </c>
      <c r="M1003" s="23" t="s">
        <v>650</v>
      </c>
      <c r="N1003" s="23" t="s">
        <v>651</v>
      </c>
      <c r="O1003" s="23" t="s">
        <v>2525</v>
      </c>
      <c r="P1003" s="23">
        <v>32606</v>
      </c>
      <c r="Q1003" s="23">
        <v>0.75</v>
      </c>
      <c r="R1003" s="23" t="s">
        <v>68</v>
      </c>
      <c r="S1003" s="23" t="s">
        <v>822</v>
      </c>
    </row>
    <row r="1004" spans="1:19" x14ac:dyDescent="0.35">
      <c r="A1004" s="23" t="str">
        <f t="shared" si="176"/>
        <v>Fellay Mahé</v>
      </c>
      <c r="B1004" s="23" t="str">
        <f t="shared" si="177"/>
        <v>337.91.733.0</v>
      </c>
      <c r="C1004" s="23" t="str">
        <f t="shared" si="178"/>
        <v>R9</v>
      </c>
      <c r="D1004" s="23">
        <f t="shared" si="179"/>
        <v>0.75</v>
      </c>
      <c r="E1004" s="23" t="str">
        <f t="shared" si="180"/>
        <v>35+</v>
      </c>
      <c r="F1004" s="23" t="str">
        <f t="shared" si="181"/>
        <v>S</v>
      </c>
      <c r="G1004" s="27" t="s">
        <v>27</v>
      </c>
      <c r="H1004" s="27" t="str">
        <f t="shared" si="175"/>
        <v/>
      </c>
      <c r="I1004" s="23" t="str">
        <f t="shared" si="182"/>
        <v>Dames</v>
      </c>
      <c r="J1004" t="str">
        <f t="shared" si="183"/>
        <v>733.0</v>
      </c>
      <c r="K1004">
        <f t="shared" si="184"/>
        <v>7</v>
      </c>
      <c r="L1004" s="23" t="str">
        <f t="shared" si="185"/>
        <v>R9 </v>
      </c>
      <c r="M1004" s="23" t="s">
        <v>2603</v>
      </c>
      <c r="N1004" s="23" t="s">
        <v>2604</v>
      </c>
      <c r="O1004" s="23" t="s">
        <v>2525</v>
      </c>
      <c r="P1004" s="23">
        <v>11849</v>
      </c>
      <c r="Q1004" s="23">
        <v>0.75</v>
      </c>
      <c r="R1004" s="23" t="s">
        <v>42</v>
      </c>
      <c r="S1004" s="23" t="s">
        <v>822</v>
      </c>
    </row>
    <row r="1005" spans="1:19" x14ac:dyDescent="0.35">
      <c r="A1005" s="23" t="str">
        <f t="shared" si="176"/>
        <v>Fellay Viviane</v>
      </c>
      <c r="B1005" s="23" t="str">
        <f t="shared" si="177"/>
        <v>337.60.588.0</v>
      </c>
      <c r="C1005" s="23" t="str">
        <f t="shared" si="178"/>
        <v>R7</v>
      </c>
      <c r="D1005" s="23">
        <f t="shared" si="179"/>
        <v>2.2639999999999998</v>
      </c>
      <c r="E1005" s="23" t="str">
        <f t="shared" si="180"/>
        <v>65+</v>
      </c>
      <c r="F1005" s="23" t="str">
        <f t="shared" si="181"/>
        <v>A</v>
      </c>
      <c r="G1005" s="27" t="s">
        <v>26</v>
      </c>
      <c r="H1005" s="27" t="str">
        <f t="shared" si="175"/>
        <v/>
      </c>
      <c r="I1005" s="23" t="str">
        <f t="shared" si="182"/>
        <v>Dames</v>
      </c>
      <c r="J1005" t="str">
        <f t="shared" si="183"/>
        <v>588.0</v>
      </c>
      <c r="K1005">
        <f t="shared" si="184"/>
        <v>5</v>
      </c>
      <c r="L1005" s="23" t="str">
        <f t="shared" si="185"/>
        <v>R7 </v>
      </c>
      <c r="M1005" s="23" t="s">
        <v>2083</v>
      </c>
      <c r="N1005" s="23" t="s">
        <v>2084</v>
      </c>
      <c r="O1005" s="23" t="s">
        <v>2518</v>
      </c>
      <c r="P1005" s="23">
        <v>6070</v>
      </c>
      <c r="Q1005" s="23">
        <v>2.2639999999999998</v>
      </c>
      <c r="R1005" s="23" t="s">
        <v>96</v>
      </c>
      <c r="S1005" s="23" t="s">
        <v>36</v>
      </c>
    </row>
    <row r="1006" spans="1:19" x14ac:dyDescent="0.35">
      <c r="A1006" s="23" t="str">
        <f t="shared" si="176"/>
        <v>Feng Jiayi</v>
      </c>
      <c r="B1006" s="23" t="str">
        <f t="shared" si="177"/>
        <v>338.97.842.0</v>
      </c>
      <c r="C1006" s="23" t="str">
        <f t="shared" si="178"/>
        <v>R8</v>
      </c>
      <c r="D1006" s="23">
        <f t="shared" si="179"/>
        <v>1.7150000000000001</v>
      </c>
      <c r="E1006" s="23" t="str">
        <f t="shared" si="180"/>
        <v>A</v>
      </c>
      <c r="F1006" s="23" t="str">
        <f t="shared" si="181"/>
        <v>S</v>
      </c>
      <c r="G1006" s="27" t="s">
        <v>5553</v>
      </c>
      <c r="H1006" s="27" t="str">
        <f t="shared" si="175"/>
        <v/>
      </c>
      <c r="I1006" s="23" t="str">
        <f t="shared" si="182"/>
        <v>Dames</v>
      </c>
      <c r="J1006" t="str">
        <f t="shared" si="183"/>
        <v>842.0</v>
      </c>
      <c r="K1006">
        <f t="shared" si="184"/>
        <v>8</v>
      </c>
      <c r="L1006" s="23" t="str">
        <f t="shared" si="185"/>
        <v>R8 </v>
      </c>
      <c r="M1006" s="23" t="s">
        <v>5119</v>
      </c>
      <c r="N1006" s="23" t="s">
        <v>5120</v>
      </c>
      <c r="O1006" s="23" t="s">
        <v>2522</v>
      </c>
      <c r="P1006" s="23">
        <v>7839</v>
      </c>
      <c r="Q1006" s="23">
        <v>1.7150000000000001</v>
      </c>
      <c r="R1006" s="23" t="s">
        <v>36</v>
      </c>
      <c r="S1006" s="23" t="s">
        <v>822</v>
      </c>
    </row>
    <row r="1007" spans="1:19" x14ac:dyDescent="0.35">
      <c r="A1007" s="23" t="str">
        <f t="shared" si="176"/>
        <v>Fernandez Alexia</v>
      </c>
      <c r="B1007" s="23" t="str">
        <f t="shared" si="177"/>
        <v>338.14.647.0</v>
      </c>
      <c r="C1007" s="23" t="str">
        <f t="shared" si="178"/>
        <v>R8</v>
      </c>
      <c r="D1007" s="23">
        <f t="shared" si="179"/>
        <v>0.86399999999999999</v>
      </c>
      <c r="E1007" s="23" t="str">
        <f t="shared" si="180"/>
        <v>12&amp;U</v>
      </c>
      <c r="F1007" s="23" t="str">
        <f t="shared" si="181"/>
        <v>S</v>
      </c>
      <c r="G1007" s="27" t="s">
        <v>493</v>
      </c>
      <c r="H1007" s="27" t="str">
        <f t="shared" si="175"/>
        <v/>
      </c>
      <c r="I1007" s="23" t="str">
        <f t="shared" si="182"/>
        <v>Dames</v>
      </c>
      <c r="J1007" t="str">
        <f t="shared" si="183"/>
        <v>647.0</v>
      </c>
      <c r="K1007">
        <f t="shared" si="184"/>
        <v>6</v>
      </c>
      <c r="L1007" s="23" t="str">
        <f t="shared" si="185"/>
        <v>R8 </v>
      </c>
      <c r="M1007" s="23" t="s">
        <v>3612</v>
      </c>
      <c r="N1007" s="23" t="s">
        <v>3613</v>
      </c>
      <c r="O1007" s="23" t="s">
        <v>2522</v>
      </c>
      <c r="P1007" s="23">
        <v>11298</v>
      </c>
      <c r="Q1007" s="23">
        <v>0.86399999999999999</v>
      </c>
      <c r="R1007" s="23" t="s">
        <v>50</v>
      </c>
      <c r="S1007" s="23" t="s">
        <v>822</v>
      </c>
    </row>
    <row r="1008" spans="1:19" x14ac:dyDescent="0.35">
      <c r="A1008" s="23" t="str">
        <f t="shared" si="176"/>
        <v>Fernandez David</v>
      </c>
      <c r="B1008" s="23" t="str">
        <f t="shared" si="177"/>
        <v>338.77.370.0</v>
      </c>
      <c r="C1008" s="23" t="str">
        <f t="shared" si="178"/>
        <v>R9</v>
      </c>
      <c r="D1008" s="23">
        <f t="shared" si="179"/>
        <v>0.75</v>
      </c>
      <c r="E1008" s="23" t="str">
        <f t="shared" si="180"/>
        <v>45+</v>
      </c>
      <c r="F1008" s="23" t="str">
        <f t="shared" si="181"/>
        <v>S</v>
      </c>
      <c r="G1008" s="27" t="s">
        <v>497</v>
      </c>
      <c r="H1008" s="27" t="str">
        <f t="shared" si="175"/>
        <v/>
      </c>
      <c r="I1008" s="23" t="str">
        <f t="shared" si="182"/>
        <v>Messieurs</v>
      </c>
      <c r="J1008" t="str">
        <f t="shared" si="183"/>
        <v>370.0</v>
      </c>
      <c r="K1008">
        <f t="shared" si="184"/>
        <v>3</v>
      </c>
      <c r="L1008" s="23" t="str">
        <f t="shared" si="185"/>
        <v>R9 </v>
      </c>
      <c r="M1008" s="23" t="s">
        <v>1140</v>
      </c>
      <c r="N1008" s="23" t="s">
        <v>1141</v>
      </c>
      <c r="O1008" s="23" t="s">
        <v>2525</v>
      </c>
      <c r="P1008" s="23">
        <v>32606</v>
      </c>
      <c r="Q1008" s="23">
        <v>0.75</v>
      </c>
      <c r="R1008" s="23" t="s">
        <v>76</v>
      </c>
      <c r="S1008" s="23" t="s">
        <v>822</v>
      </c>
    </row>
    <row r="1009" spans="1:19" x14ac:dyDescent="0.35">
      <c r="A1009" s="23" t="str">
        <f t="shared" si="176"/>
        <v>Fernandez José - Manuel</v>
      </c>
      <c r="B1009" s="23" t="str">
        <f t="shared" si="177"/>
        <v>338.49.170.0</v>
      </c>
      <c r="C1009" s="23" t="str">
        <f t="shared" si="178"/>
        <v>R8</v>
      </c>
      <c r="D1009" s="23">
        <f t="shared" si="179"/>
        <v>0.91700000000000004</v>
      </c>
      <c r="E1009" s="23" t="str">
        <f t="shared" si="180"/>
        <v>75+</v>
      </c>
      <c r="F1009" s="23" t="str">
        <f t="shared" si="181"/>
        <v>A</v>
      </c>
      <c r="G1009" s="27" t="s">
        <v>2783</v>
      </c>
      <c r="H1009" s="27" t="str">
        <f t="shared" si="175"/>
        <v/>
      </c>
      <c r="I1009" s="23" t="str">
        <f t="shared" si="182"/>
        <v>Messieurs</v>
      </c>
      <c r="J1009" t="str">
        <f t="shared" si="183"/>
        <v>170.0</v>
      </c>
      <c r="K1009">
        <f t="shared" si="184"/>
        <v>1</v>
      </c>
      <c r="L1009" s="23" t="str">
        <f t="shared" si="185"/>
        <v>R8 </v>
      </c>
      <c r="M1009" s="23" t="s">
        <v>766</v>
      </c>
      <c r="N1009" s="23" t="s">
        <v>767</v>
      </c>
      <c r="O1009" s="23" t="s">
        <v>2522</v>
      </c>
      <c r="P1009" s="23">
        <v>30228</v>
      </c>
      <c r="Q1009" s="23">
        <v>0.91700000000000004</v>
      </c>
      <c r="R1009" s="23" t="s">
        <v>155</v>
      </c>
      <c r="S1009" s="23" t="s">
        <v>36</v>
      </c>
    </row>
    <row r="1010" spans="1:19" x14ac:dyDescent="0.35">
      <c r="A1010" s="23" t="str">
        <f t="shared" si="176"/>
        <v>Fernandez Merino Daniel</v>
      </c>
      <c r="B1010" s="23" t="str">
        <f t="shared" si="177"/>
        <v>338.88.216.0</v>
      </c>
      <c r="C1010" s="23" t="str">
        <f t="shared" si="178"/>
        <v>R8</v>
      </c>
      <c r="D1010" s="23">
        <f t="shared" si="179"/>
        <v>1.371</v>
      </c>
      <c r="E1010" s="23" t="str">
        <f t="shared" si="180"/>
        <v>35+</v>
      </c>
      <c r="F1010" s="23" t="str">
        <f t="shared" si="181"/>
        <v>A</v>
      </c>
      <c r="G1010" s="27" t="s">
        <v>4910</v>
      </c>
      <c r="H1010" s="27" t="str">
        <f t="shared" si="175"/>
        <v/>
      </c>
      <c r="I1010" s="23" t="str">
        <f t="shared" si="182"/>
        <v>Messieurs</v>
      </c>
      <c r="J1010" t="str">
        <f t="shared" si="183"/>
        <v>216.0</v>
      </c>
      <c r="K1010">
        <f t="shared" si="184"/>
        <v>2</v>
      </c>
      <c r="L1010" s="23" t="str">
        <f t="shared" si="185"/>
        <v>R8 </v>
      </c>
      <c r="M1010" s="23" t="s">
        <v>6764</v>
      </c>
      <c r="N1010" s="23" t="s">
        <v>6765</v>
      </c>
      <c r="O1010" s="23" t="s">
        <v>2522</v>
      </c>
      <c r="P1010" s="23">
        <v>24934</v>
      </c>
      <c r="Q1010" s="23">
        <v>1.371</v>
      </c>
      <c r="R1010" s="23" t="s">
        <v>42</v>
      </c>
      <c r="S1010" s="23" t="s">
        <v>36</v>
      </c>
    </row>
    <row r="1011" spans="1:19" x14ac:dyDescent="0.35">
      <c r="A1011" s="23" t="str">
        <f t="shared" si="176"/>
        <v>Fernandez-Ordonez David</v>
      </c>
      <c r="B1011" s="23" t="str">
        <f t="shared" si="177"/>
        <v>338.63.164.0</v>
      </c>
      <c r="C1011" s="23" t="str">
        <f t="shared" si="178"/>
        <v>R6</v>
      </c>
      <c r="D1011" s="23">
        <f t="shared" si="179"/>
        <v>4.3410000000000002</v>
      </c>
      <c r="E1011" s="23" t="str">
        <f t="shared" si="180"/>
        <v>60+</v>
      </c>
      <c r="F1011" s="23" t="str">
        <f t="shared" si="181"/>
        <v>A</v>
      </c>
      <c r="G1011" s="27" t="s">
        <v>4910</v>
      </c>
      <c r="H1011" s="27" t="str">
        <f t="shared" si="175"/>
        <v/>
      </c>
      <c r="I1011" s="23" t="str">
        <f t="shared" si="182"/>
        <v>Messieurs</v>
      </c>
      <c r="J1011" t="str">
        <f t="shared" si="183"/>
        <v>164.0</v>
      </c>
      <c r="K1011">
        <f t="shared" si="184"/>
        <v>1</v>
      </c>
      <c r="L1011" s="23" t="str">
        <f t="shared" si="185"/>
        <v>R6 </v>
      </c>
      <c r="M1011" s="23" t="s">
        <v>6387</v>
      </c>
      <c r="N1011" s="23" t="s">
        <v>6388</v>
      </c>
      <c r="O1011" s="23" t="s">
        <v>2517</v>
      </c>
      <c r="P1011" s="23">
        <v>6371</v>
      </c>
      <c r="Q1011" s="23">
        <v>4.3410000000000002</v>
      </c>
      <c r="R1011" s="23" t="s">
        <v>47</v>
      </c>
      <c r="S1011" s="23" t="s">
        <v>36</v>
      </c>
    </row>
    <row r="1012" spans="1:19" x14ac:dyDescent="0.35">
      <c r="A1012" s="23" t="str">
        <f t="shared" si="176"/>
        <v>Férolles Valérie</v>
      </c>
      <c r="B1012" s="23" t="str">
        <f t="shared" si="177"/>
        <v>338.87.535.0</v>
      </c>
      <c r="C1012" s="23" t="str">
        <f t="shared" si="178"/>
        <v>R6</v>
      </c>
      <c r="D1012" s="23">
        <f t="shared" si="179"/>
        <v>3.5139999999999998</v>
      </c>
      <c r="E1012" s="23" t="str">
        <f t="shared" si="180"/>
        <v>35+</v>
      </c>
      <c r="F1012" s="23" t="str">
        <f t="shared" si="181"/>
        <v>A</v>
      </c>
      <c r="G1012" s="27" t="s">
        <v>3274</v>
      </c>
      <c r="H1012" s="27" t="str">
        <f t="shared" si="175"/>
        <v/>
      </c>
      <c r="I1012" s="23" t="str">
        <f t="shared" si="182"/>
        <v>Dames</v>
      </c>
      <c r="J1012" t="str">
        <f t="shared" si="183"/>
        <v>535.0</v>
      </c>
      <c r="K1012">
        <f t="shared" si="184"/>
        <v>5</v>
      </c>
      <c r="L1012" s="23" t="str">
        <f t="shared" si="185"/>
        <v>R6 </v>
      </c>
      <c r="M1012" s="23" t="s">
        <v>3646</v>
      </c>
      <c r="N1012" s="23" t="s">
        <v>3647</v>
      </c>
      <c r="O1012" s="23" t="s">
        <v>2517</v>
      </c>
      <c r="P1012" s="23">
        <v>3496</v>
      </c>
      <c r="Q1012" s="31">
        <v>3.5139999999999998</v>
      </c>
      <c r="R1012" s="23" t="s">
        <v>42</v>
      </c>
      <c r="S1012" s="23" t="s">
        <v>36</v>
      </c>
    </row>
    <row r="1013" spans="1:19" x14ac:dyDescent="0.35">
      <c r="A1013" s="23" t="str">
        <f t="shared" si="176"/>
        <v>Ferrari Quentin</v>
      </c>
      <c r="B1013" s="23" t="str">
        <f t="shared" si="177"/>
        <v>338.10.306.0</v>
      </c>
      <c r="C1013" s="23" t="str">
        <f t="shared" si="178"/>
        <v>R9</v>
      </c>
      <c r="D1013" s="23">
        <f t="shared" si="179"/>
        <v>0.745</v>
      </c>
      <c r="E1013" s="23" t="str">
        <f t="shared" si="180"/>
        <v>16&amp;U</v>
      </c>
      <c r="F1013" s="23" t="str">
        <f t="shared" si="181"/>
        <v>A</v>
      </c>
      <c r="G1013" s="27" t="s">
        <v>28</v>
      </c>
      <c r="H1013" s="27" t="str">
        <f t="shared" ref="H1013:H1075" si="186">IF(B1013=B1012,1,"")</f>
        <v/>
      </c>
      <c r="I1013" s="23" t="str">
        <f t="shared" si="182"/>
        <v>Messieurs</v>
      </c>
      <c r="J1013" t="str">
        <f t="shared" si="183"/>
        <v>306.0</v>
      </c>
      <c r="K1013">
        <f t="shared" si="184"/>
        <v>3</v>
      </c>
      <c r="L1013" s="23" t="str">
        <f t="shared" si="185"/>
        <v>R9 </v>
      </c>
      <c r="M1013" s="23" t="s">
        <v>6120</v>
      </c>
      <c r="N1013" s="23" t="s">
        <v>6121</v>
      </c>
      <c r="O1013" s="23" t="s">
        <v>2525</v>
      </c>
      <c r="P1013" s="23">
        <v>44992</v>
      </c>
      <c r="Q1013" s="23">
        <v>0.745</v>
      </c>
      <c r="R1013" s="23" t="s">
        <v>85</v>
      </c>
      <c r="S1013" s="23" t="s">
        <v>36</v>
      </c>
    </row>
    <row r="1014" spans="1:19" x14ac:dyDescent="0.35">
      <c r="A1014" s="23" t="str">
        <f t="shared" si="176"/>
        <v>Ferrari Stefano</v>
      </c>
      <c r="B1014" s="23" t="str">
        <f t="shared" si="177"/>
        <v>338.84.487.0</v>
      </c>
      <c r="C1014" s="23" t="str">
        <f t="shared" si="178"/>
        <v>R9</v>
      </c>
      <c r="D1014" s="23">
        <f t="shared" si="179"/>
        <v>0.58499999999999996</v>
      </c>
      <c r="E1014" s="23" t="str">
        <f t="shared" si="180"/>
        <v>40+</v>
      </c>
      <c r="F1014" s="23" t="str">
        <f t="shared" si="181"/>
        <v>A</v>
      </c>
      <c r="G1014" s="27" t="s">
        <v>4910</v>
      </c>
      <c r="H1014" s="27" t="str">
        <f t="shared" si="186"/>
        <v/>
      </c>
      <c r="I1014" s="23" t="str">
        <f t="shared" si="182"/>
        <v>Messieurs</v>
      </c>
      <c r="J1014" t="str">
        <f t="shared" si="183"/>
        <v>487.0</v>
      </c>
      <c r="K1014">
        <f t="shared" si="184"/>
        <v>4</v>
      </c>
      <c r="L1014" s="23" t="str">
        <f t="shared" si="185"/>
        <v>R9 </v>
      </c>
      <c r="M1014" s="23" t="s">
        <v>6986</v>
      </c>
      <c r="N1014" s="23" t="s">
        <v>6987</v>
      </c>
      <c r="O1014" s="23" t="s">
        <v>2525</v>
      </c>
      <c r="P1014" s="23">
        <v>58670</v>
      </c>
      <c r="Q1014" s="23">
        <v>0.58499999999999996</v>
      </c>
      <c r="R1014" s="23" t="s">
        <v>68</v>
      </c>
      <c r="S1014" s="23" t="s">
        <v>36</v>
      </c>
    </row>
    <row r="1015" spans="1:19" x14ac:dyDescent="0.35">
      <c r="A1015" s="23" t="str">
        <f t="shared" si="176"/>
        <v>Ferrario Jean-François</v>
      </c>
      <c r="B1015" s="23" t="str">
        <f t="shared" si="177"/>
        <v>338.61.205.0</v>
      </c>
      <c r="C1015" s="23" t="str">
        <f t="shared" si="178"/>
        <v>R7</v>
      </c>
      <c r="D1015" s="23">
        <f t="shared" si="179"/>
        <v>2.15</v>
      </c>
      <c r="E1015" s="23" t="str">
        <f t="shared" si="180"/>
        <v>65+</v>
      </c>
      <c r="F1015" s="23" t="str">
        <f t="shared" si="181"/>
        <v>A</v>
      </c>
      <c r="G1015" s="27" t="s">
        <v>4910</v>
      </c>
      <c r="H1015" s="27" t="str">
        <f t="shared" si="186"/>
        <v/>
      </c>
      <c r="I1015" s="23" t="str">
        <f t="shared" si="182"/>
        <v>Messieurs</v>
      </c>
      <c r="J1015" t="str">
        <f t="shared" si="183"/>
        <v>205.0</v>
      </c>
      <c r="K1015">
        <f t="shared" si="184"/>
        <v>2</v>
      </c>
      <c r="L1015" s="23" t="str">
        <f t="shared" si="185"/>
        <v>R7 </v>
      </c>
      <c r="M1015" s="23" t="s">
        <v>6674</v>
      </c>
      <c r="N1015" s="23" t="s">
        <v>6675</v>
      </c>
      <c r="O1015" s="23" t="s">
        <v>2518</v>
      </c>
      <c r="P1015" s="23">
        <v>18288</v>
      </c>
      <c r="Q1015" s="23">
        <v>2.15</v>
      </c>
      <c r="R1015" s="23" t="s">
        <v>96</v>
      </c>
      <c r="S1015" s="23" t="s">
        <v>36</v>
      </c>
    </row>
    <row r="1016" spans="1:19" x14ac:dyDescent="0.35">
      <c r="A1016" s="23" t="str">
        <f t="shared" si="176"/>
        <v>Ferraz Rita</v>
      </c>
      <c r="B1016" s="23" t="str">
        <f t="shared" si="177"/>
        <v>338.08.725.0</v>
      </c>
      <c r="C1016" s="23" t="str">
        <f t="shared" si="178"/>
        <v>R8</v>
      </c>
      <c r="D1016" s="23">
        <f t="shared" si="179"/>
        <v>1.3340000000000001</v>
      </c>
      <c r="E1016" s="23" t="str">
        <f t="shared" si="180"/>
        <v>18&amp;U</v>
      </c>
      <c r="F1016" s="23" t="str">
        <f t="shared" si="181"/>
        <v>S</v>
      </c>
      <c r="G1016" s="27" t="s">
        <v>5553</v>
      </c>
      <c r="H1016" s="27" t="str">
        <f t="shared" si="186"/>
        <v/>
      </c>
      <c r="I1016" s="23" t="str">
        <f t="shared" si="182"/>
        <v>Dames</v>
      </c>
      <c r="J1016" t="str">
        <f t="shared" si="183"/>
        <v>725.0</v>
      </c>
      <c r="K1016">
        <f t="shared" si="184"/>
        <v>7</v>
      </c>
      <c r="L1016" s="23" t="str">
        <f t="shared" si="185"/>
        <v>R8 </v>
      </c>
      <c r="M1016" s="23" t="s">
        <v>5137</v>
      </c>
      <c r="N1016" s="23" t="s">
        <v>5138</v>
      </c>
      <c r="O1016" s="23" t="s">
        <v>2522</v>
      </c>
      <c r="P1016" s="23">
        <v>9301</v>
      </c>
      <c r="Q1016" s="23">
        <v>1.3340000000000001</v>
      </c>
      <c r="R1016" s="23" t="s">
        <v>71</v>
      </c>
      <c r="S1016" s="23" t="s">
        <v>822</v>
      </c>
    </row>
    <row r="1017" spans="1:19" x14ac:dyDescent="0.35">
      <c r="A1017" s="23" t="str">
        <f t="shared" si="176"/>
        <v>Ferrero Yann</v>
      </c>
      <c r="B1017" s="23" t="str">
        <f t="shared" si="177"/>
        <v>338.99.125.0</v>
      </c>
      <c r="C1017" s="23" t="str">
        <f t="shared" si="178"/>
        <v>R9</v>
      </c>
      <c r="D1017" s="23">
        <f t="shared" si="179"/>
        <v>0.75</v>
      </c>
      <c r="E1017" s="23" t="str">
        <f t="shared" si="180"/>
        <v>A</v>
      </c>
      <c r="F1017" s="23" t="str">
        <f t="shared" si="181"/>
        <v>S</v>
      </c>
      <c r="G1017" s="27" t="s">
        <v>497</v>
      </c>
      <c r="H1017" s="27" t="str">
        <f t="shared" si="186"/>
        <v/>
      </c>
      <c r="I1017" s="23" t="str">
        <f t="shared" si="182"/>
        <v>Messieurs</v>
      </c>
      <c r="J1017" t="str">
        <f t="shared" si="183"/>
        <v>125.0</v>
      </c>
      <c r="K1017">
        <f t="shared" si="184"/>
        <v>1</v>
      </c>
      <c r="L1017" s="23" t="str">
        <f t="shared" si="185"/>
        <v>R9 </v>
      </c>
      <c r="M1017" s="23" t="s">
        <v>1142</v>
      </c>
      <c r="N1017" s="23" t="s">
        <v>1143</v>
      </c>
      <c r="O1017" s="23" t="s">
        <v>2525</v>
      </c>
      <c r="P1017" s="23">
        <v>32606</v>
      </c>
      <c r="Q1017" s="23">
        <v>0.75</v>
      </c>
      <c r="R1017" s="23" t="s">
        <v>36</v>
      </c>
      <c r="S1017" s="23" t="s">
        <v>822</v>
      </c>
    </row>
    <row r="1018" spans="1:19" x14ac:dyDescent="0.35">
      <c r="A1018" s="23" t="str">
        <f t="shared" si="176"/>
        <v>Ferry Thomas</v>
      </c>
      <c r="B1018" s="23" t="str">
        <f t="shared" si="177"/>
        <v>338.79.429.0</v>
      </c>
      <c r="C1018" s="23" t="str">
        <f t="shared" si="178"/>
        <v>R6</v>
      </c>
      <c r="D1018" s="23">
        <f t="shared" si="179"/>
        <v>3.7160000000000002</v>
      </c>
      <c r="E1018" s="23" t="str">
        <f t="shared" si="180"/>
        <v>45+</v>
      </c>
      <c r="F1018" s="23" t="str">
        <f t="shared" si="181"/>
        <v>A</v>
      </c>
      <c r="G1018" s="27" t="s">
        <v>28</v>
      </c>
      <c r="H1018" s="27" t="str">
        <f t="shared" si="186"/>
        <v/>
      </c>
      <c r="I1018" s="23" t="str">
        <f t="shared" si="182"/>
        <v>Messieurs</v>
      </c>
      <c r="J1018" t="str">
        <f t="shared" si="183"/>
        <v>429.0</v>
      </c>
      <c r="K1018">
        <f t="shared" si="184"/>
        <v>4</v>
      </c>
      <c r="L1018" s="23" t="str">
        <f t="shared" si="185"/>
        <v>R6 </v>
      </c>
      <c r="M1018" s="23" t="s">
        <v>282</v>
      </c>
      <c r="N1018" s="23" t="s">
        <v>283</v>
      </c>
      <c r="O1018" s="23" t="s">
        <v>2517</v>
      </c>
      <c r="P1018" s="23">
        <v>8915</v>
      </c>
      <c r="Q1018" s="23">
        <v>3.7160000000000002</v>
      </c>
      <c r="R1018" s="23" t="s">
        <v>76</v>
      </c>
      <c r="S1018" s="23" t="s">
        <v>36</v>
      </c>
    </row>
    <row r="1019" spans="1:19" x14ac:dyDescent="0.35">
      <c r="A1019" s="23" t="str">
        <f t="shared" si="176"/>
        <v>Fesselet Adrien</v>
      </c>
      <c r="B1019" s="23" t="str">
        <f t="shared" si="177"/>
        <v>338.93.373.0</v>
      </c>
      <c r="C1019" s="23" t="str">
        <f t="shared" si="178"/>
        <v>R7</v>
      </c>
      <c r="D1019" s="23">
        <f t="shared" si="179"/>
        <v>2.173</v>
      </c>
      <c r="E1019" s="23" t="str">
        <f t="shared" si="180"/>
        <v>A</v>
      </c>
      <c r="F1019" s="23" t="str">
        <f t="shared" si="181"/>
        <v>A</v>
      </c>
      <c r="G1019" s="27" t="s">
        <v>4910</v>
      </c>
      <c r="H1019" s="27" t="str">
        <f t="shared" si="186"/>
        <v/>
      </c>
      <c r="I1019" s="23" t="str">
        <f t="shared" si="182"/>
        <v>Messieurs</v>
      </c>
      <c r="J1019" t="str">
        <f t="shared" si="183"/>
        <v>373.0</v>
      </c>
      <c r="K1019">
        <f t="shared" si="184"/>
        <v>3</v>
      </c>
      <c r="L1019" s="23" t="str">
        <f t="shared" si="185"/>
        <v>R7 </v>
      </c>
      <c r="M1019" s="23" t="s">
        <v>6668</v>
      </c>
      <c r="N1019" s="23" t="s">
        <v>6669</v>
      </c>
      <c r="O1019" s="23" t="s">
        <v>2518</v>
      </c>
      <c r="P1019" s="23">
        <v>18131</v>
      </c>
      <c r="Q1019" s="23">
        <v>2.173</v>
      </c>
      <c r="R1019" s="23" t="s">
        <v>36</v>
      </c>
      <c r="S1019" s="23" t="s">
        <v>36</v>
      </c>
    </row>
    <row r="1020" spans="1:19" x14ac:dyDescent="0.35">
      <c r="A1020" s="23" t="str">
        <f t="shared" si="176"/>
        <v>Fessler Yves</v>
      </c>
      <c r="B1020" s="23" t="str">
        <f t="shared" si="177"/>
        <v>338.59.414.0</v>
      </c>
      <c r="C1020" s="23" t="str">
        <f t="shared" si="178"/>
        <v>R8</v>
      </c>
      <c r="D1020" s="23">
        <f t="shared" si="179"/>
        <v>1.0589999999999999</v>
      </c>
      <c r="E1020" s="23" t="str">
        <f t="shared" si="180"/>
        <v>65+</v>
      </c>
      <c r="F1020" s="23" t="str">
        <f t="shared" si="181"/>
        <v>A</v>
      </c>
      <c r="G1020" s="27" t="s">
        <v>2783</v>
      </c>
      <c r="H1020" s="27" t="str">
        <f t="shared" si="186"/>
        <v/>
      </c>
      <c r="I1020" s="23" t="str">
        <f t="shared" si="182"/>
        <v>Messieurs</v>
      </c>
      <c r="J1020" t="str">
        <f t="shared" si="183"/>
        <v>414.0</v>
      </c>
      <c r="K1020">
        <f t="shared" si="184"/>
        <v>4</v>
      </c>
      <c r="L1020" s="23" t="str">
        <f t="shared" si="185"/>
        <v>R8 </v>
      </c>
      <c r="M1020" s="23" t="s">
        <v>707</v>
      </c>
      <c r="N1020" s="23" t="s">
        <v>708</v>
      </c>
      <c r="O1020" s="23" t="s">
        <v>2522</v>
      </c>
      <c r="P1020" s="23">
        <v>28466</v>
      </c>
      <c r="Q1020" s="23">
        <v>1.0589999999999999</v>
      </c>
      <c r="R1020" s="23" t="s">
        <v>96</v>
      </c>
      <c r="S1020" s="23" t="s">
        <v>36</v>
      </c>
    </row>
    <row r="1021" spans="1:19" x14ac:dyDescent="0.35">
      <c r="A1021" s="23" t="str">
        <f t="shared" si="176"/>
        <v>Fiala Maxime</v>
      </c>
      <c r="B1021" s="23" t="str">
        <f t="shared" si="177"/>
        <v>340.09.492.0</v>
      </c>
      <c r="C1021" s="23" t="str">
        <f t="shared" si="178"/>
        <v>R9</v>
      </c>
      <c r="D1021" s="23">
        <f t="shared" si="179"/>
        <v>0.78</v>
      </c>
      <c r="E1021" s="23" t="str">
        <f t="shared" si="180"/>
        <v>18&amp;U</v>
      </c>
      <c r="F1021" s="23" t="str">
        <f t="shared" si="181"/>
        <v>A</v>
      </c>
      <c r="G1021" s="27" t="s">
        <v>5553</v>
      </c>
      <c r="H1021" s="27" t="str">
        <f t="shared" si="186"/>
        <v/>
      </c>
      <c r="I1021" s="23" t="str">
        <f t="shared" si="182"/>
        <v>Messieurs</v>
      </c>
      <c r="J1021" t="str">
        <f t="shared" si="183"/>
        <v>492.0</v>
      </c>
      <c r="K1021">
        <f t="shared" si="184"/>
        <v>4</v>
      </c>
      <c r="L1021" s="23" t="str">
        <f t="shared" si="185"/>
        <v>R9 </v>
      </c>
      <c r="M1021" s="23" t="s">
        <v>5333</v>
      </c>
      <c r="N1021" s="23" t="s">
        <v>5334</v>
      </c>
      <c r="O1021" s="23" t="s">
        <v>2525</v>
      </c>
      <c r="P1021" s="23">
        <v>32223</v>
      </c>
      <c r="Q1021" s="23">
        <v>0.78</v>
      </c>
      <c r="R1021" s="23" t="s">
        <v>71</v>
      </c>
      <c r="S1021" s="23" t="s">
        <v>36</v>
      </c>
    </row>
    <row r="1022" spans="1:19" x14ac:dyDescent="0.35">
      <c r="A1022" s="23" t="str">
        <f t="shared" si="176"/>
        <v>Fiechter Alyssa</v>
      </c>
      <c r="B1022" s="23" t="str">
        <f t="shared" si="177"/>
        <v>340.92.656.0</v>
      </c>
      <c r="C1022" s="23" t="str">
        <f t="shared" si="178"/>
        <v>R8</v>
      </c>
      <c r="D1022" s="23">
        <f t="shared" si="179"/>
        <v>1.389</v>
      </c>
      <c r="E1022" s="23" t="str">
        <f t="shared" si="180"/>
        <v>30+</v>
      </c>
      <c r="F1022" s="23" t="str">
        <f t="shared" si="181"/>
        <v>A</v>
      </c>
      <c r="G1022" s="27" t="s">
        <v>4909</v>
      </c>
      <c r="H1022" s="27" t="str">
        <f t="shared" si="186"/>
        <v/>
      </c>
      <c r="I1022" s="23" t="str">
        <f t="shared" si="182"/>
        <v>Dames</v>
      </c>
      <c r="J1022" t="str">
        <f t="shared" si="183"/>
        <v>656.0</v>
      </c>
      <c r="K1022">
        <f t="shared" si="184"/>
        <v>6</v>
      </c>
      <c r="L1022" s="23" t="str">
        <f t="shared" si="185"/>
        <v>R8 </v>
      </c>
      <c r="M1022" s="23" t="s">
        <v>1144</v>
      </c>
      <c r="N1022" s="23" t="s">
        <v>1145</v>
      </c>
      <c r="O1022" s="23" t="s">
        <v>2522</v>
      </c>
      <c r="P1022" s="23">
        <v>9068</v>
      </c>
      <c r="Q1022" s="23">
        <v>1.389</v>
      </c>
      <c r="R1022" s="23" t="s">
        <v>35</v>
      </c>
      <c r="S1022" s="23" t="s">
        <v>36</v>
      </c>
    </row>
    <row r="1023" spans="1:19" x14ac:dyDescent="0.35">
      <c r="A1023" s="23" t="str">
        <f t="shared" si="176"/>
        <v>Fiechter Jean-Luc</v>
      </c>
      <c r="B1023" s="23" t="str">
        <f t="shared" si="177"/>
        <v>340.64.191.0</v>
      </c>
      <c r="C1023" s="23" t="str">
        <f t="shared" si="178"/>
        <v>R9</v>
      </c>
      <c r="D1023" s="23">
        <f t="shared" si="179"/>
        <v>0.76800000000000002</v>
      </c>
      <c r="E1023" s="23" t="str">
        <f t="shared" si="180"/>
        <v>60+</v>
      </c>
      <c r="F1023" s="23" t="str">
        <f t="shared" si="181"/>
        <v>A</v>
      </c>
      <c r="G1023" s="27" t="s">
        <v>4909</v>
      </c>
      <c r="H1023" s="27" t="str">
        <f t="shared" si="186"/>
        <v/>
      </c>
      <c r="I1023" s="23" t="str">
        <f t="shared" si="182"/>
        <v>Messieurs</v>
      </c>
      <c r="J1023" t="str">
        <f t="shared" si="183"/>
        <v>191.0</v>
      </c>
      <c r="K1023">
        <f t="shared" si="184"/>
        <v>1</v>
      </c>
      <c r="L1023" s="23" t="str">
        <f t="shared" si="185"/>
        <v>R9 </v>
      </c>
      <c r="M1023" s="23" t="s">
        <v>1720</v>
      </c>
      <c r="N1023" s="23" t="s">
        <v>1721</v>
      </c>
      <c r="O1023" s="23" t="s">
        <v>2525</v>
      </c>
      <c r="P1023" s="23">
        <v>32374</v>
      </c>
      <c r="Q1023" s="23">
        <v>0.76800000000000002</v>
      </c>
      <c r="R1023" s="23" t="s">
        <v>47</v>
      </c>
      <c r="S1023" s="23" t="s">
        <v>36</v>
      </c>
    </row>
    <row r="1024" spans="1:19" x14ac:dyDescent="0.35">
      <c r="A1024" s="23" t="str">
        <f t="shared" si="176"/>
        <v>Fievet Denis</v>
      </c>
      <c r="B1024" s="23" t="str">
        <f t="shared" si="177"/>
        <v>340.44.124.0</v>
      </c>
      <c r="C1024" s="23" t="str">
        <f t="shared" si="178"/>
        <v>R9</v>
      </c>
      <c r="D1024" s="23">
        <f t="shared" si="179"/>
        <v>0.75</v>
      </c>
      <c r="E1024" s="23" t="str">
        <f t="shared" si="180"/>
        <v>80+</v>
      </c>
      <c r="F1024" s="23" t="str">
        <f t="shared" si="181"/>
        <v>S</v>
      </c>
      <c r="G1024" s="27" t="s">
        <v>5553</v>
      </c>
      <c r="H1024" s="27" t="str">
        <f t="shared" si="186"/>
        <v/>
      </c>
      <c r="I1024" s="23" t="str">
        <f t="shared" si="182"/>
        <v>Messieurs</v>
      </c>
      <c r="J1024" t="str">
        <f t="shared" si="183"/>
        <v>124.0</v>
      </c>
      <c r="K1024">
        <f t="shared" si="184"/>
        <v>1</v>
      </c>
      <c r="L1024" s="23" t="str">
        <f t="shared" si="185"/>
        <v>R9 </v>
      </c>
      <c r="M1024" s="23" t="s">
        <v>5427</v>
      </c>
      <c r="N1024" s="23" t="s">
        <v>5428</v>
      </c>
      <c r="O1024" s="23" t="s">
        <v>2525</v>
      </c>
      <c r="P1024" s="23">
        <v>32606</v>
      </c>
      <c r="Q1024" s="23">
        <v>0.75</v>
      </c>
      <c r="R1024" s="23" t="s">
        <v>156</v>
      </c>
      <c r="S1024" s="23" t="s">
        <v>822</v>
      </c>
    </row>
    <row r="1025" spans="1:19" x14ac:dyDescent="0.35">
      <c r="A1025" s="23" t="str">
        <f t="shared" si="176"/>
        <v>Filanti Fabrice</v>
      </c>
      <c r="B1025" s="23" t="str">
        <f t="shared" si="177"/>
        <v>340.65.117.0</v>
      </c>
      <c r="C1025" s="23" t="str">
        <f t="shared" si="178"/>
        <v>R6</v>
      </c>
      <c r="D1025" s="23">
        <f t="shared" si="179"/>
        <v>4.3220000000000001</v>
      </c>
      <c r="E1025" s="23" t="str">
        <f t="shared" si="180"/>
        <v>60+</v>
      </c>
      <c r="F1025" s="23" t="str">
        <f t="shared" si="181"/>
        <v>A</v>
      </c>
      <c r="G1025" s="27" t="s">
        <v>1733</v>
      </c>
      <c r="H1025" s="27" t="str">
        <f t="shared" si="186"/>
        <v/>
      </c>
      <c r="I1025" s="23" t="str">
        <f t="shared" si="182"/>
        <v>Messieurs</v>
      </c>
      <c r="J1025" t="str">
        <f t="shared" si="183"/>
        <v>117.0</v>
      </c>
      <c r="K1025">
        <f t="shared" si="184"/>
        <v>1</v>
      </c>
      <c r="L1025" s="23" t="str">
        <f t="shared" si="185"/>
        <v>R6 </v>
      </c>
      <c r="M1025" s="23" t="s">
        <v>1796</v>
      </c>
      <c r="N1025" s="23" t="s">
        <v>1797</v>
      </c>
      <c r="O1025" s="23" t="s">
        <v>2517</v>
      </c>
      <c r="P1025" s="23">
        <v>6436</v>
      </c>
      <c r="Q1025" s="23">
        <v>4.3220000000000001</v>
      </c>
      <c r="R1025" s="23" t="s">
        <v>47</v>
      </c>
      <c r="S1025" s="23" t="s">
        <v>36</v>
      </c>
    </row>
    <row r="1026" spans="1:19" x14ac:dyDescent="0.35">
      <c r="A1026" s="23" t="str">
        <f t="shared" si="176"/>
        <v>Filliez Mathieu</v>
      </c>
      <c r="B1026" s="23" t="str">
        <f t="shared" si="177"/>
        <v>340.03.412.0</v>
      </c>
      <c r="C1026" s="23" t="str">
        <f t="shared" si="178"/>
        <v>R9</v>
      </c>
      <c r="D1026" s="23">
        <f t="shared" si="179"/>
        <v>0.75</v>
      </c>
      <c r="E1026" s="23" t="str">
        <f t="shared" si="180"/>
        <v>A</v>
      </c>
      <c r="F1026" s="23" t="str">
        <f t="shared" si="181"/>
        <v>S</v>
      </c>
      <c r="G1026" s="27" t="s">
        <v>25</v>
      </c>
      <c r="H1026" s="27" t="str">
        <f t="shared" si="186"/>
        <v/>
      </c>
      <c r="I1026" s="23" t="str">
        <f t="shared" si="182"/>
        <v>Messieurs</v>
      </c>
      <c r="J1026" t="str">
        <f t="shared" si="183"/>
        <v>412.0</v>
      </c>
      <c r="K1026">
        <f t="shared" si="184"/>
        <v>4</v>
      </c>
      <c r="L1026" s="23" t="str">
        <f t="shared" si="185"/>
        <v>R9 </v>
      </c>
      <c r="M1026" s="23" t="s">
        <v>396</v>
      </c>
      <c r="N1026" s="23" t="s">
        <v>397</v>
      </c>
      <c r="O1026" s="23" t="s">
        <v>2525</v>
      </c>
      <c r="P1026" s="23">
        <v>32606</v>
      </c>
      <c r="Q1026" s="23">
        <v>0.75</v>
      </c>
      <c r="R1026" s="23" t="s">
        <v>36</v>
      </c>
      <c r="S1026" s="23" t="s">
        <v>822</v>
      </c>
    </row>
    <row r="1027" spans="1:19" x14ac:dyDescent="0.35">
      <c r="A1027" s="23" t="str">
        <f t="shared" ref="A1027:A1090" si="187">+N1027</f>
        <v>Finidori Jean-Louis</v>
      </c>
      <c r="B1027" s="23" t="str">
        <f t="shared" ref="B1027:B1090" si="188">+M1027</f>
        <v>341.57.458.0</v>
      </c>
      <c r="C1027" s="23" t="str">
        <f t="shared" ref="C1027:C1090" si="189">LEFT(L1027,2)</f>
        <v>R9</v>
      </c>
      <c r="D1027" s="23">
        <f t="shared" ref="D1027:D1090" si="190">+Q1027</f>
        <v>0.75</v>
      </c>
      <c r="E1027" s="23" t="str">
        <f t="shared" ref="E1027:E1090" si="191">+R1027</f>
        <v>65+</v>
      </c>
      <c r="F1027" s="23" t="str">
        <f t="shared" ref="F1027:F1090" si="192">+S1027</f>
        <v>S</v>
      </c>
      <c r="G1027" s="27" t="s">
        <v>497</v>
      </c>
      <c r="H1027" s="27" t="str">
        <f t="shared" si="186"/>
        <v/>
      </c>
      <c r="I1027" s="23" t="str">
        <f t="shared" ref="I1027:I1090" si="193">IF(K1027&gt;4,"Dames","Messieurs")</f>
        <v>Messieurs</v>
      </c>
      <c r="J1027" t="str">
        <f t="shared" ref="J1027:J1090" si="194">RIGHT(B1027,5)</f>
        <v>458.0</v>
      </c>
      <c r="K1027">
        <f t="shared" ref="K1027:K1090" si="195">VALUE(LEFT(J1027,1))</f>
        <v>4</v>
      </c>
      <c r="L1027" s="23" t="str">
        <f t="shared" ref="L1027:L1090" si="196">+O1027</f>
        <v>R9 </v>
      </c>
      <c r="M1027" s="23" t="s">
        <v>1146</v>
      </c>
      <c r="N1027" s="23" t="s">
        <v>1147</v>
      </c>
      <c r="O1027" s="23" t="s">
        <v>2525</v>
      </c>
      <c r="P1027" s="23">
        <v>32606</v>
      </c>
      <c r="Q1027" s="23">
        <v>0.75</v>
      </c>
      <c r="R1027" s="23" t="s">
        <v>96</v>
      </c>
      <c r="S1027" s="23" t="s">
        <v>822</v>
      </c>
    </row>
    <row r="1028" spans="1:19" x14ac:dyDescent="0.35">
      <c r="A1028" s="23" t="str">
        <f t="shared" si="187"/>
        <v>Finlay Pernet Rory</v>
      </c>
      <c r="B1028" s="23" t="str">
        <f t="shared" si="188"/>
        <v>341.11.237.0</v>
      </c>
      <c r="C1028" s="23" t="str">
        <f t="shared" si="189"/>
        <v>R9</v>
      </c>
      <c r="D1028" s="23">
        <f t="shared" si="190"/>
        <v>0.82699999999999996</v>
      </c>
      <c r="E1028" s="23" t="str">
        <f t="shared" si="191"/>
        <v>16&amp;U</v>
      </c>
      <c r="F1028" s="23" t="str">
        <f t="shared" si="192"/>
        <v>A</v>
      </c>
      <c r="G1028" s="27" t="s">
        <v>4910</v>
      </c>
      <c r="H1028" s="27" t="str">
        <f t="shared" si="186"/>
        <v/>
      </c>
      <c r="I1028" s="23" t="str">
        <f t="shared" si="193"/>
        <v>Messieurs</v>
      </c>
      <c r="J1028" t="str">
        <f t="shared" si="194"/>
        <v>237.0</v>
      </c>
      <c r="K1028">
        <f t="shared" si="195"/>
        <v>2</v>
      </c>
      <c r="L1028" s="23" t="str">
        <f t="shared" si="196"/>
        <v>R9 </v>
      </c>
      <c r="M1028" s="23" t="s">
        <v>6802</v>
      </c>
      <c r="N1028" s="23" t="s">
        <v>6803</v>
      </c>
      <c r="O1028" s="23" t="s">
        <v>2525</v>
      </c>
      <c r="P1028" s="23">
        <v>31473</v>
      </c>
      <c r="Q1028" s="23">
        <v>0.82699999999999996</v>
      </c>
      <c r="R1028" s="23" t="s">
        <v>85</v>
      </c>
      <c r="S1028" s="23" t="s">
        <v>36</v>
      </c>
    </row>
    <row r="1029" spans="1:19" x14ac:dyDescent="0.35">
      <c r="A1029" s="23" t="str">
        <f t="shared" si="187"/>
        <v>Firmenich Jennifer</v>
      </c>
      <c r="B1029" s="23" t="str">
        <f t="shared" si="188"/>
        <v>341.87.658.0</v>
      </c>
      <c r="C1029" s="23" t="str">
        <f t="shared" si="189"/>
        <v>R7</v>
      </c>
      <c r="D1029" s="23">
        <f t="shared" si="190"/>
        <v>1.742</v>
      </c>
      <c r="E1029" s="23" t="str">
        <f t="shared" si="191"/>
        <v>35+</v>
      </c>
      <c r="F1029" s="23" t="str">
        <f t="shared" si="192"/>
        <v>A</v>
      </c>
      <c r="G1029" s="27" t="s">
        <v>1733</v>
      </c>
      <c r="H1029" s="27" t="str">
        <f t="shared" si="186"/>
        <v/>
      </c>
      <c r="I1029" s="23" t="str">
        <f t="shared" si="193"/>
        <v>Dames</v>
      </c>
      <c r="J1029" t="str">
        <f t="shared" si="194"/>
        <v>658.0</v>
      </c>
      <c r="K1029">
        <f t="shared" si="195"/>
        <v>6</v>
      </c>
      <c r="L1029" s="23" t="str">
        <f t="shared" si="196"/>
        <v>R7 </v>
      </c>
      <c r="M1029" s="23" t="s">
        <v>2683</v>
      </c>
      <c r="N1029" s="23" t="s">
        <v>2684</v>
      </c>
      <c r="O1029" s="23" t="s">
        <v>2518</v>
      </c>
      <c r="P1029" s="23">
        <v>7740</v>
      </c>
      <c r="Q1029" s="23">
        <v>1.742</v>
      </c>
      <c r="R1029" s="23" t="s">
        <v>42</v>
      </c>
      <c r="S1029" s="23" t="s">
        <v>36</v>
      </c>
    </row>
    <row r="1030" spans="1:19" x14ac:dyDescent="0.35">
      <c r="A1030" s="23" t="str">
        <f t="shared" si="187"/>
        <v>Fischer Christophe</v>
      </c>
      <c r="B1030" s="23" t="str">
        <f t="shared" si="188"/>
        <v>342.70.267.0</v>
      </c>
      <c r="C1030" s="23" t="str">
        <f t="shared" si="189"/>
        <v>R9</v>
      </c>
      <c r="D1030" s="23">
        <f t="shared" si="190"/>
        <v>0.75</v>
      </c>
      <c r="E1030" s="23" t="str">
        <f t="shared" si="191"/>
        <v>55+</v>
      </c>
      <c r="F1030" s="23" t="str">
        <f t="shared" si="192"/>
        <v>S</v>
      </c>
      <c r="G1030" s="27" t="s">
        <v>2783</v>
      </c>
      <c r="H1030" s="27" t="str">
        <f t="shared" si="186"/>
        <v/>
      </c>
      <c r="I1030" s="23" t="str">
        <f t="shared" si="193"/>
        <v>Messieurs</v>
      </c>
      <c r="J1030" t="str">
        <f t="shared" si="194"/>
        <v>267.0</v>
      </c>
      <c r="K1030">
        <f t="shared" si="195"/>
        <v>2</v>
      </c>
      <c r="L1030" s="23" t="str">
        <f t="shared" si="196"/>
        <v>R9 </v>
      </c>
      <c r="M1030" s="23" t="s">
        <v>1564</v>
      </c>
      <c r="N1030" s="23" t="s">
        <v>1565</v>
      </c>
      <c r="O1030" s="23" t="s">
        <v>2525</v>
      </c>
      <c r="P1030" s="23">
        <v>32606</v>
      </c>
      <c r="Q1030" s="23">
        <v>0.75</v>
      </c>
      <c r="R1030" s="23" t="s">
        <v>53</v>
      </c>
      <c r="S1030" s="23" t="s">
        <v>822</v>
      </c>
    </row>
    <row r="1031" spans="1:19" x14ac:dyDescent="0.35">
      <c r="A1031" s="23" t="str">
        <f t="shared" si="187"/>
        <v>Fischer Georges</v>
      </c>
      <c r="B1031" s="23" t="str">
        <f t="shared" si="188"/>
        <v>342.52.325.0</v>
      </c>
      <c r="C1031" s="23" t="str">
        <f t="shared" si="189"/>
        <v>R7</v>
      </c>
      <c r="D1031" s="23">
        <f t="shared" si="190"/>
        <v>2.8969999999999998</v>
      </c>
      <c r="E1031" s="23" t="str">
        <f t="shared" si="191"/>
        <v>70+</v>
      </c>
      <c r="F1031" s="23" t="str">
        <f t="shared" si="192"/>
        <v>A</v>
      </c>
      <c r="G1031" s="27" t="s">
        <v>3274</v>
      </c>
      <c r="H1031" s="27" t="str">
        <f t="shared" si="186"/>
        <v/>
      </c>
      <c r="I1031" s="23" t="str">
        <f t="shared" si="193"/>
        <v>Messieurs</v>
      </c>
      <c r="J1031" t="str">
        <f t="shared" si="194"/>
        <v>325.0</v>
      </c>
      <c r="K1031">
        <f t="shared" si="195"/>
        <v>3</v>
      </c>
      <c r="L1031" s="23" t="str">
        <f t="shared" si="196"/>
        <v>R7 </v>
      </c>
      <c r="M1031" s="23" t="s">
        <v>3730</v>
      </c>
      <c r="N1031" s="23" t="s">
        <v>3731</v>
      </c>
      <c r="O1031" s="23" t="s">
        <v>2518</v>
      </c>
      <c r="P1031" s="23">
        <v>13301</v>
      </c>
      <c r="Q1031" s="23">
        <v>2.8969999999999998</v>
      </c>
      <c r="R1031" s="23" t="s">
        <v>144</v>
      </c>
      <c r="S1031" s="23" t="s">
        <v>36</v>
      </c>
    </row>
    <row r="1032" spans="1:19" x14ac:dyDescent="0.35">
      <c r="A1032" s="23" t="str">
        <f t="shared" si="187"/>
        <v>Fischer Gregory</v>
      </c>
      <c r="B1032" s="23" t="str">
        <f t="shared" si="188"/>
        <v>342.87.450.0</v>
      </c>
      <c r="C1032" s="23" t="str">
        <f t="shared" si="189"/>
        <v>R7</v>
      </c>
      <c r="D1032" s="23">
        <f t="shared" si="190"/>
        <v>2.8140000000000001</v>
      </c>
      <c r="E1032" s="23" t="str">
        <f t="shared" si="191"/>
        <v>35+</v>
      </c>
      <c r="F1032" s="23" t="str">
        <f t="shared" si="192"/>
        <v>A</v>
      </c>
      <c r="G1032" s="27" t="s">
        <v>493</v>
      </c>
      <c r="H1032" s="27" t="str">
        <f t="shared" si="186"/>
        <v/>
      </c>
      <c r="I1032" s="23" t="str">
        <f t="shared" si="193"/>
        <v>Messieurs</v>
      </c>
      <c r="J1032" t="str">
        <f t="shared" si="194"/>
        <v>450.0</v>
      </c>
      <c r="K1032">
        <f t="shared" si="195"/>
        <v>4</v>
      </c>
      <c r="L1032" s="23" t="str">
        <f t="shared" si="196"/>
        <v>R7 </v>
      </c>
      <c r="M1032" s="23" t="s">
        <v>425</v>
      </c>
      <c r="N1032" s="23" t="s">
        <v>426</v>
      </c>
      <c r="O1032" s="23" t="s">
        <v>2518</v>
      </c>
      <c r="P1032" s="23">
        <v>13789</v>
      </c>
      <c r="Q1032" s="23">
        <v>2.8140000000000001</v>
      </c>
      <c r="R1032" s="23" t="s">
        <v>42</v>
      </c>
      <c r="S1032" s="23" t="s">
        <v>36</v>
      </c>
    </row>
    <row r="1033" spans="1:19" x14ac:dyDescent="0.35">
      <c r="A1033" s="23" t="str">
        <f t="shared" si="187"/>
        <v>Fischer Katrin</v>
      </c>
      <c r="B1033" s="23" t="str">
        <f t="shared" si="188"/>
        <v>342.85.603.0</v>
      </c>
      <c r="C1033" s="23" t="str">
        <f t="shared" si="189"/>
        <v>R4</v>
      </c>
      <c r="D1033" s="23">
        <f t="shared" si="190"/>
        <v>6.649</v>
      </c>
      <c r="E1033" s="23" t="str">
        <f t="shared" si="191"/>
        <v>40+</v>
      </c>
      <c r="F1033" s="23" t="str">
        <f t="shared" si="192"/>
        <v>S</v>
      </c>
      <c r="G1033" s="27" t="s">
        <v>5553</v>
      </c>
      <c r="H1033" s="27" t="str">
        <f t="shared" si="186"/>
        <v/>
      </c>
      <c r="I1033" s="23" t="str">
        <f t="shared" si="193"/>
        <v>Dames</v>
      </c>
      <c r="J1033" t="str">
        <f t="shared" si="194"/>
        <v>603.0</v>
      </c>
      <c r="K1033">
        <f t="shared" si="195"/>
        <v>6</v>
      </c>
      <c r="L1033" s="23" t="str">
        <f t="shared" si="196"/>
        <v>R4 </v>
      </c>
      <c r="M1033" s="23" t="s">
        <v>5079</v>
      </c>
      <c r="N1033" s="23" t="s">
        <v>5080</v>
      </c>
      <c r="O1033" s="23" t="s">
        <v>2516</v>
      </c>
      <c r="P1033" s="23">
        <v>596</v>
      </c>
      <c r="Q1033" s="23">
        <v>6.649</v>
      </c>
      <c r="R1033" s="23" t="s">
        <v>68</v>
      </c>
      <c r="S1033" s="23" t="s">
        <v>822</v>
      </c>
    </row>
    <row r="1034" spans="1:19" x14ac:dyDescent="0.35">
      <c r="A1034" s="23" t="str">
        <f t="shared" si="187"/>
        <v>Fleury Théo</v>
      </c>
      <c r="B1034" s="23" t="str">
        <f t="shared" si="188"/>
        <v>346.99.372.0</v>
      </c>
      <c r="C1034" s="23" t="str">
        <f t="shared" si="189"/>
        <v>R9</v>
      </c>
      <c r="D1034" s="23">
        <f t="shared" si="190"/>
        <v>0.75</v>
      </c>
      <c r="E1034" s="23" t="str">
        <f t="shared" si="191"/>
        <v>A</v>
      </c>
      <c r="F1034" s="23" t="str">
        <f t="shared" si="192"/>
        <v>S</v>
      </c>
      <c r="G1034" s="27" t="s">
        <v>497</v>
      </c>
      <c r="H1034" s="27" t="str">
        <f t="shared" si="186"/>
        <v/>
      </c>
      <c r="I1034" s="23" t="str">
        <f t="shared" si="193"/>
        <v>Messieurs</v>
      </c>
      <c r="J1034" t="str">
        <f t="shared" si="194"/>
        <v>372.0</v>
      </c>
      <c r="K1034">
        <f t="shared" si="195"/>
        <v>3</v>
      </c>
      <c r="L1034" s="23" t="str">
        <f t="shared" si="196"/>
        <v>R9 </v>
      </c>
      <c r="M1034" s="23" t="s">
        <v>1148</v>
      </c>
      <c r="N1034" s="23" t="s">
        <v>1149</v>
      </c>
      <c r="O1034" s="23" t="s">
        <v>2525</v>
      </c>
      <c r="P1034" s="23">
        <v>32606</v>
      </c>
      <c r="Q1034" s="23">
        <v>0.75</v>
      </c>
      <c r="R1034" s="23" t="s">
        <v>36</v>
      </c>
      <c r="S1034" s="23" t="s">
        <v>822</v>
      </c>
    </row>
    <row r="1035" spans="1:19" x14ac:dyDescent="0.35">
      <c r="A1035" s="23" t="str">
        <f t="shared" si="187"/>
        <v>Flowers Stuart</v>
      </c>
      <c r="B1035" s="23" t="str">
        <f t="shared" si="188"/>
        <v>347.67.489.0</v>
      </c>
      <c r="C1035" s="23" t="str">
        <f t="shared" si="189"/>
        <v>R9</v>
      </c>
      <c r="D1035" s="23">
        <f t="shared" si="190"/>
        <v>0.75</v>
      </c>
      <c r="E1035" s="23" t="str">
        <f t="shared" si="191"/>
        <v>55+</v>
      </c>
      <c r="F1035" s="23" t="str">
        <f t="shared" si="192"/>
        <v>S</v>
      </c>
      <c r="G1035" s="27" t="s">
        <v>4910</v>
      </c>
      <c r="H1035" s="27" t="str">
        <f t="shared" si="186"/>
        <v/>
      </c>
      <c r="I1035" s="23" t="str">
        <f t="shared" si="193"/>
        <v>Messieurs</v>
      </c>
      <c r="J1035" t="str">
        <f t="shared" si="194"/>
        <v>489.0</v>
      </c>
      <c r="K1035">
        <f t="shared" si="195"/>
        <v>4</v>
      </c>
      <c r="L1035" s="23" t="str">
        <f t="shared" si="196"/>
        <v>R9 </v>
      </c>
      <c r="M1035" s="23" t="s">
        <v>6860</v>
      </c>
      <c r="N1035" s="23" t="s">
        <v>6861</v>
      </c>
      <c r="O1035" s="23" t="s">
        <v>2525</v>
      </c>
      <c r="P1035" s="23">
        <v>32606</v>
      </c>
      <c r="Q1035" s="23">
        <v>0.75</v>
      </c>
      <c r="R1035" s="23" t="s">
        <v>53</v>
      </c>
      <c r="S1035" s="23" t="s">
        <v>822</v>
      </c>
    </row>
    <row r="1036" spans="1:19" x14ac:dyDescent="0.35">
      <c r="A1036" s="23" t="str">
        <f t="shared" si="187"/>
        <v>Flückiger Hamsag Gabriella</v>
      </c>
      <c r="B1036" s="23" t="str">
        <f t="shared" si="188"/>
        <v>348.73.682.0</v>
      </c>
      <c r="C1036" s="23" t="str">
        <f t="shared" si="189"/>
        <v>R7</v>
      </c>
      <c r="D1036" s="23">
        <f t="shared" si="190"/>
        <v>2.0609999999999999</v>
      </c>
      <c r="E1036" s="23" t="str">
        <f t="shared" si="191"/>
        <v>50+</v>
      </c>
      <c r="F1036" s="23" t="str">
        <f t="shared" si="192"/>
        <v>A</v>
      </c>
      <c r="G1036" s="27" t="s">
        <v>4909</v>
      </c>
      <c r="H1036" s="27" t="str">
        <f t="shared" si="186"/>
        <v/>
      </c>
      <c r="I1036" s="23" t="str">
        <f t="shared" si="193"/>
        <v>Dames</v>
      </c>
      <c r="J1036" t="str">
        <f t="shared" si="194"/>
        <v>682.0</v>
      </c>
      <c r="K1036">
        <f t="shared" si="195"/>
        <v>6</v>
      </c>
      <c r="L1036" s="23" t="str">
        <f t="shared" si="196"/>
        <v>R7 </v>
      </c>
      <c r="M1036" s="23" t="s">
        <v>5675</v>
      </c>
      <c r="N1036" s="23" t="s">
        <v>5676</v>
      </c>
      <c r="O1036" s="23" t="s">
        <v>2518</v>
      </c>
      <c r="P1036" s="23">
        <v>6700</v>
      </c>
      <c r="Q1036" s="23">
        <v>2.0609999999999999</v>
      </c>
      <c r="R1036" s="23" t="s">
        <v>39</v>
      </c>
      <c r="S1036" s="23" t="s">
        <v>36</v>
      </c>
    </row>
    <row r="1037" spans="1:19" x14ac:dyDescent="0.35">
      <c r="A1037" s="23" t="str">
        <f t="shared" si="187"/>
        <v>Flury Bertrand</v>
      </c>
      <c r="B1037" s="23" t="str">
        <f t="shared" si="188"/>
        <v>349.48.311.0</v>
      </c>
      <c r="C1037" s="23" t="str">
        <f t="shared" si="189"/>
        <v>R7</v>
      </c>
      <c r="D1037" s="23">
        <f t="shared" si="190"/>
        <v>2.8679999999999999</v>
      </c>
      <c r="E1037" s="23" t="str">
        <f t="shared" si="191"/>
        <v>75+</v>
      </c>
      <c r="F1037" s="23" t="str">
        <f t="shared" si="192"/>
        <v>A</v>
      </c>
      <c r="G1037" s="27" t="s">
        <v>4910</v>
      </c>
      <c r="H1037" s="27" t="str">
        <f t="shared" si="186"/>
        <v/>
      </c>
      <c r="I1037" s="23" t="str">
        <f t="shared" si="193"/>
        <v>Messieurs</v>
      </c>
      <c r="J1037" t="str">
        <f t="shared" si="194"/>
        <v>311.0</v>
      </c>
      <c r="K1037">
        <f t="shared" si="195"/>
        <v>3</v>
      </c>
      <c r="L1037" s="23" t="str">
        <f t="shared" si="196"/>
        <v>R7 </v>
      </c>
      <c r="M1037" s="23" t="s">
        <v>6593</v>
      </c>
      <c r="N1037" s="23" t="s">
        <v>6594</v>
      </c>
      <c r="O1037" s="23" t="s">
        <v>2518</v>
      </c>
      <c r="P1037" s="23">
        <v>13477</v>
      </c>
      <c r="Q1037" s="23">
        <v>2.8679999999999999</v>
      </c>
      <c r="R1037" s="23" t="s">
        <v>155</v>
      </c>
      <c r="S1037" s="23" t="s">
        <v>36</v>
      </c>
    </row>
    <row r="1038" spans="1:19" x14ac:dyDescent="0.35">
      <c r="A1038" s="23" t="str">
        <f t="shared" si="187"/>
        <v>Follonier Patrick</v>
      </c>
      <c r="B1038" s="23" t="str">
        <f t="shared" si="188"/>
        <v>350.86.252.0</v>
      </c>
      <c r="C1038" s="23" t="str">
        <f t="shared" si="189"/>
        <v>R9</v>
      </c>
      <c r="D1038" s="23">
        <f t="shared" si="190"/>
        <v>0.75</v>
      </c>
      <c r="E1038" s="23" t="str">
        <f t="shared" si="191"/>
        <v>40+</v>
      </c>
      <c r="F1038" s="23" t="str">
        <f t="shared" si="192"/>
        <v>S</v>
      </c>
      <c r="G1038" s="27" t="s">
        <v>26</v>
      </c>
      <c r="H1038" s="27" t="str">
        <f t="shared" si="186"/>
        <v/>
      </c>
      <c r="I1038" s="23" t="str">
        <f t="shared" si="193"/>
        <v>Messieurs</v>
      </c>
      <c r="J1038" t="str">
        <f t="shared" si="194"/>
        <v>252.0</v>
      </c>
      <c r="K1038">
        <f t="shared" si="195"/>
        <v>2</v>
      </c>
      <c r="L1038" s="23" t="str">
        <f t="shared" si="196"/>
        <v>R9 </v>
      </c>
      <c r="M1038" s="23" t="s">
        <v>391</v>
      </c>
      <c r="N1038" s="23" t="s">
        <v>392</v>
      </c>
      <c r="O1038" s="23" t="s">
        <v>2525</v>
      </c>
      <c r="P1038" s="23">
        <v>32606</v>
      </c>
      <c r="Q1038" s="23">
        <v>0.75</v>
      </c>
      <c r="R1038" s="23" t="s">
        <v>68</v>
      </c>
      <c r="S1038" s="23" t="s">
        <v>822</v>
      </c>
    </row>
    <row r="1039" spans="1:19" x14ac:dyDescent="0.35">
      <c r="A1039" s="23" t="str">
        <f t="shared" si="187"/>
        <v>Fontannaz Charles</v>
      </c>
      <c r="B1039" s="23" t="str">
        <f t="shared" si="188"/>
        <v>351.04.174.0</v>
      </c>
      <c r="C1039" s="23" t="str">
        <f t="shared" si="189"/>
        <v>R9</v>
      </c>
      <c r="D1039" s="23">
        <f t="shared" si="190"/>
        <v>0.75</v>
      </c>
      <c r="E1039" s="23" t="str">
        <f t="shared" si="191"/>
        <v>A</v>
      </c>
      <c r="F1039" s="23" t="str">
        <f t="shared" si="192"/>
        <v>S</v>
      </c>
      <c r="G1039" s="27" t="s">
        <v>28</v>
      </c>
      <c r="H1039" s="27" t="str">
        <f t="shared" si="186"/>
        <v/>
      </c>
      <c r="I1039" s="23" t="str">
        <f t="shared" si="193"/>
        <v>Messieurs</v>
      </c>
      <c r="J1039" t="str">
        <f t="shared" si="194"/>
        <v>174.0</v>
      </c>
      <c r="K1039">
        <f t="shared" si="195"/>
        <v>1</v>
      </c>
      <c r="L1039" s="23" t="str">
        <f t="shared" si="196"/>
        <v>R9 </v>
      </c>
      <c r="M1039" s="23" t="s">
        <v>340</v>
      </c>
      <c r="N1039" s="23" t="s">
        <v>341</v>
      </c>
      <c r="O1039" s="23" t="s">
        <v>2525</v>
      </c>
      <c r="P1039" s="23">
        <v>32606</v>
      </c>
      <c r="Q1039" s="23">
        <v>0.75</v>
      </c>
      <c r="R1039" s="23" t="s">
        <v>36</v>
      </c>
      <c r="S1039" s="23" t="s">
        <v>822</v>
      </c>
    </row>
    <row r="1040" spans="1:19" x14ac:dyDescent="0.35">
      <c r="A1040" s="23" t="str">
        <f t="shared" si="187"/>
        <v>Forgeot Jean-Pierre</v>
      </c>
      <c r="B1040" s="23" t="str">
        <f t="shared" si="188"/>
        <v>352.46.416.0</v>
      </c>
      <c r="C1040" s="23" t="str">
        <f t="shared" si="189"/>
        <v>R6</v>
      </c>
      <c r="D1040" s="23">
        <f t="shared" si="190"/>
        <v>4.5540000000000003</v>
      </c>
      <c r="E1040" s="23" t="str">
        <f t="shared" si="191"/>
        <v>80+</v>
      </c>
      <c r="F1040" s="23" t="str">
        <f t="shared" si="192"/>
        <v>A</v>
      </c>
      <c r="G1040" s="27" t="s">
        <v>1733</v>
      </c>
      <c r="H1040" s="27" t="str">
        <f t="shared" si="186"/>
        <v/>
      </c>
      <c r="I1040" s="23" t="str">
        <f t="shared" si="193"/>
        <v>Messieurs</v>
      </c>
      <c r="J1040" t="str">
        <f t="shared" si="194"/>
        <v>416.0</v>
      </c>
      <c r="K1040">
        <f t="shared" si="195"/>
        <v>4</v>
      </c>
      <c r="L1040" s="23" t="str">
        <f t="shared" si="196"/>
        <v>R6 </v>
      </c>
      <c r="M1040" s="23" t="s">
        <v>1826</v>
      </c>
      <c r="N1040" s="23" t="s">
        <v>1827</v>
      </c>
      <c r="O1040" s="23" t="s">
        <v>2517</v>
      </c>
      <c r="P1040" s="23">
        <v>5662</v>
      </c>
      <c r="Q1040" s="23">
        <v>4.5540000000000003</v>
      </c>
      <c r="R1040" s="23" t="s">
        <v>156</v>
      </c>
      <c r="S1040" s="23" t="s">
        <v>36</v>
      </c>
    </row>
    <row r="1041" spans="1:19" x14ac:dyDescent="0.35">
      <c r="A1041" s="23" t="str">
        <f t="shared" si="187"/>
        <v>Forgnone Christian</v>
      </c>
      <c r="B1041" s="23" t="str">
        <f t="shared" si="188"/>
        <v>352.59.418.0</v>
      </c>
      <c r="C1041" s="23" t="str">
        <f t="shared" si="189"/>
        <v>R8</v>
      </c>
      <c r="D1041" s="23">
        <f t="shared" si="190"/>
        <v>1.518</v>
      </c>
      <c r="E1041" s="23" t="str">
        <f t="shared" si="191"/>
        <v>65+</v>
      </c>
      <c r="F1041" s="23" t="str">
        <f t="shared" si="192"/>
        <v>A</v>
      </c>
      <c r="G1041" s="27" t="s">
        <v>2783</v>
      </c>
      <c r="H1041" s="27" t="str">
        <f t="shared" si="186"/>
        <v/>
      </c>
      <c r="I1041" s="23" t="str">
        <f t="shared" si="193"/>
        <v>Messieurs</v>
      </c>
      <c r="J1041" t="str">
        <f t="shared" si="194"/>
        <v>418.0</v>
      </c>
      <c r="K1041">
        <f t="shared" si="195"/>
        <v>4</v>
      </c>
      <c r="L1041" s="23" t="str">
        <f t="shared" si="196"/>
        <v>R8 </v>
      </c>
      <c r="M1041" s="23" t="s">
        <v>713</v>
      </c>
      <c r="N1041" s="23" t="s">
        <v>714</v>
      </c>
      <c r="O1041" s="23" t="s">
        <v>2522</v>
      </c>
      <c r="P1041" s="23">
        <v>23500</v>
      </c>
      <c r="Q1041" s="23">
        <v>1.518</v>
      </c>
      <c r="R1041" s="23" t="s">
        <v>96</v>
      </c>
      <c r="S1041" s="23" t="s">
        <v>36</v>
      </c>
    </row>
    <row r="1042" spans="1:19" x14ac:dyDescent="0.35">
      <c r="A1042" s="23" t="str">
        <f t="shared" si="187"/>
        <v>Forgnone Jennifer</v>
      </c>
      <c r="B1042" s="23" t="str">
        <f t="shared" si="188"/>
        <v>352.90.756.0</v>
      </c>
      <c r="C1042" s="23" t="str">
        <f t="shared" si="189"/>
        <v>R7</v>
      </c>
      <c r="D1042" s="23">
        <f t="shared" si="190"/>
        <v>2.4950000000000001</v>
      </c>
      <c r="E1042" s="23" t="str">
        <f t="shared" si="191"/>
        <v>35+</v>
      </c>
      <c r="F1042" s="23" t="str">
        <f t="shared" si="192"/>
        <v>A</v>
      </c>
      <c r="G1042" s="27" t="s">
        <v>2783</v>
      </c>
      <c r="H1042" s="27" t="str">
        <f t="shared" si="186"/>
        <v/>
      </c>
      <c r="I1042" s="23" t="str">
        <f t="shared" si="193"/>
        <v>Dames</v>
      </c>
      <c r="J1042" t="str">
        <f t="shared" si="194"/>
        <v>756.0</v>
      </c>
      <c r="K1042">
        <f t="shared" si="195"/>
        <v>7</v>
      </c>
      <c r="L1042" s="23" t="str">
        <f t="shared" si="196"/>
        <v>R7 </v>
      </c>
      <c r="M1042" s="23" t="s">
        <v>789</v>
      </c>
      <c r="N1042" s="23" t="s">
        <v>790</v>
      </c>
      <c r="O1042" s="23" t="s">
        <v>2518</v>
      </c>
      <c r="P1042" s="23">
        <v>5492</v>
      </c>
      <c r="Q1042" s="23">
        <v>2.4950000000000001</v>
      </c>
      <c r="R1042" s="23" t="s">
        <v>42</v>
      </c>
      <c r="S1042" s="23" t="s">
        <v>36</v>
      </c>
    </row>
    <row r="1043" spans="1:19" x14ac:dyDescent="0.35">
      <c r="A1043" s="23" t="str">
        <f t="shared" si="187"/>
        <v>Forgnone Marie-Luce</v>
      </c>
      <c r="B1043" s="23" t="str">
        <f t="shared" si="188"/>
        <v>352.63.833.0</v>
      </c>
      <c r="C1043" s="23" t="str">
        <f t="shared" si="189"/>
        <v>R8</v>
      </c>
      <c r="D1043" s="23">
        <f t="shared" si="190"/>
        <v>0.91200000000000003</v>
      </c>
      <c r="E1043" s="23" t="str">
        <f t="shared" si="191"/>
        <v>60+</v>
      </c>
      <c r="F1043" s="23" t="str">
        <f t="shared" si="192"/>
        <v>A</v>
      </c>
      <c r="G1043" s="27" t="s">
        <v>2783</v>
      </c>
      <c r="H1043" s="27" t="str">
        <f t="shared" si="186"/>
        <v/>
      </c>
      <c r="I1043" s="23" t="str">
        <f t="shared" si="193"/>
        <v>Dames</v>
      </c>
      <c r="J1043" t="str">
        <f t="shared" si="194"/>
        <v>833.0</v>
      </c>
      <c r="K1043">
        <f t="shared" si="195"/>
        <v>8</v>
      </c>
      <c r="L1043" s="23" t="str">
        <f t="shared" si="196"/>
        <v>R8 </v>
      </c>
      <c r="M1043" s="23" t="s">
        <v>777</v>
      </c>
      <c r="N1043" s="23" t="s">
        <v>778</v>
      </c>
      <c r="O1043" s="23" t="s">
        <v>2522</v>
      </c>
      <c r="P1043" s="23">
        <v>11063</v>
      </c>
      <c r="Q1043" s="23">
        <v>0.91200000000000003</v>
      </c>
      <c r="R1043" s="23" t="s">
        <v>47</v>
      </c>
      <c r="S1043" s="23" t="s">
        <v>36</v>
      </c>
    </row>
    <row r="1044" spans="1:19" x14ac:dyDescent="0.35">
      <c r="A1044" s="23" t="str">
        <f t="shared" si="187"/>
        <v>Forgnone Samantha</v>
      </c>
      <c r="B1044" s="23" t="str">
        <f t="shared" si="188"/>
        <v>352.88.592.0</v>
      </c>
      <c r="C1044" s="23" t="str">
        <f t="shared" si="189"/>
        <v>R9</v>
      </c>
      <c r="D1044" s="23">
        <f t="shared" si="190"/>
        <v>0.75</v>
      </c>
      <c r="E1044" s="23" t="str">
        <f t="shared" si="191"/>
        <v>35+</v>
      </c>
      <c r="F1044" s="23" t="str">
        <f t="shared" si="192"/>
        <v>S</v>
      </c>
      <c r="G1044" s="27" t="s">
        <v>2783</v>
      </c>
      <c r="H1044" s="27" t="str">
        <f t="shared" si="186"/>
        <v/>
      </c>
      <c r="I1044" s="23" t="str">
        <f t="shared" si="193"/>
        <v>Dames</v>
      </c>
      <c r="J1044" t="str">
        <f t="shared" si="194"/>
        <v>592.0</v>
      </c>
      <c r="K1044">
        <f t="shared" si="195"/>
        <v>5</v>
      </c>
      <c r="L1044" s="23" t="str">
        <f t="shared" si="196"/>
        <v>R9 </v>
      </c>
      <c r="M1044" s="23" t="s">
        <v>1566</v>
      </c>
      <c r="N1044" s="23" t="s">
        <v>1567</v>
      </c>
      <c r="O1044" s="23" t="s">
        <v>2525</v>
      </c>
      <c r="P1044" s="23">
        <v>11849</v>
      </c>
      <c r="Q1044" s="23">
        <v>0.75</v>
      </c>
      <c r="R1044" s="23" t="s">
        <v>42</v>
      </c>
      <c r="S1044" s="23" t="s">
        <v>822</v>
      </c>
    </row>
    <row r="1045" spans="1:19" x14ac:dyDescent="0.35">
      <c r="A1045" s="23" t="str">
        <f t="shared" si="187"/>
        <v>Formiga Dino</v>
      </c>
      <c r="B1045" s="23" t="str">
        <f t="shared" si="188"/>
        <v>352.62.367.0</v>
      </c>
      <c r="C1045" s="23" t="str">
        <f t="shared" si="189"/>
        <v>R9</v>
      </c>
      <c r="D1045" s="23">
        <f t="shared" si="190"/>
        <v>0.75</v>
      </c>
      <c r="E1045" s="23" t="str">
        <f t="shared" si="191"/>
        <v>60+</v>
      </c>
      <c r="F1045" s="23" t="str">
        <f t="shared" si="192"/>
        <v>S</v>
      </c>
      <c r="G1045" s="27" t="s">
        <v>5553</v>
      </c>
      <c r="H1045" s="27" t="str">
        <f t="shared" si="186"/>
        <v/>
      </c>
      <c r="I1045" s="23" t="str">
        <f t="shared" si="193"/>
        <v>Messieurs</v>
      </c>
      <c r="J1045" t="str">
        <f t="shared" si="194"/>
        <v>367.0</v>
      </c>
      <c r="K1045">
        <f t="shared" si="195"/>
        <v>3</v>
      </c>
      <c r="L1045" s="23" t="str">
        <f t="shared" si="196"/>
        <v>R9 </v>
      </c>
      <c r="M1045" s="23" t="s">
        <v>5393</v>
      </c>
      <c r="N1045" s="23" t="s">
        <v>5394</v>
      </c>
      <c r="O1045" s="23" t="s">
        <v>2525</v>
      </c>
      <c r="P1045" s="23">
        <v>32606</v>
      </c>
      <c r="Q1045" s="23">
        <v>0.75</v>
      </c>
      <c r="R1045" s="23" t="s">
        <v>47</v>
      </c>
      <c r="S1045" s="23" t="s">
        <v>822</v>
      </c>
    </row>
    <row r="1046" spans="1:19" x14ac:dyDescent="0.35">
      <c r="A1046" s="23" t="str">
        <f t="shared" si="187"/>
        <v>Fornerone Samuel</v>
      </c>
      <c r="B1046" s="23" t="str">
        <f t="shared" si="188"/>
        <v>352.82.352.0</v>
      </c>
      <c r="C1046" s="23" t="str">
        <f t="shared" si="189"/>
        <v>R9</v>
      </c>
      <c r="D1046" s="23">
        <f t="shared" si="190"/>
        <v>0.75</v>
      </c>
      <c r="E1046" s="23" t="str">
        <f t="shared" si="191"/>
        <v>40+</v>
      </c>
      <c r="F1046" s="23" t="str">
        <f t="shared" si="192"/>
        <v>S</v>
      </c>
      <c r="G1046" s="27" t="s">
        <v>2783</v>
      </c>
      <c r="H1046" s="27" t="str">
        <f t="shared" si="186"/>
        <v/>
      </c>
      <c r="I1046" s="23" t="str">
        <f t="shared" si="193"/>
        <v>Messieurs</v>
      </c>
      <c r="J1046" t="str">
        <f t="shared" si="194"/>
        <v>352.0</v>
      </c>
      <c r="K1046">
        <f t="shared" si="195"/>
        <v>3</v>
      </c>
      <c r="L1046" s="23" t="str">
        <f t="shared" si="196"/>
        <v>R9 </v>
      </c>
      <c r="M1046" s="23" t="s">
        <v>717</v>
      </c>
      <c r="N1046" s="23" t="s">
        <v>718</v>
      </c>
      <c r="O1046" s="23" t="s">
        <v>2525</v>
      </c>
      <c r="P1046" s="23">
        <v>32606</v>
      </c>
      <c r="Q1046" s="23">
        <v>0.75</v>
      </c>
      <c r="R1046" s="23" t="s">
        <v>68</v>
      </c>
      <c r="S1046" s="23" t="s">
        <v>822</v>
      </c>
    </row>
    <row r="1047" spans="1:19" x14ac:dyDescent="0.35">
      <c r="A1047" s="23" t="str">
        <f t="shared" si="187"/>
        <v>Forster Dan</v>
      </c>
      <c r="B1047" s="23" t="str">
        <f t="shared" si="188"/>
        <v>353.95.412.0</v>
      </c>
      <c r="C1047" s="23" t="str">
        <f t="shared" si="189"/>
        <v>R5</v>
      </c>
      <c r="D1047" s="23">
        <f t="shared" si="190"/>
        <v>5.7750000000000004</v>
      </c>
      <c r="E1047" s="23" t="str">
        <f t="shared" si="191"/>
        <v>A</v>
      </c>
      <c r="F1047" s="23" t="str">
        <f t="shared" si="192"/>
        <v>A</v>
      </c>
      <c r="G1047" s="27" t="s">
        <v>27</v>
      </c>
      <c r="H1047" s="27" t="str">
        <f t="shared" si="186"/>
        <v/>
      </c>
      <c r="I1047" s="23" t="str">
        <f t="shared" si="193"/>
        <v>Messieurs</v>
      </c>
      <c r="J1047" t="str">
        <f t="shared" si="194"/>
        <v>412.0</v>
      </c>
      <c r="K1047">
        <f t="shared" si="195"/>
        <v>4</v>
      </c>
      <c r="L1047" s="23" t="str">
        <f t="shared" si="196"/>
        <v>R5 </v>
      </c>
      <c r="M1047" s="23" t="s">
        <v>2609</v>
      </c>
      <c r="N1047" s="23" t="s">
        <v>2610</v>
      </c>
      <c r="O1047" s="23" t="s">
        <v>2536</v>
      </c>
      <c r="P1047" s="23">
        <v>2652</v>
      </c>
      <c r="Q1047" s="23">
        <v>5.7750000000000004</v>
      </c>
      <c r="R1047" s="23" t="s">
        <v>36</v>
      </c>
      <c r="S1047" s="23" t="s">
        <v>36</v>
      </c>
    </row>
    <row r="1048" spans="1:19" x14ac:dyDescent="0.35">
      <c r="A1048" s="23" t="str">
        <f t="shared" si="187"/>
        <v>Forster Italma</v>
      </c>
      <c r="B1048" s="23" t="str">
        <f t="shared" si="188"/>
        <v>353.52.704.0</v>
      </c>
      <c r="C1048" s="23" t="str">
        <f t="shared" si="189"/>
        <v>R9</v>
      </c>
      <c r="D1048" s="23">
        <f t="shared" si="190"/>
        <v>0.75</v>
      </c>
      <c r="E1048" s="23" t="str">
        <f t="shared" si="191"/>
        <v>70+</v>
      </c>
      <c r="F1048" s="23" t="str">
        <f t="shared" si="192"/>
        <v>S</v>
      </c>
      <c r="G1048" s="27" t="s">
        <v>497</v>
      </c>
      <c r="H1048" s="27" t="str">
        <f t="shared" si="186"/>
        <v/>
      </c>
      <c r="I1048" s="23" t="str">
        <f t="shared" si="193"/>
        <v>Dames</v>
      </c>
      <c r="J1048" t="str">
        <f t="shared" si="194"/>
        <v>704.0</v>
      </c>
      <c r="K1048">
        <f t="shared" si="195"/>
        <v>7</v>
      </c>
      <c r="L1048" s="23" t="str">
        <f t="shared" si="196"/>
        <v>R9 </v>
      </c>
      <c r="M1048" s="23" t="s">
        <v>1150</v>
      </c>
      <c r="N1048" s="23" t="s">
        <v>1151</v>
      </c>
      <c r="O1048" s="23" t="s">
        <v>2525</v>
      </c>
      <c r="P1048" s="23">
        <v>11849</v>
      </c>
      <c r="Q1048" s="23">
        <v>0.75</v>
      </c>
      <c r="R1048" s="23" t="s">
        <v>144</v>
      </c>
      <c r="S1048" s="23" t="s">
        <v>822</v>
      </c>
    </row>
    <row r="1049" spans="1:19" x14ac:dyDescent="0.35">
      <c r="A1049" s="23" t="str">
        <f t="shared" si="187"/>
        <v>Forte Alberto Maria</v>
      </c>
      <c r="B1049" s="23" t="str">
        <f t="shared" si="188"/>
        <v>353.86.387.0</v>
      </c>
      <c r="C1049" s="23" t="str">
        <f t="shared" si="189"/>
        <v>R9</v>
      </c>
      <c r="D1049" s="23">
        <f t="shared" si="190"/>
        <v>0.75</v>
      </c>
      <c r="E1049" s="23" t="str">
        <f t="shared" si="191"/>
        <v>40+</v>
      </c>
      <c r="F1049" s="23" t="str">
        <f t="shared" si="192"/>
        <v>A</v>
      </c>
      <c r="G1049" s="27" t="s">
        <v>27</v>
      </c>
      <c r="H1049" s="27" t="str">
        <f t="shared" si="186"/>
        <v/>
      </c>
      <c r="I1049" s="23" t="str">
        <f t="shared" si="193"/>
        <v>Messieurs</v>
      </c>
      <c r="J1049" t="str">
        <f t="shared" si="194"/>
        <v>387.0</v>
      </c>
      <c r="K1049">
        <f t="shared" si="195"/>
        <v>3</v>
      </c>
      <c r="L1049" s="23" t="str">
        <f t="shared" si="196"/>
        <v>R9 </v>
      </c>
      <c r="M1049" s="23" t="s">
        <v>6047</v>
      </c>
      <c r="N1049" s="23" t="s">
        <v>6048</v>
      </c>
      <c r="O1049" s="23" t="s">
        <v>2525</v>
      </c>
      <c r="P1049" s="23">
        <v>32606</v>
      </c>
      <c r="Q1049" s="23">
        <v>0.75</v>
      </c>
      <c r="R1049" s="23" t="s">
        <v>68</v>
      </c>
      <c r="S1049" s="23" t="s">
        <v>36</v>
      </c>
    </row>
    <row r="1050" spans="1:19" x14ac:dyDescent="0.35">
      <c r="A1050" s="23" t="str">
        <f t="shared" si="187"/>
        <v>Fortis Anastasia</v>
      </c>
      <c r="B1050" s="23" t="str">
        <f t="shared" si="188"/>
        <v>353.97.633.0</v>
      </c>
      <c r="C1050" s="23" t="str">
        <f t="shared" si="189"/>
        <v>R9</v>
      </c>
      <c r="D1050" s="23">
        <f t="shared" si="190"/>
        <v>0.74299999999999999</v>
      </c>
      <c r="E1050" s="23" t="str">
        <f t="shared" si="191"/>
        <v>A</v>
      </c>
      <c r="F1050" s="23" t="str">
        <f t="shared" si="192"/>
        <v>A</v>
      </c>
      <c r="G1050" s="27" t="s">
        <v>2786</v>
      </c>
      <c r="H1050" s="27" t="str">
        <f t="shared" si="186"/>
        <v/>
      </c>
      <c r="I1050" s="23" t="str">
        <f t="shared" si="193"/>
        <v>Dames</v>
      </c>
      <c r="J1050" t="str">
        <f t="shared" si="194"/>
        <v>633.0</v>
      </c>
      <c r="K1050">
        <f t="shared" si="195"/>
        <v>6</v>
      </c>
      <c r="L1050" s="23" t="str">
        <f t="shared" si="196"/>
        <v>R9 </v>
      </c>
      <c r="M1050" s="23" t="s">
        <v>4928</v>
      </c>
      <c r="N1050" s="23" t="s">
        <v>4929</v>
      </c>
      <c r="O1050" s="23" t="s">
        <v>2525</v>
      </c>
      <c r="P1050" s="23">
        <v>16773</v>
      </c>
      <c r="Q1050" s="23">
        <v>0.74299999999999999</v>
      </c>
      <c r="R1050" s="23" t="s">
        <v>36</v>
      </c>
      <c r="S1050" s="23" t="s">
        <v>36</v>
      </c>
    </row>
    <row r="1051" spans="1:19" x14ac:dyDescent="0.35">
      <c r="A1051" s="23" t="str">
        <f t="shared" si="187"/>
        <v>Fortis Dominique</v>
      </c>
      <c r="B1051" s="23" t="str">
        <f t="shared" si="188"/>
        <v>353.67.121.0</v>
      </c>
      <c r="C1051" s="23" t="str">
        <f t="shared" si="189"/>
        <v>R9</v>
      </c>
      <c r="D1051" s="23">
        <f t="shared" si="190"/>
        <v>0.745</v>
      </c>
      <c r="E1051" s="23" t="str">
        <f t="shared" si="191"/>
        <v>55+</v>
      </c>
      <c r="F1051" s="23" t="str">
        <f t="shared" si="192"/>
        <v>A</v>
      </c>
      <c r="G1051" s="27" t="s">
        <v>2786</v>
      </c>
      <c r="H1051" s="27" t="str">
        <f t="shared" si="186"/>
        <v/>
      </c>
      <c r="I1051" s="23" t="str">
        <f t="shared" si="193"/>
        <v>Messieurs</v>
      </c>
      <c r="J1051" t="str">
        <f t="shared" si="194"/>
        <v>121.0</v>
      </c>
      <c r="K1051">
        <f t="shared" si="195"/>
        <v>1</v>
      </c>
      <c r="L1051" s="23" t="str">
        <f t="shared" si="196"/>
        <v>R9 </v>
      </c>
      <c r="M1051" s="23" t="s">
        <v>4952</v>
      </c>
      <c r="N1051" s="23" t="s">
        <v>4953</v>
      </c>
      <c r="O1051" s="23" t="s">
        <v>2525</v>
      </c>
      <c r="P1051" s="23">
        <v>44992</v>
      </c>
      <c r="Q1051" s="23">
        <v>0.745</v>
      </c>
      <c r="R1051" s="23" t="s">
        <v>53</v>
      </c>
      <c r="S1051" s="23" t="s">
        <v>36</v>
      </c>
    </row>
    <row r="1052" spans="1:19" x14ac:dyDescent="0.35">
      <c r="A1052" s="23" t="str">
        <f t="shared" si="187"/>
        <v>Fossati Archibald</v>
      </c>
      <c r="B1052" s="23" t="str">
        <f t="shared" si="188"/>
        <v>354.08.274.0</v>
      </c>
      <c r="C1052" s="23" t="str">
        <f t="shared" si="189"/>
        <v>R8</v>
      </c>
      <c r="D1052" s="23">
        <f t="shared" si="190"/>
        <v>1.125</v>
      </c>
      <c r="E1052" s="23" t="str">
        <f t="shared" si="191"/>
        <v>18&amp;U</v>
      </c>
      <c r="F1052" s="23" t="str">
        <f t="shared" si="192"/>
        <v>S</v>
      </c>
      <c r="G1052" s="27" t="s">
        <v>2783</v>
      </c>
      <c r="H1052" s="27" t="str">
        <f t="shared" si="186"/>
        <v/>
      </c>
      <c r="I1052" s="23" t="str">
        <f t="shared" si="193"/>
        <v>Messieurs</v>
      </c>
      <c r="J1052" t="str">
        <f t="shared" si="194"/>
        <v>274.0</v>
      </c>
      <c r="K1052">
        <f t="shared" si="195"/>
        <v>2</v>
      </c>
      <c r="L1052" s="23" t="str">
        <f t="shared" si="196"/>
        <v>R8 </v>
      </c>
      <c r="M1052" s="23" t="s">
        <v>759</v>
      </c>
      <c r="N1052" s="23" t="s">
        <v>760</v>
      </c>
      <c r="O1052" s="23" t="s">
        <v>2522</v>
      </c>
      <c r="P1052" s="23">
        <v>27774</v>
      </c>
      <c r="Q1052" s="23">
        <v>1.125</v>
      </c>
      <c r="R1052" s="23" t="s">
        <v>71</v>
      </c>
      <c r="S1052" s="23" t="s">
        <v>822</v>
      </c>
    </row>
    <row r="1053" spans="1:19" x14ac:dyDescent="0.35">
      <c r="A1053" s="23" t="str">
        <f t="shared" si="187"/>
        <v>Fossati Arthur</v>
      </c>
      <c r="B1053" s="23" t="str">
        <f t="shared" si="188"/>
        <v>354.03.372.0</v>
      </c>
      <c r="C1053" s="23" t="str">
        <f t="shared" si="189"/>
        <v>R9</v>
      </c>
      <c r="D1053" s="23">
        <f t="shared" si="190"/>
        <v>0.75</v>
      </c>
      <c r="E1053" s="23" t="str">
        <f t="shared" si="191"/>
        <v>A</v>
      </c>
      <c r="F1053" s="23" t="str">
        <f t="shared" si="192"/>
        <v>S</v>
      </c>
      <c r="G1053" s="27" t="s">
        <v>2783</v>
      </c>
      <c r="H1053" s="27" t="str">
        <f t="shared" si="186"/>
        <v/>
      </c>
      <c r="I1053" s="23" t="str">
        <f t="shared" si="193"/>
        <v>Messieurs</v>
      </c>
      <c r="J1053" t="str">
        <f t="shared" si="194"/>
        <v>372.0</v>
      </c>
      <c r="K1053">
        <f t="shared" si="195"/>
        <v>3</v>
      </c>
      <c r="L1053" s="23" t="str">
        <f t="shared" si="196"/>
        <v>R9 </v>
      </c>
      <c r="M1053" s="23" t="s">
        <v>698</v>
      </c>
      <c r="N1053" s="23" t="s">
        <v>699</v>
      </c>
      <c r="O1053" s="23" t="s">
        <v>2525</v>
      </c>
      <c r="P1053" s="23">
        <v>32606</v>
      </c>
      <c r="Q1053" s="23">
        <v>0.75</v>
      </c>
      <c r="R1053" s="23" t="s">
        <v>36</v>
      </c>
      <c r="S1053" s="23" t="s">
        <v>822</v>
      </c>
    </row>
    <row r="1054" spans="1:19" x14ac:dyDescent="0.35">
      <c r="A1054" s="23" t="str">
        <f t="shared" si="187"/>
        <v>Fosses Judit</v>
      </c>
      <c r="B1054" s="23" t="str">
        <f t="shared" si="188"/>
        <v>354.83.679.0</v>
      </c>
      <c r="C1054" s="23" t="str">
        <f t="shared" si="189"/>
        <v>R5</v>
      </c>
      <c r="D1054" s="23">
        <f t="shared" si="190"/>
        <v>5.2859999999999996</v>
      </c>
      <c r="E1054" s="23" t="str">
        <f t="shared" si="191"/>
        <v>40+</v>
      </c>
      <c r="F1054" s="23" t="str">
        <f t="shared" si="192"/>
        <v>A</v>
      </c>
      <c r="G1054" s="27" t="s">
        <v>4910</v>
      </c>
      <c r="H1054" s="27" t="str">
        <f t="shared" si="186"/>
        <v/>
      </c>
      <c r="I1054" s="23" t="str">
        <f t="shared" si="193"/>
        <v>Dames</v>
      </c>
      <c r="J1054" t="str">
        <f t="shared" si="194"/>
        <v>679.0</v>
      </c>
      <c r="K1054">
        <f t="shared" si="195"/>
        <v>6</v>
      </c>
      <c r="L1054" s="23" t="str">
        <f t="shared" si="196"/>
        <v>R5 </v>
      </c>
      <c r="M1054" s="23" t="s">
        <v>6285</v>
      </c>
      <c r="N1054" s="23" t="s">
        <v>6286</v>
      </c>
      <c r="O1054" s="23" t="s">
        <v>2536</v>
      </c>
      <c r="P1054" s="23">
        <v>1308</v>
      </c>
      <c r="Q1054" s="23">
        <v>5.2859999999999996</v>
      </c>
      <c r="R1054" s="23" t="s">
        <v>68</v>
      </c>
      <c r="S1054" s="23" t="s">
        <v>36</v>
      </c>
    </row>
    <row r="1055" spans="1:19" x14ac:dyDescent="0.35">
      <c r="A1055" s="23" t="str">
        <f t="shared" si="187"/>
        <v>Foulon Philippe</v>
      </c>
      <c r="B1055" s="23" t="str">
        <f t="shared" si="188"/>
        <v>354.70.467.0</v>
      </c>
      <c r="C1055" s="23" t="str">
        <f t="shared" si="189"/>
        <v>R7</v>
      </c>
      <c r="D1055" s="23">
        <f t="shared" si="190"/>
        <v>2.1040000000000001</v>
      </c>
      <c r="E1055" s="23" t="str">
        <f t="shared" si="191"/>
        <v>55+</v>
      </c>
      <c r="F1055" s="23" t="str">
        <f t="shared" si="192"/>
        <v>S</v>
      </c>
      <c r="G1055" s="27" t="s">
        <v>2783</v>
      </c>
      <c r="H1055" s="27" t="str">
        <f t="shared" si="186"/>
        <v/>
      </c>
      <c r="I1055" s="23" t="str">
        <f t="shared" si="193"/>
        <v>Messieurs</v>
      </c>
      <c r="J1055" t="str">
        <f t="shared" si="194"/>
        <v>467.0</v>
      </c>
      <c r="K1055">
        <f t="shared" si="195"/>
        <v>4</v>
      </c>
      <c r="L1055" s="23" t="str">
        <f t="shared" si="196"/>
        <v>R7 </v>
      </c>
      <c r="M1055" s="23" t="s">
        <v>2771</v>
      </c>
      <c r="N1055" s="23" t="s">
        <v>2772</v>
      </c>
      <c r="O1055" s="23" t="s">
        <v>2518</v>
      </c>
      <c r="P1055" s="23">
        <v>18617</v>
      </c>
      <c r="Q1055" s="23">
        <v>2.1040000000000001</v>
      </c>
      <c r="R1055" s="23" t="s">
        <v>53</v>
      </c>
      <c r="S1055" s="23" t="s">
        <v>822</v>
      </c>
    </row>
    <row r="1056" spans="1:19" x14ac:dyDescent="0.35">
      <c r="A1056" s="23" t="str">
        <f t="shared" si="187"/>
        <v>Foures Frederic</v>
      </c>
      <c r="B1056" s="23" t="str">
        <f t="shared" si="188"/>
        <v>354.59.361.0</v>
      </c>
      <c r="C1056" s="23" t="str">
        <f t="shared" si="189"/>
        <v>R7</v>
      </c>
      <c r="D1056" s="23">
        <f t="shared" si="190"/>
        <v>2.3220000000000001</v>
      </c>
      <c r="E1056" s="23" t="str">
        <f t="shared" si="191"/>
        <v>65+</v>
      </c>
      <c r="F1056" s="23" t="str">
        <f t="shared" si="192"/>
        <v>S</v>
      </c>
      <c r="G1056" s="27" t="s">
        <v>1733</v>
      </c>
      <c r="H1056" s="27" t="str">
        <f t="shared" si="186"/>
        <v/>
      </c>
      <c r="I1056" s="23" t="str">
        <f t="shared" si="193"/>
        <v>Messieurs</v>
      </c>
      <c r="J1056" t="str">
        <f t="shared" si="194"/>
        <v>361.0</v>
      </c>
      <c r="K1056">
        <f t="shared" si="195"/>
        <v>3</v>
      </c>
      <c r="L1056" s="23" t="str">
        <f t="shared" si="196"/>
        <v>R7 </v>
      </c>
      <c r="M1056" s="23" t="s">
        <v>2361</v>
      </c>
      <c r="N1056" s="23" t="s">
        <v>2362</v>
      </c>
      <c r="O1056" s="23" t="s">
        <v>2518</v>
      </c>
      <c r="P1056" s="23">
        <v>17064</v>
      </c>
      <c r="Q1056" s="23">
        <v>2.3220000000000001</v>
      </c>
      <c r="R1056" s="23" t="s">
        <v>96</v>
      </c>
      <c r="S1056" s="23" t="s">
        <v>822</v>
      </c>
    </row>
    <row r="1057" spans="1:19" x14ac:dyDescent="0.35">
      <c r="A1057" s="23" t="str">
        <f t="shared" si="187"/>
        <v>Fournier Mariange</v>
      </c>
      <c r="B1057" s="23" t="str">
        <f t="shared" si="188"/>
        <v>354.46.586.0</v>
      </c>
      <c r="C1057" s="23" t="str">
        <f t="shared" si="189"/>
        <v>R9</v>
      </c>
      <c r="D1057" s="23">
        <f t="shared" si="190"/>
        <v>0.75</v>
      </c>
      <c r="E1057" s="23" t="str">
        <f t="shared" si="191"/>
        <v>80+</v>
      </c>
      <c r="F1057" s="23" t="str">
        <f t="shared" si="192"/>
        <v>S</v>
      </c>
      <c r="G1057" s="27" t="s">
        <v>25</v>
      </c>
      <c r="H1057" s="27" t="str">
        <f t="shared" si="186"/>
        <v/>
      </c>
      <c r="I1057" s="23" t="str">
        <f t="shared" si="193"/>
        <v>Dames</v>
      </c>
      <c r="J1057" t="str">
        <f t="shared" si="194"/>
        <v>586.0</v>
      </c>
      <c r="K1057">
        <f t="shared" si="195"/>
        <v>5</v>
      </c>
      <c r="L1057" s="23" t="str">
        <f t="shared" si="196"/>
        <v>R9 </v>
      </c>
      <c r="M1057" s="23" t="s">
        <v>879</v>
      </c>
      <c r="N1057" s="23" t="s">
        <v>880</v>
      </c>
      <c r="O1057" s="23" t="s">
        <v>2525</v>
      </c>
      <c r="P1057" s="23">
        <v>11849</v>
      </c>
      <c r="Q1057" s="23">
        <v>0.75</v>
      </c>
      <c r="R1057" s="23" t="s">
        <v>156</v>
      </c>
      <c r="S1057" s="23" t="s">
        <v>822</v>
      </c>
    </row>
    <row r="1058" spans="1:19" x14ac:dyDescent="0.35">
      <c r="A1058" s="23" t="str">
        <f t="shared" si="187"/>
        <v>Fournier Yannick</v>
      </c>
      <c r="B1058" s="23" t="str">
        <f t="shared" si="188"/>
        <v>354.69.327.0</v>
      </c>
      <c r="C1058" s="23" t="str">
        <f t="shared" si="189"/>
        <v>R9</v>
      </c>
      <c r="D1058" s="23">
        <f t="shared" si="190"/>
        <v>0.67800000000000005</v>
      </c>
      <c r="E1058" s="23" t="str">
        <f t="shared" si="191"/>
        <v>55+</v>
      </c>
      <c r="F1058" s="23" t="str">
        <f t="shared" si="192"/>
        <v>A</v>
      </c>
      <c r="G1058" s="27" t="s">
        <v>25</v>
      </c>
      <c r="H1058" s="27" t="str">
        <f t="shared" si="186"/>
        <v/>
      </c>
      <c r="I1058" s="23" t="str">
        <f t="shared" si="193"/>
        <v>Messieurs</v>
      </c>
      <c r="J1058" t="str">
        <f t="shared" si="194"/>
        <v>327.0</v>
      </c>
      <c r="K1058">
        <f t="shared" si="195"/>
        <v>3</v>
      </c>
      <c r="L1058" s="23" t="str">
        <f t="shared" si="196"/>
        <v>R9 </v>
      </c>
      <c r="M1058" s="23" t="s">
        <v>398</v>
      </c>
      <c r="N1058" s="23" t="s">
        <v>399</v>
      </c>
      <c r="O1058" s="23" t="s">
        <v>2525</v>
      </c>
      <c r="P1058" s="23">
        <v>57880</v>
      </c>
      <c r="Q1058" s="23">
        <v>0.67800000000000005</v>
      </c>
      <c r="R1058" s="23" t="s">
        <v>53</v>
      </c>
      <c r="S1058" s="23" t="s">
        <v>36</v>
      </c>
    </row>
    <row r="1059" spans="1:19" x14ac:dyDescent="0.35">
      <c r="A1059" s="23" t="str">
        <f t="shared" si="187"/>
        <v>Fournier Zermatten Elodie</v>
      </c>
      <c r="B1059" s="23" t="str">
        <f t="shared" si="188"/>
        <v>354.89.819.0</v>
      </c>
      <c r="C1059" s="23" t="str">
        <f t="shared" si="189"/>
        <v>R9</v>
      </c>
      <c r="D1059" s="23">
        <f t="shared" si="190"/>
        <v>0.75</v>
      </c>
      <c r="E1059" s="23" t="str">
        <f t="shared" si="191"/>
        <v>35+</v>
      </c>
      <c r="F1059" s="23" t="str">
        <f t="shared" si="192"/>
        <v>S</v>
      </c>
      <c r="G1059" s="27" t="s">
        <v>25</v>
      </c>
      <c r="H1059" s="27" t="str">
        <f t="shared" si="186"/>
        <v/>
      </c>
      <c r="I1059" s="23" t="str">
        <f t="shared" si="193"/>
        <v>Dames</v>
      </c>
      <c r="J1059" t="str">
        <f t="shared" si="194"/>
        <v>819.0</v>
      </c>
      <c r="K1059">
        <f t="shared" si="195"/>
        <v>8</v>
      </c>
      <c r="L1059" s="23" t="str">
        <f t="shared" si="196"/>
        <v>R9 </v>
      </c>
      <c r="M1059" s="23" t="s">
        <v>2069</v>
      </c>
      <c r="N1059" s="23" t="s">
        <v>2070</v>
      </c>
      <c r="O1059" s="23" t="s">
        <v>2525</v>
      </c>
      <c r="P1059" s="23">
        <v>11849</v>
      </c>
      <c r="Q1059" s="23">
        <v>0.75</v>
      </c>
      <c r="R1059" s="23" t="s">
        <v>42</v>
      </c>
      <c r="S1059" s="23" t="s">
        <v>822</v>
      </c>
    </row>
    <row r="1060" spans="1:19" x14ac:dyDescent="0.35">
      <c r="A1060" s="23" t="str">
        <f t="shared" si="187"/>
        <v>Fourquet Rémi</v>
      </c>
      <c r="B1060" s="23" t="str">
        <f t="shared" si="188"/>
        <v>354.89.366.0</v>
      </c>
      <c r="C1060" s="23" t="str">
        <f t="shared" si="189"/>
        <v>R9</v>
      </c>
      <c r="D1060" s="23">
        <f t="shared" si="190"/>
        <v>0.75</v>
      </c>
      <c r="E1060" s="23" t="str">
        <f t="shared" si="191"/>
        <v>35+</v>
      </c>
      <c r="F1060" s="23" t="str">
        <f t="shared" si="192"/>
        <v>S</v>
      </c>
      <c r="G1060" s="27" t="s">
        <v>2783</v>
      </c>
      <c r="H1060" s="27" t="str">
        <f t="shared" si="186"/>
        <v/>
      </c>
      <c r="I1060" s="23" t="str">
        <f t="shared" si="193"/>
        <v>Messieurs</v>
      </c>
      <c r="J1060" t="str">
        <f t="shared" si="194"/>
        <v>366.0</v>
      </c>
      <c r="K1060">
        <f t="shared" si="195"/>
        <v>3</v>
      </c>
      <c r="L1060" s="23" t="str">
        <f t="shared" si="196"/>
        <v>R9 </v>
      </c>
      <c r="M1060" s="23" t="s">
        <v>1753</v>
      </c>
      <c r="N1060" s="23" t="s">
        <v>1754</v>
      </c>
      <c r="O1060" s="23" t="s">
        <v>2525</v>
      </c>
      <c r="P1060" s="23">
        <v>32606</v>
      </c>
      <c r="Q1060" s="23">
        <v>0.75</v>
      </c>
      <c r="R1060" s="23" t="s">
        <v>42</v>
      </c>
      <c r="S1060" s="23" t="s">
        <v>822</v>
      </c>
    </row>
    <row r="1061" spans="1:19" x14ac:dyDescent="0.35">
      <c r="A1061" s="23" t="str">
        <f t="shared" si="187"/>
        <v>Fraenkel Eskill</v>
      </c>
      <c r="B1061" s="23" t="str">
        <f t="shared" si="188"/>
        <v>356.85.151.0</v>
      </c>
      <c r="C1061" s="23" t="str">
        <f t="shared" si="189"/>
        <v>R7</v>
      </c>
      <c r="D1061" s="23">
        <f t="shared" si="190"/>
        <v>2.8969999999999998</v>
      </c>
      <c r="E1061" s="23" t="str">
        <f t="shared" si="191"/>
        <v>40+</v>
      </c>
      <c r="F1061" s="23" t="str">
        <f t="shared" si="192"/>
        <v>A</v>
      </c>
      <c r="G1061" s="27" t="s">
        <v>28</v>
      </c>
      <c r="H1061" s="27" t="str">
        <f t="shared" si="186"/>
        <v/>
      </c>
      <c r="I1061" s="23" t="str">
        <f t="shared" si="193"/>
        <v>Messieurs</v>
      </c>
      <c r="J1061" t="str">
        <f t="shared" si="194"/>
        <v>151.0</v>
      </c>
      <c r="K1061">
        <f t="shared" si="195"/>
        <v>1</v>
      </c>
      <c r="L1061" s="23" t="str">
        <f t="shared" si="196"/>
        <v>R7 </v>
      </c>
      <c r="M1061" s="23" t="s">
        <v>3149</v>
      </c>
      <c r="N1061" s="23" t="s">
        <v>3150</v>
      </c>
      <c r="O1061" s="23" t="s">
        <v>2518</v>
      </c>
      <c r="P1061" s="23">
        <v>13302</v>
      </c>
      <c r="Q1061" s="23">
        <v>2.8969999999999998</v>
      </c>
      <c r="R1061" s="23" t="s">
        <v>68</v>
      </c>
      <c r="S1061" s="23" t="s">
        <v>36</v>
      </c>
    </row>
    <row r="1062" spans="1:19" x14ac:dyDescent="0.35">
      <c r="A1062" s="23" t="str">
        <f t="shared" si="187"/>
        <v>Fragnière Raphaël</v>
      </c>
      <c r="B1062" s="23" t="str">
        <f t="shared" si="188"/>
        <v>355.00.405.0</v>
      </c>
      <c r="C1062" s="23" t="str">
        <f t="shared" si="189"/>
        <v>R9</v>
      </c>
      <c r="D1062" s="23">
        <f t="shared" si="190"/>
        <v>0.75</v>
      </c>
      <c r="E1062" s="23" t="str">
        <f t="shared" si="191"/>
        <v>A</v>
      </c>
      <c r="F1062" s="23" t="str">
        <f t="shared" si="192"/>
        <v>S</v>
      </c>
      <c r="G1062" s="27" t="s">
        <v>2783</v>
      </c>
      <c r="H1062" s="27" t="str">
        <f t="shared" si="186"/>
        <v/>
      </c>
      <c r="I1062" s="23" t="str">
        <f t="shared" si="193"/>
        <v>Messieurs</v>
      </c>
      <c r="J1062" t="str">
        <f t="shared" si="194"/>
        <v>405.0</v>
      </c>
      <c r="K1062">
        <f t="shared" si="195"/>
        <v>4</v>
      </c>
      <c r="L1062" s="23" t="str">
        <f t="shared" si="196"/>
        <v>R9 </v>
      </c>
      <c r="M1062" s="23" t="s">
        <v>675</v>
      </c>
      <c r="N1062" s="23" t="s">
        <v>676</v>
      </c>
      <c r="O1062" s="23" t="s">
        <v>2525</v>
      </c>
      <c r="P1062" s="23">
        <v>32606</v>
      </c>
      <c r="Q1062" s="23">
        <v>0.75</v>
      </c>
      <c r="R1062" s="23" t="s">
        <v>36</v>
      </c>
      <c r="S1062" s="23" t="s">
        <v>822</v>
      </c>
    </row>
    <row r="1063" spans="1:19" x14ac:dyDescent="0.35">
      <c r="A1063" s="23" t="str">
        <f t="shared" si="187"/>
        <v>Francese Arianne</v>
      </c>
      <c r="B1063" s="23" t="str">
        <f t="shared" si="188"/>
        <v>356.48.531.0</v>
      </c>
      <c r="C1063" s="23" t="str">
        <f t="shared" si="189"/>
        <v>R9</v>
      </c>
      <c r="D1063" s="23">
        <f t="shared" si="190"/>
        <v>0.75</v>
      </c>
      <c r="E1063" s="23" t="str">
        <f t="shared" si="191"/>
        <v>75+</v>
      </c>
      <c r="F1063" s="23" t="str">
        <f t="shared" si="192"/>
        <v>S</v>
      </c>
      <c r="G1063" s="27" t="s">
        <v>497</v>
      </c>
      <c r="H1063" s="27" t="str">
        <f t="shared" si="186"/>
        <v/>
      </c>
      <c r="I1063" s="23" t="str">
        <f t="shared" si="193"/>
        <v>Dames</v>
      </c>
      <c r="J1063" t="str">
        <f t="shared" si="194"/>
        <v>531.0</v>
      </c>
      <c r="K1063">
        <f t="shared" si="195"/>
        <v>5</v>
      </c>
      <c r="L1063" s="23" t="str">
        <f t="shared" si="196"/>
        <v>R9 </v>
      </c>
      <c r="M1063" s="23" t="s">
        <v>1152</v>
      </c>
      <c r="N1063" s="23" t="s">
        <v>1153</v>
      </c>
      <c r="O1063" s="23" t="s">
        <v>2525</v>
      </c>
      <c r="P1063" s="23">
        <v>11849</v>
      </c>
      <c r="Q1063" s="23">
        <v>0.75</v>
      </c>
      <c r="R1063" s="23" t="s">
        <v>155</v>
      </c>
      <c r="S1063" s="23" t="s">
        <v>822</v>
      </c>
    </row>
    <row r="1064" spans="1:19" x14ac:dyDescent="0.35">
      <c r="A1064" s="23" t="str">
        <f t="shared" si="187"/>
        <v>Franchino Nicolas</v>
      </c>
      <c r="B1064" s="23" t="str">
        <f t="shared" si="188"/>
        <v>356.13.438.0</v>
      </c>
      <c r="C1064" s="23" t="str">
        <f t="shared" si="189"/>
        <v>R9</v>
      </c>
      <c r="D1064" s="23">
        <f t="shared" si="190"/>
        <v>0.75</v>
      </c>
      <c r="E1064" s="23" t="str">
        <f t="shared" si="191"/>
        <v>14&amp;U</v>
      </c>
      <c r="F1064" s="23" t="str">
        <f t="shared" si="192"/>
        <v>S</v>
      </c>
      <c r="G1064" s="27" t="s">
        <v>493</v>
      </c>
      <c r="H1064" s="27" t="str">
        <f t="shared" si="186"/>
        <v/>
      </c>
      <c r="I1064" s="23" t="str">
        <f t="shared" si="193"/>
        <v>Messieurs</v>
      </c>
      <c r="J1064" t="str">
        <f t="shared" si="194"/>
        <v>438.0</v>
      </c>
      <c r="K1064">
        <f t="shared" si="195"/>
        <v>4</v>
      </c>
      <c r="L1064" s="23" t="str">
        <f t="shared" si="196"/>
        <v>R9 </v>
      </c>
      <c r="M1064" s="23" t="s">
        <v>2552</v>
      </c>
      <c r="N1064" s="23" t="s">
        <v>2553</v>
      </c>
      <c r="O1064" s="23" t="s">
        <v>2525</v>
      </c>
      <c r="P1064" s="23">
        <v>32606</v>
      </c>
      <c r="Q1064" s="23">
        <v>0.75</v>
      </c>
      <c r="R1064" s="23" t="s">
        <v>81</v>
      </c>
      <c r="S1064" s="23" t="s">
        <v>822</v>
      </c>
    </row>
    <row r="1065" spans="1:19" x14ac:dyDescent="0.35">
      <c r="A1065" s="23" t="str">
        <f t="shared" si="187"/>
        <v>Franchino Sophie</v>
      </c>
      <c r="B1065" s="23" t="str">
        <f t="shared" si="188"/>
        <v>356.11.786.0</v>
      </c>
      <c r="C1065" s="23" t="str">
        <f t="shared" si="189"/>
        <v>R9</v>
      </c>
      <c r="D1065" s="23">
        <f t="shared" si="190"/>
        <v>0.75</v>
      </c>
      <c r="E1065" s="23" t="str">
        <f t="shared" si="191"/>
        <v>16&amp;U</v>
      </c>
      <c r="F1065" s="23" t="str">
        <f t="shared" si="192"/>
        <v>S</v>
      </c>
      <c r="G1065" s="27" t="s">
        <v>493</v>
      </c>
      <c r="H1065" s="27" t="str">
        <f t="shared" si="186"/>
        <v/>
      </c>
      <c r="I1065" s="23" t="str">
        <f t="shared" si="193"/>
        <v>Dames</v>
      </c>
      <c r="J1065" t="str">
        <f t="shared" si="194"/>
        <v>786.0</v>
      </c>
      <c r="K1065">
        <f t="shared" si="195"/>
        <v>7</v>
      </c>
      <c r="L1065" s="23" t="str">
        <f t="shared" si="196"/>
        <v>R9 </v>
      </c>
      <c r="M1065" s="23" t="s">
        <v>2172</v>
      </c>
      <c r="N1065" s="23" t="s">
        <v>2173</v>
      </c>
      <c r="O1065" s="23" t="s">
        <v>2525</v>
      </c>
      <c r="P1065" s="23">
        <v>11849</v>
      </c>
      <c r="Q1065" s="23">
        <v>0.75</v>
      </c>
      <c r="R1065" s="23" t="s">
        <v>85</v>
      </c>
      <c r="S1065" s="23" t="s">
        <v>822</v>
      </c>
    </row>
    <row r="1066" spans="1:19" x14ac:dyDescent="0.35">
      <c r="A1066" s="23" t="str">
        <f t="shared" si="187"/>
        <v>Franzoni Giovanni</v>
      </c>
      <c r="B1066" s="23" t="str">
        <f t="shared" si="188"/>
        <v>356.77.315.0</v>
      </c>
      <c r="C1066" s="23" t="str">
        <f t="shared" si="189"/>
        <v>R9</v>
      </c>
      <c r="D1066" s="23">
        <f t="shared" si="190"/>
        <v>0.75</v>
      </c>
      <c r="E1066" s="23" t="str">
        <f t="shared" si="191"/>
        <v>45+</v>
      </c>
      <c r="F1066" s="23" t="str">
        <f t="shared" si="192"/>
        <v>S</v>
      </c>
      <c r="G1066" s="27" t="s">
        <v>5553</v>
      </c>
      <c r="H1066" s="27" t="str">
        <f t="shared" si="186"/>
        <v/>
      </c>
      <c r="I1066" s="23" t="str">
        <f t="shared" si="193"/>
        <v>Messieurs</v>
      </c>
      <c r="J1066" t="str">
        <f t="shared" si="194"/>
        <v>315.0</v>
      </c>
      <c r="K1066">
        <f t="shared" si="195"/>
        <v>3</v>
      </c>
      <c r="L1066" s="23" t="str">
        <f t="shared" si="196"/>
        <v>R9 </v>
      </c>
      <c r="M1066" s="23" t="s">
        <v>5381</v>
      </c>
      <c r="N1066" s="23" t="s">
        <v>5382</v>
      </c>
      <c r="O1066" s="23" t="s">
        <v>2525</v>
      </c>
      <c r="P1066" s="23">
        <v>32606</v>
      </c>
      <c r="Q1066" s="23">
        <v>0.75</v>
      </c>
      <c r="R1066" s="23" t="s">
        <v>76</v>
      </c>
      <c r="S1066" s="23" t="s">
        <v>822</v>
      </c>
    </row>
    <row r="1067" spans="1:19" x14ac:dyDescent="0.35">
      <c r="A1067" s="23" t="str">
        <f t="shared" si="187"/>
        <v>Frauenfelder Nico</v>
      </c>
      <c r="B1067" s="23" t="str">
        <f t="shared" si="188"/>
        <v>357.10.268.0</v>
      </c>
      <c r="C1067" s="23" t="str">
        <f t="shared" si="189"/>
        <v>R5</v>
      </c>
      <c r="D1067" s="23">
        <f t="shared" si="190"/>
        <v>5.6479999999999997</v>
      </c>
      <c r="E1067" s="23" t="str">
        <f t="shared" si="191"/>
        <v>16&amp;U</v>
      </c>
      <c r="F1067" s="23" t="str">
        <f t="shared" si="192"/>
        <v>A</v>
      </c>
      <c r="G1067" s="27" t="s">
        <v>2786</v>
      </c>
      <c r="H1067" s="27" t="str">
        <f t="shared" si="186"/>
        <v/>
      </c>
      <c r="I1067" s="23" t="str">
        <f t="shared" si="193"/>
        <v>Messieurs</v>
      </c>
      <c r="J1067" t="str">
        <f t="shared" si="194"/>
        <v>268.0</v>
      </c>
      <c r="K1067">
        <f t="shared" si="195"/>
        <v>2</v>
      </c>
      <c r="L1067" s="23" t="str">
        <f t="shared" si="196"/>
        <v>R5 </v>
      </c>
      <c r="M1067" s="23" t="s">
        <v>2954</v>
      </c>
      <c r="N1067" s="23" t="s">
        <v>2955</v>
      </c>
      <c r="O1067" s="23" t="s">
        <v>2536</v>
      </c>
      <c r="P1067" s="23">
        <v>2868</v>
      </c>
      <c r="Q1067" s="23">
        <v>5.6479999999999997</v>
      </c>
      <c r="R1067" s="23" t="s">
        <v>85</v>
      </c>
      <c r="S1067" s="23" t="s">
        <v>36</v>
      </c>
    </row>
    <row r="1068" spans="1:19" x14ac:dyDescent="0.35">
      <c r="A1068" s="23" t="str">
        <f t="shared" si="187"/>
        <v>Frechelin Lloyd</v>
      </c>
      <c r="B1068" s="23" t="str">
        <f t="shared" si="188"/>
        <v>358.08.176.0</v>
      </c>
      <c r="C1068" s="23" t="str">
        <f t="shared" si="189"/>
        <v>R9</v>
      </c>
      <c r="D1068" s="23">
        <f t="shared" si="190"/>
        <v>0.75</v>
      </c>
      <c r="E1068" s="23" t="str">
        <f t="shared" si="191"/>
        <v>18&amp;U</v>
      </c>
      <c r="F1068" s="23" t="str">
        <f t="shared" si="192"/>
        <v>A</v>
      </c>
      <c r="G1068" s="27" t="s">
        <v>28</v>
      </c>
      <c r="H1068" s="27" t="str">
        <f t="shared" si="186"/>
        <v/>
      </c>
      <c r="I1068" s="23" t="str">
        <f t="shared" si="193"/>
        <v>Messieurs</v>
      </c>
      <c r="J1068" t="str">
        <f t="shared" si="194"/>
        <v>176.0</v>
      </c>
      <c r="K1068">
        <f t="shared" si="195"/>
        <v>1</v>
      </c>
      <c r="L1068" s="23" t="str">
        <f t="shared" si="196"/>
        <v>R9 </v>
      </c>
      <c r="M1068" s="23" t="s">
        <v>2317</v>
      </c>
      <c r="N1068" s="23" t="s">
        <v>2318</v>
      </c>
      <c r="O1068" s="23" t="s">
        <v>2525</v>
      </c>
      <c r="P1068" s="23">
        <v>32606</v>
      </c>
      <c r="Q1068" s="23">
        <v>0.75</v>
      </c>
      <c r="R1068" s="23" t="s">
        <v>71</v>
      </c>
      <c r="S1068" s="23" t="s">
        <v>36</v>
      </c>
    </row>
    <row r="1069" spans="1:19" x14ac:dyDescent="0.35">
      <c r="A1069" s="23" t="str">
        <f t="shared" si="187"/>
        <v>Freda Alessio</v>
      </c>
      <c r="B1069" s="23" t="str">
        <f t="shared" si="188"/>
        <v>358.91.473.0</v>
      </c>
      <c r="C1069" s="23" t="str">
        <f t="shared" si="189"/>
        <v>R9</v>
      </c>
      <c r="D1069" s="23">
        <f t="shared" si="190"/>
        <v>0.75</v>
      </c>
      <c r="E1069" s="23" t="str">
        <f t="shared" si="191"/>
        <v>35+</v>
      </c>
      <c r="F1069" s="23" t="str">
        <f t="shared" si="192"/>
        <v>S</v>
      </c>
      <c r="G1069" s="27" t="s">
        <v>497</v>
      </c>
      <c r="H1069" s="27" t="str">
        <f t="shared" si="186"/>
        <v/>
      </c>
      <c r="I1069" s="23" t="str">
        <f t="shared" si="193"/>
        <v>Messieurs</v>
      </c>
      <c r="J1069" t="str">
        <f t="shared" si="194"/>
        <v>473.0</v>
      </c>
      <c r="K1069">
        <f t="shared" si="195"/>
        <v>4</v>
      </c>
      <c r="L1069" s="23" t="str">
        <f t="shared" si="196"/>
        <v>R9 </v>
      </c>
      <c r="M1069" s="23" t="s">
        <v>1154</v>
      </c>
      <c r="N1069" s="23" t="s">
        <v>1155</v>
      </c>
      <c r="O1069" s="23" t="s">
        <v>2525</v>
      </c>
      <c r="P1069" s="23">
        <v>32606</v>
      </c>
      <c r="Q1069" s="23">
        <v>0.75</v>
      </c>
      <c r="R1069" s="23" t="s">
        <v>42</v>
      </c>
      <c r="S1069" s="23" t="s">
        <v>822</v>
      </c>
    </row>
    <row r="1070" spans="1:19" x14ac:dyDescent="0.35">
      <c r="A1070" s="23" t="str">
        <f t="shared" si="187"/>
        <v>Freda Giacomo</v>
      </c>
      <c r="B1070" s="23" t="str">
        <f t="shared" si="188"/>
        <v>358.66.241.0</v>
      </c>
      <c r="C1070" s="23" t="str">
        <f t="shared" si="189"/>
        <v>R9</v>
      </c>
      <c r="D1070" s="23">
        <f t="shared" si="190"/>
        <v>0.75</v>
      </c>
      <c r="E1070" s="23" t="str">
        <f t="shared" si="191"/>
        <v>60+</v>
      </c>
      <c r="F1070" s="23" t="str">
        <f t="shared" si="192"/>
        <v>S</v>
      </c>
      <c r="G1070" s="27" t="s">
        <v>497</v>
      </c>
      <c r="H1070" s="27" t="str">
        <f t="shared" si="186"/>
        <v/>
      </c>
      <c r="I1070" s="23" t="str">
        <f t="shared" si="193"/>
        <v>Messieurs</v>
      </c>
      <c r="J1070" t="str">
        <f t="shared" si="194"/>
        <v>241.0</v>
      </c>
      <c r="K1070">
        <f t="shared" si="195"/>
        <v>2</v>
      </c>
      <c r="L1070" s="23" t="str">
        <f t="shared" si="196"/>
        <v>R9 </v>
      </c>
      <c r="M1070" s="23" t="s">
        <v>1156</v>
      </c>
      <c r="N1070" s="23" t="s">
        <v>1157</v>
      </c>
      <c r="O1070" s="23" t="s">
        <v>2525</v>
      </c>
      <c r="P1070" s="23">
        <v>32606</v>
      </c>
      <c r="Q1070" s="23">
        <v>0.75</v>
      </c>
      <c r="R1070" s="23" t="s">
        <v>47</v>
      </c>
      <c r="S1070" s="23" t="s">
        <v>822</v>
      </c>
    </row>
    <row r="1071" spans="1:19" x14ac:dyDescent="0.35">
      <c r="A1071" s="23" t="str">
        <f t="shared" si="187"/>
        <v>Frei Patrick</v>
      </c>
      <c r="B1071" s="23" t="str">
        <f t="shared" si="188"/>
        <v>359.92.166.0</v>
      </c>
      <c r="C1071" s="23" t="str">
        <f t="shared" si="189"/>
        <v>R8</v>
      </c>
      <c r="D1071" s="23">
        <f t="shared" si="190"/>
        <v>1.5549999999999999</v>
      </c>
      <c r="E1071" s="23" t="str">
        <f t="shared" si="191"/>
        <v>A</v>
      </c>
      <c r="F1071" s="23" t="str">
        <f t="shared" si="192"/>
        <v>S</v>
      </c>
      <c r="G1071" s="27" t="s">
        <v>2786</v>
      </c>
      <c r="H1071" s="27" t="str">
        <f t="shared" si="186"/>
        <v/>
      </c>
      <c r="I1071" s="23" t="str">
        <f t="shared" si="193"/>
        <v>Messieurs</v>
      </c>
      <c r="J1071" t="str">
        <f t="shared" si="194"/>
        <v>166.0</v>
      </c>
      <c r="K1071">
        <f t="shared" si="195"/>
        <v>1</v>
      </c>
      <c r="L1071" s="23" t="str">
        <f t="shared" si="196"/>
        <v>R8 </v>
      </c>
      <c r="M1071" s="23" t="s">
        <v>3840</v>
      </c>
      <c r="N1071" s="23" t="s">
        <v>3841</v>
      </c>
      <c r="O1071" s="23" t="s">
        <v>2522</v>
      </c>
      <c r="P1071" s="23">
        <v>23161</v>
      </c>
      <c r="Q1071" s="23">
        <v>1.5549999999999999</v>
      </c>
      <c r="R1071" s="23" t="s">
        <v>36</v>
      </c>
      <c r="S1071" s="23" t="s">
        <v>822</v>
      </c>
    </row>
    <row r="1072" spans="1:19" x14ac:dyDescent="0.35">
      <c r="A1072" s="23" t="str">
        <f t="shared" si="187"/>
        <v>French Tanja</v>
      </c>
      <c r="B1072" s="23" t="str">
        <f t="shared" si="188"/>
        <v>150.69.722.0</v>
      </c>
      <c r="C1072" s="23" t="str">
        <f t="shared" si="189"/>
        <v>R7</v>
      </c>
      <c r="D1072" s="23">
        <f t="shared" si="190"/>
        <v>2.7610000000000001</v>
      </c>
      <c r="E1072" s="23" t="str">
        <f t="shared" si="191"/>
        <v>55+</v>
      </c>
      <c r="F1072" s="23" t="str">
        <f t="shared" si="192"/>
        <v>A</v>
      </c>
      <c r="G1072" s="27" t="s">
        <v>7005</v>
      </c>
      <c r="H1072" s="27" t="str">
        <f t="shared" si="186"/>
        <v/>
      </c>
      <c r="I1072" s="23" t="str">
        <f t="shared" si="193"/>
        <v>Dames</v>
      </c>
      <c r="J1072" t="str">
        <f t="shared" si="194"/>
        <v>722.0</v>
      </c>
      <c r="K1072">
        <f t="shared" si="195"/>
        <v>7</v>
      </c>
      <c r="L1072" s="23" t="str">
        <f t="shared" si="196"/>
        <v>R7 </v>
      </c>
      <c r="M1072" s="23" t="s">
        <v>356</v>
      </c>
      <c r="N1072" s="23" t="s">
        <v>2509</v>
      </c>
      <c r="O1072" s="23" t="s">
        <v>2518</v>
      </c>
      <c r="P1072" s="23">
        <v>4910</v>
      </c>
      <c r="Q1072" s="23">
        <v>2.7610000000000001</v>
      </c>
      <c r="R1072" s="23" t="s">
        <v>53</v>
      </c>
      <c r="S1072" s="23" t="s">
        <v>36</v>
      </c>
    </row>
    <row r="1073" spans="1:19" x14ac:dyDescent="0.35">
      <c r="A1073" s="23" t="str">
        <f t="shared" si="187"/>
        <v>Freudiger Roland</v>
      </c>
      <c r="B1073" s="23" t="str">
        <f t="shared" si="188"/>
        <v>360.50.360.0</v>
      </c>
      <c r="C1073" s="23" t="str">
        <f t="shared" si="189"/>
        <v>R9</v>
      </c>
      <c r="D1073" s="23">
        <f t="shared" si="190"/>
        <v>0.63700000000000001</v>
      </c>
      <c r="E1073" s="23" t="str">
        <f t="shared" si="191"/>
        <v>75+</v>
      </c>
      <c r="F1073" s="23" t="str">
        <f t="shared" si="192"/>
        <v>A</v>
      </c>
      <c r="G1073" s="27" t="s">
        <v>1733</v>
      </c>
      <c r="H1073" s="27" t="str">
        <f t="shared" si="186"/>
        <v/>
      </c>
      <c r="I1073" s="23" t="str">
        <f t="shared" si="193"/>
        <v>Messieurs</v>
      </c>
      <c r="J1073" t="str">
        <f t="shared" si="194"/>
        <v>360.0</v>
      </c>
      <c r="K1073">
        <f t="shared" si="195"/>
        <v>3</v>
      </c>
      <c r="L1073" s="23" t="str">
        <f t="shared" si="196"/>
        <v>R9 </v>
      </c>
      <c r="M1073" s="23" t="s">
        <v>1816</v>
      </c>
      <c r="N1073" s="23" t="s">
        <v>1817</v>
      </c>
      <c r="O1073" s="23" t="s">
        <v>2525</v>
      </c>
      <c r="P1073" s="23">
        <v>58289</v>
      </c>
      <c r="Q1073" s="23">
        <v>0.63700000000000001</v>
      </c>
      <c r="R1073" s="23" t="s">
        <v>155</v>
      </c>
      <c r="S1073" s="23" t="s">
        <v>36</v>
      </c>
    </row>
    <row r="1074" spans="1:19" x14ac:dyDescent="0.35">
      <c r="A1074" s="23" t="str">
        <f t="shared" si="187"/>
        <v>Fried Sara</v>
      </c>
      <c r="B1074" s="23" t="str">
        <f t="shared" si="188"/>
        <v>363.12.535.0</v>
      </c>
      <c r="C1074" s="23" t="str">
        <f t="shared" si="189"/>
        <v>R9</v>
      </c>
      <c r="D1074" s="23">
        <f t="shared" si="190"/>
        <v>0.75</v>
      </c>
      <c r="E1074" s="23" t="str">
        <f t="shared" si="191"/>
        <v>14&amp;U</v>
      </c>
      <c r="F1074" s="23" t="str">
        <f t="shared" si="192"/>
        <v>A</v>
      </c>
      <c r="G1074" s="27" t="s">
        <v>29</v>
      </c>
      <c r="H1074" s="27" t="str">
        <f t="shared" si="186"/>
        <v/>
      </c>
      <c r="I1074" s="23" t="str">
        <f t="shared" si="193"/>
        <v>Dames</v>
      </c>
      <c r="J1074" t="str">
        <f t="shared" si="194"/>
        <v>535.0</v>
      </c>
      <c r="K1074">
        <f t="shared" si="195"/>
        <v>5</v>
      </c>
      <c r="L1074" s="23" t="str">
        <f t="shared" si="196"/>
        <v>R9 </v>
      </c>
      <c r="M1074" s="23" t="s">
        <v>5571</v>
      </c>
      <c r="N1074" s="23" t="s">
        <v>5572</v>
      </c>
      <c r="O1074" s="23" t="s">
        <v>2525</v>
      </c>
      <c r="P1074" s="23">
        <v>11849</v>
      </c>
      <c r="Q1074" s="23">
        <v>0.75</v>
      </c>
      <c r="R1074" s="23" t="s">
        <v>81</v>
      </c>
      <c r="S1074" s="23" t="s">
        <v>36</v>
      </c>
    </row>
    <row r="1075" spans="1:19" x14ac:dyDescent="0.35">
      <c r="A1075" s="23" t="str">
        <f t="shared" si="187"/>
        <v>Friedlender Elias</v>
      </c>
      <c r="B1075" s="23" t="str">
        <f t="shared" si="188"/>
        <v>363.17.290.0</v>
      </c>
      <c r="C1075" s="23" t="str">
        <f t="shared" si="189"/>
        <v>R9</v>
      </c>
      <c r="D1075" s="23">
        <f t="shared" si="190"/>
        <v>0.745</v>
      </c>
      <c r="E1075" s="23" t="str">
        <f t="shared" si="191"/>
        <v>10&amp;U</v>
      </c>
      <c r="F1075" s="23" t="str">
        <f t="shared" si="192"/>
        <v>A</v>
      </c>
      <c r="G1075" s="27" t="s">
        <v>4910</v>
      </c>
      <c r="H1075" s="27" t="str">
        <f t="shared" si="186"/>
        <v/>
      </c>
      <c r="I1075" s="23" t="str">
        <f t="shared" si="193"/>
        <v>Messieurs</v>
      </c>
      <c r="J1075" t="str">
        <f t="shared" si="194"/>
        <v>290.0</v>
      </c>
      <c r="K1075">
        <f t="shared" si="195"/>
        <v>2</v>
      </c>
      <c r="L1075" s="23" t="str">
        <f t="shared" si="196"/>
        <v>R9 </v>
      </c>
      <c r="M1075" s="23" t="s">
        <v>6962</v>
      </c>
      <c r="N1075" s="23" t="s">
        <v>6963</v>
      </c>
      <c r="O1075" s="23" t="s">
        <v>2525</v>
      </c>
      <c r="P1075" s="23">
        <v>44992</v>
      </c>
      <c r="Q1075" s="23">
        <v>0.745</v>
      </c>
      <c r="R1075" s="23" t="s">
        <v>106</v>
      </c>
      <c r="S1075" s="23" t="s">
        <v>36</v>
      </c>
    </row>
    <row r="1076" spans="1:19" x14ac:dyDescent="0.35">
      <c r="A1076" s="23" t="str">
        <f t="shared" si="187"/>
        <v>Friedli Sacha</v>
      </c>
      <c r="B1076" s="23" t="str">
        <f t="shared" si="188"/>
        <v>363.74.201.0</v>
      </c>
      <c r="C1076" s="23" t="str">
        <f t="shared" si="189"/>
        <v>R9</v>
      </c>
      <c r="D1076" s="23">
        <f t="shared" si="190"/>
        <v>0.75</v>
      </c>
      <c r="E1076" s="23" t="str">
        <f t="shared" si="191"/>
        <v>50+</v>
      </c>
      <c r="F1076" s="23" t="str">
        <f t="shared" si="192"/>
        <v>S</v>
      </c>
      <c r="G1076" s="27" t="s">
        <v>1733</v>
      </c>
      <c r="H1076" s="27" t="str">
        <f t="shared" ref="H1076:H1139" si="197">IF(B1076=B1075,1,"")</f>
        <v/>
      </c>
      <c r="I1076" s="23" t="str">
        <f t="shared" si="193"/>
        <v>Messieurs</v>
      </c>
      <c r="J1076" t="str">
        <f t="shared" si="194"/>
        <v>201.0</v>
      </c>
      <c r="K1076">
        <f t="shared" si="195"/>
        <v>2</v>
      </c>
      <c r="L1076" s="23" t="str">
        <f t="shared" si="196"/>
        <v>R9 </v>
      </c>
      <c r="M1076" s="23" t="s">
        <v>1962</v>
      </c>
      <c r="N1076" s="23" t="s">
        <v>1963</v>
      </c>
      <c r="O1076" s="23" t="s">
        <v>2525</v>
      </c>
      <c r="P1076" s="23">
        <v>32606</v>
      </c>
      <c r="Q1076" s="23">
        <v>0.75</v>
      </c>
      <c r="R1076" s="23" t="s">
        <v>39</v>
      </c>
      <c r="S1076" s="23" t="s">
        <v>822</v>
      </c>
    </row>
    <row r="1077" spans="1:19" x14ac:dyDescent="0.35">
      <c r="A1077" s="23" t="str">
        <f t="shared" si="187"/>
        <v>Fronty Félix</v>
      </c>
      <c r="B1077" s="23" t="str">
        <f t="shared" si="188"/>
        <v>368.17.383.0</v>
      </c>
      <c r="C1077" s="23" t="str">
        <f t="shared" si="189"/>
        <v>R9</v>
      </c>
      <c r="D1077" s="23">
        <f t="shared" si="190"/>
        <v>0.745</v>
      </c>
      <c r="E1077" s="23" t="str">
        <f t="shared" si="191"/>
        <v>10&amp;U</v>
      </c>
      <c r="F1077" s="23" t="str">
        <f t="shared" si="192"/>
        <v>A</v>
      </c>
      <c r="G1077" s="27" t="s">
        <v>27</v>
      </c>
      <c r="H1077" s="27" t="str">
        <f t="shared" si="197"/>
        <v/>
      </c>
      <c r="I1077" s="23" t="str">
        <f t="shared" si="193"/>
        <v>Messieurs</v>
      </c>
      <c r="J1077" t="str">
        <f t="shared" si="194"/>
        <v>383.0</v>
      </c>
      <c r="K1077">
        <f t="shared" si="195"/>
        <v>3</v>
      </c>
      <c r="L1077" s="23" t="str">
        <f t="shared" si="196"/>
        <v>R9 </v>
      </c>
      <c r="M1077" s="23" t="s">
        <v>6057</v>
      </c>
      <c r="N1077" s="23" t="s">
        <v>6058</v>
      </c>
      <c r="O1077" s="23" t="s">
        <v>2525</v>
      </c>
      <c r="P1077" s="23">
        <v>44992</v>
      </c>
      <c r="Q1077" s="23">
        <v>0.745</v>
      </c>
      <c r="R1077" s="23" t="s">
        <v>106</v>
      </c>
      <c r="S1077" s="23" t="s">
        <v>36</v>
      </c>
    </row>
    <row r="1078" spans="1:19" x14ac:dyDescent="0.35">
      <c r="A1078" s="23" t="str">
        <f t="shared" si="187"/>
        <v>Fruytier Erik</v>
      </c>
      <c r="B1078" s="23" t="str">
        <f t="shared" si="188"/>
        <v>369.70.434.0</v>
      </c>
      <c r="C1078" s="23" t="str">
        <f t="shared" si="189"/>
        <v>R9</v>
      </c>
      <c r="D1078" s="23">
        <f t="shared" si="190"/>
        <v>0.75</v>
      </c>
      <c r="E1078" s="23" t="str">
        <f t="shared" si="191"/>
        <v>55+</v>
      </c>
      <c r="F1078" s="23" t="str">
        <f t="shared" si="192"/>
        <v>A</v>
      </c>
      <c r="G1078" s="27" t="s">
        <v>3274</v>
      </c>
      <c r="H1078" s="27" t="str">
        <f t="shared" si="197"/>
        <v/>
      </c>
      <c r="I1078" s="23" t="str">
        <f t="shared" si="193"/>
        <v>Messieurs</v>
      </c>
      <c r="J1078" t="str">
        <f t="shared" si="194"/>
        <v>434.0</v>
      </c>
      <c r="K1078">
        <f t="shared" si="195"/>
        <v>4</v>
      </c>
      <c r="L1078" s="23" t="str">
        <f t="shared" si="196"/>
        <v>R9 </v>
      </c>
      <c r="M1078" s="23" t="s">
        <v>6003</v>
      </c>
      <c r="N1078" s="23" t="s">
        <v>6004</v>
      </c>
      <c r="O1078" s="23" t="s">
        <v>2525</v>
      </c>
      <c r="P1078" s="23">
        <v>32606</v>
      </c>
      <c r="Q1078" s="23">
        <v>0.75</v>
      </c>
      <c r="R1078" s="23" t="s">
        <v>53</v>
      </c>
      <c r="S1078" s="23" t="s">
        <v>36</v>
      </c>
    </row>
    <row r="1079" spans="1:19" x14ac:dyDescent="0.35">
      <c r="A1079" s="23" t="str">
        <f t="shared" si="187"/>
        <v>Fruytier Mark</v>
      </c>
      <c r="B1079" s="23" t="str">
        <f t="shared" si="188"/>
        <v>369.11.486.0</v>
      </c>
      <c r="C1079" s="23" t="str">
        <f t="shared" si="189"/>
        <v>R7</v>
      </c>
      <c r="D1079" s="23">
        <f t="shared" si="190"/>
        <v>2.4830000000000001</v>
      </c>
      <c r="E1079" s="23" t="str">
        <f t="shared" si="191"/>
        <v>16&amp;U</v>
      </c>
      <c r="F1079" s="23" t="str">
        <f t="shared" si="192"/>
        <v>A</v>
      </c>
      <c r="G1079" s="27" t="s">
        <v>3274</v>
      </c>
      <c r="H1079" s="27" t="str">
        <f t="shared" si="197"/>
        <v/>
      </c>
      <c r="I1079" s="23" t="str">
        <f t="shared" si="193"/>
        <v>Messieurs</v>
      </c>
      <c r="J1079" t="str">
        <f t="shared" si="194"/>
        <v>486.0</v>
      </c>
      <c r="K1079">
        <f t="shared" si="195"/>
        <v>4</v>
      </c>
      <c r="L1079" s="23" t="str">
        <f t="shared" si="196"/>
        <v>R7 </v>
      </c>
      <c r="M1079" s="23" t="s">
        <v>3682</v>
      </c>
      <c r="N1079" s="23" t="s">
        <v>3683</v>
      </c>
      <c r="O1079" s="23" t="s">
        <v>2518</v>
      </c>
      <c r="P1079" s="23">
        <v>15910</v>
      </c>
      <c r="Q1079" s="23">
        <v>2.4830000000000001</v>
      </c>
      <c r="R1079" s="23" t="s">
        <v>85</v>
      </c>
      <c r="S1079" s="23" t="s">
        <v>36</v>
      </c>
    </row>
    <row r="1080" spans="1:19" x14ac:dyDescent="0.35">
      <c r="A1080" s="23" t="str">
        <f t="shared" si="187"/>
        <v>Fruytier Stella</v>
      </c>
      <c r="B1080" s="23" t="str">
        <f t="shared" si="188"/>
        <v>369.05.853.0</v>
      </c>
      <c r="C1080" s="23" t="str">
        <f t="shared" si="189"/>
        <v>R5</v>
      </c>
      <c r="D1080" s="23">
        <f t="shared" si="190"/>
        <v>5.2489999999999997</v>
      </c>
      <c r="E1080" s="23" t="str">
        <f t="shared" si="191"/>
        <v>A</v>
      </c>
      <c r="F1080" s="23" t="str">
        <f t="shared" si="192"/>
        <v>A</v>
      </c>
      <c r="G1080" s="27" t="s">
        <v>3274</v>
      </c>
      <c r="H1080" s="27" t="str">
        <f t="shared" si="197"/>
        <v/>
      </c>
      <c r="I1080" s="23" t="str">
        <f t="shared" si="193"/>
        <v>Dames</v>
      </c>
      <c r="J1080" t="str">
        <f t="shared" si="194"/>
        <v>853.0</v>
      </c>
      <c r="K1080">
        <f t="shared" si="195"/>
        <v>8</v>
      </c>
      <c r="L1080" s="23" t="str">
        <f t="shared" si="196"/>
        <v>R5 </v>
      </c>
      <c r="M1080" s="23" t="s">
        <v>3640</v>
      </c>
      <c r="N1080" s="23" t="s">
        <v>3641</v>
      </c>
      <c r="O1080" s="23" t="s">
        <v>2536</v>
      </c>
      <c r="P1080" s="23">
        <v>1337</v>
      </c>
      <c r="Q1080" s="23">
        <v>5.2489999999999997</v>
      </c>
      <c r="R1080" s="23" t="s">
        <v>36</v>
      </c>
      <c r="S1080" s="23" t="s">
        <v>36</v>
      </c>
    </row>
    <row r="1081" spans="1:19" x14ac:dyDescent="0.35">
      <c r="A1081" s="23" t="str">
        <f t="shared" si="187"/>
        <v>Fuerer Astrid</v>
      </c>
      <c r="B1081" s="23" t="str">
        <f t="shared" si="188"/>
        <v>373.10.877.0</v>
      </c>
      <c r="C1081" s="23" t="str">
        <f t="shared" si="189"/>
        <v>R8</v>
      </c>
      <c r="D1081" s="23">
        <f t="shared" si="190"/>
        <v>0.85199999999999998</v>
      </c>
      <c r="E1081" s="23" t="str">
        <f t="shared" si="191"/>
        <v>16&amp;U</v>
      </c>
      <c r="F1081" s="23" t="str">
        <f t="shared" si="192"/>
        <v>A</v>
      </c>
      <c r="G1081" s="27" t="s">
        <v>3274</v>
      </c>
      <c r="H1081" s="27" t="str">
        <f t="shared" si="197"/>
        <v/>
      </c>
      <c r="I1081" s="23" t="str">
        <f t="shared" si="193"/>
        <v>Dames</v>
      </c>
      <c r="J1081" t="str">
        <f t="shared" si="194"/>
        <v>877.0</v>
      </c>
      <c r="K1081">
        <f t="shared" si="195"/>
        <v>8</v>
      </c>
      <c r="L1081" s="23" t="str">
        <f t="shared" si="196"/>
        <v>R8 </v>
      </c>
      <c r="M1081" s="23" t="s">
        <v>3662</v>
      </c>
      <c r="N1081" s="23" t="s">
        <v>3663</v>
      </c>
      <c r="O1081" s="23" t="s">
        <v>2522</v>
      </c>
      <c r="P1081" s="23">
        <v>11351</v>
      </c>
      <c r="Q1081" s="23">
        <v>0.85199999999999998</v>
      </c>
      <c r="R1081" s="23" t="s">
        <v>85</v>
      </c>
      <c r="S1081" s="23" t="s">
        <v>36</v>
      </c>
    </row>
    <row r="1082" spans="1:19" x14ac:dyDescent="0.35">
      <c r="A1082" s="23" t="str">
        <f t="shared" si="187"/>
        <v>Fuerer Audrey</v>
      </c>
      <c r="B1082" s="23" t="str">
        <f t="shared" si="188"/>
        <v>373.07.533.0</v>
      </c>
      <c r="C1082" s="23" t="str">
        <f t="shared" si="189"/>
        <v>R7</v>
      </c>
      <c r="D1082" s="23">
        <f t="shared" si="190"/>
        <v>2.919</v>
      </c>
      <c r="E1082" s="23" t="str">
        <f t="shared" si="191"/>
        <v>A</v>
      </c>
      <c r="F1082" s="23" t="str">
        <f t="shared" si="192"/>
        <v>A</v>
      </c>
      <c r="G1082" s="27" t="s">
        <v>3274</v>
      </c>
      <c r="H1082" s="27" t="str">
        <f t="shared" si="197"/>
        <v/>
      </c>
      <c r="I1082" s="23" t="str">
        <f t="shared" si="193"/>
        <v>Dames</v>
      </c>
      <c r="J1082" t="str">
        <f t="shared" si="194"/>
        <v>533.0</v>
      </c>
      <c r="K1082">
        <f t="shared" si="195"/>
        <v>5</v>
      </c>
      <c r="L1082" s="23" t="str">
        <f t="shared" si="196"/>
        <v>R7 </v>
      </c>
      <c r="M1082" s="23" t="s">
        <v>3660</v>
      </c>
      <c r="N1082" s="23" t="s">
        <v>3661</v>
      </c>
      <c r="O1082" s="23" t="s">
        <v>2518</v>
      </c>
      <c r="P1082" s="23">
        <v>4584</v>
      </c>
      <c r="Q1082" s="23">
        <v>2.919</v>
      </c>
      <c r="R1082" s="23" t="s">
        <v>36</v>
      </c>
      <c r="S1082" s="23" t="s">
        <v>36</v>
      </c>
    </row>
    <row r="1083" spans="1:19" x14ac:dyDescent="0.35">
      <c r="A1083" s="23" t="str">
        <f t="shared" si="187"/>
        <v>Fumeaux Cyril</v>
      </c>
      <c r="B1083" s="23" t="str">
        <f t="shared" si="188"/>
        <v>372.05.131.0</v>
      </c>
      <c r="C1083" s="23" t="str">
        <f t="shared" si="189"/>
        <v>R9</v>
      </c>
      <c r="D1083" s="23">
        <f t="shared" si="190"/>
        <v>0.75</v>
      </c>
      <c r="E1083" s="23" t="str">
        <f t="shared" si="191"/>
        <v>A</v>
      </c>
      <c r="F1083" s="23" t="str">
        <f t="shared" si="192"/>
        <v>S</v>
      </c>
      <c r="G1083" s="27" t="s">
        <v>25</v>
      </c>
      <c r="H1083" s="27" t="str">
        <f t="shared" si="197"/>
        <v/>
      </c>
      <c r="I1083" s="23" t="str">
        <f t="shared" si="193"/>
        <v>Messieurs</v>
      </c>
      <c r="J1083" t="str">
        <f t="shared" si="194"/>
        <v>131.0</v>
      </c>
      <c r="K1083">
        <f t="shared" si="195"/>
        <v>1</v>
      </c>
      <c r="L1083" s="23" t="str">
        <f t="shared" si="196"/>
        <v>R9 </v>
      </c>
      <c r="M1083" s="23" t="s">
        <v>881</v>
      </c>
      <c r="N1083" s="23" t="s">
        <v>882</v>
      </c>
      <c r="O1083" s="23" t="s">
        <v>2525</v>
      </c>
      <c r="P1083" s="23">
        <v>32606</v>
      </c>
      <c r="Q1083" s="23">
        <v>0.75</v>
      </c>
      <c r="R1083" s="23" t="s">
        <v>36</v>
      </c>
      <c r="S1083" s="23" t="s">
        <v>822</v>
      </c>
    </row>
    <row r="1084" spans="1:19" x14ac:dyDescent="0.35">
      <c r="A1084" s="23" t="str">
        <f t="shared" si="187"/>
        <v>Fumeaux Jacquy</v>
      </c>
      <c r="B1084" s="23" t="str">
        <f t="shared" si="188"/>
        <v>372.68.284.0</v>
      </c>
      <c r="C1084" s="23" t="str">
        <f t="shared" si="189"/>
        <v>R9</v>
      </c>
      <c r="D1084" s="23">
        <f t="shared" si="190"/>
        <v>0.75</v>
      </c>
      <c r="E1084" s="23" t="str">
        <f t="shared" si="191"/>
        <v>55+</v>
      </c>
      <c r="F1084" s="23" t="str">
        <f t="shared" si="192"/>
        <v>S</v>
      </c>
      <c r="G1084" s="27" t="s">
        <v>26</v>
      </c>
      <c r="H1084" s="27" t="str">
        <f t="shared" si="197"/>
        <v/>
      </c>
      <c r="I1084" s="23" t="str">
        <f t="shared" si="193"/>
        <v>Messieurs</v>
      </c>
      <c r="J1084" t="str">
        <f t="shared" si="194"/>
        <v>284.0</v>
      </c>
      <c r="K1084">
        <f t="shared" si="195"/>
        <v>2</v>
      </c>
      <c r="L1084" s="23" t="str">
        <f t="shared" si="196"/>
        <v>R9 </v>
      </c>
      <c r="M1084" s="23" t="s">
        <v>161</v>
      </c>
      <c r="N1084" s="23" t="s">
        <v>162</v>
      </c>
      <c r="O1084" s="23" t="s">
        <v>2525</v>
      </c>
      <c r="P1084" s="23">
        <v>32606</v>
      </c>
      <c r="Q1084" s="23">
        <v>0.75</v>
      </c>
      <c r="R1084" s="23" t="s">
        <v>53</v>
      </c>
      <c r="S1084" s="23" t="s">
        <v>822</v>
      </c>
    </row>
    <row r="1085" spans="1:19" x14ac:dyDescent="0.35">
      <c r="A1085" s="23" t="str">
        <f t="shared" si="187"/>
        <v>Gabrache Khoren</v>
      </c>
      <c r="B1085" s="23" t="str">
        <f t="shared" si="188"/>
        <v>375.12.136.0</v>
      </c>
      <c r="C1085" s="23" t="str">
        <f t="shared" si="189"/>
        <v>R9</v>
      </c>
      <c r="D1085" s="23">
        <f t="shared" si="190"/>
        <v>0.75</v>
      </c>
      <c r="E1085" s="23" t="str">
        <f t="shared" si="191"/>
        <v>14&amp;U</v>
      </c>
      <c r="F1085" s="23" t="str">
        <f t="shared" si="192"/>
        <v>S</v>
      </c>
      <c r="G1085" s="27" t="s">
        <v>1733</v>
      </c>
      <c r="H1085" s="27" t="str">
        <f t="shared" si="197"/>
        <v/>
      </c>
      <c r="I1085" s="23" t="str">
        <f t="shared" si="193"/>
        <v>Messieurs</v>
      </c>
      <c r="J1085" t="str">
        <f t="shared" si="194"/>
        <v>136.0</v>
      </c>
      <c r="K1085">
        <f t="shared" si="195"/>
        <v>1</v>
      </c>
      <c r="L1085" s="23" t="str">
        <f t="shared" si="196"/>
        <v>R9 </v>
      </c>
      <c r="M1085" s="23" t="s">
        <v>2436</v>
      </c>
      <c r="N1085" s="23" t="s">
        <v>2437</v>
      </c>
      <c r="O1085" s="23" t="s">
        <v>2525</v>
      </c>
      <c r="P1085" s="23">
        <v>32606</v>
      </c>
      <c r="Q1085" s="23">
        <v>0.75</v>
      </c>
      <c r="R1085" s="23" t="s">
        <v>81</v>
      </c>
      <c r="S1085" s="23" t="s">
        <v>822</v>
      </c>
    </row>
    <row r="1086" spans="1:19" x14ac:dyDescent="0.35">
      <c r="A1086" s="23" t="str">
        <f t="shared" si="187"/>
        <v>Gachet Alexandre</v>
      </c>
      <c r="B1086" s="23" t="str">
        <f t="shared" si="188"/>
        <v>375.81.242.0</v>
      </c>
      <c r="C1086" s="23" t="str">
        <f t="shared" si="189"/>
        <v>R9</v>
      </c>
      <c r="D1086" s="23">
        <f t="shared" si="190"/>
        <v>0.75</v>
      </c>
      <c r="E1086" s="23" t="str">
        <f t="shared" si="191"/>
        <v>45+</v>
      </c>
      <c r="F1086" s="23" t="str">
        <f t="shared" si="192"/>
        <v>S</v>
      </c>
      <c r="G1086" s="27" t="s">
        <v>497</v>
      </c>
      <c r="H1086" s="27" t="str">
        <f t="shared" si="197"/>
        <v/>
      </c>
      <c r="I1086" s="23" t="str">
        <f t="shared" si="193"/>
        <v>Messieurs</v>
      </c>
      <c r="J1086" t="str">
        <f t="shared" si="194"/>
        <v>242.0</v>
      </c>
      <c r="K1086">
        <f t="shared" si="195"/>
        <v>2</v>
      </c>
      <c r="L1086" s="23" t="str">
        <f t="shared" si="196"/>
        <v>R9 </v>
      </c>
      <c r="M1086" s="23" t="s">
        <v>1158</v>
      </c>
      <c r="N1086" s="23" t="s">
        <v>1159</v>
      </c>
      <c r="O1086" s="23" t="s">
        <v>2525</v>
      </c>
      <c r="P1086" s="23">
        <v>32606</v>
      </c>
      <c r="Q1086" s="23">
        <v>0.75</v>
      </c>
      <c r="R1086" s="23" t="s">
        <v>76</v>
      </c>
      <c r="S1086" s="23" t="s">
        <v>822</v>
      </c>
    </row>
    <row r="1087" spans="1:19" x14ac:dyDescent="0.35">
      <c r="A1087" s="23" t="str">
        <f t="shared" si="187"/>
        <v>Gacic Kusum Natalia</v>
      </c>
      <c r="B1087" s="23" t="str">
        <f t="shared" si="188"/>
        <v>375.75.625.0</v>
      </c>
      <c r="C1087" s="23" t="str">
        <f t="shared" si="189"/>
        <v>R9</v>
      </c>
      <c r="D1087" s="23">
        <f t="shared" si="190"/>
        <v>0.75</v>
      </c>
      <c r="E1087" s="23" t="str">
        <f t="shared" si="191"/>
        <v>50+</v>
      </c>
      <c r="F1087" s="23" t="str">
        <f t="shared" si="192"/>
        <v>S</v>
      </c>
      <c r="G1087" s="27" t="s">
        <v>28</v>
      </c>
      <c r="H1087" s="27" t="str">
        <f t="shared" si="197"/>
        <v/>
      </c>
      <c r="I1087" s="23" t="str">
        <f t="shared" si="193"/>
        <v>Dames</v>
      </c>
      <c r="J1087" t="str">
        <f t="shared" si="194"/>
        <v>625.0</v>
      </c>
      <c r="K1087">
        <f t="shared" si="195"/>
        <v>6</v>
      </c>
      <c r="L1087" s="23" t="str">
        <f t="shared" si="196"/>
        <v>R9 </v>
      </c>
      <c r="M1087" s="23" t="s">
        <v>308</v>
      </c>
      <c r="N1087" s="23" t="s">
        <v>309</v>
      </c>
      <c r="O1087" s="23" t="s">
        <v>2525</v>
      </c>
      <c r="P1087" s="23">
        <v>11849</v>
      </c>
      <c r="Q1087" s="23">
        <v>0.75</v>
      </c>
      <c r="R1087" s="23" t="s">
        <v>39</v>
      </c>
      <c r="S1087" s="23" t="s">
        <v>822</v>
      </c>
    </row>
    <row r="1088" spans="1:19" x14ac:dyDescent="0.35">
      <c r="A1088" s="23" t="str">
        <f t="shared" si="187"/>
        <v>Gafner Jean Daniel</v>
      </c>
      <c r="B1088" s="23" t="str">
        <f t="shared" si="188"/>
        <v>376.52.451.0</v>
      </c>
      <c r="C1088" s="23" t="str">
        <f t="shared" si="189"/>
        <v>R7</v>
      </c>
      <c r="D1088" s="23">
        <f t="shared" si="190"/>
        <v>2.996</v>
      </c>
      <c r="E1088" s="23" t="str">
        <f t="shared" si="191"/>
        <v>70+</v>
      </c>
      <c r="F1088" s="23" t="str">
        <f t="shared" si="192"/>
        <v>S</v>
      </c>
      <c r="G1088" s="27" t="s">
        <v>2783</v>
      </c>
      <c r="H1088" s="27" t="str">
        <f t="shared" si="197"/>
        <v/>
      </c>
      <c r="I1088" s="23" t="str">
        <f t="shared" si="193"/>
        <v>Messieurs</v>
      </c>
      <c r="J1088" t="str">
        <f t="shared" si="194"/>
        <v>451.0</v>
      </c>
      <c r="K1088">
        <f t="shared" si="195"/>
        <v>4</v>
      </c>
      <c r="L1088" s="23" t="str">
        <f t="shared" si="196"/>
        <v>R7 </v>
      </c>
      <c r="M1088" s="23" t="s">
        <v>673</v>
      </c>
      <c r="N1088" s="23" t="s">
        <v>674</v>
      </c>
      <c r="O1088" s="23" t="s">
        <v>2518</v>
      </c>
      <c r="P1088" s="23">
        <v>12698</v>
      </c>
      <c r="Q1088" s="23">
        <v>2.996</v>
      </c>
      <c r="R1088" s="23" t="s">
        <v>144</v>
      </c>
      <c r="S1088" s="23" t="s">
        <v>822</v>
      </c>
    </row>
    <row r="1089" spans="1:19" x14ac:dyDescent="0.35">
      <c r="A1089" s="23" t="str">
        <f t="shared" si="187"/>
        <v>Gafner Jérémie</v>
      </c>
      <c r="B1089" s="23" t="str">
        <f t="shared" si="188"/>
        <v>376.86.328.0</v>
      </c>
      <c r="C1089" s="23" t="str">
        <f t="shared" si="189"/>
        <v>R9</v>
      </c>
      <c r="D1089" s="23">
        <f t="shared" si="190"/>
        <v>0.75</v>
      </c>
      <c r="E1089" s="23" t="str">
        <f t="shared" si="191"/>
        <v>40+</v>
      </c>
      <c r="F1089" s="23" t="str">
        <f t="shared" si="192"/>
        <v>S</v>
      </c>
      <c r="G1089" s="27" t="s">
        <v>2783</v>
      </c>
      <c r="H1089" s="27" t="str">
        <f t="shared" si="197"/>
        <v/>
      </c>
      <c r="I1089" s="23" t="str">
        <f t="shared" si="193"/>
        <v>Messieurs</v>
      </c>
      <c r="J1089" t="str">
        <f t="shared" si="194"/>
        <v>328.0</v>
      </c>
      <c r="K1089">
        <f t="shared" si="195"/>
        <v>3</v>
      </c>
      <c r="L1089" s="23" t="str">
        <f t="shared" si="196"/>
        <v>R9 </v>
      </c>
      <c r="M1089" s="23" t="s">
        <v>723</v>
      </c>
      <c r="N1089" s="23" t="s">
        <v>724</v>
      </c>
      <c r="O1089" s="23" t="s">
        <v>2525</v>
      </c>
      <c r="P1089" s="23">
        <v>32606</v>
      </c>
      <c r="Q1089" s="23">
        <v>0.75</v>
      </c>
      <c r="R1089" s="23" t="s">
        <v>68</v>
      </c>
      <c r="S1089" s="23" t="s">
        <v>822</v>
      </c>
    </row>
    <row r="1090" spans="1:19" x14ac:dyDescent="0.35">
      <c r="A1090" s="23" t="str">
        <f t="shared" si="187"/>
        <v>Gafner Patrick</v>
      </c>
      <c r="B1090" s="23" t="str">
        <f t="shared" si="188"/>
        <v>376.66.364.0</v>
      </c>
      <c r="C1090" s="23" t="str">
        <f t="shared" si="189"/>
        <v>R9</v>
      </c>
      <c r="D1090" s="23">
        <f t="shared" si="190"/>
        <v>0.75</v>
      </c>
      <c r="E1090" s="23" t="str">
        <f t="shared" si="191"/>
        <v>60+</v>
      </c>
      <c r="F1090" s="23" t="str">
        <f t="shared" si="192"/>
        <v>S</v>
      </c>
      <c r="G1090" s="27" t="s">
        <v>25</v>
      </c>
      <c r="H1090" s="27" t="str">
        <f t="shared" si="197"/>
        <v/>
      </c>
      <c r="I1090" s="23" t="str">
        <f t="shared" si="193"/>
        <v>Messieurs</v>
      </c>
      <c r="J1090" t="str">
        <f t="shared" si="194"/>
        <v>364.0</v>
      </c>
      <c r="K1090">
        <f t="shared" si="195"/>
        <v>3</v>
      </c>
      <c r="L1090" s="23" t="str">
        <f t="shared" si="196"/>
        <v>R9 </v>
      </c>
      <c r="M1090" s="23" t="s">
        <v>74</v>
      </c>
      <c r="N1090" s="23" t="s">
        <v>75</v>
      </c>
      <c r="O1090" s="23" t="s">
        <v>2525</v>
      </c>
      <c r="P1090" s="23">
        <v>32606</v>
      </c>
      <c r="Q1090" s="23">
        <v>0.75</v>
      </c>
      <c r="R1090" s="23" t="s">
        <v>47</v>
      </c>
      <c r="S1090" s="23" t="s">
        <v>822</v>
      </c>
    </row>
    <row r="1091" spans="1:19" x14ac:dyDescent="0.35">
      <c r="A1091" s="23" t="str">
        <f t="shared" ref="A1091:A1154" si="198">+N1091</f>
        <v>Gafner Vanessa</v>
      </c>
      <c r="B1091" s="23" t="str">
        <f t="shared" ref="B1091:B1154" si="199">+M1091</f>
        <v>376.01.713.0</v>
      </c>
      <c r="C1091" s="23" t="str">
        <f t="shared" ref="C1091:C1154" si="200">LEFT(L1091,2)</f>
        <v>R9</v>
      </c>
      <c r="D1091" s="23">
        <f t="shared" ref="D1091:D1154" si="201">+Q1091</f>
        <v>0.75</v>
      </c>
      <c r="E1091" s="23" t="str">
        <f t="shared" ref="E1091:E1154" si="202">+R1091</f>
        <v>A</v>
      </c>
      <c r="F1091" s="23" t="str">
        <f t="shared" ref="F1091:F1154" si="203">+S1091</f>
        <v>S</v>
      </c>
      <c r="G1091" s="27" t="s">
        <v>25</v>
      </c>
      <c r="H1091" s="27" t="str">
        <f t="shared" si="197"/>
        <v/>
      </c>
      <c r="I1091" s="23" t="str">
        <f t="shared" ref="I1091:I1154" si="204">IF(K1091&gt;4,"Dames","Messieurs")</f>
        <v>Dames</v>
      </c>
      <c r="J1091" t="str">
        <f t="shared" ref="J1091:J1154" si="205">RIGHT(B1091,5)</f>
        <v>713.0</v>
      </c>
      <c r="K1091">
        <f t="shared" ref="K1091:K1154" si="206">VALUE(LEFT(J1091,1))</f>
        <v>7</v>
      </c>
      <c r="L1091" s="23" t="str">
        <f t="shared" ref="L1091:L1154" si="207">+O1091</f>
        <v>R9 </v>
      </c>
      <c r="M1091" s="23" t="s">
        <v>883</v>
      </c>
      <c r="N1091" s="23" t="s">
        <v>884</v>
      </c>
      <c r="O1091" s="23" t="s">
        <v>2525</v>
      </c>
      <c r="P1091" s="23">
        <v>11849</v>
      </c>
      <c r="Q1091" s="23">
        <v>0.75</v>
      </c>
      <c r="R1091" s="23" t="s">
        <v>36</v>
      </c>
      <c r="S1091" s="23" t="s">
        <v>822</v>
      </c>
    </row>
    <row r="1092" spans="1:19" x14ac:dyDescent="0.35">
      <c r="A1092" s="23" t="str">
        <f t="shared" si="198"/>
        <v>Gagliardo Serge</v>
      </c>
      <c r="B1092" s="23" t="str">
        <f t="shared" si="199"/>
        <v>376.62.363.0</v>
      </c>
      <c r="C1092" s="23" t="str">
        <f t="shared" si="200"/>
        <v>R9</v>
      </c>
      <c r="D1092" s="23">
        <f t="shared" si="201"/>
        <v>0.75</v>
      </c>
      <c r="E1092" s="23" t="str">
        <f t="shared" si="202"/>
        <v>60+</v>
      </c>
      <c r="F1092" s="23" t="str">
        <f t="shared" si="203"/>
        <v>A</v>
      </c>
      <c r="G1092" s="27" t="s">
        <v>3274</v>
      </c>
      <c r="H1092" s="27" t="str">
        <f t="shared" si="197"/>
        <v/>
      </c>
      <c r="I1092" s="23" t="str">
        <f t="shared" si="204"/>
        <v>Messieurs</v>
      </c>
      <c r="J1092" t="str">
        <f t="shared" si="205"/>
        <v>363.0</v>
      </c>
      <c r="K1092">
        <f t="shared" si="206"/>
        <v>3</v>
      </c>
      <c r="L1092" s="23" t="str">
        <f t="shared" si="207"/>
        <v>R9 </v>
      </c>
      <c r="M1092" s="23" t="s">
        <v>3736</v>
      </c>
      <c r="N1092" s="23" t="s">
        <v>3737</v>
      </c>
      <c r="O1092" s="23" t="s">
        <v>2525</v>
      </c>
      <c r="P1092" s="23">
        <v>32606</v>
      </c>
      <c r="Q1092" s="23">
        <v>0.75</v>
      </c>
      <c r="R1092" s="23" t="s">
        <v>47</v>
      </c>
      <c r="S1092" s="23" t="s">
        <v>36</v>
      </c>
    </row>
    <row r="1093" spans="1:19" x14ac:dyDescent="0.35">
      <c r="A1093" s="23" t="str">
        <f t="shared" si="198"/>
        <v>Gaillard Audrey</v>
      </c>
      <c r="B1093" s="23" t="str">
        <f t="shared" si="199"/>
        <v>376.01.824.0</v>
      </c>
      <c r="C1093" s="23" t="str">
        <f t="shared" si="200"/>
        <v>R7</v>
      </c>
      <c r="D1093" s="23">
        <f t="shared" si="201"/>
        <v>2.8170000000000002</v>
      </c>
      <c r="E1093" s="23" t="str">
        <f t="shared" si="202"/>
        <v>A</v>
      </c>
      <c r="F1093" s="23" t="str">
        <f t="shared" si="203"/>
        <v>A</v>
      </c>
      <c r="G1093" s="27" t="s">
        <v>2786</v>
      </c>
      <c r="H1093" s="27" t="str">
        <f t="shared" si="197"/>
        <v/>
      </c>
      <c r="I1093" s="23" t="str">
        <f t="shared" si="204"/>
        <v>Dames</v>
      </c>
      <c r="J1093" t="str">
        <f t="shared" si="205"/>
        <v>824.0</v>
      </c>
      <c r="K1093">
        <f t="shared" si="206"/>
        <v>8</v>
      </c>
      <c r="L1093" s="23" t="str">
        <f t="shared" si="207"/>
        <v>R7 </v>
      </c>
      <c r="M1093" s="23" t="s">
        <v>3810</v>
      </c>
      <c r="N1093" s="23" t="s">
        <v>3811</v>
      </c>
      <c r="O1093" s="23" t="s">
        <v>2518</v>
      </c>
      <c r="P1093" s="23">
        <v>4800</v>
      </c>
      <c r="Q1093" s="23">
        <v>2.8170000000000002</v>
      </c>
      <c r="R1093" s="23" t="s">
        <v>36</v>
      </c>
      <c r="S1093" s="23" t="s">
        <v>36</v>
      </c>
    </row>
    <row r="1094" spans="1:19" x14ac:dyDescent="0.35">
      <c r="A1094" s="23" t="str">
        <f t="shared" si="198"/>
        <v>Gaillard Bastien</v>
      </c>
      <c r="B1094" s="23" t="str">
        <f t="shared" si="199"/>
        <v>376.99.205.0</v>
      </c>
      <c r="C1094" s="23" t="str">
        <f t="shared" si="200"/>
        <v>R9</v>
      </c>
      <c r="D1094" s="23">
        <f t="shared" si="201"/>
        <v>0.75</v>
      </c>
      <c r="E1094" s="23" t="str">
        <f t="shared" si="202"/>
        <v>A</v>
      </c>
      <c r="F1094" s="23" t="str">
        <f t="shared" si="203"/>
        <v>S</v>
      </c>
      <c r="G1094" s="27" t="s">
        <v>25</v>
      </c>
      <c r="H1094" s="27" t="str">
        <f t="shared" si="197"/>
        <v/>
      </c>
      <c r="I1094" s="23" t="str">
        <f t="shared" si="204"/>
        <v>Messieurs</v>
      </c>
      <c r="J1094" t="str">
        <f t="shared" si="205"/>
        <v>205.0</v>
      </c>
      <c r="K1094">
        <f t="shared" si="206"/>
        <v>2</v>
      </c>
      <c r="L1094" s="23" t="str">
        <f t="shared" si="207"/>
        <v>R9 </v>
      </c>
      <c r="M1094" s="23" t="s">
        <v>885</v>
      </c>
      <c r="N1094" s="23" t="s">
        <v>886</v>
      </c>
      <c r="O1094" s="23" t="s">
        <v>2525</v>
      </c>
      <c r="P1094" s="23">
        <v>32606</v>
      </c>
      <c r="Q1094" s="23">
        <v>0.75</v>
      </c>
      <c r="R1094" s="23" t="s">
        <v>36</v>
      </c>
      <c r="S1094" s="23" t="s">
        <v>822</v>
      </c>
    </row>
    <row r="1095" spans="1:19" x14ac:dyDescent="0.35">
      <c r="A1095" s="23" t="str">
        <f t="shared" si="198"/>
        <v>Gaillard Benjamin</v>
      </c>
      <c r="B1095" s="23" t="str">
        <f t="shared" si="199"/>
        <v>376.51.459.0</v>
      </c>
      <c r="C1095" s="23" t="str">
        <f t="shared" si="200"/>
        <v>R9</v>
      </c>
      <c r="D1095" s="23">
        <f t="shared" si="201"/>
        <v>0.75</v>
      </c>
      <c r="E1095" s="23" t="str">
        <f t="shared" si="202"/>
        <v>75+</v>
      </c>
      <c r="F1095" s="23" t="str">
        <f t="shared" si="203"/>
        <v>S</v>
      </c>
      <c r="G1095" s="27" t="s">
        <v>25</v>
      </c>
      <c r="H1095" s="27" t="str">
        <f t="shared" si="197"/>
        <v/>
      </c>
      <c r="I1095" s="23" t="str">
        <f t="shared" si="204"/>
        <v>Messieurs</v>
      </c>
      <c r="J1095" t="str">
        <f t="shared" si="205"/>
        <v>459.0</v>
      </c>
      <c r="K1095">
        <f t="shared" si="206"/>
        <v>4</v>
      </c>
      <c r="L1095" s="23" t="str">
        <f t="shared" si="207"/>
        <v>R9 </v>
      </c>
      <c r="M1095" s="23" t="s">
        <v>128</v>
      </c>
      <c r="N1095" s="23" t="s">
        <v>129</v>
      </c>
      <c r="O1095" s="23" t="s">
        <v>2525</v>
      </c>
      <c r="P1095" s="23">
        <v>32606</v>
      </c>
      <c r="Q1095" s="23">
        <v>0.75</v>
      </c>
      <c r="R1095" s="23" t="s">
        <v>155</v>
      </c>
      <c r="S1095" s="23" t="s">
        <v>822</v>
      </c>
    </row>
    <row r="1096" spans="1:19" x14ac:dyDescent="0.35">
      <c r="A1096" s="23" t="str">
        <f t="shared" si="198"/>
        <v>Gaillard Cédric</v>
      </c>
      <c r="B1096" s="23" t="str">
        <f t="shared" si="199"/>
        <v>376.00.367.0</v>
      </c>
      <c r="C1096" s="23" t="str">
        <f t="shared" si="200"/>
        <v>R9</v>
      </c>
      <c r="D1096" s="23">
        <f t="shared" si="201"/>
        <v>0.75</v>
      </c>
      <c r="E1096" s="23" t="str">
        <f t="shared" si="202"/>
        <v>A</v>
      </c>
      <c r="F1096" s="23" t="str">
        <f t="shared" si="203"/>
        <v>S</v>
      </c>
      <c r="G1096" s="27" t="s">
        <v>25</v>
      </c>
      <c r="H1096" s="27" t="str">
        <f t="shared" si="197"/>
        <v/>
      </c>
      <c r="I1096" s="23" t="str">
        <f t="shared" si="204"/>
        <v>Messieurs</v>
      </c>
      <c r="J1096" t="str">
        <f t="shared" si="205"/>
        <v>367.0</v>
      </c>
      <c r="K1096">
        <f t="shared" si="206"/>
        <v>3</v>
      </c>
      <c r="L1096" s="23" t="str">
        <f t="shared" si="207"/>
        <v>R9 </v>
      </c>
      <c r="M1096" s="23" t="s">
        <v>887</v>
      </c>
      <c r="N1096" s="23" t="s">
        <v>888</v>
      </c>
      <c r="O1096" s="23" t="s">
        <v>2525</v>
      </c>
      <c r="P1096" s="23">
        <v>32606</v>
      </c>
      <c r="Q1096" s="23">
        <v>0.75</v>
      </c>
      <c r="R1096" s="23" t="s">
        <v>36</v>
      </c>
      <c r="S1096" s="23" t="s">
        <v>822</v>
      </c>
    </row>
    <row r="1097" spans="1:19" x14ac:dyDescent="0.35">
      <c r="A1097" s="23" t="str">
        <f t="shared" si="198"/>
        <v>Gaillard Charlotte</v>
      </c>
      <c r="B1097" s="23" t="str">
        <f t="shared" si="199"/>
        <v>376.97.617.0</v>
      </c>
      <c r="C1097" s="23" t="str">
        <f t="shared" si="200"/>
        <v>R9</v>
      </c>
      <c r="D1097" s="23">
        <f t="shared" si="201"/>
        <v>0.75</v>
      </c>
      <c r="E1097" s="23" t="str">
        <f t="shared" si="202"/>
        <v>A</v>
      </c>
      <c r="F1097" s="23" t="str">
        <f t="shared" si="203"/>
        <v>S</v>
      </c>
      <c r="G1097" s="27" t="s">
        <v>1733</v>
      </c>
      <c r="H1097" s="27" t="str">
        <f t="shared" si="197"/>
        <v/>
      </c>
      <c r="I1097" s="23" t="str">
        <f t="shared" si="204"/>
        <v>Dames</v>
      </c>
      <c r="J1097" t="str">
        <f t="shared" si="205"/>
        <v>617.0</v>
      </c>
      <c r="K1097">
        <f t="shared" si="206"/>
        <v>6</v>
      </c>
      <c r="L1097" s="23" t="str">
        <f t="shared" si="207"/>
        <v>R9 </v>
      </c>
      <c r="M1097" s="23" t="s">
        <v>2448</v>
      </c>
      <c r="N1097" s="23" t="s">
        <v>2449</v>
      </c>
      <c r="O1097" s="23" t="s">
        <v>2525</v>
      </c>
      <c r="P1097" s="23">
        <v>11849</v>
      </c>
      <c r="Q1097" s="23">
        <v>0.75</v>
      </c>
      <c r="R1097" s="23" t="s">
        <v>36</v>
      </c>
      <c r="S1097" s="23" t="s">
        <v>822</v>
      </c>
    </row>
    <row r="1098" spans="1:19" x14ac:dyDescent="0.35">
      <c r="A1098" s="23" t="str">
        <f t="shared" si="198"/>
        <v>Gaillard Christine</v>
      </c>
      <c r="B1098" s="23" t="str">
        <f t="shared" si="199"/>
        <v>376.63.647.0</v>
      </c>
      <c r="C1098" s="23" t="str">
        <f t="shared" si="200"/>
        <v>R6</v>
      </c>
      <c r="D1098" s="23">
        <f t="shared" si="201"/>
        <v>4.1900000000000004</v>
      </c>
      <c r="E1098" s="23" t="str">
        <f t="shared" si="202"/>
        <v>60+</v>
      </c>
      <c r="F1098" s="23" t="str">
        <f t="shared" si="203"/>
        <v>A</v>
      </c>
      <c r="G1098" s="27" t="s">
        <v>1733</v>
      </c>
      <c r="H1098" s="27" t="str">
        <f t="shared" si="197"/>
        <v/>
      </c>
      <c r="I1098" s="23" t="str">
        <f t="shared" si="204"/>
        <v>Dames</v>
      </c>
      <c r="J1098" t="str">
        <f t="shared" si="205"/>
        <v>647.0</v>
      </c>
      <c r="K1098">
        <f t="shared" si="206"/>
        <v>6</v>
      </c>
      <c r="L1098" s="23" t="str">
        <f t="shared" si="207"/>
        <v>R6 </v>
      </c>
      <c r="M1098" s="23" t="s">
        <v>1920</v>
      </c>
      <c r="N1098" s="23" t="s">
        <v>1921</v>
      </c>
      <c r="O1098" s="23" t="s">
        <v>2517</v>
      </c>
      <c r="P1098" s="23">
        <v>2433</v>
      </c>
      <c r="Q1098" s="23">
        <v>4.1900000000000004</v>
      </c>
      <c r="R1098" s="23" t="s">
        <v>47</v>
      </c>
      <c r="S1098" s="23" t="s">
        <v>36</v>
      </c>
    </row>
    <row r="1099" spans="1:19" x14ac:dyDescent="0.35">
      <c r="A1099" s="23" t="str">
        <f t="shared" si="198"/>
        <v>Gaillard Clémence</v>
      </c>
      <c r="B1099" s="23" t="str">
        <f t="shared" si="199"/>
        <v>376.04.509.0</v>
      </c>
      <c r="C1099" s="23" t="str">
        <f t="shared" si="200"/>
        <v>R5</v>
      </c>
      <c r="D1099" s="23">
        <f t="shared" si="201"/>
        <v>5.4269999999999996</v>
      </c>
      <c r="E1099" s="23" t="str">
        <f t="shared" si="202"/>
        <v>A</v>
      </c>
      <c r="F1099" s="23" t="str">
        <f t="shared" si="203"/>
        <v>A</v>
      </c>
      <c r="G1099" s="27" t="s">
        <v>25</v>
      </c>
      <c r="H1099" s="27" t="str">
        <f t="shared" si="197"/>
        <v/>
      </c>
      <c r="I1099" s="23" t="str">
        <f t="shared" si="204"/>
        <v>Dames</v>
      </c>
      <c r="J1099" t="str">
        <f t="shared" si="205"/>
        <v>509.0</v>
      </c>
      <c r="K1099">
        <f t="shared" si="206"/>
        <v>5</v>
      </c>
      <c r="L1099" s="23" t="str">
        <f t="shared" si="207"/>
        <v>R5 </v>
      </c>
      <c r="M1099" s="23" t="s">
        <v>48</v>
      </c>
      <c r="N1099" s="23" t="s">
        <v>49</v>
      </c>
      <c r="O1099" s="23" t="s">
        <v>2536</v>
      </c>
      <c r="P1099" s="23">
        <v>1203</v>
      </c>
      <c r="Q1099" s="23">
        <v>5.4269999999999996</v>
      </c>
      <c r="R1099" s="23" t="s">
        <v>36</v>
      </c>
      <c r="S1099" s="23" t="s">
        <v>36</v>
      </c>
    </row>
    <row r="1100" spans="1:19" x14ac:dyDescent="0.35">
      <c r="A1100" s="23" t="str">
        <f t="shared" si="198"/>
        <v>Gaillard Emile</v>
      </c>
      <c r="B1100" s="23" t="str">
        <f t="shared" si="199"/>
        <v>376.13.428.0</v>
      </c>
      <c r="C1100" s="23" t="str">
        <f t="shared" si="200"/>
        <v>R9</v>
      </c>
      <c r="D1100" s="23">
        <f t="shared" si="201"/>
        <v>0.75</v>
      </c>
      <c r="E1100" s="23" t="str">
        <f t="shared" si="202"/>
        <v>14&amp;U</v>
      </c>
      <c r="F1100" s="23" t="str">
        <f t="shared" si="203"/>
        <v>S</v>
      </c>
      <c r="G1100" s="27" t="s">
        <v>4909</v>
      </c>
      <c r="H1100" s="27" t="str">
        <f t="shared" si="197"/>
        <v/>
      </c>
      <c r="I1100" s="23" t="str">
        <f t="shared" si="204"/>
        <v>Messieurs</v>
      </c>
      <c r="J1100" t="str">
        <f t="shared" si="205"/>
        <v>428.0</v>
      </c>
      <c r="K1100">
        <f t="shared" si="206"/>
        <v>4</v>
      </c>
      <c r="L1100" s="23" t="str">
        <f t="shared" si="207"/>
        <v>R9 </v>
      </c>
      <c r="M1100" s="23" t="s">
        <v>5883</v>
      </c>
      <c r="N1100" s="23" t="s">
        <v>5884</v>
      </c>
      <c r="O1100" s="23" t="s">
        <v>2525</v>
      </c>
      <c r="P1100" s="23">
        <v>32606</v>
      </c>
      <c r="Q1100" s="23">
        <v>0.75</v>
      </c>
      <c r="R1100" s="23" t="s">
        <v>81</v>
      </c>
      <c r="S1100" s="23" t="s">
        <v>822</v>
      </c>
    </row>
    <row r="1101" spans="1:19" x14ac:dyDescent="0.35">
      <c r="A1101" s="23" t="str">
        <f t="shared" si="198"/>
        <v>Gaillard Jacques</v>
      </c>
      <c r="B1101" s="23" t="str">
        <f t="shared" si="199"/>
        <v>376.44.227.0</v>
      </c>
      <c r="C1101" s="23" t="str">
        <f t="shared" si="200"/>
        <v>R6</v>
      </c>
      <c r="D1101" s="23">
        <f t="shared" si="201"/>
        <v>3.9809999999999999</v>
      </c>
      <c r="E1101" s="23" t="str">
        <f t="shared" si="202"/>
        <v>80+</v>
      </c>
      <c r="F1101" s="23" t="str">
        <f t="shared" si="203"/>
        <v>A</v>
      </c>
      <c r="G1101" s="27" t="s">
        <v>1733</v>
      </c>
      <c r="H1101" s="27" t="str">
        <f t="shared" si="197"/>
        <v/>
      </c>
      <c r="I1101" s="23" t="str">
        <f t="shared" si="204"/>
        <v>Messieurs</v>
      </c>
      <c r="J1101" t="str">
        <f t="shared" si="205"/>
        <v>227.0</v>
      </c>
      <c r="K1101">
        <f t="shared" si="206"/>
        <v>2</v>
      </c>
      <c r="L1101" s="23" t="str">
        <f t="shared" si="207"/>
        <v>R6 </v>
      </c>
      <c r="M1101" s="23" t="s">
        <v>1844</v>
      </c>
      <c r="N1101" s="23" t="s">
        <v>1845</v>
      </c>
      <c r="O1101" s="23" t="s">
        <v>2517</v>
      </c>
      <c r="P1101" s="23">
        <v>7738</v>
      </c>
      <c r="Q1101" s="23">
        <v>3.9809999999999999</v>
      </c>
      <c r="R1101" s="23" t="s">
        <v>156</v>
      </c>
      <c r="S1101" s="23" t="s">
        <v>36</v>
      </c>
    </row>
    <row r="1102" spans="1:19" x14ac:dyDescent="0.35">
      <c r="A1102" s="23" t="str">
        <f t="shared" si="198"/>
        <v>Gaillard Jean-Paul</v>
      </c>
      <c r="B1102" s="23" t="str">
        <f t="shared" si="199"/>
        <v>376.58.445.0</v>
      </c>
      <c r="C1102" s="23" t="str">
        <f t="shared" si="200"/>
        <v>R8</v>
      </c>
      <c r="D1102" s="23">
        <f t="shared" si="201"/>
        <v>1.2130000000000001</v>
      </c>
      <c r="E1102" s="23" t="str">
        <f t="shared" si="202"/>
        <v>65+</v>
      </c>
      <c r="F1102" s="23" t="str">
        <f t="shared" si="203"/>
        <v>A</v>
      </c>
      <c r="G1102" s="27" t="s">
        <v>2786</v>
      </c>
      <c r="H1102" s="27" t="str">
        <f t="shared" si="197"/>
        <v/>
      </c>
      <c r="I1102" s="23" t="str">
        <f t="shared" si="204"/>
        <v>Messieurs</v>
      </c>
      <c r="J1102" t="str">
        <f t="shared" si="205"/>
        <v>445.0</v>
      </c>
      <c r="K1102">
        <f t="shared" si="206"/>
        <v>4</v>
      </c>
      <c r="L1102" s="23" t="str">
        <f t="shared" si="207"/>
        <v>R8 </v>
      </c>
      <c r="M1102" s="23" t="s">
        <v>3062</v>
      </c>
      <c r="N1102" s="23" t="s">
        <v>3063</v>
      </c>
      <c r="O1102" s="23" t="s">
        <v>2522</v>
      </c>
      <c r="P1102" s="23">
        <v>26813</v>
      </c>
      <c r="Q1102" s="23">
        <v>1.2130000000000001</v>
      </c>
      <c r="R1102" s="23" t="s">
        <v>96</v>
      </c>
      <c r="S1102" s="23" t="s">
        <v>36</v>
      </c>
    </row>
    <row r="1103" spans="1:19" x14ac:dyDescent="0.35">
      <c r="A1103" s="23" t="str">
        <f t="shared" si="198"/>
        <v>Gaillard Jeremy</v>
      </c>
      <c r="B1103" s="23" t="str">
        <f t="shared" si="199"/>
        <v>376.96.464.0</v>
      </c>
      <c r="C1103" s="23" t="str">
        <f t="shared" si="200"/>
        <v>R9</v>
      </c>
      <c r="D1103" s="23">
        <f t="shared" si="201"/>
        <v>0.75</v>
      </c>
      <c r="E1103" s="23" t="str">
        <f t="shared" si="202"/>
        <v>A</v>
      </c>
      <c r="F1103" s="23" t="str">
        <f t="shared" si="203"/>
        <v>S</v>
      </c>
      <c r="G1103" s="27" t="s">
        <v>25</v>
      </c>
      <c r="H1103" s="27" t="str">
        <f t="shared" si="197"/>
        <v/>
      </c>
      <c r="I1103" s="23" t="str">
        <f t="shared" si="204"/>
        <v>Messieurs</v>
      </c>
      <c r="J1103" t="str">
        <f t="shared" si="205"/>
        <v>464.0</v>
      </c>
      <c r="K1103">
        <f t="shared" si="206"/>
        <v>4</v>
      </c>
      <c r="L1103" s="23" t="str">
        <f t="shared" si="207"/>
        <v>R9 </v>
      </c>
      <c r="M1103" s="23" t="s">
        <v>889</v>
      </c>
      <c r="N1103" s="23" t="s">
        <v>890</v>
      </c>
      <c r="O1103" s="23" t="s">
        <v>2525</v>
      </c>
      <c r="P1103" s="23">
        <v>32606</v>
      </c>
      <c r="Q1103" s="23">
        <v>0.75</v>
      </c>
      <c r="R1103" s="23" t="s">
        <v>36</v>
      </c>
      <c r="S1103" s="23" t="s">
        <v>822</v>
      </c>
    </row>
    <row r="1104" spans="1:19" x14ac:dyDescent="0.35">
      <c r="A1104" s="23" t="str">
        <f t="shared" si="198"/>
        <v>Gaillard Jessamie</v>
      </c>
      <c r="B1104" s="23" t="str">
        <f t="shared" si="199"/>
        <v>376.02.754.0</v>
      </c>
      <c r="C1104" s="23" t="str">
        <f t="shared" si="200"/>
        <v>R9</v>
      </c>
      <c r="D1104" s="23">
        <f t="shared" si="201"/>
        <v>0.75</v>
      </c>
      <c r="E1104" s="23" t="str">
        <f t="shared" si="202"/>
        <v>A</v>
      </c>
      <c r="F1104" s="23" t="str">
        <f t="shared" si="203"/>
        <v>S</v>
      </c>
      <c r="G1104" s="27" t="s">
        <v>25</v>
      </c>
      <c r="H1104" s="27" t="str">
        <f t="shared" si="197"/>
        <v/>
      </c>
      <c r="I1104" s="23" t="str">
        <f t="shared" si="204"/>
        <v>Dames</v>
      </c>
      <c r="J1104" t="str">
        <f t="shared" si="205"/>
        <v>754.0</v>
      </c>
      <c r="K1104">
        <f t="shared" si="206"/>
        <v>7</v>
      </c>
      <c r="L1104" s="23" t="str">
        <f t="shared" si="207"/>
        <v>R9 </v>
      </c>
      <c r="M1104" s="23" t="s">
        <v>388</v>
      </c>
      <c r="N1104" s="23" t="s">
        <v>389</v>
      </c>
      <c r="O1104" s="23" t="s">
        <v>2525</v>
      </c>
      <c r="P1104" s="23">
        <v>11849</v>
      </c>
      <c r="Q1104" s="23">
        <v>0.75</v>
      </c>
      <c r="R1104" s="23" t="s">
        <v>36</v>
      </c>
      <c r="S1104" s="23" t="s">
        <v>822</v>
      </c>
    </row>
    <row r="1105" spans="1:19" x14ac:dyDescent="0.35">
      <c r="A1105" s="23" t="str">
        <f t="shared" si="198"/>
        <v>Gaillard Léonard</v>
      </c>
      <c r="B1105" s="23" t="str">
        <f t="shared" si="199"/>
        <v>376.99.406.0</v>
      </c>
      <c r="C1105" s="23" t="str">
        <f t="shared" si="200"/>
        <v>R9</v>
      </c>
      <c r="D1105" s="23">
        <f t="shared" si="201"/>
        <v>0.75</v>
      </c>
      <c r="E1105" s="23" t="str">
        <f t="shared" si="202"/>
        <v>A</v>
      </c>
      <c r="F1105" s="23" t="str">
        <f t="shared" si="203"/>
        <v>A</v>
      </c>
      <c r="G1105" s="27" t="s">
        <v>3274</v>
      </c>
      <c r="H1105" s="27" t="str">
        <f t="shared" si="197"/>
        <v/>
      </c>
      <c r="I1105" s="23" t="str">
        <f t="shared" si="204"/>
        <v>Messieurs</v>
      </c>
      <c r="J1105" t="str">
        <f t="shared" si="205"/>
        <v>406.0</v>
      </c>
      <c r="K1105">
        <f t="shared" si="206"/>
        <v>4</v>
      </c>
      <c r="L1105" s="23" t="str">
        <f t="shared" si="207"/>
        <v>R9 </v>
      </c>
      <c r="M1105" s="23" t="s">
        <v>6005</v>
      </c>
      <c r="N1105" s="23" t="s">
        <v>6006</v>
      </c>
      <c r="O1105" s="23" t="s">
        <v>2525</v>
      </c>
      <c r="P1105" s="23">
        <v>32606</v>
      </c>
      <c r="Q1105" s="23">
        <v>0.75</v>
      </c>
      <c r="R1105" s="23" t="s">
        <v>36</v>
      </c>
      <c r="S1105" s="23" t="s">
        <v>36</v>
      </c>
    </row>
    <row r="1106" spans="1:19" x14ac:dyDescent="0.35">
      <c r="A1106" s="23" t="str">
        <f t="shared" si="198"/>
        <v>Gaillard Manuela</v>
      </c>
      <c r="B1106" s="23" t="str">
        <f t="shared" si="199"/>
        <v>376.78.702.0</v>
      </c>
      <c r="C1106" s="23" t="str">
        <f t="shared" si="200"/>
        <v>R6</v>
      </c>
      <c r="D1106" s="23">
        <f t="shared" si="201"/>
        <v>3.4260000000000002</v>
      </c>
      <c r="E1106" s="23" t="str">
        <f t="shared" si="202"/>
        <v>45+</v>
      </c>
      <c r="F1106" s="23" t="str">
        <f t="shared" si="203"/>
        <v>A</v>
      </c>
      <c r="G1106" s="27" t="s">
        <v>25</v>
      </c>
      <c r="H1106" s="27" t="str">
        <f t="shared" si="197"/>
        <v/>
      </c>
      <c r="I1106" s="23" t="str">
        <f t="shared" si="204"/>
        <v>Dames</v>
      </c>
      <c r="J1106" t="str">
        <f t="shared" si="205"/>
        <v>702.0</v>
      </c>
      <c r="K1106">
        <f t="shared" si="206"/>
        <v>7</v>
      </c>
      <c r="L1106" s="23" t="str">
        <f t="shared" si="207"/>
        <v>R6 </v>
      </c>
      <c r="M1106" s="23" t="s">
        <v>56</v>
      </c>
      <c r="N1106" s="23" t="s">
        <v>57</v>
      </c>
      <c r="O1106" s="23" t="s">
        <v>2517</v>
      </c>
      <c r="P1106" s="23">
        <v>3643</v>
      </c>
      <c r="Q1106" s="23">
        <v>3.4260000000000002</v>
      </c>
      <c r="R1106" s="23" t="s">
        <v>76</v>
      </c>
      <c r="S1106" s="23" t="s">
        <v>36</v>
      </c>
    </row>
    <row r="1107" spans="1:19" x14ac:dyDescent="0.35">
      <c r="A1107" s="23" t="str">
        <f t="shared" si="198"/>
        <v>Gaillard Marine</v>
      </c>
      <c r="B1107" s="23" t="str">
        <f t="shared" si="199"/>
        <v>376.96.763.0</v>
      </c>
      <c r="C1107" s="23" t="str">
        <f t="shared" si="200"/>
        <v>R6</v>
      </c>
      <c r="D1107" s="23">
        <f t="shared" si="201"/>
        <v>3.4550000000000001</v>
      </c>
      <c r="E1107" s="23" t="str">
        <f t="shared" si="202"/>
        <v>30+</v>
      </c>
      <c r="F1107" s="23" t="str">
        <f t="shared" si="203"/>
        <v>A</v>
      </c>
      <c r="G1107" s="27" t="s">
        <v>25</v>
      </c>
      <c r="H1107" s="27" t="str">
        <f t="shared" si="197"/>
        <v/>
      </c>
      <c r="I1107" s="23" t="str">
        <f t="shared" si="204"/>
        <v>Dames</v>
      </c>
      <c r="J1107" t="str">
        <f t="shared" si="205"/>
        <v>763.0</v>
      </c>
      <c r="K1107">
        <f t="shared" si="206"/>
        <v>7</v>
      </c>
      <c r="L1107" s="23" t="str">
        <f t="shared" si="207"/>
        <v>R6 </v>
      </c>
      <c r="M1107" s="23" t="s">
        <v>58</v>
      </c>
      <c r="N1107" s="23" t="s">
        <v>59</v>
      </c>
      <c r="O1107" s="23" t="s">
        <v>2517</v>
      </c>
      <c r="P1107" s="23">
        <v>3593</v>
      </c>
      <c r="Q1107" s="23">
        <v>3.4550000000000001</v>
      </c>
      <c r="R1107" s="23" t="s">
        <v>35</v>
      </c>
      <c r="S1107" s="23" t="s">
        <v>36</v>
      </c>
    </row>
    <row r="1108" spans="1:19" x14ac:dyDescent="0.35">
      <c r="A1108" s="23" t="str">
        <f t="shared" si="198"/>
        <v>Gaillard Ralph</v>
      </c>
      <c r="B1108" s="23" t="str">
        <f t="shared" si="199"/>
        <v>376.76.350.0</v>
      </c>
      <c r="C1108" s="23" t="str">
        <f t="shared" si="200"/>
        <v>R8</v>
      </c>
      <c r="D1108" s="23">
        <f t="shared" si="201"/>
        <v>1.5329999999999999</v>
      </c>
      <c r="E1108" s="23" t="str">
        <f t="shared" si="202"/>
        <v>50+</v>
      </c>
      <c r="F1108" s="23" t="str">
        <f t="shared" si="203"/>
        <v>A</v>
      </c>
      <c r="G1108" s="27" t="s">
        <v>25</v>
      </c>
      <c r="H1108" s="27" t="str">
        <f t="shared" si="197"/>
        <v/>
      </c>
      <c r="I1108" s="23" t="str">
        <f t="shared" si="204"/>
        <v>Messieurs</v>
      </c>
      <c r="J1108" t="str">
        <f t="shared" si="205"/>
        <v>350.0</v>
      </c>
      <c r="K1108">
        <f t="shared" si="206"/>
        <v>3</v>
      </c>
      <c r="L1108" s="23" t="str">
        <f t="shared" si="207"/>
        <v>R8 </v>
      </c>
      <c r="M1108" s="23" t="s">
        <v>116</v>
      </c>
      <c r="N1108" s="23" t="s">
        <v>117</v>
      </c>
      <c r="O1108" s="23" t="s">
        <v>2522</v>
      </c>
      <c r="P1108" s="23">
        <v>23339</v>
      </c>
      <c r="Q1108" s="23">
        <v>1.5329999999999999</v>
      </c>
      <c r="R1108" s="23" t="s">
        <v>39</v>
      </c>
      <c r="S1108" s="23" t="s">
        <v>36</v>
      </c>
    </row>
    <row r="1109" spans="1:19" x14ac:dyDescent="0.35">
      <c r="A1109" s="23" t="str">
        <f t="shared" si="198"/>
        <v>Gaillard Raphaele</v>
      </c>
      <c r="B1109" s="23" t="str">
        <f t="shared" si="199"/>
        <v>376.53.635.0</v>
      </c>
      <c r="C1109" s="23" t="str">
        <f t="shared" si="200"/>
        <v>R9</v>
      </c>
      <c r="D1109" s="23">
        <f t="shared" si="201"/>
        <v>0.75</v>
      </c>
      <c r="E1109" s="23" t="str">
        <f t="shared" si="202"/>
        <v>70+</v>
      </c>
      <c r="F1109" s="23" t="str">
        <f t="shared" si="203"/>
        <v>S</v>
      </c>
      <c r="G1109" s="27" t="s">
        <v>25</v>
      </c>
      <c r="H1109" s="27" t="str">
        <f t="shared" si="197"/>
        <v/>
      </c>
      <c r="I1109" s="23" t="str">
        <f t="shared" si="204"/>
        <v>Dames</v>
      </c>
      <c r="J1109" t="str">
        <f t="shared" si="205"/>
        <v>635.0</v>
      </c>
      <c r="K1109">
        <f t="shared" si="206"/>
        <v>6</v>
      </c>
      <c r="L1109" s="23" t="str">
        <f t="shared" si="207"/>
        <v>R9 </v>
      </c>
      <c r="M1109" s="23" t="s">
        <v>45</v>
      </c>
      <c r="N1109" s="23" t="s">
        <v>46</v>
      </c>
      <c r="O1109" s="23" t="s">
        <v>2525</v>
      </c>
      <c r="P1109" s="23">
        <v>11849</v>
      </c>
      <c r="Q1109" s="23">
        <v>0.75</v>
      </c>
      <c r="R1109" s="23" t="s">
        <v>144</v>
      </c>
      <c r="S1109" s="23" t="s">
        <v>822</v>
      </c>
    </row>
    <row r="1110" spans="1:19" x14ac:dyDescent="0.35">
      <c r="A1110" s="23" t="str">
        <f t="shared" si="198"/>
        <v>Gaillard Tristan</v>
      </c>
      <c r="B1110" s="23" t="str">
        <f t="shared" si="199"/>
        <v>376.99.165.0</v>
      </c>
      <c r="C1110" s="23" t="str">
        <f t="shared" si="200"/>
        <v>R7</v>
      </c>
      <c r="D1110" s="23">
        <f t="shared" si="201"/>
        <v>2.4239999999999999</v>
      </c>
      <c r="E1110" s="23" t="str">
        <f t="shared" si="202"/>
        <v>A</v>
      </c>
      <c r="F1110" s="23" t="str">
        <f t="shared" si="203"/>
        <v>A</v>
      </c>
      <c r="G1110" s="27" t="s">
        <v>25</v>
      </c>
      <c r="H1110" s="27" t="str">
        <f t="shared" si="197"/>
        <v/>
      </c>
      <c r="I1110" s="23" t="str">
        <f t="shared" si="204"/>
        <v>Messieurs</v>
      </c>
      <c r="J1110" t="str">
        <f t="shared" si="205"/>
        <v>165.0</v>
      </c>
      <c r="K1110">
        <f t="shared" si="206"/>
        <v>1</v>
      </c>
      <c r="L1110" s="23" t="str">
        <f t="shared" si="207"/>
        <v>R7 </v>
      </c>
      <c r="M1110" s="23" t="s">
        <v>109</v>
      </c>
      <c r="N1110" s="23" t="s">
        <v>110</v>
      </c>
      <c r="O1110" s="23" t="s">
        <v>2518</v>
      </c>
      <c r="P1110" s="23">
        <v>16311</v>
      </c>
      <c r="Q1110" s="23">
        <v>2.4239999999999999</v>
      </c>
      <c r="R1110" s="23" t="s">
        <v>36</v>
      </c>
      <c r="S1110" s="23" t="s">
        <v>36</v>
      </c>
    </row>
    <row r="1111" spans="1:19" x14ac:dyDescent="0.35">
      <c r="A1111" s="23" t="str">
        <f t="shared" si="198"/>
        <v>Galley Charlotte</v>
      </c>
      <c r="B1111" s="23" t="str">
        <f t="shared" si="199"/>
        <v>377.89.505.0</v>
      </c>
      <c r="C1111" s="23" t="str">
        <f t="shared" si="200"/>
        <v>R9</v>
      </c>
      <c r="D1111" s="23">
        <f t="shared" si="201"/>
        <v>0.75</v>
      </c>
      <c r="E1111" s="23" t="str">
        <f t="shared" si="202"/>
        <v>35+</v>
      </c>
      <c r="F1111" s="23" t="str">
        <f t="shared" si="203"/>
        <v>S</v>
      </c>
      <c r="G1111" s="27" t="s">
        <v>26</v>
      </c>
      <c r="H1111" s="27" t="str">
        <f t="shared" si="197"/>
        <v/>
      </c>
      <c r="I1111" s="23" t="str">
        <f t="shared" si="204"/>
        <v>Dames</v>
      </c>
      <c r="J1111" t="str">
        <f t="shared" si="205"/>
        <v>505.0</v>
      </c>
      <c r="K1111">
        <f t="shared" si="206"/>
        <v>5</v>
      </c>
      <c r="L1111" s="23" t="str">
        <f t="shared" si="207"/>
        <v>R9 </v>
      </c>
      <c r="M1111" s="23" t="s">
        <v>1703</v>
      </c>
      <c r="N1111" s="23" t="s">
        <v>1704</v>
      </c>
      <c r="O1111" s="23" t="s">
        <v>2525</v>
      </c>
      <c r="P1111" s="23">
        <v>11849</v>
      </c>
      <c r="Q1111" s="23">
        <v>0.75</v>
      </c>
      <c r="R1111" s="23" t="s">
        <v>42</v>
      </c>
      <c r="S1111" s="23" t="s">
        <v>822</v>
      </c>
    </row>
    <row r="1112" spans="1:19" x14ac:dyDescent="0.35">
      <c r="A1112" s="23" t="str">
        <f t="shared" si="198"/>
        <v>Galymuly Sanzhar</v>
      </c>
      <c r="B1112" s="23" t="str">
        <f t="shared" si="199"/>
        <v>377.05.351.0</v>
      </c>
      <c r="C1112" s="23" t="str">
        <f t="shared" si="200"/>
        <v>R5</v>
      </c>
      <c r="D1112" s="23">
        <f t="shared" si="201"/>
        <v>4.9379999999999997</v>
      </c>
      <c r="E1112" s="23" t="str">
        <f t="shared" si="202"/>
        <v>A</v>
      </c>
      <c r="F1112" s="23" t="str">
        <f t="shared" si="203"/>
        <v>A</v>
      </c>
      <c r="G1112" s="27" t="s">
        <v>5553</v>
      </c>
      <c r="H1112" s="27" t="str">
        <f t="shared" si="197"/>
        <v/>
      </c>
      <c r="I1112" s="23" t="str">
        <f t="shared" si="204"/>
        <v>Messieurs</v>
      </c>
      <c r="J1112" t="str">
        <f t="shared" si="205"/>
        <v>351.0</v>
      </c>
      <c r="K1112">
        <f t="shared" si="206"/>
        <v>3</v>
      </c>
      <c r="L1112" s="23" t="str">
        <f t="shared" si="207"/>
        <v>R5 </v>
      </c>
      <c r="M1112" s="23" t="s">
        <v>5089</v>
      </c>
      <c r="N1112" s="23" t="s">
        <v>5090</v>
      </c>
      <c r="O1112" s="23" t="s">
        <v>2536</v>
      </c>
      <c r="P1112" s="23">
        <v>4461</v>
      </c>
      <c r="Q1112" s="23">
        <v>4.9379999999999997</v>
      </c>
      <c r="R1112" s="23" t="s">
        <v>36</v>
      </c>
      <c r="S1112" s="23" t="s">
        <v>36</v>
      </c>
    </row>
    <row r="1113" spans="1:19" x14ac:dyDescent="0.35">
      <c r="A1113" s="23" t="str">
        <f t="shared" si="198"/>
        <v>Gambillara Thacher Eleonora</v>
      </c>
      <c r="B1113" s="23" t="str">
        <f t="shared" si="199"/>
        <v>378.74.635.0</v>
      </c>
      <c r="C1113" s="23" t="str">
        <f t="shared" si="200"/>
        <v>R8</v>
      </c>
      <c r="D1113" s="23">
        <f t="shared" si="201"/>
        <v>0.77300000000000002</v>
      </c>
      <c r="E1113" s="23" t="str">
        <f t="shared" si="202"/>
        <v>50+</v>
      </c>
      <c r="F1113" s="23" t="str">
        <f t="shared" si="203"/>
        <v>A</v>
      </c>
      <c r="G1113" s="27" t="s">
        <v>4910</v>
      </c>
      <c r="H1113" s="27" t="str">
        <f t="shared" si="197"/>
        <v/>
      </c>
      <c r="I1113" s="23" t="str">
        <f t="shared" si="204"/>
        <v>Dames</v>
      </c>
      <c r="J1113" t="str">
        <f t="shared" si="205"/>
        <v>635.0</v>
      </c>
      <c r="K1113">
        <f t="shared" si="206"/>
        <v>6</v>
      </c>
      <c r="L1113" s="23" t="str">
        <f t="shared" si="207"/>
        <v>R8 </v>
      </c>
      <c r="M1113" s="23" t="s">
        <v>6481</v>
      </c>
      <c r="N1113" s="23" t="s">
        <v>6482</v>
      </c>
      <c r="O1113" s="23" t="s">
        <v>2522</v>
      </c>
      <c r="P1113" s="23">
        <v>11750</v>
      </c>
      <c r="Q1113" s="23">
        <v>0.77300000000000002</v>
      </c>
      <c r="R1113" s="23" t="s">
        <v>39</v>
      </c>
      <c r="S1113" s="23" t="s">
        <v>36</v>
      </c>
    </row>
    <row r="1114" spans="1:19" x14ac:dyDescent="0.35">
      <c r="A1114" s="23" t="str">
        <f t="shared" si="198"/>
        <v>Gamboni Olivier</v>
      </c>
      <c r="B1114" s="23" t="str">
        <f t="shared" si="199"/>
        <v>378.75.191.0</v>
      </c>
      <c r="C1114" s="23" t="str">
        <f t="shared" si="200"/>
        <v>R5</v>
      </c>
      <c r="D1114" s="23">
        <f t="shared" si="201"/>
        <v>5.7919999999999998</v>
      </c>
      <c r="E1114" s="23" t="str">
        <f t="shared" si="202"/>
        <v>50+</v>
      </c>
      <c r="F1114" s="23" t="str">
        <f t="shared" si="203"/>
        <v>A</v>
      </c>
      <c r="G1114" s="27" t="s">
        <v>4910</v>
      </c>
      <c r="H1114" s="27" t="str">
        <f t="shared" si="197"/>
        <v/>
      </c>
      <c r="I1114" s="23" t="str">
        <f t="shared" si="204"/>
        <v>Messieurs</v>
      </c>
      <c r="J1114" t="str">
        <f t="shared" si="205"/>
        <v>191.0</v>
      </c>
      <c r="K1114">
        <f t="shared" si="206"/>
        <v>1</v>
      </c>
      <c r="L1114" s="23" t="str">
        <f t="shared" si="207"/>
        <v>R5 </v>
      </c>
      <c r="M1114" s="23" t="s">
        <v>6239</v>
      </c>
      <c r="N1114" s="23" t="s">
        <v>6240</v>
      </c>
      <c r="O1114" s="23" t="s">
        <v>2536</v>
      </c>
      <c r="P1114" s="23">
        <v>2623</v>
      </c>
      <c r="Q1114" s="23">
        <v>5.7919999999999998</v>
      </c>
      <c r="R1114" s="23" t="s">
        <v>39</v>
      </c>
      <c r="S1114" s="23" t="s">
        <v>36</v>
      </c>
    </row>
    <row r="1115" spans="1:19" x14ac:dyDescent="0.35">
      <c r="A1115" s="23" t="str">
        <f t="shared" si="198"/>
        <v>Gameiro Alexandre</v>
      </c>
      <c r="B1115" s="23" t="str">
        <f t="shared" si="199"/>
        <v>378.05.101.0</v>
      </c>
      <c r="C1115" s="23" t="str">
        <f t="shared" si="200"/>
        <v>R9</v>
      </c>
      <c r="D1115" s="23">
        <f t="shared" si="201"/>
        <v>0.75</v>
      </c>
      <c r="E1115" s="23" t="str">
        <f t="shared" si="202"/>
        <v>A</v>
      </c>
      <c r="F1115" s="23" t="str">
        <f t="shared" si="203"/>
        <v>S</v>
      </c>
      <c r="G1115" s="27" t="s">
        <v>3273</v>
      </c>
      <c r="H1115" s="27" t="str">
        <f t="shared" si="197"/>
        <v/>
      </c>
      <c r="I1115" s="23" t="str">
        <f t="shared" si="204"/>
        <v>Messieurs</v>
      </c>
      <c r="J1115" t="str">
        <f t="shared" si="205"/>
        <v>101.0</v>
      </c>
      <c r="K1115">
        <f t="shared" si="206"/>
        <v>1</v>
      </c>
      <c r="L1115" s="23" t="str">
        <f t="shared" si="207"/>
        <v>R9 </v>
      </c>
      <c r="M1115" s="23" t="s">
        <v>3581</v>
      </c>
      <c r="N1115" s="23" t="s">
        <v>3582</v>
      </c>
      <c r="O1115" s="23" t="s">
        <v>2525</v>
      </c>
      <c r="P1115" s="23">
        <v>32606</v>
      </c>
      <c r="Q1115" s="23">
        <v>0.75</v>
      </c>
      <c r="R1115" s="23" t="s">
        <v>36</v>
      </c>
      <c r="S1115" s="23" t="s">
        <v>822</v>
      </c>
    </row>
    <row r="1116" spans="1:19" x14ac:dyDescent="0.35">
      <c r="A1116" s="23" t="str">
        <f t="shared" si="198"/>
        <v>GANTNER Agnès</v>
      </c>
      <c r="B1116" s="23" t="str">
        <f t="shared" si="199"/>
        <v>379.94.802.0</v>
      </c>
      <c r="C1116" s="23" t="str">
        <f t="shared" si="200"/>
        <v>R9</v>
      </c>
      <c r="D1116" s="23">
        <f t="shared" si="201"/>
        <v>0.75</v>
      </c>
      <c r="E1116" s="23" t="str">
        <f t="shared" si="202"/>
        <v>30+</v>
      </c>
      <c r="F1116" s="23" t="str">
        <f t="shared" si="203"/>
        <v>S</v>
      </c>
      <c r="G1116" s="27" t="s">
        <v>497</v>
      </c>
      <c r="H1116" s="27" t="str">
        <f t="shared" si="197"/>
        <v/>
      </c>
      <c r="I1116" s="23" t="str">
        <f t="shared" si="204"/>
        <v>Dames</v>
      </c>
      <c r="J1116" t="str">
        <f t="shared" si="205"/>
        <v>802.0</v>
      </c>
      <c r="K1116">
        <f t="shared" si="206"/>
        <v>8</v>
      </c>
      <c r="L1116" s="23" t="str">
        <f t="shared" si="207"/>
        <v>R9 </v>
      </c>
      <c r="M1116" s="23" t="s">
        <v>2801</v>
      </c>
      <c r="N1116" s="23" t="s">
        <v>2802</v>
      </c>
      <c r="O1116" s="23" t="s">
        <v>2525</v>
      </c>
      <c r="P1116" s="23">
        <v>11849</v>
      </c>
      <c r="Q1116" s="23">
        <v>0.75</v>
      </c>
      <c r="R1116" s="23" t="s">
        <v>35</v>
      </c>
      <c r="S1116" s="23" t="s">
        <v>822</v>
      </c>
    </row>
    <row r="1117" spans="1:19" x14ac:dyDescent="0.35">
      <c r="A1117" s="23" t="str">
        <f t="shared" si="198"/>
        <v>Gantner David</v>
      </c>
      <c r="B1117" s="23" t="str">
        <f t="shared" si="199"/>
        <v>379.87.474.0</v>
      </c>
      <c r="C1117" s="23" t="str">
        <f t="shared" si="200"/>
        <v>R7</v>
      </c>
      <c r="D1117" s="23">
        <f t="shared" si="201"/>
        <v>1.8939999999999999</v>
      </c>
      <c r="E1117" s="23" t="str">
        <f t="shared" si="202"/>
        <v>35+</v>
      </c>
      <c r="F1117" s="23" t="str">
        <f t="shared" si="203"/>
        <v>S</v>
      </c>
      <c r="G1117" s="27" t="s">
        <v>497</v>
      </c>
      <c r="H1117" s="27" t="str">
        <f t="shared" si="197"/>
        <v/>
      </c>
      <c r="I1117" s="23" t="str">
        <f t="shared" si="204"/>
        <v>Messieurs</v>
      </c>
      <c r="J1117" t="str">
        <f t="shared" si="205"/>
        <v>474.0</v>
      </c>
      <c r="K1117">
        <f t="shared" si="206"/>
        <v>4</v>
      </c>
      <c r="L1117" s="23" t="str">
        <f t="shared" si="207"/>
        <v>R7 </v>
      </c>
      <c r="M1117" s="23" t="s">
        <v>2806</v>
      </c>
      <c r="N1117" s="23" t="s">
        <v>2807</v>
      </c>
      <c r="O1117" s="23" t="s">
        <v>2518</v>
      </c>
      <c r="P1117" s="23">
        <v>20242</v>
      </c>
      <c r="Q1117" s="23">
        <v>1.8939999999999999</v>
      </c>
      <c r="R1117" s="23" t="s">
        <v>42</v>
      </c>
      <c r="S1117" s="23" t="s">
        <v>822</v>
      </c>
    </row>
    <row r="1118" spans="1:19" x14ac:dyDescent="0.35">
      <c r="A1118" s="23" t="str">
        <f t="shared" si="198"/>
        <v>Ganz Charles</v>
      </c>
      <c r="B1118" s="23" t="str">
        <f t="shared" si="199"/>
        <v>379.12.105.0</v>
      </c>
      <c r="C1118" s="23" t="str">
        <f t="shared" si="200"/>
        <v>R7</v>
      </c>
      <c r="D1118" s="23">
        <f t="shared" si="201"/>
        <v>1.9890000000000001</v>
      </c>
      <c r="E1118" s="23" t="str">
        <f t="shared" si="202"/>
        <v>14&amp;U</v>
      </c>
      <c r="F1118" s="23" t="str">
        <f t="shared" si="203"/>
        <v>A</v>
      </c>
      <c r="G1118" s="27" t="s">
        <v>3274</v>
      </c>
      <c r="H1118" s="27" t="str">
        <f t="shared" si="197"/>
        <v/>
      </c>
      <c r="I1118" s="23" t="str">
        <f t="shared" si="204"/>
        <v>Messieurs</v>
      </c>
      <c r="J1118" t="str">
        <f t="shared" si="205"/>
        <v>105.0</v>
      </c>
      <c r="K1118">
        <f t="shared" si="206"/>
        <v>1</v>
      </c>
      <c r="L1118" s="23" t="str">
        <f t="shared" si="207"/>
        <v>R7 </v>
      </c>
      <c r="M1118" s="23" t="s">
        <v>3724</v>
      </c>
      <c r="N1118" s="23" t="s">
        <v>3725</v>
      </c>
      <c r="O1118" s="23" t="s">
        <v>2518</v>
      </c>
      <c r="P1118" s="23">
        <v>19502</v>
      </c>
      <c r="Q1118" s="23">
        <v>1.9890000000000001</v>
      </c>
      <c r="R1118" s="23" t="s">
        <v>81</v>
      </c>
      <c r="S1118" s="23" t="s">
        <v>36</v>
      </c>
    </row>
    <row r="1119" spans="1:19" x14ac:dyDescent="0.35">
      <c r="A1119" s="23" t="str">
        <f t="shared" si="198"/>
        <v>Gao Lan</v>
      </c>
      <c r="B1119" s="23" t="str">
        <f t="shared" si="199"/>
        <v>379.83.772.1</v>
      </c>
      <c r="C1119" s="23" t="str">
        <f t="shared" si="200"/>
        <v>R7</v>
      </c>
      <c r="D1119" s="23">
        <f t="shared" si="201"/>
        <v>1.869</v>
      </c>
      <c r="E1119" s="23" t="str">
        <f t="shared" si="202"/>
        <v>40+</v>
      </c>
      <c r="F1119" s="23" t="str">
        <f t="shared" si="203"/>
        <v>S</v>
      </c>
      <c r="G1119" s="27" t="s">
        <v>1733</v>
      </c>
      <c r="H1119" s="27" t="str">
        <f t="shared" si="197"/>
        <v/>
      </c>
      <c r="I1119" s="23" t="str">
        <f t="shared" si="204"/>
        <v>Dames</v>
      </c>
      <c r="J1119" t="str">
        <f t="shared" si="205"/>
        <v>772.1</v>
      </c>
      <c r="K1119">
        <f t="shared" si="206"/>
        <v>7</v>
      </c>
      <c r="L1119" s="23" t="str">
        <f t="shared" si="207"/>
        <v>R7 </v>
      </c>
      <c r="M1119" s="23" t="s">
        <v>2671</v>
      </c>
      <c r="N1119" s="23" t="s">
        <v>2672</v>
      </c>
      <c r="O1119" s="23" t="s">
        <v>2518</v>
      </c>
      <c r="P1119" s="23">
        <v>7282</v>
      </c>
      <c r="Q1119" s="23">
        <v>1.869</v>
      </c>
      <c r="R1119" s="23" t="s">
        <v>68</v>
      </c>
      <c r="S1119" s="23" t="s">
        <v>822</v>
      </c>
    </row>
    <row r="1120" spans="1:19" x14ac:dyDescent="0.35">
      <c r="A1120" s="23" t="str">
        <f t="shared" si="198"/>
        <v>Garcia lopez berges Victor</v>
      </c>
      <c r="B1120" s="23" t="str">
        <f t="shared" si="199"/>
        <v>380.73.144.0</v>
      </c>
      <c r="C1120" s="23" t="str">
        <f t="shared" si="200"/>
        <v>R9</v>
      </c>
      <c r="D1120" s="23">
        <f t="shared" si="201"/>
        <v>0.75</v>
      </c>
      <c r="E1120" s="23" t="str">
        <f t="shared" si="202"/>
        <v>50+</v>
      </c>
      <c r="F1120" s="23" t="str">
        <f t="shared" si="203"/>
        <v>S</v>
      </c>
      <c r="G1120" s="27" t="s">
        <v>5553</v>
      </c>
      <c r="H1120" s="27" t="str">
        <f t="shared" si="197"/>
        <v/>
      </c>
      <c r="I1120" s="23" t="str">
        <f t="shared" si="204"/>
        <v>Messieurs</v>
      </c>
      <c r="J1120" t="str">
        <f t="shared" si="205"/>
        <v>144.0</v>
      </c>
      <c r="K1120">
        <f t="shared" si="206"/>
        <v>1</v>
      </c>
      <c r="L1120" s="23" t="str">
        <f t="shared" si="207"/>
        <v>R9 </v>
      </c>
      <c r="M1120" s="23" t="s">
        <v>5341</v>
      </c>
      <c r="N1120" s="23" t="s">
        <v>5342</v>
      </c>
      <c r="O1120" s="23" t="s">
        <v>2525</v>
      </c>
      <c r="P1120" s="23">
        <v>32606</v>
      </c>
      <c r="Q1120" s="23">
        <v>0.75</v>
      </c>
      <c r="R1120" s="23" t="s">
        <v>39</v>
      </c>
      <c r="S1120" s="23" t="s">
        <v>822</v>
      </c>
    </row>
    <row r="1121" spans="1:19" x14ac:dyDescent="0.35">
      <c r="A1121" s="23" t="str">
        <f t="shared" si="198"/>
        <v>Garcia Patrick</v>
      </c>
      <c r="B1121" s="23" t="str">
        <f t="shared" si="199"/>
        <v>380.74.490.0</v>
      </c>
      <c r="C1121" s="23" t="str">
        <f t="shared" si="200"/>
        <v>R9</v>
      </c>
      <c r="D1121" s="23">
        <f t="shared" si="201"/>
        <v>0.75</v>
      </c>
      <c r="E1121" s="23" t="str">
        <f t="shared" si="202"/>
        <v>50+</v>
      </c>
      <c r="F1121" s="23" t="str">
        <f t="shared" si="203"/>
        <v>S</v>
      </c>
      <c r="G1121" s="27" t="s">
        <v>28</v>
      </c>
      <c r="H1121" s="27" t="str">
        <f t="shared" si="197"/>
        <v/>
      </c>
      <c r="I1121" s="23" t="str">
        <f t="shared" si="204"/>
        <v>Messieurs</v>
      </c>
      <c r="J1121" t="str">
        <f t="shared" si="205"/>
        <v>490.0</v>
      </c>
      <c r="K1121">
        <f t="shared" si="206"/>
        <v>4</v>
      </c>
      <c r="L1121" s="23" t="str">
        <f t="shared" si="207"/>
        <v>R9 </v>
      </c>
      <c r="M1121" s="23" t="s">
        <v>1416</v>
      </c>
      <c r="N1121" s="23" t="s">
        <v>1417</v>
      </c>
      <c r="O1121" s="23" t="s">
        <v>2525</v>
      </c>
      <c r="P1121" s="23">
        <v>32606</v>
      </c>
      <c r="Q1121" s="23">
        <v>0.75</v>
      </c>
      <c r="R1121" s="23" t="s">
        <v>39</v>
      </c>
      <c r="S1121" s="23" t="s">
        <v>822</v>
      </c>
    </row>
    <row r="1122" spans="1:19" x14ac:dyDescent="0.35">
      <c r="A1122" s="23" t="str">
        <f t="shared" si="198"/>
        <v>Garizzio Agustin</v>
      </c>
      <c r="B1122" s="23" t="str">
        <f t="shared" si="199"/>
        <v>380.69.181.0</v>
      </c>
      <c r="C1122" s="23" t="str">
        <f t="shared" si="200"/>
        <v>R9</v>
      </c>
      <c r="D1122" s="23">
        <f t="shared" si="201"/>
        <v>0.75</v>
      </c>
      <c r="E1122" s="23" t="str">
        <f t="shared" si="202"/>
        <v>55+</v>
      </c>
      <c r="F1122" s="23" t="str">
        <f t="shared" si="203"/>
        <v>S</v>
      </c>
      <c r="G1122" s="27" t="s">
        <v>27</v>
      </c>
      <c r="H1122" s="27" t="str">
        <f t="shared" si="197"/>
        <v/>
      </c>
      <c r="I1122" s="23" t="str">
        <f t="shared" si="204"/>
        <v>Messieurs</v>
      </c>
      <c r="J1122" t="str">
        <f t="shared" si="205"/>
        <v>181.0</v>
      </c>
      <c r="K1122">
        <f t="shared" si="206"/>
        <v>1</v>
      </c>
      <c r="L1122" s="23" t="str">
        <f t="shared" si="207"/>
        <v>R9 </v>
      </c>
      <c r="M1122" s="23" t="s">
        <v>637</v>
      </c>
      <c r="N1122" s="23" t="s">
        <v>638</v>
      </c>
      <c r="O1122" s="23" t="s">
        <v>2525</v>
      </c>
      <c r="P1122" s="23">
        <v>32606</v>
      </c>
      <c r="Q1122" s="23">
        <v>0.75</v>
      </c>
      <c r="R1122" s="23" t="s">
        <v>53</v>
      </c>
      <c r="S1122" s="23" t="s">
        <v>822</v>
      </c>
    </row>
    <row r="1123" spans="1:19" x14ac:dyDescent="0.35">
      <c r="A1123" s="23" t="str">
        <f t="shared" si="198"/>
        <v>GARNIER Valentin</v>
      </c>
      <c r="B1123" s="23" t="str">
        <f t="shared" si="199"/>
        <v>380.04.135.0</v>
      </c>
      <c r="C1123" s="23" t="str">
        <f t="shared" si="200"/>
        <v>R9</v>
      </c>
      <c r="D1123" s="23">
        <f t="shared" si="201"/>
        <v>0.75</v>
      </c>
      <c r="E1123" s="23" t="str">
        <f t="shared" si="202"/>
        <v>A</v>
      </c>
      <c r="F1123" s="23" t="str">
        <f t="shared" si="203"/>
        <v>S</v>
      </c>
      <c r="G1123" s="27" t="s">
        <v>2783</v>
      </c>
      <c r="H1123" s="27" t="str">
        <f t="shared" si="197"/>
        <v/>
      </c>
      <c r="I1123" s="23" t="str">
        <f t="shared" si="204"/>
        <v>Messieurs</v>
      </c>
      <c r="J1123" t="str">
        <f t="shared" si="205"/>
        <v>135.0</v>
      </c>
      <c r="K1123">
        <f t="shared" si="206"/>
        <v>1</v>
      </c>
      <c r="L1123" s="23" t="str">
        <f t="shared" si="207"/>
        <v>R9 </v>
      </c>
      <c r="M1123" s="23" t="s">
        <v>741</v>
      </c>
      <c r="N1123" s="23" t="s">
        <v>742</v>
      </c>
      <c r="O1123" s="23" t="s">
        <v>2525</v>
      </c>
      <c r="P1123" s="23">
        <v>32606</v>
      </c>
      <c r="Q1123" s="23">
        <v>0.75</v>
      </c>
      <c r="R1123" s="23" t="s">
        <v>36</v>
      </c>
      <c r="S1123" s="23" t="s">
        <v>822</v>
      </c>
    </row>
    <row r="1124" spans="1:19" x14ac:dyDescent="0.35">
      <c r="A1124" s="23" t="str">
        <f t="shared" si="198"/>
        <v>Garreb Ismael</v>
      </c>
      <c r="B1124" s="23" t="str">
        <f t="shared" si="199"/>
        <v>380.13.442.0</v>
      </c>
      <c r="C1124" s="23" t="str">
        <f t="shared" si="200"/>
        <v>R8</v>
      </c>
      <c r="D1124" s="23">
        <f t="shared" si="201"/>
        <v>1.175</v>
      </c>
      <c r="E1124" s="23" t="str">
        <f t="shared" si="202"/>
        <v>14&amp;U</v>
      </c>
      <c r="F1124" s="23" t="str">
        <f t="shared" si="203"/>
        <v>A</v>
      </c>
      <c r="G1124" s="27" t="s">
        <v>3274</v>
      </c>
      <c r="H1124" s="27" t="str">
        <f t="shared" si="197"/>
        <v/>
      </c>
      <c r="I1124" s="23" t="str">
        <f t="shared" si="204"/>
        <v>Messieurs</v>
      </c>
      <c r="J1124" t="str">
        <f t="shared" si="205"/>
        <v>442.0</v>
      </c>
      <c r="K1124">
        <f t="shared" si="206"/>
        <v>4</v>
      </c>
      <c r="L1124" s="23" t="str">
        <f t="shared" si="207"/>
        <v>R8 </v>
      </c>
      <c r="M1124" s="23" t="s">
        <v>6001</v>
      </c>
      <c r="N1124" s="23" t="s">
        <v>6002</v>
      </c>
      <c r="O1124" s="23" t="s">
        <v>2522</v>
      </c>
      <c r="P1124" s="23">
        <v>27209</v>
      </c>
      <c r="Q1124" s="23">
        <v>1.175</v>
      </c>
      <c r="R1124" s="23" t="s">
        <v>81</v>
      </c>
      <c r="S1124" s="23" t="s">
        <v>36</v>
      </c>
    </row>
    <row r="1125" spans="1:19" x14ac:dyDescent="0.35">
      <c r="A1125" s="23" t="str">
        <f t="shared" si="198"/>
        <v>Garson Stephen</v>
      </c>
      <c r="B1125" s="23" t="str">
        <f t="shared" si="199"/>
        <v>380.93.234.0</v>
      </c>
      <c r="C1125" s="23" t="str">
        <f t="shared" si="200"/>
        <v>R9</v>
      </c>
      <c r="D1125" s="23">
        <f t="shared" si="201"/>
        <v>0.75</v>
      </c>
      <c r="E1125" s="23" t="str">
        <f t="shared" si="202"/>
        <v>A</v>
      </c>
      <c r="F1125" s="23" t="str">
        <f t="shared" si="203"/>
        <v>S</v>
      </c>
      <c r="G1125" s="27" t="s">
        <v>4910</v>
      </c>
      <c r="H1125" s="27" t="str">
        <f t="shared" si="197"/>
        <v/>
      </c>
      <c r="I1125" s="23" t="str">
        <f t="shared" si="204"/>
        <v>Messieurs</v>
      </c>
      <c r="J1125" t="str">
        <f t="shared" si="205"/>
        <v>234.0</v>
      </c>
      <c r="K1125">
        <f t="shared" si="206"/>
        <v>2</v>
      </c>
      <c r="L1125" s="23" t="str">
        <f t="shared" si="207"/>
        <v>R9 </v>
      </c>
      <c r="M1125" s="23" t="s">
        <v>6904</v>
      </c>
      <c r="N1125" s="23" t="s">
        <v>6905</v>
      </c>
      <c r="O1125" s="23" t="s">
        <v>2525</v>
      </c>
      <c r="P1125" s="23">
        <v>32606</v>
      </c>
      <c r="Q1125" s="23">
        <v>0.75</v>
      </c>
      <c r="R1125" s="23" t="s">
        <v>36</v>
      </c>
      <c r="S1125" s="23" t="s">
        <v>822</v>
      </c>
    </row>
    <row r="1126" spans="1:19" x14ac:dyDescent="0.35">
      <c r="A1126" s="23" t="str">
        <f t="shared" si="198"/>
        <v>Gatfi Soulef</v>
      </c>
      <c r="B1126" s="23" t="str">
        <f t="shared" si="199"/>
        <v>383.77.615.0</v>
      </c>
      <c r="C1126" s="23" t="str">
        <f t="shared" si="200"/>
        <v>R9</v>
      </c>
      <c r="D1126" s="23">
        <f t="shared" si="201"/>
        <v>0.75</v>
      </c>
      <c r="E1126" s="23" t="str">
        <f t="shared" si="202"/>
        <v>45+</v>
      </c>
      <c r="F1126" s="23" t="str">
        <f t="shared" si="203"/>
        <v>S</v>
      </c>
      <c r="G1126" s="27" t="s">
        <v>4909</v>
      </c>
      <c r="H1126" s="27" t="str">
        <f t="shared" si="197"/>
        <v/>
      </c>
      <c r="I1126" s="23" t="str">
        <f t="shared" si="204"/>
        <v>Dames</v>
      </c>
      <c r="J1126" t="str">
        <f t="shared" si="205"/>
        <v>615.0</v>
      </c>
      <c r="K1126">
        <f t="shared" si="206"/>
        <v>6</v>
      </c>
      <c r="L1126" s="23" t="str">
        <f t="shared" si="207"/>
        <v>R9 </v>
      </c>
      <c r="M1126" s="23" t="s">
        <v>5775</v>
      </c>
      <c r="N1126" s="23" t="s">
        <v>5776</v>
      </c>
      <c r="O1126" s="23" t="s">
        <v>2525</v>
      </c>
      <c r="P1126" s="23">
        <v>11849</v>
      </c>
      <c r="Q1126" s="23">
        <v>0.75</v>
      </c>
      <c r="R1126" s="23" t="s">
        <v>76</v>
      </c>
      <c r="S1126" s="23" t="s">
        <v>822</v>
      </c>
    </row>
    <row r="1127" spans="1:19" x14ac:dyDescent="0.35">
      <c r="A1127" s="23" t="str">
        <f t="shared" si="198"/>
        <v>Gatta Frank</v>
      </c>
      <c r="B1127" s="23" t="str">
        <f t="shared" si="199"/>
        <v>383.75.318.0</v>
      </c>
      <c r="C1127" s="23" t="str">
        <f t="shared" si="200"/>
        <v>R9</v>
      </c>
      <c r="D1127" s="23">
        <f t="shared" si="201"/>
        <v>0.75</v>
      </c>
      <c r="E1127" s="23" t="str">
        <f t="shared" si="202"/>
        <v>50+</v>
      </c>
      <c r="F1127" s="23" t="str">
        <f t="shared" si="203"/>
        <v>A</v>
      </c>
      <c r="G1127" s="27" t="s">
        <v>2783</v>
      </c>
      <c r="H1127" s="27" t="str">
        <f t="shared" si="197"/>
        <v/>
      </c>
      <c r="I1127" s="23" t="str">
        <f t="shared" si="204"/>
        <v>Messieurs</v>
      </c>
      <c r="J1127" t="str">
        <f t="shared" si="205"/>
        <v>318.0</v>
      </c>
      <c r="K1127">
        <f t="shared" si="206"/>
        <v>3</v>
      </c>
      <c r="L1127" s="23" t="str">
        <f t="shared" si="207"/>
        <v>R9 </v>
      </c>
      <c r="M1127" s="23" t="s">
        <v>5066</v>
      </c>
      <c r="N1127" s="23" t="s">
        <v>5067</v>
      </c>
      <c r="O1127" s="23" t="s">
        <v>2525</v>
      </c>
      <c r="P1127" s="23">
        <v>32606</v>
      </c>
      <c r="Q1127" s="23">
        <v>0.75</v>
      </c>
      <c r="R1127" s="23" t="s">
        <v>39</v>
      </c>
      <c r="S1127" s="23" t="s">
        <v>36</v>
      </c>
    </row>
    <row r="1128" spans="1:19" x14ac:dyDescent="0.35">
      <c r="A1128" s="23" t="str">
        <f t="shared" si="198"/>
        <v>Gattiker Ian</v>
      </c>
      <c r="B1128" s="23" t="str">
        <f t="shared" si="199"/>
        <v>383.87.486.0</v>
      </c>
      <c r="C1128" s="23" t="str">
        <f t="shared" si="200"/>
        <v>R5</v>
      </c>
      <c r="D1128" s="23">
        <f t="shared" si="201"/>
        <v>4.9420000000000002</v>
      </c>
      <c r="E1128" s="23" t="str">
        <f t="shared" si="202"/>
        <v>35+</v>
      </c>
      <c r="F1128" s="23" t="str">
        <f t="shared" si="203"/>
        <v>S</v>
      </c>
      <c r="G1128" s="27" t="s">
        <v>1733</v>
      </c>
      <c r="H1128" s="27" t="str">
        <f t="shared" si="197"/>
        <v/>
      </c>
      <c r="I1128" s="23" t="str">
        <f t="shared" si="204"/>
        <v>Messieurs</v>
      </c>
      <c r="J1128" t="str">
        <f t="shared" si="205"/>
        <v>486.0</v>
      </c>
      <c r="K1128">
        <f t="shared" si="206"/>
        <v>4</v>
      </c>
      <c r="L1128" s="23" t="str">
        <f t="shared" si="207"/>
        <v>R5 </v>
      </c>
      <c r="M1128" s="23" t="s">
        <v>6161</v>
      </c>
      <c r="N1128" s="23" t="s">
        <v>6162</v>
      </c>
      <c r="O1128" s="23" t="s">
        <v>2536</v>
      </c>
      <c r="P1128" s="23">
        <v>4447</v>
      </c>
      <c r="Q1128" s="23">
        <v>4.9420000000000002</v>
      </c>
      <c r="R1128" s="23" t="s">
        <v>42</v>
      </c>
      <c r="S1128" s="23" t="s">
        <v>822</v>
      </c>
    </row>
    <row r="1129" spans="1:19" x14ac:dyDescent="0.35">
      <c r="A1129" s="23" t="str">
        <f t="shared" si="198"/>
        <v>Gattiker Mark</v>
      </c>
      <c r="B1129" s="23" t="str">
        <f t="shared" si="199"/>
        <v>383.84.237.0</v>
      </c>
      <c r="C1129" s="23" t="str">
        <f t="shared" si="200"/>
        <v>R7</v>
      </c>
      <c r="D1129" s="23">
        <f t="shared" si="201"/>
        <v>2.1829999999999998</v>
      </c>
      <c r="E1129" s="23" t="str">
        <f t="shared" si="202"/>
        <v>40+</v>
      </c>
      <c r="F1129" s="23" t="str">
        <f t="shared" si="203"/>
        <v>A</v>
      </c>
      <c r="G1129" s="27" t="s">
        <v>4910</v>
      </c>
      <c r="H1129" s="27" t="str">
        <f t="shared" si="197"/>
        <v/>
      </c>
      <c r="I1129" s="23" t="str">
        <f t="shared" si="204"/>
        <v>Messieurs</v>
      </c>
      <c r="J1129" t="str">
        <f t="shared" si="205"/>
        <v>237.0</v>
      </c>
      <c r="K1129">
        <f t="shared" si="206"/>
        <v>2</v>
      </c>
      <c r="L1129" s="23" t="str">
        <f t="shared" si="207"/>
        <v>R7 </v>
      </c>
      <c r="M1129" s="23" t="s">
        <v>6666</v>
      </c>
      <c r="N1129" s="23" t="s">
        <v>6667</v>
      </c>
      <c r="O1129" s="23" t="s">
        <v>2518</v>
      </c>
      <c r="P1129" s="23">
        <v>18062</v>
      </c>
      <c r="Q1129" s="23">
        <v>2.1829999999999998</v>
      </c>
      <c r="R1129" s="23" t="s">
        <v>68</v>
      </c>
      <c r="S1129" s="23" t="s">
        <v>36</v>
      </c>
    </row>
    <row r="1130" spans="1:19" x14ac:dyDescent="0.35">
      <c r="A1130" s="23" t="str">
        <f t="shared" si="198"/>
        <v>Gauchard Paul antoine</v>
      </c>
      <c r="B1130" s="23" t="str">
        <f t="shared" si="199"/>
        <v>383.08.210.0</v>
      </c>
      <c r="C1130" s="23" t="str">
        <f t="shared" si="200"/>
        <v>R9</v>
      </c>
      <c r="D1130" s="23">
        <f t="shared" si="201"/>
        <v>0.75</v>
      </c>
      <c r="E1130" s="23" t="str">
        <f t="shared" si="202"/>
        <v>18&amp;U</v>
      </c>
      <c r="F1130" s="23" t="str">
        <f t="shared" si="203"/>
        <v>S</v>
      </c>
      <c r="G1130" s="27" t="s">
        <v>5553</v>
      </c>
      <c r="H1130" s="27" t="str">
        <f t="shared" si="197"/>
        <v/>
      </c>
      <c r="I1130" s="23" t="str">
        <f t="shared" si="204"/>
        <v>Messieurs</v>
      </c>
      <c r="J1130" t="str">
        <f t="shared" si="205"/>
        <v>210.0</v>
      </c>
      <c r="K1130">
        <f t="shared" si="206"/>
        <v>2</v>
      </c>
      <c r="L1130" s="23" t="str">
        <f t="shared" si="207"/>
        <v>R9 </v>
      </c>
      <c r="M1130" s="23" t="s">
        <v>5439</v>
      </c>
      <c r="N1130" s="23" t="s">
        <v>5440</v>
      </c>
      <c r="O1130" s="23" t="s">
        <v>2525</v>
      </c>
      <c r="P1130" s="23">
        <v>32606</v>
      </c>
      <c r="Q1130" s="23">
        <v>0.75</v>
      </c>
      <c r="R1130" s="23" t="s">
        <v>71</v>
      </c>
      <c r="S1130" s="23" t="s">
        <v>822</v>
      </c>
    </row>
    <row r="1131" spans="1:19" x14ac:dyDescent="0.35">
      <c r="A1131" s="23" t="str">
        <f t="shared" si="198"/>
        <v>Gaudard Pascal</v>
      </c>
      <c r="B1131" s="23" t="str">
        <f t="shared" si="199"/>
        <v>383.68.388.0</v>
      </c>
      <c r="C1131" s="23" t="str">
        <f t="shared" si="200"/>
        <v>R7</v>
      </c>
      <c r="D1131" s="23">
        <f t="shared" si="201"/>
        <v>2.4769999999999999</v>
      </c>
      <c r="E1131" s="23" t="str">
        <f t="shared" si="202"/>
        <v>55+</v>
      </c>
      <c r="F1131" s="23" t="str">
        <f t="shared" si="203"/>
        <v>A</v>
      </c>
      <c r="G1131" s="27" t="s">
        <v>3273</v>
      </c>
      <c r="H1131" s="27" t="str">
        <f t="shared" si="197"/>
        <v/>
      </c>
      <c r="I1131" s="23" t="str">
        <f t="shared" si="204"/>
        <v>Messieurs</v>
      </c>
      <c r="J1131" t="str">
        <f t="shared" si="205"/>
        <v>388.0</v>
      </c>
      <c r="K1131">
        <f t="shared" si="206"/>
        <v>3</v>
      </c>
      <c r="L1131" s="23" t="str">
        <f t="shared" si="207"/>
        <v>R7 </v>
      </c>
      <c r="M1131" s="23" t="s">
        <v>3577</v>
      </c>
      <c r="N1131" s="23" t="s">
        <v>3578</v>
      </c>
      <c r="O1131" s="23" t="s">
        <v>2518</v>
      </c>
      <c r="P1131" s="23">
        <v>15955</v>
      </c>
      <c r="Q1131" s="23">
        <v>2.4769999999999999</v>
      </c>
      <c r="R1131" s="23" t="s">
        <v>53</v>
      </c>
      <c r="S1131" s="23" t="s">
        <v>36</v>
      </c>
    </row>
    <row r="1132" spans="1:19" x14ac:dyDescent="0.35">
      <c r="A1132" s="23" t="str">
        <f t="shared" si="198"/>
        <v>Gaugaz Daniela</v>
      </c>
      <c r="B1132" s="23" t="str">
        <f t="shared" si="199"/>
        <v>383.57.619.0</v>
      </c>
      <c r="C1132" s="23" t="str">
        <f t="shared" si="200"/>
        <v>R8</v>
      </c>
      <c r="D1132" s="23">
        <f t="shared" si="201"/>
        <v>1.3480000000000001</v>
      </c>
      <c r="E1132" s="23" t="str">
        <f t="shared" si="202"/>
        <v>65+</v>
      </c>
      <c r="F1132" s="23" t="str">
        <f t="shared" si="203"/>
        <v>A</v>
      </c>
      <c r="G1132" s="27" t="s">
        <v>27</v>
      </c>
      <c r="H1132" s="27" t="str">
        <f t="shared" si="197"/>
        <v/>
      </c>
      <c r="I1132" s="23" t="str">
        <f t="shared" si="204"/>
        <v>Dames</v>
      </c>
      <c r="J1132" t="str">
        <f t="shared" si="205"/>
        <v>619.0</v>
      </c>
      <c r="K1132">
        <f t="shared" si="206"/>
        <v>6</v>
      </c>
      <c r="L1132" s="23" t="str">
        <f t="shared" si="207"/>
        <v>R8 </v>
      </c>
      <c r="M1132" s="23" t="s">
        <v>2262</v>
      </c>
      <c r="N1132" s="23" t="s">
        <v>2263</v>
      </c>
      <c r="O1132" s="23" t="s">
        <v>2522</v>
      </c>
      <c r="P1132" s="23">
        <v>9233</v>
      </c>
      <c r="Q1132" s="23">
        <v>1.3480000000000001</v>
      </c>
      <c r="R1132" s="23" t="s">
        <v>96</v>
      </c>
      <c r="S1132" s="23" t="s">
        <v>36</v>
      </c>
    </row>
    <row r="1133" spans="1:19" x14ac:dyDescent="0.35">
      <c r="A1133" s="23" t="str">
        <f t="shared" si="198"/>
        <v>Gauthier Charlotte</v>
      </c>
      <c r="B1133" s="23" t="str">
        <f t="shared" si="199"/>
        <v>383.94.707.0</v>
      </c>
      <c r="C1133" s="23" t="str">
        <f t="shared" si="200"/>
        <v>R9</v>
      </c>
      <c r="D1133" s="23">
        <f t="shared" si="201"/>
        <v>0.75</v>
      </c>
      <c r="E1133" s="23" t="str">
        <f t="shared" si="202"/>
        <v>30+</v>
      </c>
      <c r="F1133" s="23" t="str">
        <f t="shared" si="203"/>
        <v>S</v>
      </c>
      <c r="G1133" s="27" t="s">
        <v>497</v>
      </c>
      <c r="H1133" s="27" t="str">
        <f t="shared" si="197"/>
        <v/>
      </c>
      <c r="I1133" s="23" t="str">
        <f t="shared" si="204"/>
        <v>Dames</v>
      </c>
      <c r="J1133" t="str">
        <f t="shared" si="205"/>
        <v>707.0</v>
      </c>
      <c r="K1133">
        <f t="shared" si="206"/>
        <v>7</v>
      </c>
      <c r="L1133" s="23" t="str">
        <f t="shared" si="207"/>
        <v>R9 </v>
      </c>
      <c r="M1133" s="23" t="s">
        <v>1160</v>
      </c>
      <c r="N1133" s="23" t="s">
        <v>1161</v>
      </c>
      <c r="O1133" s="23" t="s">
        <v>2525</v>
      </c>
      <c r="P1133" s="23">
        <v>11849</v>
      </c>
      <c r="Q1133" s="23">
        <v>0.75</v>
      </c>
      <c r="R1133" s="23" t="s">
        <v>35</v>
      </c>
      <c r="S1133" s="23" t="s">
        <v>822</v>
      </c>
    </row>
    <row r="1134" spans="1:19" x14ac:dyDescent="0.35">
      <c r="A1134" s="23" t="str">
        <f t="shared" si="198"/>
        <v>Gauthier Dominique</v>
      </c>
      <c r="B1134" s="23" t="str">
        <f t="shared" si="199"/>
        <v>383.60.417.0</v>
      </c>
      <c r="C1134" s="23" t="str">
        <f t="shared" si="200"/>
        <v>R5</v>
      </c>
      <c r="D1134" s="23">
        <f t="shared" si="201"/>
        <v>5.27</v>
      </c>
      <c r="E1134" s="23" t="str">
        <f t="shared" si="202"/>
        <v>65+</v>
      </c>
      <c r="F1134" s="23" t="str">
        <f t="shared" si="203"/>
        <v>A</v>
      </c>
      <c r="G1134" s="27" t="s">
        <v>1733</v>
      </c>
      <c r="H1134" s="27" t="str">
        <f t="shared" si="197"/>
        <v/>
      </c>
      <c r="I1134" s="23" t="str">
        <f t="shared" si="204"/>
        <v>Messieurs</v>
      </c>
      <c r="J1134" t="str">
        <f t="shared" si="205"/>
        <v>417.0</v>
      </c>
      <c r="K1134">
        <f t="shared" si="206"/>
        <v>4</v>
      </c>
      <c r="L1134" s="23" t="str">
        <f t="shared" si="207"/>
        <v>R5 </v>
      </c>
      <c r="M1134" s="23" t="s">
        <v>3952</v>
      </c>
      <c r="N1134" s="23" t="s">
        <v>3953</v>
      </c>
      <c r="O1134" s="23" t="s">
        <v>2536</v>
      </c>
      <c r="P1134" s="23">
        <v>3646</v>
      </c>
      <c r="Q1134" s="23">
        <v>5.27</v>
      </c>
      <c r="R1134" s="23" t="s">
        <v>96</v>
      </c>
      <c r="S1134" s="23" t="s">
        <v>36</v>
      </c>
    </row>
    <row r="1135" spans="1:19" x14ac:dyDescent="0.35">
      <c r="A1135" s="23" t="str">
        <f t="shared" si="198"/>
        <v>Gauthier Joseph</v>
      </c>
      <c r="B1135" s="23" t="str">
        <f t="shared" si="199"/>
        <v>383.13.103.0</v>
      </c>
      <c r="C1135" s="23" t="str">
        <f t="shared" si="200"/>
        <v>R8</v>
      </c>
      <c r="D1135" s="23">
        <f t="shared" si="201"/>
        <v>1.375</v>
      </c>
      <c r="E1135" s="23" t="str">
        <f t="shared" si="202"/>
        <v>14&amp;U</v>
      </c>
      <c r="F1135" s="23" t="str">
        <f t="shared" si="203"/>
        <v>A</v>
      </c>
      <c r="G1135" s="27" t="s">
        <v>493</v>
      </c>
      <c r="H1135" s="27" t="str">
        <f t="shared" si="197"/>
        <v/>
      </c>
      <c r="I1135" s="23" t="str">
        <f t="shared" si="204"/>
        <v>Messieurs</v>
      </c>
      <c r="J1135" t="str">
        <f t="shared" si="205"/>
        <v>103.0</v>
      </c>
      <c r="K1135">
        <f t="shared" si="206"/>
        <v>1</v>
      </c>
      <c r="L1135" s="23" t="str">
        <f t="shared" si="207"/>
        <v>R8 </v>
      </c>
      <c r="M1135" s="23" t="s">
        <v>2865</v>
      </c>
      <c r="N1135" s="23" t="s">
        <v>5024</v>
      </c>
      <c r="O1135" s="23" t="s">
        <v>2522</v>
      </c>
      <c r="P1135" s="23">
        <v>24849</v>
      </c>
      <c r="Q1135" s="23">
        <v>1.375</v>
      </c>
      <c r="R1135" s="23" t="s">
        <v>81</v>
      </c>
      <c r="S1135" s="23" t="s">
        <v>36</v>
      </c>
    </row>
    <row r="1136" spans="1:19" x14ac:dyDescent="0.35">
      <c r="A1136" s="23" t="str">
        <f t="shared" si="198"/>
        <v>Gauthier Lily</v>
      </c>
      <c r="B1136" s="23" t="str">
        <f t="shared" si="199"/>
        <v>383.11.727.0</v>
      </c>
      <c r="C1136" s="23" t="str">
        <f t="shared" si="200"/>
        <v>R8</v>
      </c>
      <c r="D1136" s="23">
        <f t="shared" si="201"/>
        <v>1.516</v>
      </c>
      <c r="E1136" s="23" t="str">
        <f t="shared" si="202"/>
        <v>16&amp;U</v>
      </c>
      <c r="F1136" s="23" t="str">
        <f t="shared" si="203"/>
        <v>A</v>
      </c>
      <c r="G1136" s="27" t="s">
        <v>493</v>
      </c>
      <c r="H1136" s="27" t="str">
        <f t="shared" si="197"/>
        <v/>
      </c>
      <c r="I1136" s="23" t="str">
        <f t="shared" si="204"/>
        <v>Dames</v>
      </c>
      <c r="J1136" t="str">
        <f t="shared" si="205"/>
        <v>727.0</v>
      </c>
      <c r="K1136">
        <f t="shared" si="206"/>
        <v>7</v>
      </c>
      <c r="L1136" s="23" t="str">
        <f t="shared" si="207"/>
        <v>R8 </v>
      </c>
      <c r="M1136" s="23" t="s">
        <v>2843</v>
      </c>
      <c r="N1136" s="23" t="s">
        <v>2844</v>
      </c>
      <c r="O1136" s="23" t="s">
        <v>2522</v>
      </c>
      <c r="P1136" s="23">
        <v>8544</v>
      </c>
      <c r="Q1136" s="23">
        <v>1.516</v>
      </c>
      <c r="R1136" s="23" t="s">
        <v>85</v>
      </c>
      <c r="S1136" s="23" t="s">
        <v>36</v>
      </c>
    </row>
    <row r="1137" spans="1:19" x14ac:dyDescent="0.35">
      <c r="A1137" s="23" t="str">
        <f t="shared" si="198"/>
        <v>Gauthier Philippe</v>
      </c>
      <c r="B1137" s="23" t="str">
        <f t="shared" si="199"/>
        <v>383.16.214.0</v>
      </c>
      <c r="C1137" s="23" t="str">
        <f t="shared" si="200"/>
        <v>R9</v>
      </c>
      <c r="D1137" s="23">
        <f t="shared" si="201"/>
        <v>0.76400000000000001</v>
      </c>
      <c r="E1137" s="23" t="str">
        <f t="shared" si="202"/>
        <v>10&amp;U</v>
      </c>
      <c r="F1137" s="23" t="str">
        <f t="shared" si="203"/>
        <v>A</v>
      </c>
      <c r="G1137" s="27" t="s">
        <v>493</v>
      </c>
      <c r="H1137" s="27" t="str">
        <f t="shared" si="197"/>
        <v/>
      </c>
      <c r="I1137" s="23" t="str">
        <f t="shared" si="204"/>
        <v>Messieurs</v>
      </c>
      <c r="J1137" t="str">
        <f t="shared" si="205"/>
        <v>214.0</v>
      </c>
      <c r="K1137">
        <f t="shared" si="206"/>
        <v>2</v>
      </c>
      <c r="L1137" s="23" t="str">
        <f t="shared" si="207"/>
        <v>R9 </v>
      </c>
      <c r="M1137" s="23" t="s">
        <v>3632</v>
      </c>
      <c r="N1137" s="23" t="s">
        <v>3633</v>
      </c>
      <c r="O1137" s="23" t="s">
        <v>2525</v>
      </c>
      <c r="P1137" s="23">
        <v>32449</v>
      </c>
      <c r="Q1137" s="23">
        <v>0.76400000000000001</v>
      </c>
      <c r="R1137" s="23" t="s">
        <v>106</v>
      </c>
      <c r="S1137" s="23" t="s">
        <v>36</v>
      </c>
    </row>
    <row r="1138" spans="1:19" x14ac:dyDescent="0.35">
      <c r="A1138" s="23" t="str">
        <f t="shared" si="198"/>
        <v>Gavault Maxime</v>
      </c>
      <c r="B1138" s="23" t="str">
        <f t="shared" si="199"/>
        <v>384.87.355.0</v>
      </c>
      <c r="C1138" s="23" t="str">
        <f t="shared" si="200"/>
        <v>R8</v>
      </c>
      <c r="D1138" s="23">
        <f t="shared" si="201"/>
        <v>1.383</v>
      </c>
      <c r="E1138" s="23" t="str">
        <f t="shared" si="202"/>
        <v>35+</v>
      </c>
      <c r="F1138" s="23" t="str">
        <f t="shared" si="203"/>
        <v>S</v>
      </c>
      <c r="G1138" s="27" t="s">
        <v>3273</v>
      </c>
      <c r="H1138" s="27" t="str">
        <f t="shared" si="197"/>
        <v/>
      </c>
      <c r="I1138" s="23" t="str">
        <f t="shared" si="204"/>
        <v>Messieurs</v>
      </c>
      <c r="J1138" t="str">
        <f t="shared" si="205"/>
        <v>355.0</v>
      </c>
      <c r="K1138">
        <f t="shared" si="206"/>
        <v>3</v>
      </c>
      <c r="L1138" s="23" t="str">
        <f t="shared" si="207"/>
        <v>R8 </v>
      </c>
      <c r="M1138" s="23" t="s">
        <v>3459</v>
      </c>
      <c r="N1138" s="23" t="s">
        <v>3460</v>
      </c>
      <c r="O1138" s="23" t="s">
        <v>2522</v>
      </c>
      <c r="P1138" s="23">
        <v>24775</v>
      </c>
      <c r="Q1138" s="23">
        <v>1.383</v>
      </c>
      <c r="R1138" s="23" t="s">
        <v>42</v>
      </c>
      <c r="S1138" s="23" t="s">
        <v>822</v>
      </c>
    </row>
    <row r="1139" spans="1:19" x14ac:dyDescent="0.35">
      <c r="A1139" s="23" t="str">
        <f t="shared" si="198"/>
        <v>Gay Alban</v>
      </c>
      <c r="B1139" s="23" t="str">
        <f t="shared" si="199"/>
        <v>384.70.283.0</v>
      </c>
      <c r="C1139" s="23" t="str">
        <f t="shared" si="200"/>
        <v>R7</v>
      </c>
      <c r="D1139" s="23">
        <f t="shared" si="201"/>
        <v>3.427</v>
      </c>
      <c r="E1139" s="23" t="str">
        <f t="shared" si="202"/>
        <v>55+</v>
      </c>
      <c r="F1139" s="23" t="str">
        <f t="shared" si="203"/>
        <v>A</v>
      </c>
      <c r="G1139" s="27" t="s">
        <v>2783</v>
      </c>
      <c r="H1139" s="27" t="str">
        <f t="shared" si="197"/>
        <v/>
      </c>
      <c r="I1139" s="23" t="str">
        <f t="shared" si="204"/>
        <v>Messieurs</v>
      </c>
      <c r="J1139" t="str">
        <f t="shared" si="205"/>
        <v>283.0</v>
      </c>
      <c r="K1139">
        <f t="shared" si="206"/>
        <v>2</v>
      </c>
      <c r="L1139" s="23" t="str">
        <f t="shared" si="207"/>
        <v>R7 </v>
      </c>
      <c r="M1139" s="23" t="s">
        <v>1568</v>
      </c>
      <c r="N1139" s="23" t="s">
        <v>1569</v>
      </c>
      <c r="O1139" s="23" t="s">
        <v>2518</v>
      </c>
      <c r="P1139" s="23">
        <v>10346</v>
      </c>
      <c r="Q1139" s="23">
        <v>3.427</v>
      </c>
      <c r="R1139" s="23" t="s">
        <v>53</v>
      </c>
      <c r="S1139" s="23" t="s">
        <v>36</v>
      </c>
    </row>
    <row r="1140" spans="1:19" x14ac:dyDescent="0.35">
      <c r="A1140" s="23" t="str">
        <f t="shared" si="198"/>
        <v>Gay Jean-Philippe</v>
      </c>
      <c r="B1140" s="23" t="str">
        <f t="shared" si="199"/>
        <v>384.75.372.0</v>
      </c>
      <c r="C1140" s="23" t="str">
        <f t="shared" si="200"/>
        <v>R8</v>
      </c>
      <c r="D1140" s="23">
        <f t="shared" si="201"/>
        <v>1.8120000000000001</v>
      </c>
      <c r="E1140" s="23" t="str">
        <f t="shared" si="202"/>
        <v>50+</v>
      </c>
      <c r="F1140" s="23" t="str">
        <f t="shared" si="203"/>
        <v>A</v>
      </c>
      <c r="G1140" s="27" t="s">
        <v>3274</v>
      </c>
      <c r="H1140" s="27" t="str">
        <f t="shared" ref="H1140:H1203" si="208">IF(B1140=B1139,1,"")</f>
        <v/>
      </c>
      <c r="I1140" s="23" t="str">
        <f t="shared" si="204"/>
        <v>Messieurs</v>
      </c>
      <c r="J1140" t="str">
        <f t="shared" si="205"/>
        <v>372.0</v>
      </c>
      <c r="K1140">
        <f t="shared" si="206"/>
        <v>3</v>
      </c>
      <c r="L1140" s="23" t="str">
        <f t="shared" si="207"/>
        <v>R8 </v>
      </c>
      <c r="M1140" s="23" t="s">
        <v>3768</v>
      </c>
      <c r="N1140" s="23" t="s">
        <v>3769</v>
      </c>
      <c r="O1140" s="23" t="s">
        <v>2522</v>
      </c>
      <c r="P1140" s="23">
        <v>20900</v>
      </c>
      <c r="Q1140" s="23">
        <v>1.8120000000000001</v>
      </c>
      <c r="R1140" s="23" t="s">
        <v>39</v>
      </c>
      <c r="S1140" s="23" t="s">
        <v>36</v>
      </c>
    </row>
    <row r="1141" spans="1:19" x14ac:dyDescent="0.35">
      <c r="A1141" s="23" t="str">
        <f t="shared" si="198"/>
        <v>Gay Simone</v>
      </c>
      <c r="B1141" s="23" t="str">
        <f t="shared" si="199"/>
        <v>384.92.312.0</v>
      </c>
      <c r="C1141" s="23" t="str">
        <f t="shared" si="200"/>
        <v>R9</v>
      </c>
      <c r="D1141" s="23">
        <f t="shared" si="201"/>
        <v>0.75</v>
      </c>
      <c r="E1141" s="23" t="str">
        <f t="shared" si="202"/>
        <v>A</v>
      </c>
      <c r="F1141" s="23" t="str">
        <f t="shared" si="203"/>
        <v>S</v>
      </c>
      <c r="G1141" s="27" t="s">
        <v>1733</v>
      </c>
      <c r="H1141" s="27" t="str">
        <f t="shared" si="208"/>
        <v/>
      </c>
      <c r="I1141" s="23" t="str">
        <f t="shared" si="204"/>
        <v>Messieurs</v>
      </c>
      <c r="J1141" t="str">
        <f t="shared" si="205"/>
        <v>312.0</v>
      </c>
      <c r="K1141">
        <f t="shared" si="206"/>
        <v>3</v>
      </c>
      <c r="L1141" s="23" t="str">
        <f t="shared" si="207"/>
        <v>R9 </v>
      </c>
      <c r="M1141" s="23" t="s">
        <v>3997</v>
      </c>
      <c r="N1141" s="23" t="s">
        <v>3169</v>
      </c>
      <c r="O1141" s="23" t="s">
        <v>2525</v>
      </c>
      <c r="P1141" s="23">
        <v>32606</v>
      </c>
      <c r="Q1141" s="23">
        <v>0.75</v>
      </c>
      <c r="R1141" s="23" t="s">
        <v>36</v>
      </c>
      <c r="S1141" s="23" t="s">
        <v>822</v>
      </c>
    </row>
    <row r="1142" spans="1:19" x14ac:dyDescent="0.35">
      <c r="A1142" s="23" t="str">
        <f t="shared" si="198"/>
        <v>Geene Annabel</v>
      </c>
      <c r="B1142" s="23" t="str">
        <f t="shared" si="199"/>
        <v>385.00.801.0</v>
      </c>
      <c r="C1142" s="23" t="str">
        <f t="shared" si="200"/>
        <v>R9</v>
      </c>
      <c r="D1142" s="23">
        <f t="shared" si="201"/>
        <v>0.75</v>
      </c>
      <c r="E1142" s="23" t="str">
        <f t="shared" si="202"/>
        <v>A</v>
      </c>
      <c r="F1142" s="23" t="str">
        <f t="shared" si="203"/>
        <v>S</v>
      </c>
      <c r="G1142" s="27" t="s">
        <v>1733</v>
      </c>
      <c r="H1142" s="27" t="str">
        <f t="shared" si="208"/>
        <v/>
      </c>
      <c r="I1142" s="23" t="str">
        <f t="shared" si="204"/>
        <v>Dames</v>
      </c>
      <c r="J1142" t="str">
        <f t="shared" si="205"/>
        <v>801.0</v>
      </c>
      <c r="K1142">
        <f t="shared" si="206"/>
        <v>8</v>
      </c>
      <c r="L1142" s="23" t="str">
        <f t="shared" si="207"/>
        <v>R9 </v>
      </c>
      <c r="M1142" s="23" t="s">
        <v>1846</v>
      </c>
      <c r="N1142" s="23" t="s">
        <v>1847</v>
      </c>
      <c r="O1142" s="23" t="s">
        <v>2525</v>
      </c>
      <c r="P1142" s="23">
        <v>11849</v>
      </c>
      <c r="Q1142" s="23">
        <v>0.75</v>
      </c>
      <c r="R1142" s="23" t="s">
        <v>36</v>
      </c>
      <c r="S1142" s="23" t="s">
        <v>822</v>
      </c>
    </row>
    <row r="1143" spans="1:19" x14ac:dyDescent="0.35">
      <c r="A1143" s="23" t="str">
        <f t="shared" si="198"/>
        <v>Geene-Ostendorf Laura</v>
      </c>
      <c r="B1143" s="23" t="str">
        <f t="shared" si="199"/>
        <v>385.65.771.0</v>
      </c>
      <c r="C1143" s="23" t="str">
        <f t="shared" si="200"/>
        <v>R7</v>
      </c>
      <c r="D1143" s="23">
        <f t="shared" si="201"/>
        <v>2.3530000000000002</v>
      </c>
      <c r="E1143" s="23" t="str">
        <f t="shared" si="202"/>
        <v>60+</v>
      </c>
      <c r="F1143" s="23" t="str">
        <f t="shared" si="203"/>
        <v>S</v>
      </c>
      <c r="G1143" s="27" t="s">
        <v>1733</v>
      </c>
      <c r="H1143" s="27" t="str">
        <f t="shared" si="208"/>
        <v/>
      </c>
      <c r="I1143" s="23" t="str">
        <f t="shared" si="204"/>
        <v>Dames</v>
      </c>
      <c r="J1143" t="str">
        <f t="shared" si="205"/>
        <v>771.0</v>
      </c>
      <c r="K1143">
        <f t="shared" si="206"/>
        <v>7</v>
      </c>
      <c r="L1143" s="23" t="str">
        <f t="shared" si="207"/>
        <v>R7 </v>
      </c>
      <c r="M1143" s="23" t="s">
        <v>1792</v>
      </c>
      <c r="N1143" s="23" t="s">
        <v>1793</v>
      </c>
      <c r="O1143" s="23" t="s">
        <v>2518</v>
      </c>
      <c r="P1143" s="23">
        <v>5833</v>
      </c>
      <c r="Q1143" s="23">
        <v>2.3530000000000002</v>
      </c>
      <c r="R1143" s="23" t="s">
        <v>47</v>
      </c>
      <c r="S1143" s="23" t="s">
        <v>822</v>
      </c>
    </row>
    <row r="1144" spans="1:19" x14ac:dyDescent="0.35">
      <c r="A1144" s="23" t="str">
        <f t="shared" si="198"/>
        <v>Geiser Andy</v>
      </c>
      <c r="B1144" s="23" t="str">
        <f t="shared" si="199"/>
        <v>387.89.342.0</v>
      </c>
      <c r="C1144" s="23" t="str">
        <f t="shared" si="200"/>
        <v>R8</v>
      </c>
      <c r="D1144" s="23">
        <f t="shared" si="201"/>
        <v>1.53</v>
      </c>
      <c r="E1144" s="23" t="str">
        <f t="shared" si="202"/>
        <v>35+</v>
      </c>
      <c r="F1144" s="23" t="str">
        <f t="shared" si="203"/>
        <v>S</v>
      </c>
      <c r="G1144" s="27" t="s">
        <v>4910</v>
      </c>
      <c r="H1144" s="27" t="str">
        <f t="shared" si="208"/>
        <v/>
      </c>
      <c r="I1144" s="23" t="str">
        <f t="shared" si="204"/>
        <v>Messieurs</v>
      </c>
      <c r="J1144" t="str">
        <f t="shared" si="205"/>
        <v>342.0</v>
      </c>
      <c r="K1144">
        <f t="shared" si="206"/>
        <v>3</v>
      </c>
      <c r="L1144" s="23" t="str">
        <f t="shared" si="207"/>
        <v>R8 </v>
      </c>
      <c r="M1144" s="23" t="s">
        <v>6746</v>
      </c>
      <c r="N1144" s="23" t="s">
        <v>6747</v>
      </c>
      <c r="O1144" s="23" t="s">
        <v>2522</v>
      </c>
      <c r="P1144" s="23">
        <v>23359</v>
      </c>
      <c r="Q1144" s="23">
        <v>1.53</v>
      </c>
      <c r="R1144" s="23" t="s">
        <v>42</v>
      </c>
      <c r="S1144" s="23" t="s">
        <v>822</v>
      </c>
    </row>
    <row r="1145" spans="1:19" x14ac:dyDescent="0.35">
      <c r="A1145" s="23" t="str">
        <f t="shared" si="198"/>
        <v>Gely David</v>
      </c>
      <c r="B1145" s="23" t="str">
        <f t="shared" si="199"/>
        <v>388.76.175.0</v>
      </c>
      <c r="C1145" s="23" t="str">
        <f t="shared" si="200"/>
        <v>R5</v>
      </c>
      <c r="D1145" s="23">
        <f t="shared" si="201"/>
        <v>5.1749999999999998</v>
      </c>
      <c r="E1145" s="23" t="str">
        <f t="shared" si="202"/>
        <v>50+</v>
      </c>
      <c r="F1145" s="23" t="str">
        <f t="shared" si="203"/>
        <v>A</v>
      </c>
      <c r="G1145" s="27" t="s">
        <v>4909</v>
      </c>
      <c r="H1145" s="27" t="str">
        <f t="shared" si="208"/>
        <v/>
      </c>
      <c r="I1145" s="23" t="str">
        <f t="shared" si="204"/>
        <v>Messieurs</v>
      </c>
      <c r="J1145" t="str">
        <f t="shared" si="205"/>
        <v>175.0</v>
      </c>
      <c r="K1145">
        <f t="shared" si="206"/>
        <v>1</v>
      </c>
      <c r="L1145" s="23" t="str">
        <f t="shared" si="207"/>
        <v>R5 </v>
      </c>
      <c r="M1145" s="23" t="s">
        <v>5659</v>
      </c>
      <c r="N1145" s="23" t="s">
        <v>5660</v>
      </c>
      <c r="O1145" s="23" t="s">
        <v>2536</v>
      </c>
      <c r="P1145" s="23">
        <v>3848</v>
      </c>
      <c r="Q1145" s="23">
        <v>5.1749999999999998</v>
      </c>
      <c r="R1145" s="23" t="s">
        <v>39</v>
      </c>
      <c r="S1145" s="23" t="s">
        <v>36</v>
      </c>
    </row>
    <row r="1146" spans="1:19" x14ac:dyDescent="0.35">
      <c r="A1146" s="23" t="str">
        <f t="shared" si="198"/>
        <v>Gely Melinda</v>
      </c>
      <c r="B1146" s="23" t="str">
        <f t="shared" si="199"/>
        <v>388.76.867.0</v>
      </c>
      <c r="C1146" s="23" t="str">
        <f t="shared" si="200"/>
        <v>R9</v>
      </c>
      <c r="D1146" s="23">
        <f t="shared" si="201"/>
        <v>0.75</v>
      </c>
      <c r="E1146" s="23" t="str">
        <f t="shared" si="202"/>
        <v>50+</v>
      </c>
      <c r="F1146" s="23" t="str">
        <f t="shared" si="203"/>
        <v>A</v>
      </c>
      <c r="G1146" s="27" t="s">
        <v>4909</v>
      </c>
      <c r="H1146" s="27" t="str">
        <f t="shared" si="208"/>
        <v/>
      </c>
      <c r="I1146" s="23" t="str">
        <f t="shared" si="204"/>
        <v>Dames</v>
      </c>
      <c r="J1146" t="str">
        <f t="shared" si="205"/>
        <v>867.0</v>
      </c>
      <c r="K1146">
        <f t="shared" si="206"/>
        <v>8</v>
      </c>
      <c r="L1146" s="23" t="str">
        <f t="shared" si="207"/>
        <v>R9 </v>
      </c>
      <c r="M1146" s="23" t="s">
        <v>5695</v>
      </c>
      <c r="N1146" s="23" t="s">
        <v>5696</v>
      </c>
      <c r="O1146" s="23" t="s">
        <v>2525</v>
      </c>
      <c r="P1146" s="23">
        <v>11849</v>
      </c>
      <c r="Q1146" s="23">
        <v>0.75</v>
      </c>
      <c r="R1146" s="23" t="s">
        <v>39</v>
      </c>
      <c r="S1146" s="23" t="s">
        <v>36</v>
      </c>
    </row>
    <row r="1147" spans="1:19" x14ac:dyDescent="0.35">
      <c r="A1147" s="23" t="str">
        <f t="shared" si="198"/>
        <v>Gendreau-Côté Florian</v>
      </c>
      <c r="B1147" s="23" t="str">
        <f t="shared" si="199"/>
        <v>388.04.177.0</v>
      </c>
      <c r="C1147" s="23" t="str">
        <f t="shared" si="200"/>
        <v>R9</v>
      </c>
      <c r="D1147" s="23">
        <f t="shared" si="201"/>
        <v>0.75</v>
      </c>
      <c r="E1147" s="23" t="str">
        <f t="shared" si="202"/>
        <v>A</v>
      </c>
      <c r="F1147" s="23" t="str">
        <f t="shared" si="203"/>
        <v>S</v>
      </c>
      <c r="G1147" s="27" t="s">
        <v>4909</v>
      </c>
      <c r="H1147" s="27" t="str">
        <f t="shared" si="208"/>
        <v/>
      </c>
      <c r="I1147" s="23" t="str">
        <f t="shared" si="204"/>
        <v>Messieurs</v>
      </c>
      <c r="J1147" t="str">
        <f t="shared" si="205"/>
        <v>177.0</v>
      </c>
      <c r="K1147">
        <f t="shared" si="206"/>
        <v>1</v>
      </c>
      <c r="L1147" s="23" t="str">
        <f t="shared" si="207"/>
        <v>R9 </v>
      </c>
      <c r="M1147" s="23" t="s">
        <v>5947</v>
      </c>
      <c r="N1147" s="23" t="s">
        <v>5948</v>
      </c>
      <c r="O1147" s="23" t="s">
        <v>2525</v>
      </c>
      <c r="P1147" s="23">
        <v>32606</v>
      </c>
      <c r="Q1147" s="23">
        <v>0.75</v>
      </c>
      <c r="R1147" s="23" t="s">
        <v>36</v>
      </c>
      <c r="S1147" s="23" t="s">
        <v>822</v>
      </c>
    </row>
    <row r="1148" spans="1:19" x14ac:dyDescent="0.35">
      <c r="A1148" s="23" t="str">
        <f t="shared" si="198"/>
        <v>Geneletti-Junod Paul</v>
      </c>
      <c r="B1148" s="23" t="str">
        <f t="shared" si="199"/>
        <v>388.06.110.0</v>
      </c>
      <c r="C1148" s="23" t="str">
        <f t="shared" si="200"/>
        <v>R9</v>
      </c>
      <c r="D1148" s="23">
        <f t="shared" si="201"/>
        <v>0.75</v>
      </c>
      <c r="E1148" s="23" t="str">
        <f t="shared" si="202"/>
        <v>A</v>
      </c>
      <c r="F1148" s="23" t="str">
        <f t="shared" si="203"/>
        <v>S</v>
      </c>
      <c r="G1148" s="27" t="s">
        <v>28</v>
      </c>
      <c r="H1148" s="27" t="str">
        <f t="shared" si="208"/>
        <v/>
      </c>
      <c r="I1148" s="23" t="str">
        <f t="shared" si="204"/>
        <v>Messieurs</v>
      </c>
      <c r="J1148" t="str">
        <f t="shared" si="205"/>
        <v>110.0</v>
      </c>
      <c r="K1148">
        <f t="shared" si="206"/>
        <v>1</v>
      </c>
      <c r="L1148" s="23" t="str">
        <f t="shared" si="207"/>
        <v>R9 </v>
      </c>
      <c r="M1148" s="23" t="s">
        <v>652</v>
      </c>
      <c r="N1148" s="23" t="s">
        <v>653</v>
      </c>
      <c r="O1148" s="23" t="s">
        <v>2525</v>
      </c>
      <c r="P1148" s="23">
        <v>32606</v>
      </c>
      <c r="Q1148" s="23">
        <v>0.75</v>
      </c>
      <c r="R1148" s="23" t="s">
        <v>36</v>
      </c>
      <c r="S1148" s="23" t="s">
        <v>822</v>
      </c>
    </row>
    <row r="1149" spans="1:19" x14ac:dyDescent="0.35">
      <c r="A1149" s="23" t="str">
        <f t="shared" si="198"/>
        <v>Genier Alan</v>
      </c>
      <c r="B1149" s="23" t="str">
        <f t="shared" si="199"/>
        <v>388.92.245.0</v>
      </c>
      <c r="C1149" s="23" t="str">
        <f t="shared" si="200"/>
        <v>R8</v>
      </c>
      <c r="D1149" s="23">
        <f t="shared" si="201"/>
        <v>0.98299999999999998</v>
      </c>
      <c r="E1149" s="23" t="str">
        <f t="shared" si="202"/>
        <v>A</v>
      </c>
      <c r="F1149" s="23" t="str">
        <f t="shared" si="203"/>
        <v>S</v>
      </c>
      <c r="G1149" s="27" t="s">
        <v>28</v>
      </c>
      <c r="H1149" s="27" t="str">
        <f t="shared" si="208"/>
        <v/>
      </c>
      <c r="I1149" s="23" t="str">
        <f t="shared" si="204"/>
        <v>Messieurs</v>
      </c>
      <c r="J1149" t="str">
        <f t="shared" si="205"/>
        <v>245.0</v>
      </c>
      <c r="K1149">
        <f t="shared" si="206"/>
        <v>2</v>
      </c>
      <c r="L1149" s="23" t="str">
        <f t="shared" si="207"/>
        <v>R8 </v>
      </c>
      <c r="M1149" s="23" t="s">
        <v>2299</v>
      </c>
      <c r="N1149" s="23" t="s">
        <v>2300</v>
      </c>
      <c r="O1149" s="23" t="s">
        <v>2522</v>
      </c>
      <c r="P1149" s="23">
        <v>29280</v>
      </c>
      <c r="Q1149" s="23">
        <v>0.98299999999999998</v>
      </c>
      <c r="R1149" s="23" t="s">
        <v>36</v>
      </c>
      <c r="S1149" s="23" t="s">
        <v>822</v>
      </c>
    </row>
    <row r="1150" spans="1:19" x14ac:dyDescent="0.35">
      <c r="A1150" s="23" t="str">
        <f t="shared" si="198"/>
        <v>Gennai Maina</v>
      </c>
      <c r="B1150" s="23" t="str">
        <f t="shared" si="199"/>
        <v>388.99.839.0</v>
      </c>
      <c r="C1150" s="23" t="str">
        <f t="shared" si="200"/>
        <v>R9</v>
      </c>
      <c r="D1150" s="23">
        <f t="shared" si="201"/>
        <v>0.75</v>
      </c>
      <c r="E1150" s="23" t="str">
        <f t="shared" si="202"/>
        <v>A</v>
      </c>
      <c r="F1150" s="23" t="str">
        <f t="shared" si="203"/>
        <v>S</v>
      </c>
      <c r="G1150" s="27" t="s">
        <v>2783</v>
      </c>
      <c r="H1150" s="27" t="str">
        <f t="shared" si="208"/>
        <v/>
      </c>
      <c r="I1150" s="23" t="str">
        <f t="shared" si="204"/>
        <v>Dames</v>
      </c>
      <c r="J1150" t="str">
        <f t="shared" si="205"/>
        <v>839.0</v>
      </c>
      <c r="K1150">
        <f t="shared" si="206"/>
        <v>8</v>
      </c>
      <c r="L1150" s="23" t="str">
        <f t="shared" si="207"/>
        <v>R9 </v>
      </c>
      <c r="M1150" s="23" t="s">
        <v>1570</v>
      </c>
      <c r="N1150" s="23" t="s">
        <v>1571</v>
      </c>
      <c r="O1150" s="23" t="s">
        <v>2525</v>
      </c>
      <c r="P1150" s="23">
        <v>11849</v>
      </c>
      <c r="Q1150" s="23">
        <v>0.75</v>
      </c>
      <c r="R1150" s="23" t="s">
        <v>36</v>
      </c>
      <c r="S1150" s="23" t="s">
        <v>822</v>
      </c>
    </row>
    <row r="1151" spans="1:19" x14ac:dyDescent="0.35">
      <c r="A1151" s="23" t="str">
        <f t="shared" si="198"/>
        <v>Gennai Tiziana</v>
      </c>
      <c r="B1151" s="23" t="str">
        <f t="shared" si="199"/>
        <v>388.99.839.1</v>
      </c>
      <c r="C1151" s="23" t="str">
        <f t="shared" si="200"/>
        <v>R9</v>
      </c>
      <c r="D1151" s="23">
        <f t="shared" si="201"/>
        <v>0.75</v>
      </c>
      <c r="E1151" s="23" t="str">
        <f t="shared" si="202"/>
        <v>A</v>
      </c>
      <c r="F1151" s="23" t="str">
        <f t="shared" si="203"/>
        <v>S</v>
      </c>
      <c r="G1151" s="27" t="s">
        <v>2783</v>
      </c>
      <c r="H1151" s="27" t="str">
        <f t="shared" si="208"/>
        <v/>
      </c>
      <c r="I1151" s="23" t="str">
        <f t="shared" si="204"/>
        <v>Dames</v>
      </c>
      <c r="J1151" t="str">
        <f t="shared" si="205"/>
        <v>839.1</v>
      </c>
      <c r="K1151">
        <f t="shared" si="206"/>
        <v>8</v>
      </c>
      <c r="L1151" s="23" t="str">
        <f t="shared" si="207"/>
        <v>R9 </v>
      </c>
      <c r="M1151" s="23" t="s">
        <v>1572</v>
      </c>
      <c r="N1151" s="23" t="s">
        <v>1573</v>
      </c>
      <c r="O1151" s="23" t="s">
        <v>2525</v>
      </c>
      <c r="P1151" s="23">
        <v>11849</v>
      </c>
      <c r="Q1151" s="23">
        <v>0.75</v>
      </c>
      <c r="R1151" s="23" t="s">
        <v>36</v>
      </c>
      <c r="S1151" s="23" t="s">
        <v>822</v>
      </c>
    </row>
    <row r="1152" spans="1:19" x14ac:dyDescent="0.35">
      <c r="A1152" s="23" t="str">
        <f t="shared" si="198"/>
        <v>Genoud Carole</v>
      </c>
      <c r="B1152" s="23" t="str">
        <f t="shared" si="199"/>
        <v>388.53.857.0</v>
      </c>
      <c r="C1152" s="23" t="str">
        <f t="shared" si="200"/>
        <v>R9</v>
      </c>
      <c r="D1152" s="23">
        <f t="shared" si="201"/>
        <v>0.75</v>
      </c>
      <c r="E1152" s="23" t="str">
        <f t="shared" si="202"/>
        <v>70+</v>
      </c>
      <c r="F1152" s="23" t="str">
        <f t="shared" si="203"/>
        <v>S</v>
      </c>
      <c r="G1152" s="27" t="s">
        <v>497</v>
      </c>
      <c r="H1152" s="27" t="str">
        <f t="shared" si="208"/>
        <v/>
      </c>
      <c r="I1152" s="23" t="str">
        <f t="shared" si="204"/>
        <v>Dames</v>
      </c>
      <c r="J1152" t="str">
        <f t="shared" si="205"/>
        <v>857.0</v>
      </c>
      <c r="K1152">
        <f t="shared" si="206"/>
        <v>8</v>
      </c>
      <c r="L1152" s="23" t="str">
        <f t="shared" si="207"/>
        <v>R9 </v>
      </c>
      <c r="M1152" s="23" t="s">
        <v>1162</v>
      </c>
      <c r="N1152" s="23" t="s">
        <v>1163</v>
      </c>
      <c r="O1152" s="23" t="s">
        <v>2525</v>
      </c>
      <c r="P1152" s="23">
        <v>11849</v>
      </c>
      <c r="Q1152" s="23">
        <v>0.75</v>
      </c>
      <c r="R1152" s="23" t="s">
        <v>144</v>
      </c>
      <c r="S1152" s="23" t="s">
        <v>822</v>
      </c>
    </row>
    <row r="1153" spans="1:19" x14ac:dyDescent="0.35">
      <c r="A1153" s="23" t="str">
        <f t="shared" si="198"/>
        <v>Genoud Domenic</v>
      </c>
      <c r="B1153" s="23" t="str">
        <f t="shared" si="199"/>
        <v>388.00.442.0</v>
      </c>
      <c r="C1153" s="23" t="str">
        <f t="shared" si="200"/>
        <v>R9</v>
      </c>
      <c r="D1153" s="23">
        <f t="shared" si="201"/>
        <v>0.75</v>
      </c>
      <c r="E1153" s="23" t="str">
        <f t="shared" si="202"/>
        <v>A</v>
      </c>
      <c r="F1153" s="23" t="str">
        <f t="shared" si="203"/>
        <v>S</v>
      </c>
      <c r="G1153" s="27" t="s">
        <v>2786</v>
      </c>
      <c r="H1153" s="27" t="str">
        <f t="shared" si="208"/>
        <v/>
      </c>
      <c r="I1153" s="23" t="str">
        <f t="shared" si="204"/>
        <v>Messieurs</v>
      </c>
      <c r="J1153" t="str">
        <f t="shared" si="205"/>
        <v>442.0</v>
      </c>
      <c r="K1153">
        <f t="shared" si="206"/>
        <v>4</v>
      </c>
      <c r="L1153" s="23" t="str">
        <f t="shared" si="207"/>
        <v>R9 </v>
      </c>
      <c r="M1153" s="23" t="s">
        <v>3060</v>
      </c>
      <c r="N1153" s="23" t="s">
        <v>3061</v>
      </c>
      <c r="O1153" s="23" t="s">
        <v>2525</v>
      </c>
      <c r="P1153" s="23">
        <v>32606</v>
      </c>
      <c r="Q1153" s="23">
        <v>0.75</v>
      </c>
      <c r="R1153" s="23" t="s">
        <v>36</v>
      </c>
      <c r="S1153" s="23" t="s">
        <v>822</v>
      </c>
    </row>
    <row r="1154" spans="1:19" x14ac:dyDescent="0.35">
      <c r="A1154" s="23" t="str">
        <f t="shared" si="198"/>
        <v>Genovese Francesco</v>
      </c>
      <c r="B1154" s="23" t="str">
        <f t="shared" si="199"/>
        <v>388.69.134.0</v>
      </c>
      <c r="C1154" s="23" t="str">
        <f t="shared" si="200"/>
        <v>R7</v>
      </c>
      <c r="D1154" s="23">
        <f t="shared" si="201"/>
        <v>1.9810000000000001</v>
      </c>
      <c r="E1154" s="23" t="str">
        <f t="shared" si="202"/>
        <v>55+</v>
      </c>
      <c r="F1154" s="23" t="str">
        <f t="shared" si="203"/>
        <v>A</v>
      </c>
      <c r="G1154" s="27" t="s">
        <v>3273</v>
      </c>
      <c r="H1154" s="27" t="str">
        <f t="shared" si="208"/>
        <v/>
      </c>
      <c r="I1154" s="23" t="str">
        <f t="shared" si="204"/>
        <v>Messieurs</v>
      </c>
      <c r="J1154" t="str">
        <f t="shared" si="205"/>
        <v>134.0</v>
      </c>
      <c r="K1154">
        <f t="shared" si="206"/>
        <v>1</v>
      </c>
      <c r="L1154" s="23" t="str">
        <f t="shared" si="207"/>
        <v>R7 </v>
      </c>
      <c r="M1154" s="23" t="s">
        <v>3505</v>
      </c>
      <c r="N1154" s="23" t="s">
        <v>3506</v>
      </c>
      <c r="O1154" s="23" t="s">
        <v>2518</v>
      </c>
      <c r="P1154" s="23">
        <v>19567</v>
      </c>
      <c r="Q1154" s="23">
        <v>1.9810000000000001</v>
      </c>
      <c r="R1154" s="23" t="s">
        <v>53</v>
      </c>
      <c r="S1154" s="23" t="s">
        <v>36</v>
      </c>
    </row>
    <row r="1155" spans="1:19" x14ac:dyDescent="0.35">
      <c r="A1155" s="23" t="str">
        <f t="shared" ref="A1155:A1219" si="209">+N1155</f>
        <v>Genton Laurence</v>
      </c>
      <c r="B1155" s="23" t="str">
        <f t="shared" ref="B1155:B1219" si="210">+M1155</f>
        <v>388.72.814.0</v>
      </c>
      <c r="C1155" s="23" t="str">
        <f t="shared" ref="C1155:C1219" si="211">LEFT(L1155,2)</f>
        <v>R9</v>
      </c>
      <c r="D1155" s="23">
        <f t="shared" ref="D1155:D1219" si="212">+Q1155</f>
        <v>0.75</v>
      </c>
      <c r="E1155" s="23" t="str">
        <f t="shared" ref="E1155:E1219" si="213">+R1155</f>
        <v>50+</v>
      </c>
      <c r="F1155" s="23" t="str">
        <f t="shared" ref="F1155:F1219" si="214">+S1155</f>
        <v>A</v>
      </c>
      <c r="G1155" s="27" t="s">
        <v>1733</v>
      </c>
      <c r="H1155" s="27" t="str">
        <f t="shared" si="208"/>
        <v/>
      </c>
      <c r="I1155" s="23" t="str">
        <f t="shared" ref="I1155:I1219" si="215">IF(K1155&gt;4,"Dames","Messieurs")</f>
        <v>Dames</v>
      </c>
      <c r="J1155" t="str">
        <f t="shared" ref="J1155:J1219" si="216">RIGHT(B1155,5)</f>
        <v>814.0</v>
      </c>
      <c r="K1155">
        <f t="shared" ref="K1155:K1219" si="217">VALUE(LEFT(J1155,1))</f>
        <v>8</v>
      </c>
      <c r="L1155" s="23" t="str">
        <f t="shared" ref="L1155:L1219" si="218">+O1155</f>
        <v>R9 </v>
      </c>
      <c r="M1155" s="23" t="s">
        <v>1033</v>
      </c>
      <c r="N1155" s="23" t="s">
        <v>1034</v>
      </c>
      <c r="O1155" s="23" t="s">
        <v>2525</v>
      </c>
      <c r="P1155" s="23">
        <v>11849</v>
      </c>
      <c r="Q1155" s="23">
        <v>0.75</v>
      </c>
      <c r="R1155" s="23" t="s">
        <v>39</v>
      </c>
      <c r="S1155" s="23" t="s">
        <v>36</v>
      </c>
    </row>
    <row r="1156" spans="1:19" x14ac:dyDescent="0.35">
      <c r="A1156" s="23" t="str">
        <f t="shared" si="209"/>
        <v>Genton Olivier</v>
      </c>
      <c r="B1156" s="23" t="str">
        <f t="shared" si="210"/>
        <v>388.80.315.0</v>
      </c>
      <c r="C1156" s="23" t="str">
        <f t="shared" si="211"/>
        <v>R6</v>
      </c>
      <c r="D1156" s="23">
        <f t="shared" si="212"/>
        <v>3.8340000000000001</v>
      </c>
      <c r="E1156" s="23" t="str">
        <f t="shared" si="213"/>
        <v>45+</v>
      </c>
      <c r="F1156" s="23" t="str">
        <f t="shared" si="214"/>
        <v>A</v>
      </c>
      <c r="G1156" s="27" t="s">
        <v>4909</v>
      </c>
      <c r="H1156" s="27" t="str">
        <f t="shared" si="208"/>
        <v/>
      </c>
      <c r="I1156" s="23" t="str">
        <f t="shared" si="215"/>
        <v>Messieurs</v>
      </c>
      <c r="J1156" t="str">
        <f t="shared" si="216"/>
        <v>315.0</v>
      </c>
      <c r="K1156">
        <f t="shared" si="217"/>
        <v>3</v>
      </c>
      <c r="L1156" s="23" t="str">
        <f t="shared" si="218"/>
        <v>R6 </v>
      </c>
      <c r="M1156" s="23" t="s">
        <v>5683</v>
      </c>
      <c r="N1156" s="23" t="s">
        <v>5684</v>
      </c>
      <c r="O1156" s="23" t="s">
        <v>2517</v>
      </c>
      <c r="P1156" s="23">
        <v>8404</v>
      </c>
      <c r="Q1156" s="23">
        <v>3.8340000000000001</v>
      </c>
      <c r="R1156" s="23" t="s">
        <v>76</v>
      </c>
      <c r="S1156" s="23" t="s">
        <v>36</v>
      </c>
    </row>
    <row r="1157" spans="1:19" x14ac:dyDescent="0.35">
      <c r="A1157" s="23" t="str">
        <f t="shared" si="209"/>
        <v>Geoffroy Olivier</v>
      </c>
      <c r="B1157" s="23" t="str">
        <f t="shared" si="210"/>
        <v>389.51.444.0</v>
      </c>
      <c r="C1157" s="23" t="str">
        <f t="shared" si="211"/>
        <v>R9</v>
      </c>
      <c r="D1157" s="23">
        <f t="shared" si="212"/>
        <v>0.75</v>
      </c>
      <c r="E1157" s="23" t="str">
        <f t="shared" si="213"/>
        <v>75+</v>
      </c>
      <c r="F1157" s="23" t="str">
        <f t="shared" si="214"/>
        <v>S</v>
      </c>
      <c r="G1157" s="27" t="s">
        <v>26</v>
      </c>
      <c r="H1157" s="27" t="str">
        <f t="shared" si="208"/>
        <v/>
      </c>
      <c r="I1157" s="23" t="str">
        <f t="shared" si="215"/>
        <v>Messieurs</v>
      </c>
      <c r="J1157" t="str">
        <f t="shared" si="216"/>
        <v>444.0</v>
      </c>
      <c r="K1157">
        <f t="shared" si="217"/>
        <v>4</v>
      </c>
      <c r="L1157" s="23" t="str">
        <f t="shared" si="218"/>
        <v>R9 </v>
      </c>
      <c r="M1157" s="23" t="s">
        <v>357</v>
      </c>
      <c r="N1157" s="23" t="s">
        <v>358</v>
      </c>
      <c r="O1157" s="23" t="s">
        <v>2525</v>
      </c>
      <c r="P1157" s="23">
        <v>32606</v>
      </c>
      <c r="Q1157" s="23">
        <v>0.75</v>
      </c>
      <c r="R1157" s="23" t="s">
        <v>155</v>
      </c>
      <c r="S1157" s="23" t="s">
        <v>822</v>
      </c>
    </row>
    <row r="1158" spans="1:19" x14ac:dyDescent="0.35">
      <c r="A1158" s="23" t="str">
        <f t="shared" si="209"/>
        <v>Geraldes Cynthia</v>
      </c>
      <c r="B1158" s="23" t="str">
        <f t="shared" si="210"/>
        <v>390.09.691.0</v>
      </c>
      <c r="C1158" s="23" t="str">
        <f t="shared" si="211"/>
        <v>R9</v>
      </c>
      <c r="D1158" s="23">
        <f t="shared" si="212"/>
        <v>0.52600000000000002</v>
      </c>
      <c r="E1158" s="23" t="str">
        <f t="shared" si="213"/>
        <v>18&amp;U</v>
      </c>
      <c r="F1158" s="23" t="str">
        <f t="shared" si="214"/>
        <v>A</v>
      </c>
      <c r="G1158" s="27" t="s">
        <v>25</v>
      </c>
      <c r="H1158" s="27" t="str">
        <f t="shared" si="208"/>
        <v/>
      </c>
      <c r="I1158" s="23" t="str">
        <f t="shared" si="215"/>
        <v>Dames</v>
      </c>
      <c r="J1158" t="str">
        <f t="shared" si="216"/>
        <v>691.0</v>
      </c>
      <c r="K1158">
        <f t="shared" si="217"/>
        <v>6</v>
      </c>
      <c r="L1158" s="23" t="str">
        <f t="shared" si="218"/>
        <v>R9 </v>
      </c>
      <c r="M1158" s="23" t="s">
        <v>2528</v>
      </c>
      <c r="N1158" s="23" t="s">
        <v>2529</v>
      </c>
      <c r="O1158" s="23" t="s">
        <v>2525</v>
      </c>
      <c r="P1158" s="23">
        <v>21664</v>
      </c>
      <c r="Q1158" s="23">
        <v>0.52600000000000002</v>
      </c>
      <c r="R1158" s="23" t="s">
        <v>71</v>
      </c>
      <c r="S1158" s="23" t="s">
        <v>36</v>
      </c>
    </row>
    <row r="1159" spans="1:19" x14ac:dyDescent="0.35">
      <c r="A1159" s="23" t="str">
        <f t="shared" ref="A1159" si="219">+N1159</f>
        <v>Gerber Carine</v>
      </c>
      <c r="B1159" s="23" t="str">
        <f t="shared" ref="B1159" si="220">+M1159</f>
        <v>390.86.815.0</v>
      </c>
      <c r="C1159" s="23" t="str">
        <f t="shared" ref="C1159" si="221">LEFT(L1159,2)</f>
        <v>R5</v>
      </c>
      <c r="D1159" s="23">
        <f t="shared" ref="D1159" si="222">+Q1159</f>
        <v>5.282</v>
      </c>
      <c r="E1159" s="23" t="str">
        <f t="shared" ref="E1159" si="223">+R1159</f>
        <v>50+</v>
      </c>
      <c r="F1159" s="23" t="str">
        <f t="shared" ref="F1159" si="224">+S1159</f>
        <v>A</v>
      </c>
      <c r="G1159" s="27" t="s">
        <v>28</v>
      </c>
      <c r="H1159" s="27" t="str">
        <f>IF(B1159=B1157,1,"")</f>
        <v/>
      </c>
      <c r="I1159" s="23" t="str">
        <f t="shared" ref="I1159" si="225">IF(K1159&gt;4,"Dames","Messieurs")</f>
        <v>Dames</v>
      </c>
      <c r="J1159" t="str">
        <f t="shared" ref="J1159" si="226">RIGHT(B1159,5)</f>
        <v>815.0</v>
      </c>
      <c r="K1159">
        <f t="shared" ref="K1159" si="227">VALUE(LEFT(J1159,1))</f>
        <v>8</v>
      </c>
      <c r="L1159" s="23" t="str">
        <f t="shared" ref="L1159" si="228">+O1159</f>
        <v>R5 </v>
      </c>
      <c r="M1159" s="23" t="s">
        <v>7107</v>
      </c>
      <c r="N1159" s="23" t="s">
        <v>7108</v>
      </c>
      <c r="O1159" s="23" t="s">
        <v>2536</v>
      </c>
      <c r="P1159" s="23">
        <v>1312</v>
      </c>
      <c r="Q1159" s="23">
        <v>5.282</v>
      </c>
      <c r="R1159" s="23" t="s">
        <v>39</v>
      </c>
      <c r="S1159" s="23" t="s">
        <v>36</v>
      </c>
    </row>
    <row r="1160" spans="1:19" x14ac:dyDescent="0.35">
      <c r="A1160" s="23" t="str">
        <f t="shared" si="209"/>
        <v>Gerber Pascal</v>
      </c>
      <c r="B1160" s="23" t="str">
        <f t="shared" si="210"/>
        <v>390.75.455.0</v>
      </c>
      <c r="C1160" s="23" t="str">
        <f t="shared" si="211"/>
        <v>R8</v>
      </c>
      <c r="D1160" s="23">
        <f t="shared" si="212"/>
        <v>1.2330000000000001</v>
      </c>
      <c r="E1160" s="23" t="str">
        <f t="shared" si="213"/>
        <v>50+</v>
      </c>
      <c r="F1160" s="23" t="str">
        <f t="shared" si="214"/>
        <v>A</v>
      </c>
      <c r="G1160" s="27" t="s">
        <v>28</v>
      </c>
      <c r="H1160" s="27" t="str">
        <f>IF(B1160=B1158,1,"")</f>
        <v/>
      </c>
      <c r="I1160" s="23" t="str">
        <f t="shared" si="215"/>
        <v>Messieurs</v>
      </c>
      <c r="J1160" t="str">
        <f t="shared" si="216"/>
        <v>455.0</v>
      </c>
      <c r="K1160">
        <f t="shared" si="217"/>
        <v>4</v>
      </c>
      <c r="L1160" s="23" t="str">
        <f t="shared" si="218"/>
        <v>R8 </v>
      </c>
      <c r="M1160" s="23" t="s">
        <v>1731</v>
      </c>
      <c r="N1160" s="23" t="s">
        <v>1732</v>
      </c>
      <c r="O1160" s="23" t="s">
        <v>2522</v>
      </c>
      <c r="P1160" s="23">
        <v>26552</v>
      </c>
      <c r="Q1160" s="23">
        <v>1.2330000000000001</v>
      </c>
      <c r="R1160" s="23" t="s">
        <v>39</v>
      </c>
      <c r="S1160" s="23" t="s">
        <v>36</v>
      </c>
    </row>
    <row r="1161" spans="1:19" x14ac:dyDescent="0.35">
      <c r="A1161" s="23" t="str">
        <f t="shared" si="209"/>
        <v>Gereke Lara</v>
      </c>
      <c r="B1161" s="23" t="str">
        <f t="shared" si="210"/>
        <v>391.10.712.0</v>
      </c>
      <c r="C1161" s="23" t="str">
        <f t="shared" si="211"/>
        <v>R8</v>
      </c>
      <c r="D1161" s="23">
        <f t="shared" si="212"/>
        <v>1.046</v>
      </c>
      <c r="E1161" s="23" t="str">
        <f t="shared" si="213"/>
        <v>16&amp;U</v>
      </c>
      <c r="F1161" s="23" t="str">
        <f t="shared" si="214"/>
        <v>S</v>
      </c>
      <c r="G1161" s="27" t="s">
        <v>5553</v>
      </c>
      <c r="H1161" s="27" t="str">
        <f t="shared" si="208"/>
        <v/>
      </c>
      <c r="I1161" s="23" t="str">
        <f t="shared" si="215"/>
        <v>Dames</v>
      </c>
      <c r="J1161" t="str">
        <f t="shared" si="216"/>
        <v>712.0</v>
      </c>
      <c r="K1161">
        <f t="shared" si="217"/>
        <v>7</v>
      </c>
      <c r="L1161" s="23" t="str">
        <f t="shared" si="218"/>
        <v>R8 </v>
      </c>
      <c r="M1161" s="23" t="s">
        <v>5143</v>
      </c>
      <c r="N1161" s="23" t="s">
        <v>5144</v>
      </c>
      <c r="O1161" s="23" t="s">
        <v>2522</v>
      </c>
      <c r="P1161" s="23">
        <v>10496</v>
      </c>
      <c r="Q1161" s="23">
        <v>1.046</v>
      </c>
      <c r="R1161" s="23" t="s">
        <v>85</v>
      </c>
      <c r="S1161" s="23" t="s">
        <v>822</v>
      </c>
    </row>
    <row r="1162" spans="1:19" x14ac:dyDescent="0.35">
      <c r="A1162" s="23" t="str">
        <f t="shared" si="209"/>
        <v>Gereke Olivier</v>
      </c>
      <c r="B1162" s="23" t="str">
        <f t="shared" si="210"/>
        <v>391.77.163.0</v>
      </c>
      <c r="C1162" s="23" t="str">
        <f t="shared" si="211"/>
        <v>R8</v>
      </c>
      <c r="D1162" s="23">
        <f t="shared" si="212"/>
        <v>1.734</v>
      </c>
      <c r="E1162" s="23" t="str">
        <f t="shared" si="213"/>
        <v>45+</v>
      </c>
      <c r="F1162" s="23" t="str">
        <f t="shared" si="214"/>
        <v>S</v>
      </c>
      <c r="G1162" s="27" t="s">
        <v>5553</v>
      </c>
      <c r="H1162" s="27" t="str">
        <f t="shared" si="208"/>
        <v/>
      </c>
      <c r="I1162" s="23" t="str">
        <f t="shared" si="215"/>
        <v>Messieurs</v>
      </c>
      <c r="J1162" t="str">
        <f t="shared" si="216"/>
        <v>163.0</v>
      </c>
      <c r="K1162">
        <f t="shared" si="217"/>
        <v>1</v>
      </c>
      <c r="L1162" s="23" t="str">
        <f t="shared" si="218"/>
        <v>R8 </v>
      </c>
      <c r="M1162" s="23" t="s">
        <v>5237</v>
      </c>
      <c r="N1162" s="23" t="s">
        <v>5238</v>
      </c>
      <c r="O1162" s="23" t="s">
        <v>2522</v>
      </c>
      <c r="P1162" s="23">
        <v>21550</v>
      </c>
      <c r="Q1162" s="23">
        <v>1.734</v>
      </c>
      <c r="R1162" s="23" t="s">
        <v>76</v>
      </c>
      <c r="S1162" s="23" t="s">
        <v>822</v>
      </c>
    </row>
    <row r="1163" spans="1:19" x14ac:dyDescent="0.35">
      <c r="A1163" s="23" t="str">
        <f t="shared" si="209"/>
        <v>Gerhart Christian</v>
      </c>
      <c r="B1163" s="23" t="str">
        <f t="shared" si="210"/>
        <v>391.50.284.0</v>
      </c>
      <c r="C1163" s="23" t="str">
        <f t="shared" si="211"/>
        <v>R9</v>
      </c>
      <c r="D1163" s="23">
        <f t="shared" si="212"/>
        <v>0.75</v>
      </c>
      <c r="E1163" s="23" t="str">
        <f t="shared" si="213"/>
        <v>75+</v>
      </c>
      <c r="F1163" s="23" t="str">
        <f t="shared" si="214"/>
        <v>A</v>
      </c>
      <c r="G1163" s="27" t="s">
        <v>3273</v>
      </c>
      <c r="H1163" s="27" t="str">
        <f t="shared" si="208"/>
        <v/>
      </c>
      <c r="I1163" s="23" t="str">
        <f t="shared" si="215"/>
        <v>Messieurs</v>
      </c>
      <c r="J1163" t="str">
        <f t="shared" si="216"/>
        <v>284.0</v>
      </c>
      <c r="K1163">
        <f t="shared" si="217"/>
        <v>2</v>
      </c>
      <c r="L1163" s="23" t="str">
        <f t="shared" si="218"/>
        <v>R9 </v>
      </c>
      <c r="M1163" s="23" t="s">
        <v>3499</v>
      </c>
      <c r="N1163" s="23" t="s">
        <v>3500</v>
      </c>
      <c r="O1163" s="23" t="s">
        <v>2525</v>
      </c>
      <c r="P1163" s="23">
        <v>32606</v>
      </c>
      <c r="Q1163" s="23">
        <v>0.75</v>
      </c>
      <c r="R1163" s="23" t="s">
        <v>155</v>
      </c>
      <c r="S1163" s="23" t="s">
        <v>36</v>
      </c>
    </row>
    <row r="1164" spans="1:19" x14ac:dyDescent="0.35">
      <c r="A1164" s="23" t="str">
        <f t="shared" si="209"/>
        <v>Gervaix Amaël</v>
      </c>
      <c r="B1164" s="23" t="str">
        <f t="shared" si="210"/>
        <v>391.10.292.0</v>
      </c>
      <c r="C1164" s="23" t="str">
        <f t="shared" si="211"/>
        <v>R9</v>
      </c>
      <c r="D1164" s="23">
        <f t="shared" si="212"/>
        <v>0.75</v>
      </c>
      <c r="E1164" s="23" t="str">
        <f t="shared" si="213"/>
        <v>16&amp;U</v>
      </c>
      <c r="F1164" s="23" t="str">
        <f t="shared" si="214"/>
        <v>S</v>
      </c>
      <c r="G1164" s="27" t="s">
        <v>497</v>
      </c>
      <c r="H1164" s="27" t="str">
        <f t="shared" si="208"/>
        <v/>
      </c>
      <c r="I1164" s="23" t="str">
        <f t="shared" si="215"/>
        <v>Messieurs</v>
      </c>
      <c r="J1164" t="str">
        <f t="shared" si="216"/>
        <v>292.0</v>
      </c>
      <c r="K1164">
        <f t="shared" si="217"/>
        <v>2</v>
      </c>
      <c r="L1164" s="23" t="str">
        <f t="shared" si="218"/>
        <v>R9 </v>
      </c>
      <c r="M1164" s="23" t="s">
        <v>2211</v>
      </c>
      <c r="N1164" s="23" t="s">
        <v>2212</v>
      </c>
      <c r="O1164" s="23" t="s">
        <v>2525</v>
      </c>
      <c r="P1164" s="23">
        <v>32606</v>
      </c>
      <c r="Q1164" s="23">
        <v>0.75</v>
      </c>
      <c r="R1164" s="23" t="s">
        <v>85</v>
      </c>
      <c r="S1164" s="23" t="s">
        <v>822</v>
      </c>
    </row>
    <row r="1165" spans="1:19" x14ac:dyDescent="0.35">
      <c r="A1165" s="23" t="str">
        <f t="shared" si="209"/>
        <v>Gessler Nicole</v>
      </c>
      <c r="B1165" s="23" t="str">
        <f t="shared" si="210"/>
        <v>392.62.634.0</v>
      </c>
      <c r="C1165" s="23" t="str">
        <f t="shared" si="211"/>
        <v>R8</v>
      </c>
      <c r="D1165" s="23">
        <f t="shared" si="212"/>
        <v>1.0580000000000001</v>
      </c>
      <c r="E1165" s="23" t="str">
        <f t="shared" si="213"/>
        <v>60+</v>
      </c>
      <c r="F1165" s="23" t="str">
        <f t="shared" si="214"/>
        <v>A</v>
      </c>
      <c r="G1165" s="27" t="s">
        <v>25</v>
      </c>
      <c r="H1165" s="27" t="str">
        <f t="shared" si="208"/>
        <v/>
      </c>
      <c r="I1165" s="23" t="str">
        <f t="shared" si="215"/>
        <v>Dames</v>
      </c>
      <c r="J1165" t="str">
        <f t="shared" si="216"/>
        <v>634.0</v>
      </c>
      <c r="K1165">
        <f t="shared" si="217"/>
        <v>6</v>
      </c>
      <c r="L1165" s="23" t="str">
        <f t="shared" si="218"/>
        <v>R8 </v>
      </c>
      <c r="M1165" s="23" t="s">
        <v>2523</v>
      </c>
      <c r="N1165" s="23" t="s">
        <v>2524</v>
      </c>
      <c r="O1165" s="23" t="s">
        <v>2522</v>
      </c>
      <c r="P1165" s="23">
        <v>10456</v>
      </c>
      <c r="Q1165" s="23">
        <v>1.0580000000000001</v>
      </c>
      <c r="R1165" s="23" t="s">
        <v>47</v>
      </c>
      <c r="S1165" s="23" t="s">
        <v>36</v>
      </c>
    </row>
    <row r="1166" spans="1:19" x14ac:dyDescent="0.35">
      <c r="A1166" s="23" t="str">
        <f t="shared" si="209"/>
        <v>Ghazumyan Zhasmina</v>
      </c>
      <c r="B1166" s="23" t="str">
        <f t="shared" si="210"/>
        <v>393.13.808.0</v>
      </c>
      <c r="C1166" s="23" t="str">
        <f t="shared" si="211"/>
        <v>R9</v>
      </c>
      <c r="D1166" s="23">
        <f t="shared" si="212"/>
        <v>0.74299999999999999</v>
      </c>
      <c r="E1166" s="23" t="str">
        <f t="shared" si="213"/>
        <v>14&amp;U</v>
      </c>
      <c r="F1166" s="23" t="str">
        <f t="shared" si="214"/>
        <v>A</v>
      </c>
      <c r="G1166" s="27" t="s">
        <v>4910</v>
      </c>
      <c r="H1166" s="27" t="str">
        <f t="shared" si="208"/>
        <v/>
      </c>
      <c r="I1166" s="23" t="str">
        <f t="shared" si="215"/>
        <v>Dames</v>
      </c>
      <c r="J1166" t="str">
        <f t="shared" si="216"/>
        <v>808.0</v>
      </c>
      <c r="K1166">
        <f t="shared" si="217"/>
        <v>8</v>
      </c>
      <c r="L1166" s="23" t="str">
        <f t="shared" si="218"/>
        <v>R9 </v>
      </c>
      <c r="M1166" s="23" t="s">
        <v>6555</v>
      </c>
      <c r="N1166" s="23" t="s">
        <v>6556</v>
      </c>
      <c r="O1166" s="23" t="s">
        <v>2525</v>
      </c>
      <c r="P1166" s="23">
        <v>16773</v>
      </c>
      <c r="Q1166" s="23">
        <v>0.74299999999999999</v>
      </c>
      <c r="R1166" s="23" t="s">
        <v>81</v>
      </c>
      <c r="S1166" s="23" t="s">
        <v>36</v>
      </c>
    </row>
    <row r="1167" spans="1:19" x14ac:dyDescent="0.35">
      <c r="A1167" s="23" t="str">
        <f t="shared" si="209"/>
        <v>Ghezala Mokhtar</v>
      </c>
      <c r="B1167" s="23" t="str">
        <f t="shared" si="210"/>
        <v>393.52.103.0</v>
      </c>
      <c r="C1167" s="23" t="str">
        <f t="shared" si="211"/>
        <v>R9</v>
      </c>
      <c r="D1167" s="23">
        <f t="shared" si="212"/>
        <v>0.75</v>
      </c>
      <c r="E1167" s="23" t="str">
        <f t="shared" si="213"/>
        <v>70+</v>
      </c>
      <c r="F1167" s="23" t="str">
        <f t="shared" si="214"/>
        <v>S</v>
      </c>
      <c r="G1167" s="27" t="s">
        <v>29</v>
      </c>
      <c r="H1167" s="27" t="str">
        <f t="shared" si="208"/>
        <v/>
      </c>
      <c r="I1167" s="23" t="str">
        <f t="shared" si="215"/>
        <v>Messieurs</v>
      </c>
      <c r="J1167" t="str">
        <f t="shared" si="216"/>
        <v>103.0</v>
      </c>
      <c r="K1167">
        <f t="shared" si="217"/>
        <v>1</v>
      </c>
      <c r="L1167" s="23" t="str">
        <f t="shared" si="218"/>
        <v>R9 </v>
      </c>
      <c r="M1167" s="23" t="s">
        <v>4310</v>
      </c>
      <c r="N1167" s="23" t="s">
        <v>4311</v>
      </c>
      <c r="O1167" s="23" t="s">
        <v>2525</v>
      </c>
      <c r="P1167" s="23">
        <v>32606</v>
      </c>
      <c r="Q1167" s="23">
        <v>0.75</v>
      </c>
      <c r="R1167" s="23" t="s">
        <v>144</v>
      </c>
      <c r="S1167" s="23" t="s">
        <v>822</v>
      </c>
    </row>
    <row r="1168" spans="1:19" x14ac:dyDescent="0.35">
      <c r="A1168" s="23" t="str">
        <f t="shared" si="209"/>
        <v>Ghosn Nicolas</v>
      </c>
      <c r="B1168" s="23" t="str">
        <f t="shared" si="210"/>
        <v>393.65.419.0</v>
      </c>
      <c r="C1168" s="23" t="str">
        <f t="shared" si="211"/>
        <v>R7</v>
      </c>
      <c r="D1168" s="23">
        <f t="shared" si="212"/>
        <v>2.762</v>
      </c>
      <c r="E1168" s="23" t="str">
        <f t="shared" si="213"/>
        <v>60+</v>
      </c>
      <c r="F1168" s="23" t="str">
        <f t="shared" si="214"/>
        <v>A</v>
      </c>
      <c r="G1168" s="27" t="s">
        <v>3273</v>
      </c>
      <c r="H1168" s="27" t="str">
        <f t="shared" si="208"/>
        <v/>
      </c>
      <c r="I1168" s="23" t="str">
        <f t="shared" si="215"/>
        <v>Messieurs</v>
      </c>
      <c r="J1168" t="str">
        <f t="shared" si="216"/>
        <v>419.0</v>
      </c>
      <c r="K1168">
        <f t="shared" si="217"/>
        <v>4</v>
      </c>
      <c r="L1168" s="23" t="str">
        <f t="shared" si="218"/>
        <v>R7 </v>
      </c>
      <c r="M1168" s="23" t="s">
        <v>3407</v>
      </c>
      <c r="N1168" s="23" t="s">
        <v>3408</v>
      </c>
      <c r="O1168" s="23" t="s">
        <v>2518</v>
      </c>
      <c r="P1168" s="23">
        <v>14102</v>
      </c>
      <c r="Q1168" s="23">
        <v>2.762</v>
      </c>
      <c r="R1168" s="23" t="s">
        <v>47</v>
      </c>
      <c r="S1168" s="23" t="s">
        <v>36</v>
      </c>
    </row>
    <row r="1169" spans="1:19" x14ac:dyDescent="0.35">
      <c r="A1169" s="23" t="str">
        <f t="shared" si="209"/>
        <v>Giacobino Daigo</v>
      </c>
      <c r="B1169" s="23" t="str">
        <f t="shared" si="210"/>
        <v>394.13.243.0</v>
      </c>
      <c r="C1169" s="23" t="str">
        <f t="shared" si="211"/>
        <v>R9</v>
      </c>
      <c r="D1169" s="23">
        <f t="shared" si="212"/>
        <v>0.75</v>
      </c>
      <c r="E1169" s="23" t="str">
        <f t="shared" si="213"/>
        <v>14&amp;U</v>
      </c>
      <c r="F1169" s="23" t="str">
        <f t="shared" si="214"/>
        <v>A</v>
      </c>
      <c r="G1169" s="27" t="s">
        <v>493</v>
      </c>
      <c r="H1169" s="27" t="str">
        <f t="shared" si="208"/>
        <v/>
      </c>
      <c r="I1169" s="23" t="str">
        <f t="shared" si="215"/>
        <v>Messieurs</v>
      </c>
      <c r="J1169" t="str">
        <f t="shared" si="216"/>
        <v>243.0</v>
      </c>
      <c r="K1169">
        <f t="shared" si="217"/>
        <v>2</v>
      </c>
      <c r="L1169" s="23" t="str">
        <f t="shared" si="218"/>
        <v>R9 </v>
      </c>
      <c r="M1169" s="23" t="s">
        <v>2162</v>
      </c>
      <c r="N1169" s="23" t="s">
        <v>2163</v>
      </c>
      <c r="O1169" s="23" t="s">
        <v>2525</v>
      </c>
      <c r="P1169" s="23">
        <v>32606</v>
      </c>
      <c r="Q1169" s="23">
        <v>0.75</v>
      </c>
      <c r="R1169" s="23" t="s">
        <v>81</v>
      </c>
      <c r="S1169" s="23" t="s">
        <v>36</v>
      </c>
    </row>
    <row r="1170" spans="1:19" x14ac:dyDescent="0.35">
      <c r="A1170" s="23" t="str">
        <f t="shared" si="209"/>
        <v>Giess Yannouk</v>
      </c>
      <c r="B1170" s="23" t="str">
        <f t="shared" si="210"/>
        <v>394.83.262.0</v>
      </c>
      <c r="C1170" s="23" t="str">
        <f t="shared" si="211"/>
        <v>R6</v>
      </c>
      <c r="D1170" s="23">
        <f t="shared" si="212"/>
        <v>3.8380000000000001</v>
      </c>
      <c r="E1170" s="23" t="str">
        <f t="shared" si="213"/>
        <v>40+</v>
      </c>
      <c r="F1170" s="23" t="str">
        <f t="shared" si="214"/>
        <v>A</v>
      </c>
      <c r="G1170" s="27" t="s">
        <v>493</v>
      </c>
      <c r="H1170" s="27" t="str">
        <f t="shared" si="208"/>
        <v/>
      </c>
      <c r="I1170" s="23" t="str">
        <f t="shared" si="215"/>
        <v>Messieurs</v>
      </c>
      <c r="J1170" t="str">
        <f t="shared" si="216"/>
        <v>262.0</v>
      </c>
      <c r="K1170">
        <f t="shared" si="217"/>
        <v>2</v>
      </c>
      <c r="L1170" s="23" t="str">
        <f t="shared" si="218"/>
        <v>R6 </v>
      </c>
      <c r="M1170" s="23" t="s">
        <v>2859</v>
      </c>
      <c r="N1170" s="23" t="s">
        <v>2860</v>
      </c>
      <c r="O1170" s="23" t="s">
        <v>2517</v>
      </c>
      <c r="P1170" s="23">
        <v>8384</v>
      </c>
      <c r="Q1170" s="23">
        <v>3.8380000000000001</v>
      </c>
      <c r="R1170" s="23" t="s">
        <v>68</v>
      </c>
      <c r="S1170" s="23" t="s">
        <v>36</v>
      </c>
    </row>
    <row r="1171" spans="1:19" x14ac:dyDescent="0.35">
      <c r="A1171" s="23" t="str">
        <f t="shared" si="209"/>
        <v>Gigon Chantal</v>
      </c>
      <c r="B1171" s="23" t="str">
        <f t="shared" si="210"/>
        <v>395.60.556.0</v>
      </c>
      <c r="C1171" s="23" t="str">
        <f t="shared" si="211"/>
        <v>R9</v>
      </c>
      <c r="D1171" s="23">
        <f t="shared" si="212"/>
        <v>0.75</v>
      </c>
      <c r="E1171" s="23" t="str">
        <f t="shared" si="213"/>
        <v>65+</v>
      </c>
      <c r="F1171" s="23" t="str">
        <f t="shared" si="214"/>
        <v>S</v>
      </c>
      <c r="G1171" s="27" t="s">
        <v>497</v>
      </c>
      <c r="H1171" s="27" t="str">
        <f t="shared" si="208"/>
        <v/>
      </c>
      <c r="I1171" s="23" t="str">
        <f t="shared" si="215"/>
        <v>Dames</v>
      </c>
      <c r="J1171" t="str">
        <f t="shared" si="216"/>
        <v>556.0</v>
      </c>
      <c r="K1171">
        <f t="shared" si="217"/>
        <v>5</v>
      </c>
      <c r="L1171" s="23" t="str">
        <f t="shared" si="218"/>
        <v>R9 </v>
      </c>
      <c r="M1171" s="23" t="s">
        <v>1164</v>
      </c>
      <c r="N1171" s="23" t="s">
        <v>1165</v>
      </c>
      <c r="O1171" s="23" t="s">
        <v>2525</v>
      </c>
      <c r="P1171" s="23">
        <v>11849</v>
      </c>
      <c r="Q1171" s="23">
        <v>0.75</v>
      </c>
      <c r="R1171" s="23" t="s">
        <v>96</v>
      </c>
      <c r="S1171" s="23" t="s">
        <v>822</v>
      </c>
    </row>
    <row r="1172" spans="1:19" x14ac:dyDescent="0.35">
      <c r="A1172" s="23" t="str">
        <f t="shared" si="209"/>
        <v>Gigon Daniel</v>
      </c>
      <c r="B1172" s="23" t="str">
        <f t="shared" si="210"/>
        <v>395.58.238.0</v>
      </c>
      <c r="C1172" s="23" t="str">
        <f t="shared" si="211"/>
        <v>R9</v>
      </c>
      <c r="D1172" s="23">
        <f t="shared" si="212"/>
        <v>0.75</v>
      </c>
      <c r="E1172" s="23" t="str">
        <f t="shared" si="213"/>
        <v>65+</v>
      </c>
      <c r="F1172" s="23" t="str">
        <f t="shared" si="214"/>
        <v>S</v>
      </c>
      <c r="G1172" s="27" t="s">
        <v>497</v>
      </c>
      <c r="H1172" s="27" t="str">
        <f t="shared" si="208"/>
        <v/>
      </c>
      <c r="I1172" s="23" t="str">
        <f t="shared" si="215"/>
        <v>Messieurs</v>
      </c>
      <c r="J1172" t="str">
        <f t="shared" si="216"/>
        <v>238.0</v>
      </c>
      <c r="K1172">
        <f t="shared" si="217"/>
        <v>2</v>
      </c>
      <c r="L1172" s="23" t="str">
        <f t="shared" si="218"/>
        <v>R9 </v>
      </c>
      <c r="M1172" s="23" t="s">
        <v>1166</v>
      </c>
      <c r="N1172" s="23" t="s">
        <v>1167</v>
      </c>
      <c r="O1172" s="23" t="s">
        <v>2525</v>
      </c>
      <c r="P1172" s="23">
        <v>32606</v>
      </c>
      <c r="Q1172" s="23">
        <v>0.75</v>
      </c>
      <c r="R1172" s="23" t="s">
        <v>96</v>
      </c>
      <c r="S1172" s="23" t="s">
        <v>822</v>
      </c>
    </row>
    <row r="1173" spans="1:19" x14ac:dyDescent="0.35">
      <c r="A1173" s="23" t="str">
        <f t="shared" si="209"/>
        <v>Gil Abrantes Joao</v>
      </c>
      <c r="B1173" s="23" t="str">
        <f t="shared" si="210"/>
        <v>396.81.158.0</v>
      </c>
      <c r="C1173" s="23" t="str">
        <f t="shared" si="211"/>
        <v>R6</v>
      </c>
      <c r="D1173" s="23">
        <f t="shared" si="212"/>
        <v>3.4860000000000002</v>
      </c>
      <c r="E1173" s="23" t="str">
        <f t="shared" si="213"/>
        <v>45+</v>
      </c>
      <c r="F1173" s="23" t="str">
        <f t="shared" si="214"/>
        <v>A</v>
      </c>
      <c r="G1173" s="27" t="s">
        <v>4910</v>
      </c>
      <c r="H1173" s="27" t="str">
        <f t="shared" si="208"/>
        <v/>
      </c>
      <c r="I1173" s="23" t="str">
        <f t="shared" si="215"/>
        <v>Messieurs</v>
      </c>
      <c r="J1173" t="str">
        <f t="shared" si="216"/>
        <v>158.0</v>
      </c>
      <c r="K1173">
        <f t="shared" si="217"/>
        <v>1</v>
      </c>
      <c r="L1173" s="23" t="str">
        <f t="shared" si="218"/>
        <v>R6 </v>
      </c>
      <c r="M1173" s="23" t="s">
        <v>6541</v>
      </c>
      <c r="N1173" s="23" t="s">
        <v>6542</v>
      </c>
      <c r="O1173" s="23" t="s">
        <v>2517</v>
      </c>
      <c r="P1173" s="23">
        <v>10044</v>
      </c>
      <c r="Q1173" s="23">
        <v>3.4860000000000002</v>
      </c>
      <c r="R1173" s="23" t="s">
        <v>76</v>
      </c>
      <c r="S1173" s="23" t="s">
        <v>36</v>
      </c>
    </row>
    <row r="1174" spans="1:19" x14ac:dyDescent="0.35">
      <c r="A1174" s="23" t="str">
        <f t="shared" si="209"/>
        <v>Gilbert Zachary</v>
      </c>
      <c r="B1174" s="23" t="str">
        <f t="shared" si="210"/>
        <v>396.08.290.0</v>
      </c>
      <c r="C1174" s="23" t="str">
        <f t="shared" si="211"/>
        <v>R9</v>
      </c>
      <c r="D1174" s="23">
        <f t="shared" si="212"/>
        <v>0.745</v>
      </c>
      <c r="E1174" s="23" t="str">
        <f t="shared" si="213"/>
        <v>18&amp;U</v>
      </c>
      <c r="F1174" s="23" t="str">
        <f t="shared" si="214"/>
        <v>A</v>
      </c>
      <c r="G1174" s="27" t="s">
        <v>3273</v>
      </c>
      <c r="H1174" s="27" t="str">
        <f t="shared" si="208"/>
        <v/>
      </c>
      <c r="I1174" s="23" t="str">
        <f t="shared" si="215"/>
        <v>Messieurs</v>
      </c>
      <c r="J1174" t="str">
        <f t="shared" si="216"/>
        <v>290.0</v>
      </c>
      <c r="K1174">
        <f t="shared" si="217"/>
        <v>2</v>
      </c>
      <c r="L1174" s="23" t="str">
        <f t="shared" si="218"/>
        <v>R9 </v>
      </c>
      <c r="M1174" s="23" t="s">
        <v>4998</v>
      </c>
      <c r="N1174" s="23" t="s">
        <v>4999</v>
      </c>
      <c r="O1174" s="23" t="s">
        <v>2525</v>
      </c>
      <c r="P1174" s="23">
        <v>44992</v>
      </c>
      <c r="Q1174" s="23">
        <v>0.745</v>
      </c>
      <c r="R1174" s="23" t="s">
        <v>71</v>
      </c>
      <c r="S1174" s="23" t="s">
        <v>36</v>
      </c>
    </row>
    <row r="1175" spans="1:19" x14ac:dyDescent="0.35">
      <c r="A1175" s="23" t="str">
        <f t="shared" si="209"/>
        <v>Gillard Valérie</v>
      </c>
      <c r="B1175" s="23" t="str">
        <f t="shared" si="210"/>
        <v>396.72.542.0</v>
      </c>
      <c r="C1175" s="23" t="str">
        <f t="shared" si="211"/>
        <v>R9</v>
      </c>
      <c r="D1175" s="23">
        <f t="shared" si="212"/>
        <v>0.75</v>
      </c>
      <c r="E1175" s="23" t="str">
        <f t="shared" si="213"/>
        <v>50+</v>
      </c>
      <c r="F1175" s="23" t="str">
        <f t="shared" si="214"/>
        <v>S</v>
      </c>
      <c r="G1175" s="27" t="s">
        <v>26</v>
      </c>
      <c r="H1175" s="27" t="str">
        <f t="shared" si="208"/>
        <v/>
      </c>
      <c r="I1175" s="23" t="str">
        <f t="shared" si="215"/>
        <v>Dames</v>
      </c>
      <c r="J1175" t="str">
        <f t="shared" si="216"/>
        <v>542.0</v>
      </c>
      <c r="K1175">
        <f t="shared" si="217"/>
        <v>5</v>
      </c>
      <c r="L1175" s="23" t="str">
        <f t="shared" si="218"/>
        <v>R9 </v>
      </c>
      <c r="M1175" s="23" t="s">
        <v>509</v>
      </c>
      <c r="N1175" s="23" t="s">
        <v>510</v>
      </c>
      <c r="O1175" s="23" t="s">
        <v>2525</v>
      </c>
      <c r="P1175" s="23">
        <v>11849</v>
      </c>
      <c r="Q1175" s="23">
        <v>0.75</v>
      </c>
      <c r="R1175" s="23" t="s">
        <v>39</v>
      </c>
      <c r="S1175" s="23" t="s">
        <v>822</v>
      </c>
    </row>
    <row r="1176" spans="1:19" x14ac:dyDescent="0.35">
      <c r="A1176" s="23" t="str">
        <f t="shared" si="209"/>
        <v>Gillet Claire</v>
      </c>
      <c r="B1176" s="23" t="str">
        <f t="shared" si="210"/>
        <v>396.92.853.0</v>
      </c>
      <c r="C1176" s="23" t="str">
        <f t="shared" si="211"/>
        <v>R9</v>
      </c>
      <c r="D1176" s="23">
        <f t="shared" si="212"/>
        <v>0.75</v>
      </c>
      <c r="E1176" s="23" t="str">
        <f t="shared" si="213"/>
        <v>30+</v>
      </c>
      <c r="F1176" s="23" t="str">
        <f t="shared" si="214"/>
        <v>S</v>
      </c>
      <c r="G1176" s="27" t="s">
        <v>2786</v>
      </c>
      <c r="H1176" s="27" t="str">
        <f t="shared" si="208"/>
        <v/>
      </c>
      <c r="I1176" s="23" t="str">
        <f t="shared" si="215"/>
        <v>Dames</v>
      </c>
      <c r="J1176" t="str">
        <f t="shared" si="216"/>
        <v>853.0</v>
      </c>
      <c r="K1176">
        <f t="shared" si="217"/>
        <v>8</v>
      </c>
      <c r="L1176" s="23" t="str">
        <f t="shared" si="218"/>
        <v>R9 </v>
      </c>
      <c r="M1176" s="23" t="s">
        <v>2936</v>
      </c>
      <c r="N1176" s="23" t="s">
        <v>2937</v>
      </c>
      <c r="O1176" s="23" t="s">
        <v>2525</v>
      </c>
      <c r="P1176" s="23">
        <v>11849</v>
      </c>
      <c r="Q1176" s="23">
        <v>0.75</v>
      </c>
      <c r="R1176" s="23" t="s">
        <v>35</v>
      </c>
      <c r="S1176" s="23" t="s">
        <v>822</v>
      </c>
    </row>
    <row r="1177" spans="1:19" x14ac:dyDescent="0.35">
      <c r="A1177" s="23" t="str">
        <f t="shared" si="209"/>
        <v>Gillet Fabienne</v>
      </c>
      <c r="B1177" s="23" t="str">
        <f t="shared" si="210"/>
        <v>396.65.722.0</v>
      </c>
      <c r="C1177" s="23" t="str">
        <f t="shared" si="211"/>
        <v>R9</v>
      </c>
      <c r="D1177" s="23">
        <f t="shared" si="212"/>
        <v>0.75</v>
      </c>
      <c r="E1177" s="23" t="str">
        <f t="shared" si="213"/>
        <v>60+</v>
      </c>
      <c r="F1177" s="23" t="str">
        <f t="shared" si="214"/>
        <v>A</v>
      </c>
      <c r="G1177" s="27" t="s">
        <v>4909</v>
      </c>
      <c r="H1177" s="27" t="str">
        <f t="shared" si="208"/>
        <v/>
      </c>
      <c r="I1177" s="23" t="str">
        <f t="shared" si="215"/>
        <v>Dames</v>
      </c>
      <c r="J1177" t="str">
        <f t="shared" si="216"/>
        <v>722.0</v>
      </c>
      <c r="K1177">
        <f t="shared" si="217"/>
        <v>7</v>
      </c>
      <c r="L1177" s="23" t="str">
        <f t="shared" si="218"/>
        <v>R9 </v>
      </c>
      <c r="M1177" s="23" t="s">
        <v>1035</v>
      </c>
      <c r="N1177" s="23" t="s">
        <v>1036</v>
      </c>
      <c r="O1177" s="23" t="s">
        <v>2525</v>
      </c>
      <c r="P1177" s="23">
        <v>11849</v>
      </c>
      <c r="Q1177" s="23">
        <v>0.75</v>
      </c>
      <c r="R1177" s="23" t="s">
        <v>47</v>
      </c>
      <c r="S1177" s="23" t="s">
        <v>36</v>
      </c>
    </row>
    <row r="1178" spans="1:19" x14ac:dyDescent="0.35">
      <c r="A1178" s="23" t="str">
        <f t="shared" si="209"/>
        <v>Gilliéron André Lupo</v>
      </c>
      <c r="B1178" s="23" t="str">
        <f t="shared" si="210"/>
        <v>396.10.180.0</v>
      </c>
      <c r="C1178" s="23" t="str">
        <f t="shared" si="211"/>
        <v>R9</v>
      </c>
      <c r="D1178" s="23">
        <f t="shared" si="212"/>
        <v>0.75</v>
      </c>
      <c r="E1178" s="23" t="str">
        <f t="shared" si="213"/>
        <v>16&amp;U</v>
      </c>
      <c r="F1178" s="23" t="str">
        <f t="shared" si="214"/>
        <v>S</v>
      </c>
      <c r="G1178" s="27" t="s">
        <v>493</v>
      </c>
      <c r="H1178" s="27" t="str">
        <f t="shared" si="208"/>
        <v/>
      </c>
      <c r="I1178" s="23" t="str">
        <f t="shared" si="215"/>
        <v>Messieurs</v>
      </c>
      <c r="J1178" t="str">
        <f t="shared" si="216"/>
        <v>180.0</v>
      </c>
      <c r="K1178">
        <f t="shared" si="217"/>
        <v>1</v>
      </c>
      <c r="L1178" s="23" t="str">
        <f t="shared" si="218"/>
        <v>R9 </v>
      </c>
      <c r="M1178" s="23" t="s">
        <v>2150</v>
      </c>
      <c r="N1178" s="23" t="s">
        <v>2151</v>
      </c>
      <c r="O1178" s="23" t="s">
        <v>2525</v>
      </c>
      <c r="P1178" s="23">
        <v>32606</v>
      </c>
      <c r="Q1178" s="23">
        <v>0.75</v>
      </c>
      <c r="R1178" s="23" t="s">
        <v>85</v>
      </c>
      <c r="S1178" s="23" t="s">
        <v>822</v>
      </c>
    </row>
    <row r="1179" spans="1:19" x14ac:dyDescent="0.35">
      <c r="A1179" s="23" t="str">
        <f t="shared" si="209"/>
        <v>Gillieron Hubert Orso</v>
      </c>
      <c r="B1179" s="23" t="str">
        <f t="shared" si="210"/>
        <v>396.73.250.0</v>
      </c>
      <c r="C1179" s="23" t="str">
        <f t="shared" si="211"/>
        <v>R9</v>
      </c>
      <c r="D1179" s="23">
        <f t="shared" si="212"/>
        <v>0.75</v>
      </c>
      <c r="E1179" s="23" t="str">
        <f t="shared" si="213"/>
        <v>50+</v>
      </c>
      <c r="F1179" s="23" t="str">
        <f t="shared" si="214"/>
        <v>S</v>
      </c>
      <c r="G1179" s="27" t="s">
        <v>493</v>
      </c>
      <c r="H1179" s="27" t="str">
        <f t="shared" si="208"/>
        <v/>
      </c>
      <c r="I1179" s="23" t="str">
        <f t="shared" si="215"/>
        <v>Messieurs</v>
      </c>
      <c r="J1179" t="str">
        <f t="shared" si="216"/>
        <v>250.0</v>
      </c>
      <c r="K1179">
        <f t="shared" si="217"/>
        <v>2</v>
      </c>
      <c r="L1179" s="23" t="str">
        <f t="shared" si="218"/>
        <v>R9 </v>
      </c>
      <c r="M1179" s="23" t="s">
        <v>518</v>
      </c>
      <c r="N1179" s="23" t="s">
        <v>519</v>
      </c>
      <c r="O1179" s="23" t="s">
        <v>2525</v>
      </c>
      <c r="P1179" s="23">
        <v>32606</v>
      </c>
      <c r="Q1179" s="23">
        <v>0.75</v>
      </c>
      <c r="R1179" s="23" t="s">
        <v>39</v>
      </c>
      <c r="S1179" s="23" t="s">
        <v>822</v>
      </c>
    </row>
    <row r="1180" spans="1:19" x14ac:dyDescent="0.35">
      <c r="A1180" s="23" t="str">
        <f t="shared" si="209"/>
        <v>Gilliéron Livia</v>
      </c>
      <c r="B1180" s="23" t="str">
        <f t="shared" si="210"/>
        <v>396.14.637.0</v>
      </c>
      <c r="C1180" s="23" t="str">
        <f t="shared" si="211"/>
        <v>R8</v>
      </c>
      <c r="D1180" s="23">
        <f t="shared" si="212"/>
        <v>0.874</v>
      </c>
      <c r="E1180" s="23" t="str">
        <f t="shared" si="213"/>
        <v>12&amp;U</v>
      </c>
      <c r="F1180" s="23" t="str">
        <f t="shared" si="214"/>
        <v>S</v>
      </c>
      <c r="G1180" s="27" t="s">
        <v>493</v>
      </c>
      <c r="H1180" s="27" t="str">
        <f t="shared" si="208"/>
        <v/>
      </c>
      <c r="I1180" s="23" t="str">
        <f t="shared" si="215"/>
        <v>Dames</v>
      </c>
      <c r="J1180" t="str">
        <f t="shared" si="216"/>
        <v>637.0</v>
      </c>
      <c r="K1180">
        <f t="shared" si="217"/>
        <v>6</v>
      </c>
      <c r="L1180" s="23" t="str">
        <f t="shared" si="218"/>
        <v>R8 </v>
      </c>
      <c r="M1180" s="23" t="s">
        <v>2847</v>
      </c>
      <c r="N1180" s="23" t="s">
        <v>2848</v>
      </c>
      <c r="O1180" s="23" t="s">
        <v>2522</v>
      </c>
      <c r="P1180" s="23">
        <v>11245</v>
      </c>
      <c r="Q1180" s="23">
        <v>0.874</v>
      </c>
      <c r="R1180" s="23" t="s">
        <v>50</v>
      </c>
      <c r="S1180" s="23" t="s">
        <v>822</v>
      </c>
    </row>
    <row r="1181" spans="1:19" x14ac:dyDescent="0.35">
      <c r="A1181" s="23" t="str">
        <f t="shared" si="209"/>
        <v>Gilliéron Shana</v>
      </c>
      <c r="B1181" s="23" t="str">
        <f t="shared" si="210"/>
        <v>396.15.632.0</v>
      </c>
      <c r="C1181" s="23" t="str">
        <f t="shared" si="211"/>
        <v>R6</v>
      </c>
      <c r="D1181" s="23">
        <f t="shared" si="212"/>
        <v>4.3010000000000002</v>
      </c>
      <c r="E1181" s="23" t="str">
        <f t="shared" si="213"/>
        <v>12&amp;U</v>
      </c>
      <c r="F1181" s="23" t="str">
        <f t="shared" si="214"/>
        <v>A</v>
      </c>
      <c r="G1181" s="27" t="s">
        <v>29</v>
      </c>
      <c r="H1181" s="27" t="str">
        <f t="shared" si="208"/>
        <v/>
      </c>
      <c r="I1181" s="23" t="str">
        <f t="shared" si="215"/>
        <v>Dames</v>
      </c>
      <c r="J1181" t="str">
        <f t="shared" si="216"/>
        <v>632.0</v>
      </c>
      <c r="K1181">
        <f t="shared" si="217"/>
        <v>6</v>
      </c>
      <c r="L1181" s="23" t="str">
        <f t="shared" si="218"/>
        <v>R6 </v>
      </c>
      <c r="M1181" s="23" t="s">
        <v>4136</v>
      </c>
      <c r="N1181" s="23" t="s">
        <v>4137</v>
      </c>
      <c r="O1181" s="23" t="s">
        <v>2517</v>
      </c>
      <c r="P1181" s="23">
        <v>2293</v>
      </c>
      <c r="Q1181" s="23">
        <v>4.3010000000000002</v>
      </c>
      <c r="R1181" s="23" t="s">
        <v>50</v>
      </c>
      <c r="S1181" s="23" t="s">
        <v>36</v>
      </c>
    </row>
    <row r="1182" spans="1:19" x14ac:dyDescent="0.35">
      <c r="A1182" s="23" t="str">
        <f t="shared" si="209"/>
        <v>Gillioz Alexandre</v>
      </c>
      <c r="B1182" s="23" t="str">
        <f t="shared" si="210"/>
        <v>396.88.279.0</v>
      </c>
      <c r="C1182" s="23" t="str">
        <f t="shared" si="211"/>
        <v>R9</v>
      </c>
      <c r="D1182" s="23">
        <f t="shared" si="212"/>
        <v>0.75</v>
      </c>
      <c r="E1182" s="23" t="str">
        <f t="shared" si="213"/>
        <v>35+</v>
      </c>
      <c r="F1182" s="23" t="str">
        <f t="shared" si="214"/>
        <v>A</v>
      </c>
      <c r="G1182" s="27" t="s">
        <v>25</v>
      </c>
      <c r="H1182" s="27" t="str">
        <f t="shared" si="208"/>
        <v/>
      </c>
      <c r="I1182" s="23" t="str">
        <f t="shared" si="215"/>
        <v>Messieurs</v>
      </c>
      <c r="J1182" t="str">
        <f t="shared" si="216"/>
        <v>279.0</v>
      </c>
      <c r="K1182">
        <f t="shared" si="217"/>
        <v>2</v>
      </c>
      <c r="L1182" s="23" t="str">
        <f t="shared" si="218"/>
        <v>R9 </v>
      </c>
      <c r="M1182" s="23" t="s">
        <v>105</v>
      </c>
      <c r="N1182" s="23" t="s">
        <v>400</v>
      </c>
      <c r="O1182" s="23" t="s">
        <v>2525</v>
      </c>
      <c r="P1182" s="23">
        <v>32606</v>
      </c>
      <c r="Q1182" s="23">
        <v>0.75</v>
      </c>
      <c r="R1182" s="23" t="s">
        <v>42</v>
      </c>
      <c r="S1182" s="23" t="s">
        <v>36</v>
      </c>
    </row>
    <row r="1183" spans="1:19" x14ac:dyDescent="0.35">
      <c r="A1183" s="23" t="str">
        <f t="shared" si="209"/>
        <v>Gillioz Marie-Madeleine</v>
      </c>
      <c r="B1183" s="23" t="str">
        <f t="shared" si="210"/>
        <v>396.55.554.0</v>
      </c>
      <c r="C1183" s="23" t="str">
        <f t="shared" si="211"/>
        <v>R9</v>
      </c>
      <c r="D1183" s="23">
        <f t="shared" si="212"/>
        <v>0.75</v>
      </c>
      <c r="E1183" s="23" t="str">
        <f t="shared" si="213"/>
        <v>70+</v>
      </c>
      <c r="F1183" s="23" t="str">
        <f t="shared" si="214"/>
        <v>S</v>
      </c>
      <c r="G1183" s="27" t="s">
        <v>3259</v>
      </c>
      <c r="H1183" s="27" t="str">
        <f t="shared" si="208"/>
        <v/>
      </c>
      <c r="I1183" s="23" t="str">
        <f t="shared" si="215"/>
        <v>Dames</v>
      </c>
      <c r="J1183" t="str">
        <f t="shared" si="216"/>
        <v>554.0</v>
      </c>
      <c r="K1183">
        <f t="shared" si="217"/>
        <v>5</v>
      </c>
      <c r="L1183" s="23" t="str">
        <f t="shared" si="218"/>
        <v>R9 </v>
      </c>
      <c r="M1183" s="23" t="s">
        <v>891</v>
      </c>
      <c r="N1183" s="23" t="s">
        <v>892</v>
      </c>
      <c r="O1183" s="23" t="s">
        <v>2525</v>
      </c>
      <c r="P1183" s="23">
        <v>11849</v>
      </c>
      <c r="Q1183" s="23">
        <v>0.75</v>
      </c>
      <c r="R1183" s="23" t="s">
        <v>144</v>
      </c>
      <c r="S1183" s="23" t="s">
        <v>822</v>
      </c>
    </row>
    <row r="1184" spans="1:19" x14ac:dyDescent="0.35">
      <c r="A1184" s="23" t="str">
        <f t="shared" si="209"/>
        <v>Gillioz Romane</v>
      </c>
      <c r="B1184" s="23" t="str">
        <f t="shared" si="210"/>
        <v>396.05.583.0</v>
      </c>
      <c r="C1184" s="23" t="str">
        <f t="shared" si="211"/>
        <v>R7</v>
      </c>
      <c r="D1184" s="23">
        <f t="shared" si="212"/>
        <v>1.919</v>
      </c>
      <c r="E1184" s="23" t="str">
        <f t="shared" si="213"/>
        <v>A</v>
      </c>
      <c r="F1184" s="23" t="str">
        <f t="shared" si="214"/>
        <v>A</v>
      </c>
      <c r="G1184" s="27" t="s">
        <v>25</v>
      </c>
      <c r="H1184" s="27" t="str">
        <f t="shared" si="208"/>
        <v/>
      </c>
      <c r="I1184" s="23" t="str">
        <f t="shared" si="215"/>
        <v>Dames</v>
      </c>
      <c r="J1184" t="str">
        <f t="shared" si="216"/>
        <v>583.0</v>
      </c>
      <c r="K1184">
        <f t="shared" si="217"/>
        <v>5</v>
      </c>
      <c r="L1184" s="23" t="str">
        <f t="shared" si="218"/>
        <v>R7 </v>
      </c>
      <c r="M1184" s="23" t="s">
        <v>4901</v>
      </c>
      <c r="N1184" s="23" t="s">
        <v>4902</v>
      </c>
      <c r="O1184" s="23" t="s">
        <v>2518</v>
      </c>
      <c r="P1184" s="23">
        <v>7137</v>
      </c>
      <c r="Q1184" s="23">
        <v>1.919</v>
      </c>
      <c r="R1184" s="23" t="s">
        <v>36</v>
      </c>
      <c r="S1184" s="23" t="s">
        <v>36</v>
      </c>
    </row>
    <row r="1185" spans="1:19" x14ac:dyDescent="0.35">
      <c r="A1185" s="23" t="str">
        <f t="shared" si="209"/>
        <v>Gilson Emmanuel</v>
      </c>
      <c r="B1185" s="23" t="str">
        <f t="shared" si="210"/>
        <v>396.93.258.0</v>
      </c>
      <c r="C1185" s="23" t="str">
        <f t="shared" si="211"/>
        <v>R8</v>
      </c>
      <c r="D1185" s="23">
        <f t="shared" si="212"/>
        <v>1.4390000000000001</v>
      </c>
      <c r="E1185" s="23" t="str">
        <f t="shared" si="213"/>
        <v>A</v>
      </c>
      <c r="F1185" s="23" t="str">
        <f t="shared" si="214"/>
        <v>S</v>
      </c>
      <c r="G1185" s="27" t="s">
        <v>4910</v>
      </c>
      <c r="H1185" s="27" t="str">
        <f t="shared" si="208"/>
        <v/>
      </c>
      <c r="I1185" s="23" t="str">
        <f t="shared" si="215"/>
        <v>Messieurs</v>
      </c>
      <c r="J1185" t="str">
        <f t="shared" si="216"/>
        <v>258.0</v>
      </c>
      <c r="K1185">
        <f t="shared" si="217"/>
        <v>2</v>
      </c>
      <c r="L1185" s="23" t="str">
        <f t="shared" si="218"/>
        <v>R8 </v>
      </c>
      <c r="M1185" s="23" t="s">
        <v>6754</v>
      </c>
      <c r="N1185" s="23" t="s">
        <v>6755</v>
      </c>
      <c r="O1185" s="23" t="s">
        <v>2522</v>
      </c>
      <c r="P1185" s="23">
        <v>24239</v>
      </c>
      <c r="Q1185" s="23">
        <v>1.4390000000000001</v>
      </c>
      <c r="R1185" s="23" t="s">
        <v>36</v>
      </c>
      <c r="S1185" s="23" t="s">
        <v>822</v>
      </c>
    </row>
    <row r="1186" spans="1:19" x14ac:dyDescent="0.35">
      <c r="A1186" s="23" t="str">
        <f t="shared" si="209"/>
        <v>Gimmi Alain</v>
      </c>
      <c r="B1186" s="23" t="str">
        <f t="shared" si="210"/>
        <v>397.62.108.0</v>
      </c>
      <c r="C1186" s="23" t="str">
        <f t="shared" si="211"/>
        <v>R8</v>
      </c>
      <c r="D1186" s="23">
        <f t="shared" si="212"/>
        <v>1.484</v>
      </c>
      <c r="E1186" s="23" t="str">
        <f t="shared" si="213"/>
        <v>60+</v>
      </c>
      <c r="F1186" s="23" t="str">
        <f t="shared" si="214"/>
        <v>A</v>
      </c>
      <c r="G1186" s="27" t="s">
        <v>4910</v>
      </c>
      <c r="H1186" s="27" t="str">
        <f t="shared" si="208"/>
        <v/>
      </c>
      <c r="I1186" s="23" t="str">
        <f t="shared" si="215"/>
        <v>Messieurs</v>
      </c>
      <c r="J1186" t="str">
        <f t="shared" si="216"/>
        <v>108.0</v>
      </c>
      <c r="K1186">
        <f t="shared" si="217"/>
        <v>1</v>
      </c>
      <c r="L1186" s="23" t="str">
        <f t="shared" si="218"/>
        <v>R8 </v>
      </c>
      <c r="M1186" s="23" t="s">
        <v>6748</v>
      </c>
      <c r="N1186" s="23" t="s">
        <v>6749</v>
      </c>
      <c r="O1186" s="23" t="s">
        <v>2522</v>
      </c>
      <c r="P1186" s="23">
        <v>23813</v>
      </c>
      <c r="Q1186" s="23">
        <v>1.484</v>
      </c>
      <c r="R1186" s="23" t="s">
        <v>47</v>
      </c>
      <c r="S1186" s="23" t="s">
        <v>36</v>
      </c>
    </row>
    <row r="1187" spans="1:19" x14ac:dyDescent="0.35">
      <c r="A1187" s="23" t="str">
        <f t="shared" si="209"/>
        <v>Gingins Juan Sebastian</v>
      </c>
      <c r="B1187" s="23" t="str">
        <f t="shared" si="210"/>
        <v>397.06.203.0</v>
      </c>
      <c r="C1187" s="23" t="str">
        <f t="shared" si="211"/>
        <v>R9</v>
      </c>
      <c r="D1187" s="23">
        <f t="shared" si="212"/>
        <v>0.75</v>
      </c>
      <c r="E1187" s="23" t="str">
        <f t="shared" si="213"/>
        <v>A</v>
      </c>
      <c r="F1187" s="23" t="str">
        <f t="shared" si="214"/>
        <v>A</v>
      </c>
      <c r="G1187" s="27" t="s">
        <v>28</v>
      </c>
      <c r="H1187" s="27" t="str">
        <f t="shared" si="208"/>
        <v/>
      </c>
      <c r="I1187" s="23" t="str">
        <f t="shared" si="215"/>
        <v>Messieurs</v>
      </c>
      <c r="J1187" t="str">
        <f t="shared" si="216"/>
        <v>203.0</v>
      </c>
      <c r="K1187">
        <f t="shared" si="217"/>
        <v>2</v>
      </c>
      <c r="L1187" s="23" t="str">
        <f t="shared" si="218"/>
        <v>R9 </v>
      </c>
      <c r="M1187" s="23" t="s">
        <v>2307</v>
      </c>
      <c r="N1187" s="23" t="s">
        <v>2308</v>
      </c>
      <c r="O1187" s="23" t="s">
        <v>2525</v>
      </c>
      <c r="P1187" s="23">
        <v>32606</v>
      </c>
      <c r="Q1187" s="23">
        <v>0.75</v>
      </c>
      <c r="R1187" s="23" t="s">
        <v>36</v>
      </c>
      <c r="S1187" s="23" t="s">
        <v>36</v>
      </c>
    </row>
    <row r="1188" spans="1:19" x14ac:dyDescent="0.35">
      <c r="A1188" s="23" t="str">
        <f t="shared" si="209"/>
        <v>Giniyatullin Artur</v>
      </c>
      <c r="B1188" s="23" t="str">
        <f t="shared" si="210"/>
        <v>397.96.236.0</v>
      </c>
      <c r="C1188" s="23" t="str">
        <f t="shared" si="211"/>
        <v>R7</v>
      </c>
      <c r="D1188" s="23">
        <f t="shared" si="212"/>
        <v>3.1640000000000001</v>
      </c>
      <c r="E1188" s="23" t="str">
        <f t="shared" si="213"/>
        <v>A</v>
      </c>
      <c r="F1188" s="23" t="str">
        <f t="shared" si="214"/>
        <v>A</v>
      </c>
      <c r="G1188" s="27" t="s">
        <v>5553</v>
      </c>
      <c r="H1188" s="27" t="str">
        <f t="shared" si="208"/>
        <v/>
      </c>
      <c r="I1188" s="23" t="str">
        <f t="shared" si="215"/>
        <v>Messieurs</v>
      </c>
      <c r="J1188" t="str">
        <f t="shared" si="216"/>
        <v>236.0</v>
      </c>
      <c r="K1188">
        <f t="shared" si="217"/>
        <v>2</v>
      </c>
      <c r="L1188" s="23" t="str">
        <f t="shared" si="218"/>
        <v>R7 </v>
      </c>
      <c r="M1188" s="23" t="s">
        <v>5153</v>
      </c>
      <c r="N1188" s="23" t="s">
        <v>5154</v>
      </c>
      <c r="O1188" s="23" t="s">
        <v>2518</v>
      </c>
      <c r="P1188" s="23">
        <v>11741</v>
      </c>
      <c r="Q1188" s="23">
        <v>3.1640000000000001</v>
      </c>
      <c r="R1188" s="23" t="s">
        <v>36</v>
      </c>
      <c r="S1188" s="23" t="s">
        <v>36</v>
      </c>
    </row>
    <row r="1189" spans="1:19" x14ac:dyDescent="0.35">
      <c r="A1189" s="23" t="str">
        <f t="shared" si="209"/>
        <v>Giordano Alexis</v>
      </c>
      <c r="B1189" s="23" t="str">
        <f t="shared" si="210"/>
        <v>397.03.267.0</v>
      </c>
      <c r="C1189" s="23" t="str">
        <f t="shared" si="211"/>
        <v>R8</v>
      </c>
      <c r="D1189" s="23">
        <f t="shared" si="212"/>
        <v>1.625</v>
      </c>
      <c r="E1189" s="23" t="str">
        <f t="shared" si="213"/>
        <v>A</v>
      </c>
      <c r="F1189" s="23" t="str">
        <f t="shared" si="214"/>
        <v>S</v>
      </c>
      <c r="G1189" s="27" t="s">
        <v>4909</v>
      </c>
      <c r="H1189" s="27" t="str">
        <f t="shared" si="208"/>
        <v/>
      </c>
      <c r="I1189" s="23" t="str">
        <f t="shared" si="215"/>
        <v>Messieurs</v>
      </c>
      <c r="J1189" t="str">
        <f t="shared" si="216"/>
        <v>267.0</v>
      </c>
      <c r="K1189">
        <f t="shared" si="217"/>
        <v>2</v>
      </c>
      <c r="L1189" s="23" t="str">
        <f t="shared" si="218"/>
        <v>R8 </v>
      </c>
      <c r="M1189" s="23" t="s">
        <v>5759</v>
      </c>
      <c r="N1189" s="23" t="s">
        <v>5760</v>
      </c>
      <c r="O1189" s="23" t="s">
        <v>2522</v>
      </c>
      <c r="P1189" s="23">
        <v>22512</v>
      </c>
      <c r="Q1189" s="23">
        <v>1.625</v>
      </c>
      <c r="R1189" s="23" t="s">
        <v>36</v>
      </c>
      <c r="S1189" s="23" t="s">
        <v>822</v>
      </c>
    </row>
    <row r="1190" spans="1:19" x14ac:dyDescent="0.35">
      <c r="A1190" s="23" t="str">
        <f t="shared" si="209"/>
        <v>Giorgetti Fausto</v>
      </c>
      <c r="B1190" s="23" t="str">
        <f t="shared" si="210"/>
        <v>397.58.331.0</v>
      </c>
      <c r="C1190" s="23" t="str">
        <f t="shared" si="211"/>
        <v>R8</v>
      </c>
      <c r="D1190" s="23">
        <f t="shared" si="212"/>
        <v>1.3140000000000001</v>
      </c>
      <c r="E1190" s="23" t="str">
        <f t="shared" si="213"/>
        <v>65+</v>
      </c>
      <c r="F1190" s="23" t="str">
        <f t="shared" si="214"/>
        <v>A</v>
      </c>
      <c r="G1190" s="27" t="s">
        <v>4910</v>
      </c>
      <c r="H1190" s="27" t="str">
        <f t="shared" si="208"/>
        <v/>
      </c>
      <c r="I1190" s="23" t="str">
        <f t="shared" si="215"/>
        <v>Messieurs</v>
      </c>
      <c r="J1190" t="str">
        <f t="shared" si="216"/>
        <v>331.0</v>
      </c>
      <c r="K1190">
        <f t="shared" si="217"/>
        <v>3</v>
      </c>
      <c r="L1190" s="23" t="str">
        <f t="shared" si="218"/>
        <v>R8 </v>
      </c>
      <c r="M1190" s="23" t="s">
        <v>6768</v>
      </c>
      <c r="N1190" s="23" t="s">
        <v>6769</v>
      </c>
      <c r="O1190" s="23" t="s">
        <v>2522</v>
      </c>
      <c r="P1190" s="23">
        <v>25587</v>
      </c>
      <c r="Q1190" s="23">
        <v>1.3140000000000001</v>
      </c>
      <c r="R1190" s="23" t="s">
        <v>96</v>
      </c>
      <c r="S1190" s="23" t="s">
        <v>36</v>
      </c>
    </row>
    <row r="1191" spans="1:19" x14ac:dyDescent="0.35">
      <c r="A1191" s="23" t="str">
        <f t="shared" si="209"/>
        <v>Giorgis Leonard</v>
      </c>
      <c r="B1191" s="23" t="str">
        <f t="shared" si="210"/>
        <v>397.95.310.0</v>
      </c>
      <c r="C1191" s="23" t="str">
        <f t="shared" si="211"/>
        <v>R9</v>
      </c>
      <c r="D1191" s="23">
        <f t="shared" si="212"/>
        <v>0.75</v>
      </c>
      <c r="E1191" s="23" t="str">
        <f t="shared" si="213"/>
        <v>A</v>
      </c>
      <c r="F1191" s="23" t="str">
        <f t="shared" si="214"/>
        <v>S</v>
      </c>
      <c r="G1191" s="27" t="s">
        <v>497</v>
      </c>
      <c r="H1191" s="27" t="str">
        <f t="shared" si="208"/>
        <v/>
      </c>
      <c r="I1191" s="23" t="str">
        <f t="shared" si="215"/>
        <v>Messieurs</v>
      </c>
      <c r="J1191" t="str">
        <f t="shared" si="216"/>
        <v>310.0</v>
      </c>
      <c r="K1191">
        <f t="shared" si="217"/>
        <v>3</v>
      </c>
      <c r="L1191" s="23" t="str">
        <f t="shared" si="218"/>
        <v>R9 </v>
      </c>
      <c r="M1191" s="23" t="s">
        <v>1168</v>
      </c>
      <c r="N1191" s="23" t="s">
        <v>1169</v>
      </c>
      <c r="O1191" s="23" t="s">
        <v>2525</v>
      </c>
      <c r="P1191" s="23">
        <v>32606</v>
      </c>
      <c r="Q1191" s="23">
        <v>0.75</v>
      </c>
      <c r="R1191" s="23" t="s">
        <v>36</v>
      </c>
      <c r="S1191" s="23" t="s">
        <v>822</v>
      </c>
    </row>
    <row r="1192" spans="1:19" x14ac:dyDescent="0.35">
      <c r="A1192" s="23" t="str">
        <f t="shared" si="209"/>
        <v>Giorgis Lucien</v>
      </c>
      <c r="B1192" s="23" t="str">
        <f t="shared" si="210"/>
        <v>397.01.220.0</v>
      </c>
      <c r="C1192" s="23" t="str">
        <f t="shared" si="211"/>
        <v>R9</v>
      </c>
      <c r="D1192" s="23">
        <f t="shared" si="212"/>
        <v>0.75</v>
      </c>
      <c r="E1192" s="23" t="str">
        <f t="shared" si="213"/>
        <v>A</v>
      </c>
      <c r="F1192" s="23" t="str">
        <f t="shared" si="214"/>
        <v>S</v>
      </c>
      <c r="G1192" s="27" t="s">
        <v>28</v>
      </c>
      <c r="H1192" s="27" t="str">
        <f t="shared" si="208"/>
        <v/>
      </c>
      <c r="I1192" s="23" t="str">
        <f t="shared" si="215"/>
        <v>Messieurs</v>
      </c>
      <c r="J1192" t="str">
        <f t="shared" si="216"/>
        <v>220.0</v>
      </c>
      <c r="K1192">
        <f t="shared" si="217"/>
        <v>2</v>
      </c>
      <c r="L1192" s="23" t="str">
        <f t="shared" si="218"/>
        <v>R9 </v>
      </c>
      <c r="M1192" s="23" t="s">
        <v>1418</v>
      </c>
      <c r="N1192" s="23" t="s">
        <v>1419</v>
      </c>
      <c r="O1192" s="23" t="s">
        <v>2525</v>
      </c>
      <c r="P1192" s="23">
        <v>32606</v>
      </c>
      <c r="Q1192" s="23">
        <v>0.75</v>
      </c>
      <c r="R1192" s="23" t="s">
        <v>36</v>
      </c>
      <c r="S1192" s="23" t="s">
        <v>822</v>
      </c>
    </row>
    <row r="1193" spans="1:19" x14ac:dyDescent="0.35">
      <c r="A1193" s="23" t="str">
        <f t="shared" si="209"/>
        <v>Giraldo Mauricio</v>
      </c>
      <c r="B1193" s="23" t="str">
        <f t="shared" si="210"/>
        <v>398.69.315.0</v>
      </c>
      <c r="C1193" s="23" t="str">
        <f t="shared" si="211"/>
        <v>R8</v>
      </c>
      <c r="D1193" s="23">
        <f t="shared" si="212"/>
        <v>1.407</v>
      </c>
      <c r="E1193" s="23" t="str">
        <f t="shared" si="213"/>
        <v>55+</v>
      </c>
      <c r="F1193" s="23" t="str">
        <f t="shared" si="214"/>
        <v>A</v>
      </c>
      <c r="G1193" s="27" t="s">
        <v>27</v>
      </c>
      <c r="H1193" s="27" t="str">
        <f t="shared" si="208"/>
        <v/>
      </c>
      <c r="I1193" s="23" t="str">
        <f t="shared" si="215"/>
        <v>Messieurs</v>
      </c>
      <c r="J1193" t="str">
        <f t="shared" si="216"/>
        <v>315.0</v>
      </c>
      <c r="K1193">
        <f t="shared" si="217"/>
        <v>3</v>
      </c>
      <c r="L1193" s="23" t="str">
        <f t="shared" si="218"/>
        <v>R8 </v>
      </c>
      <c r="M1193" s="23" t="s">
        <v>3120</v>
      </c>
      <c r="N1193" s="23" t="s">
        <v>3121</v>
      </c>
      <c r="O1193" s="23" t="s">
        <v>2522</v>
      </c>
      <c r="P1193" s="23">
        <v>24546</v>
      </c>
      <c r="Q1193" s="23">
        <v>1.407</v>
      </c>
      <c r="R1193" s="23" t="s">
        <v>53</v>
      </c>
      <c r="S1193" s="23" t="s">
        <v>36</v>
      </c>
    </row>
    <row r="1194" spans="1:19" x14ac:dyDescent="0.35">
      <c r="A1194" s="23" t="str">
        <f t="shared" si="209"/>
        <v>Giraldo Tomas</v>
      </c>
      <c r="B1194" s="23" t="str">
        <f t="shared" si="210"/>
        <v>398.03.482.0</v>
      </c>
      <c r="C1194" s="23" t="str">
        <f t="shared" si="211"/>
        <v>R8</v>
      </c>
      <c r="D1194" s="23">
        <f t="shared" si="212"/>
        <v>1.1399999999999999</v>
      </c>
      <c r="E1194" s="23" t="str">
        <f t="shared" si="213"/>
        <v>A</v>
      </c>
      <c r="F1194" s="23" t="str">
        <f t="shared" si="214"/>
        <v>A</v>
      </c>
      <c r="G1194" s="27" t="s">
        <v>27</v>
      </c>
      <c r="H1194" s="27" t="str">
        <f t="shared" si="208"/>
        <v/>
      </c>
      <c r="I1194" s="23" t="str">
        <f t="shared" si="215"/>
        <v>Messieurs</v>
      </c>
      <c r="J1194" t="str">
        <f t="shared" si="216"/>
        <v>482.0</v>
      </c>
      <c r="K1194">
        <f t="shared" si="217"/>
        <v>4</v>
      </c>
      <c r="L1194" s="23" t="str">
        <f t="shared" si="218"/>
        <v>R8 </v>
      </c>
      <c r="M1194" s="23" t="s">
        <v>3122</v>
      </c>
      <c r="N1194" s="23" t="s">
        <v>3123</v>
      </c>
      <c r="O1194" s="23" t="s">
        <v>2522</v>
      </c>
      <c r="P1194" s="23">
        <v>27599</v>
      </c>
      <c r="Q1194" s="23">
        <v>1.1399999999999999</v>
      </c>
      <c r="R1194" s="23" t="s">
        <v>36</v>
      </c>
      <c r="S1194" s="23" t="s">
        <v>36</v>
      </c>
    </row>
    <row r="1195" spans="1:19" x14ac:dyDescent="0.35">
      <c r="A1195" s="23" t="str">
        <f t="shared" si="209"/>
        <v>Girard Sébastien</v>
      </c>
      <c r="B1195" s="23" t="str">
        <f t="shared" si="210"/>
        <v>398.88.340.0</v>
      </c>
      <c r="C1195" s="23" t="str">
        <f t="shared" si="211"/>
        <v>R9</v>
      </c>
      <c r="D1195" s="23">
        <f t="shared" si="212"/>
        <v>0.75</v>
      </c>
      <c r="E1195" s="23" t="str">
        <f t="shared" si="213"/>
        <v>35+</v>
      </c>
      <c r="F1195" s="23" t="str">
        <f t="shared" si="214"/>
        <v>A</v>
      </c>
      <c r="G1195" s="27" t="s">
        <v>1733</v>
      </c>
      <c r="H1195" s="27" t="str">
        <f t="shared" si="208"/>
        <v/>
      </c>
      <c r="I1195" s="23" t="str">
        <f t="shared" si="215"/>
        <v>Messieurs</v>
      </c>
      <c r="J1195" t="str">
        <f t="shared" si="216"/>
        <v>340.0</v>
      </c>
      <c r="K1195">
        <f t="shared" si="217"/>
        <v>3</v>
      </c>
      <c r="L1195" s="23" t="str">
        <f t="shared" si="218"/>
        <v>R9 </v>
      </c>
      <c r="M1195" s="23" t="s">
        <v>3224</v>
      </c>
      <c r="N1195" s="23" t="s">
        <v>3225</v>
      </c>
      <c r="O1195" s="23" t="s">
        <v>2525</v>
      </c>
      <c r="P1195" s="23">
        <v>32606</v>
      </c>
      <c r="Q1195" s="23">
        <v>0.75</v>
      </c>
      <c r="R1195" s="23" t="s">
        <v>42</v>
      </c>
      <c r="S1195" s="23" t="s">
        <v>36</v>
      </c>
    </row>
    <row r="1196" spans="1:19" x14ac:dyDescent="0.35">
      <c r="A1196" s="23" t="str">
        <f t="shared" si="209"/>
        <v>Girardin Marlon</v>
      </c>
      <c r="B1196" s="23" t="str">
        <f t="shared" si="210"/>
        <v>398.00.221.0</v>
      </c>
      <c r="C1196" s="23" t="str">
        <f t="shared" si="211"/>
        <v>R9</v>
      </c>
      <c r="D1196" s="23">
        <f t="shared" si="212"/>
        <v>0.75</v>
      </c>
      <c r="E1196" s="23" t="str">
        <f t="shared" si="213"/>
        <v>A</v>
      </c>
      <c r="F1196" s="23" t="str">
        <f t="shared" si="214"/>
        <v>S</v>
      </c>
      <c r="G1196" s="27" t="s">
        <v>27</v>
      </c>
      <c r="H1196" s="27" t="str">
        <f t="shared" si="208"/>
        <v/>
      </c>
      <c r="I1196" s="23" t="str">
        <f t="shared" si="215"/>
        <v>Messieurs</v>
      </c>
      <c r="J1196" t="str">
        <f t="shared" si="216"/>
        <v>221.0</v>
      </c>
      <c r="K1196">
        <f t="shared" si="217"/>
        <v>2</v>
      </c>
      <c r="L1196" s="23" t="str">
        <f t="shared" si="218"/>
        <v>R9 </v>
      </c>
      <c r="M1196" s="23" t="s">
        <v>1369</v>
      </c>
      <c r="N1196" s="23" t="s">
        <v>1370</v>
      </c>
      <c r="O1196" s="23" t="s">
        <v>2525</v>
      </c>
      <c r="P1196" s="23">
        <v>32606</v>
      </c>
      <c r="Q1196" s="23">
        <v>0.75</v>
      </c>
      <c r="R1196" s="23" t="s">
        <v>36</v>
      </c>
      <c r="S1196" s="23" t="s">
        <v>822</v>
      </c>
    </row>
    <row r="1197" spans="1:19" x14ac:dyDescent="0.35">
      <c r="A1197" s="23" t="str">
        <f t="shared" si="209"/>
        <v>Giraud Clémence</v>
      </c>
      <c r="B1197" s="23" t="str">
        <f t="shared" si="210"/>
        <v>398.07.513.0</v>
      </c>
      <c r="C1197" s="23" t="str">
        <f t="shared" si="211"/>
        <v>R4</v>
      </c>
      <c r="D1197" s="23">
        <f t="shared" si="212"/>
        <v>6.0590000000000002</v>
      </c>
      <c r="E1197" s="23" t="str">
        <f t="shared" si="213"/>
        <v>A</v>
      </c>
      <c r="F1197" s="23" t="str">
        <f t="shared" si="214"/>
        <v>S</v>
      </c>
      <c r="G1197" s="27" t="s">
        <v>4910</v>
      </c>
      <c r="H1197" s="27" t="str">
        <f t="shared" si="208"/>
        <v/>
      </c>
      <c r="I1197" s="23" t="str">
        <f t="shared" si="215"/>
        <v>Dames</v>
      </c>
      <c r="J1197" t="str">
        <f t="shared" si="216"/>
        <v>513.0</v>
      </c>
      <c r="K1197">
        <f t="shared" si="217"/>
        <v>5</v>
      </c>
      <c r="L1197" s="23" t="str">
        <f t="shared" si="218"/>
        <v>R4 </v>
      </c>
      <c r="M1197" s="23" t="s">
        <v>6249</v>
      </c>
      <c r="N1197" s="23" t="s">
        <v>6250</v>
      </c>
      <c r="O1197" s="23" t="s">
        <v>2516</v>
      </c>
      <c r="P1197" s="23">
        <v>836</v>
      </c>
      <c r="Q1197" s="23">
        <v>6.0590000000000002</v>
      </c>
      <c r="R1197" s="23" t="s">
        <v>36</v>
      </c>
      <c r="S1197" s="23" t="s">
        <v>822</v>
      </c>
    </row>
    <row r="1198" spans="1:19" x14ac:dyDescent="0.35">
      <c r="A1198" s="23" t="str">
        <f t="shared" si="209"/>
        <v>Girod Patrick</v>
      </c>
      <c r="B1198" s="23" t="str">
        <f t="shared" si="210"/>
        <v>398.77.174.0</v>
      </c>
      <c r="C1198" s="23" t="str">
        <f t="shared" si="211"/>
        <v>R7</v>
      </c>
      <c r="D1198" s="23">
        <f t="shared" si="212"/>
        <v>2.774</v>
      </c>
      <c r="E1198" s="23" t="str">
        <f t="shared" si="213"/>
        <v>45+</v>
      </c>
      <c r="F1198" s="23" t="str">
        <f t="shared" si="214"/>
        <v>A</v>
      </c>
      <c r="G1198" s="27" t="s">
        <v>29</v>
      </c>
      <c r="H1198" s="27" t="str">
        <f t="shared" si="208"/>
        <v/>
      </c>
      <c r="I1198" s="23" t="str">
        <f t="shared" si="215"/>
        <v>Messieurs</v>
      </c>
      <c r="J1198" t="str">
        <f t="shared" si="216"/>
        <v>174.0</v>
      </c>
      <c r="K1198">
        <f t="shared" si="217"/>
        <v>1</v>
      </c>
      <c r="L1198" s="23" t="str">
        <f t="shared" si="218"/>
        <v>R7 </v>
      </c>
      <c r="M1198" s="23" t="s">
        <v>4240</v>
      </c>
      <c r="N1198" s="23" t="s">
        <v>4241</v>
      </c>
      <c r="O1198" s="23" t="s">
        <v>2518</v>
      </c>
      <c r="P1198" s="23">
        <v>14031</v>
      </c>
      <c r="Q1198" s="23">
        <v>2.774</v>
      </c>
      <c r="R1198" s="23" t="s">
        <v>76</v>
      </c>
      <c r="S1198" s="23" t="s">
        <v>36</v>
      </c>
    </row>
    <row r="1199" spans="1:19" x14ac:dyDescent="0.35">
      <c r="A1199" s="23" t="str">
        <f t="shared" si="209"/>
        <v>Girod Philippe</v>
      </c>
      <c r="B1199" s="23" t="str">
        <f t="shared" si="210"/>
        <v>398.59.157.0</v>
      </c>
      <c r="C1199" s="23" t="str">
        <f t="shared" si="211"/>
        <v>R9</v>
      </c>
      <c r="D1199" s="23">
        <f t="shared" si="212"/>
        <v>0.75</v>
      </c>
      <c r="E1199" s="23" t="str">
        <f t="shared" si="213"/>
        <v>65+</v>
      </c>
      <c r="F1199" s="23" t="str">
        <f t="shared" si="214"/>
        <v>S</v>
      </c>
      <c r="G1199" s="27" t="s">
        <v>25</v>
      </c>
      <c r="H1199" s="27" t="str">
        <f t="shared" si="208"/>
        <v/>
      </c>
      <c r="I1199" s="23" t="str">
        <f t="shared" si="215"/>
        <v>Messieurs</v>
      </c>
      <c r="J1199" t="str">
        <f t="shared" si="216"/>
        <v>157.0</v>
      </c>
      <c r="K1199">
        <f t="shared" si="217"/>
        <v>1</v>
      </c>
      <c r="L1199" s="23" t="str">
        <f t="shared" si="218"/>
        <v>R9 </v>
      </c>
      <c r="M1199" s="23" t="s">
        <v>893</v>
      </c>
      <c r="N1199" s="23" t="s">
        <v>894</v>
      </c>
      <c r="O1199" s="23" t="s">
        <v>2525</v>
      </c>
      <c r="P1199" s="23">
        <v>32606</v>
      </c>
      <c r="Q1199" s="23">
        <v>0.75</v>
      </c>
      <c r="R1199" s="23" t="s">
        <v>96</v>
      </c>
      <c r="S1199" s="23" t="s">
        <v>822</v>
      </c>
    </row>
    <row r="1200" spans="1:19" x14ac:dyDescent="0.35">
      <c r="A1200" s="23" t="str">
        <f t="shared" si="209"/>
        <v>Giroud Camille</v>
      </c>
      <c r="B1200" s="23" t="str">
        <f t="shared" si="210"/>
        <v>398.10.711.0</v>
      </c>
      <c r="C1200" s="23" t="str">
        <f t="shared" si="211"/>
        <v>R7</v>
      </c>
      <c r="D1200" s="23">
        <f t="shared" si="212"/>
        <v>2.669</v>
      </c>
      <c r="E1200" s="23" t="str">
        <f t="shared" si="213"/>
        <v>16&amp;U</v>
      </c>
      <c r="F1200" s="23" t="str">
        <f t="shared" si="214"/>
        <v>A</v>
      </c>
      <c r="G1200" s="27" t="s">
        <v>26</v>
      </c>
      <c r="H1200" s="27" t="str">
        <f t="shared" si="208"/>
        <v/>
      </c>
      <c r="I1200" s="23" t="str">
        <f t="shared" si="215"/>
        <v>Dames</v>
      </c>
      <c r="J1200" t="str">
        <f t="shared" si="216"/>
        <v>711.0</v>
      </c>
      <c r="K1200">
        <f t="shared" si="217"/>
        <v>7</v>
      </c>
      <c r="L1200" s="23" t="str">
        <f t="shared" si="218"/>
        <v>R7 </v>
      </c>
      <c r="M1200" s="23" t="s">
        <v>2091</v>
      </c>
      <c r="N1200" s="23" t="s">
        <v>2092</v>
      </c>
      <c r="O1200" s="23" t="s">
        <v>2518</v>
      </c>
      <c r="P1200" s="23">
        <v>5103</v>
      </c>
      <c r="Q1200" s="23">
        <v>2.669</v>
      </c>
      <c r="R1200" s="23" t="s">
        <v>85</v>
      </c>
      <c r="S1200" s="23" t="s">
        <v>36</v>
      </c>
    </row>
    <row r="1201" spans="1:19" x14ac:dyDescent="0.35">
      <c r="A1201" s="23" t="str">
        <f t="shared" si="209"/>
        <v>Giroud Cédric</v>
      </c>
      <c r="B1201" s="23" t="str">
        <f t="shared" si="210"/>
        <v>398.93.447.0</v>
      </c>
      <c r="C1201" s="23" t="str">
        <f t="shared" si="211"/>
        <v>R9</v>
      </c>
      <c r="D1201" s="23">
        <f t="shared" si="212"/>
        <v>0.75</v>
      </c>
      <c r="E1201" s="23" t="str">
        <f t="shared" si="213"/>
        <v>A</v>
      </c>
      <c r="F1201" s="23" t="str">
        <f t="shared" si="214"/>
        <v>S</v>
      </c>
      <c r="G1201" s="27" t="s">
        <v>25</v>
      </c>
      <c r="H1201" s="27" t="str">
        <f t="shared" si="208"/>
        <v/>
      </c>
      <c r="I1201" s="23" t="str">
        <f t="shared" si="215"/>
        <v>Messieurs</v>
      </c>
      <c r="J1201" t="str">
        <f t="shared" si="216"/>
        <v>447.0</v>
      </c>
      <c r="K1201">
        <f t="shared" si="217"/>
        <v>4</v>
      </c>
      <c r="L1201" s="23" t="str">
        <f t="shared" si="218"/>
        <v>R9 </v>
      </c>
      <c r="M1201" s="23" t="s">
        <v>895</v>
      </c>
      <c r="N1201" s="23" t="s">
        <v>896</v>
      </c>
      <c r="O1201" s="23" t="s">
        <v>2525</v>
      </c>
      <c r="P1201" s="23">
        <v>32606</v>
      </c>
      <c r="Q1201" s="23">
        <v>0.75</v>
      </c>
      <c r="R1201" s="23" t="s">
        <v>36</v>
      </c>
      <c r="S1201" s="23" t="s">
        <v>822</v>
      </c>
    </row>
    <row r="1202" spans="1:19" x14ac:dyDescent="0.35">
      <c r="A1202" s="23" t="str">
        <f t="shared" si="209"/>
        <v>Giroud Chantal</v>
      </c>
      <c r="B1202" s="23" t="str">
        <f t="shared" si="210"/>
        <v>398.73.542.0</v>
      </c>
      <c r="C1202" s="23" t="str">
        <f t="shared" si="211"/>
        <v>R8</v>
      </c>
      <c r="D1202" s="23">
        <f t="shared" si="212"/>
        <v>0.78600000000000003</v>
      </c>
      <c r="E1202" s="23" t="str">
        <f t="shared" si="213"/>
        <v>50+</v>
      </c>
      <c r="F1202" s="23" t="str">
        <f t="shared" si="214"/>
        <v>A</v>
      </c>
      <c r="G1202" s="27" t="s">
        <v>26</v>
      </c>
      <c r="H1202" s="27" t="str">
        <f t="shared" si="208"/>
        <v/>
      </c>
      <c r="I1202" s="23" t="str">
        <f t="shared" si="215"/>
        <v>Dames</v>
      </c>
      <c r="J1202" t="str">
        <f t="shared" si="216"/>
        <v>542.0</v>
      </c>
      <c r="K1202">
        <f t="shared" si="217"/>
        <v>5</v>
      </c>
      <c r="L1202" s="23" t="str">
        <f t="shared" si="218"/>
        <v>R8 </v>
      </c>
      <c r="M1202" s="23" t="s">
        <v>969</v>
      </c>
      <c r="N1202" s="23" t="s">
        <v>970</v>
      </c>
      <c r="O1202" s="23" t="s">
        <v>2522</v>
      </c>
      <c r="P1202" s="23">
        <v>11666</v>
      </c>
      <c r="Q1202" s="23">
        <v>0.78600000000000003</v>
      </c>
      <c r="R1202" s="23" t="s">
        <v>39</v>
      </c>
      <c r="S1202" s="23" t="s">
        <v>36</v>
      </c>
    </row>
    <row r="1203" spans="1:19" x14ac:dyDescent="0.35">
      <c r="A1203" s="23" t="str">
        <f t="shared" si="209"/>
        <v>Giroud Sarah</v>
      </c>
      <c r="B1203" s="23" t="str">
        <f t="shared" si="210"/>
        <v>398.89.820.0</v>
      </c>
      <c r="C1203" s="23" t="str">
        <f t="shared" si="211"/>
        <v>R8</v>
      </c>
      <c r="D1203" s="23">
        <f t="shared" si="212"/>
        <v>1.5489999999999999</v>
      </c>
      <c r="E1203" s="23" t="str">
        <f t="shared" si="213"/>
        <v>35+</v>
      </c>
      <c r="F1203" s="23" t="str">
        <f t="shared" si="214"/>
        <v>A</v>
      </c>
      <c r="G1203" s="27" t="s">
        <v>3274</v>
      </c>
      <c r="H1203" s="27" t="str">
        <f t="shared" si="208"/>
        <v/>
      </c>
      <c r="I1203" s="23" t="str">
        <f t="shared" si="215"/>
        <v>Dames</v>
      </c>
      <c r="J1203" t="str">
        <f t="shared" si="216"/>
        <v>820.0</v>
      </c>
      <c r="K1203">
        <f t="shared" si="217"/>
        <v>8</v>
      </c>
      <c r="L1203" s="23" t="str">
        <f t="shared" si="218"/>
        <v>R8 </v>
      </c>
      <c r="M1203" s="23" t="s">
        <v>3664</v>
      </c>
      <c r="N1203" s="23" t="s">
        <v>3665</v>
      </c>
      <c r="O1203" s="23" t="s">
        <v>2522</v>
      </c>
      <c r="P1203" s="23">
        <v>8400</v>
      </c>
      <c r="Q1203" s="23">
        <v>1.5489999999999999</v>
      </c>
      <c r="R1203" s="23" t="s">
        <v>42</v>
      </c>
      <c r="S1203" s="23" t="s">
        <v>36</v>
      </c>
    </row>
    <row r="1204" spans="1:19" x14ac:dyDescent="0.35">
      <c r="A1204" s="23" t="str">
        <f t="shared" si="209"/>
        <v>Gisclon Marc</v>
      </c>
      <c r="B1204" s="23" t="str">
        <f t="shared" si="210"/>
        <v>399.86.325.0</v>
      </c>
      <c r="C1204" s="23" t="str">
        <f t="shared" si="211"/>
        <v>R8</v>
      </c>
      <c r="D1204" s="23">
        <f t="shared" si="212"/>
        <v>1.0780000000000001</v>
      </c>
      <c r="E1204" s="23" t="str">
        <f t="shared" si="213"/>
        <v>40+</v>
      </c>
      <c r="F1204" s="23" t="str">
        <f t="shared" si="214"/>
        <v>A</v>
      </c>
      <c r="G1204" s="27" t="s">
        <v>4909</v>
      </c>
      <c r="H1204" s="27" t="str">
        <f t="shared" ref="H1204:H1265" si="229">IF(B1204=B1203,1,"")</f>
        <v/>
      </c>
      <c r="I1204" s="23" t="str">
        <f t="shared" si="215"/>
        <v>Messieurs</v>
      </c>
      <c r="J1204" t="str">
        <f t="shared" si="216"/>
        <v>325.0</v>
      </c>
      <c r="K1204">
        <f t="shared" si="217"/>
        <v>3</v>
      </c>
      <c r="L1204" s="23" t="str">
        <f t="shared" si="218"/>
        <v>R8 </v>
      </c>
      <c r="M1204" s="23" t="s">
        <v>5823</v>
      </c>
      <c r="N1204" s="23" t="s">
        <v>5824</v>
      </c>
      <c r="O1204" s="23" t="s">
        <v>2522</v>
      </c>
      <c r="P1204" s="23">
        <v>28271</v>
      </c>
      <c r="Q1204" s="23">
        <v>1.0780000000000001</v>
      </c>
      <c r="R1204" s="23" t="s">
        <v>68</v>
      </c>
      <c r="S1204" s="23" t="s">
        <v>36</v>
      </c>
    </row>
    <row r="1205" spans="1:19" x14ac:dyDescent="0.35">
      <c r="A1205" s="23" t="str">
        <f t="shared" si="209"/>
        <v>Giulietti Hugo</v>
      </c>
      <c r="B1205" s="23" t="str">
        <f t="shared" si="210"/>
        <v>399.04.454.0</v>
      </c>
      <c r="C1205" s="23" t="str">
        <f t="shared" si="211"/>
        <v>R9</v>
      </c>
      <c r="D1205" s="23">
        <f t="shared" si="212"/>
        <v>0.75</v>
      </c>
      <c r="E1205" s="23" t="str">
        <f t="shared" si="213"/>
        <v>A</v>
      </c>
      <c r="F1205" s="23" t="str">
        <f t="shared" si="214"/>
        <v>S</v>
      </c>
      <c r="G1205" s="27" t="s">
        <v>2783</v>
      </c>
      <c r="H1205" s="27" t="str">
        <f t="shared" si="229"/>
        <v/>
      </c>
      <c r="I1205" s="23" t="str">
        <f t="shared" si="215"/>
        <v>Messieurs</v>
      </c>
      <c r="J1205" t="str">
        <f t="shared" si="216"/>
        <v>454.0</v>
      </c>
      <c r="K1205">
        <f t="shared" si="217"/>
        <v>4</v>
      </c>
      <c r="L1205" s="23" t="str">
        <f t="shared" si="218"/>
        <v>R9 </v>
      </c>
      <c r="M1205" s="23" t="s">
        <v>4106</v>
      </c>
      <c r="N1205" s="23" t="s">
        <v>4107</v>
      </c>
      <c r="O1205" s="23" t="s">
        <v>2525</v>
      </c>
      <c r="P1205" s="23">
        <v>32606</v>
      </c>
      <c r="Q1205" s="23">
        <v>0.75</v>
      </c>
      <c r="R1205" s="23" t="s">
        <v>36</v>
      </c>
      <c r="S1205" s="23" t="s">
        <v>822</v>
      </c>
    </row>
    <row r="1206" spans="1:19" x14ac:dyDescent="0.35">
      <c r="A1206" s="23" t="str">
        <f t="shared" si="209"/>
        <v>Giulietti John</v>
      </c>
      <c r="B1206" s="23" t="str">
        <f t="shared" si="210"/>
        <v>399.70.182.0</v>
      </c>
      <c r="C1206" s="23" t="str">
        <f t="shared" si="211"/>
        <v>R9</v>
      </c>
      <c r="D1206" s="23">
        <f t="shared" si="212"/>
        <v>0.75</v>
      </c>
      <c r="E1206" s="23" t="str">
        <f t="shared" si="213"/>
        <v>55+</v>
      </c>
      <c r="F1206" s="23" t="str">
        <f t="shared" si="214"/>
        <v>S</v>
      </c>
      <c r="G1206" s="27" t="s">
        <v>2783</v>
      </c>
      <c r="H1206" s="27" t="str">
        <f t="shared" si="229"/>
        <v/>
      </c>
      <c r="I1206" s="23" t="str">
        <f t="shared" si="215"/>
        <v>Messieurs</v>
      </c>
      <c r="J1206" t="str">
        <f t="shared" si="216"/>
        <v>182.0</v>
      </c>
      <c r="K1206">
        <f t="shared" si="217"/>
        <v>1</v>
      </c>
      <c r="L1206" s="23" t="str">
        <f t="shared" si="218"/>
        <v>R9 </v>
      </c>
      <c r="M1206" s="23" t="s">
        <v>4070</v>
      </c>
      <c r="N1206" s="23" t="s">
        <v>4071</v>
      </c>
      <c r="O1206" s="23" t="s">
        <v>2525</v>
      </c>
      <c r="P1206" s="23">
        <v>32606</v>
      </c>
      <c r="Q1206" s="23">
        <v>0.75</v>
      </c>
      <c r="R1206" s="23" t="s">
        <v>53</v>
      </c>
      <c r="S1206" s="23" t="s">
        <v>822</v>
      </c>
    </row>
    <row r="1207" spans="1:19" x14ac:dyDescent="0.35">
      <c r="A1207" s="23" t="str">
        <f t="shared" si="209"/>
        <v>Glannaz Christian</v>
      </c>
      <c r="B1207" s="23" t="str">
        <f t="shared" si="210"/>
        <v>400.66.281.0</v>
      </c>
      <c r="C1207" s="23" t="str">
        <f t="shared" si="211"/>
        <v>R7</v>
      </c>
      <c r="D1207" s="23">
        <f t="shared" si="212"/>
        <v>2.335</v>
      </c>
      <c r="E1207" s="23" t="str">
        <f t="shared" si="213"/>
        <v>60+</v>
      </c>
      <c r="F1207" s="23" t="str">
        <f t="shared" si="214"/>
        <v>A</v>
      </c>
      <c r="G1207" s="27" t="s">
        <v>3274</v>
      </c>
      <c r="H1207" s="27" t="str">
        <f t="shared" si="229"/>
        <v/>
      </c>
      <c r="I1207" s="23" t="str">
        <f t="shared" si="215"/>
        <v>Messieurs</v>
      </c>
      <c r="J1207" t="str">
        <f t="shared" si="216"/>
        <v>281.0</v>
      </c>
      <c r="K1207">
        <f t="shared" si="217"/>
        <v>2</v>
      </c>
      <c r="L1207" s="23" t="str">
        <f t="shared" si="218"/>
        <v>R7 </v>
      </c>
      <c r="M1207" s="23" t="s">
        <v>3698</v>
      </c>
      <c r="N1207" s="23" t="s">
        <v>3699</v>
      </c>
      <c r="O1207" s="23" t="s">
        <v>2518</v>
      </c>
      <c r="P1207" s="23">
        <v>16950</v>
      </c>
      <c r="Q1207" s="23">
        <v>2.335</v>
      </c>
      <c r="R1207" s="23" t="s">
        <v>47</v>
      </c>
      <c r="S1207" s="23" t="s">
        <v>36</v>
      </c>
    </row>
    <row r="1208" spans="1:19" x14ac:dyDescent="0.35">
      <c r="A1208" s="23" t="str">
        <f t="shared" si="209"/>
        <v>Glass Matthew</v>
      </c>
      <c r="B1208" s="23" t="str">
        <f t="shared" si="210"/>
        <v>400.12.285.0</v>
      </c>
      <c r="C1208" s="23" t="str">
        <f t="shared" si="211"/>
        <v>R9</v>
      </c>
      <c r="D1208" s="23">
        <f t="shared" si="212"/>
        <v>0.75</v>
      </c>
      <c r="E1208" s="23" t="str">
        <f t="shared" si="213"/>
        <v>14&amp;U</v>
      </c>
      <c r="F1208" s="23" t="str">
        <f t="shared" si="214"/>
        <v>S</v>
      </c>
      <c r="G1208" s="27" t="s">
        <v>1733</v>
      </c>
      <c r="H1208" s="27" t="str">
        <f t="shared" si="229"/>
        <v/>
      </c>
      <c r="I1208" s="23" t="str">
        <f t="shared" si="215"/>
        <v>Messieurs</v>
      </c>
      <c r="J1208" t="str">
        <f t="shared" si="216"/>
        <v>285.0</v>
      </c>
      <c r="K1208">
        <f t="shared" si="217"/>
        <v>2</v>
      </c>
      <c r="L1208" s="23" t="str">
        <f t="shared" si="218"/>
        <v>R9 </v>
      </c>
      <c r="M1208" s="23" t="s">
        <v>6227</v>
      </c>
      <c r="N1208" s="23" t="s">
        <v>6228</v>
      </c>
      <c r="O1208" s="23" t="s">
        <v>2525</v>
      </c>
      <c r="P1208" s="23">
        <v>32606</v>
      </c>
      <c r="Q1208" s="23">
        <v>0.75</v>
      </c>
      <c r="R1208" s="23" t="s">
        <v>81</v>
      </c>
      <c r="S1208" s="23" t="s">
        <v>822</v>
      </c>
    </row>
    <row r="1209" spans="1:19" x14ac:dyDescent="0.35">
      <c r="A1209" s="23" t="str">
        <f t="shared" si="209"/>
        <v>Glassey Corinne</v>
      </c>
      <c r="B1209" s="23" t="str">
        <f t="shared" si="210"/>
        <v>400.61.804.0</v>
      </c>
      <c r="C1209" s="23" t="str">
        <f t="shared" si="211"/>
        <v>R6</v>
      </c>
      <c r="D1209" s="23">
        <f t="shared" si="212"/>
        <v>3.4140000000000001</v>
      </c>
      <c r="E1209" s="23" t="str">
        <f t="shared" si="213"/>
        <v>65+</v>
      </c>
      <c r="F1209" s="23" t="str">
        <f t="shared" si="214"/>
        <v>A</v>
      </c>
      <c r="G1209" s="27" t="s">
        <v>25</v>
      </c>
      <c r="H1209" s="27" t="str">
        <f t="shared" si="229"/>
        <v/>
      </c>
      <c r="I1209" s="23" t="str">
        <f t="shared" si="215"/>
        <v>Dames</v>
      </c>
      <c r="J1209" t="str">
        <f t="shared" si="216"/>
        <v>804.0</v>
      </c>
      <c r="K1209">
        <f t="shared" si="217"/>
        <v>8</v>
      </c>
      <c r="L1209" s="23" t="str">
        <f t="shared" si="218"/>
        <v>R6 </v>
      </c>
      <c r="M1209" s="23" t="s">
        <v>40</v>
      </c>
      <c r="N1209" s="23" t="s">
        <v>41</v>
      </c>
      <c r="O1209" s="23" t="s">
        <v>2517</v>
      </c>
      <c r="P1209" s="23">
        <v>3655</v>
      </c>
      <c r="Q1209" s="23">
        <v>3.4140000000000001</v>
      </c>
      <c r="R1209" s="23" t="s">
        <v>96</v>
      </c>
      <c r="S1209" s="23" t="s">
        <v>36</v>
      </c>
    </row>
    <row r="1210" spans="1:19" x14ac:dyDescent="0.35">
      <c r="A1210" s="23" t="str">
        <f t="shared" si="209"/>
        <v>Glassey Stéphanie</v>
      </c>
      <c r="B1210" s="23" t="str">
        <f t="shared" si="210"/>
        <v>400.94.771.0</v>
      </c>
      <c r="C1210" s="23" t="str">
        <f t="shared" si="211"/>
        <v>R4</v>
      </c>
      <c r="D1210" s="23">
        <f t="shared" si="212"/>
        <v>6.452</v>
      </c>
      <c r="E1210" s="23" t="str">
        <f t="shared" si="213"/>
        <v>30+</v>
      </c>
      <c r="F1210" s="23" t="str">
        <f t="shared" si="214"/>
        <v>A</v>
      </c>
      <c r="G1210" s="27" t="s">
        <v>3259</v>
      </c>
      <c r="H1210" s="27" t="str">
        <f t="shared" si="229"/>
        <v/>
      </c>
      <c r="I1210" s="23" t="str">
        <f t="shared" si="215"/>
        <v>Dames</v>
      </c>
      <c r="J1210" t="str">
        <f t="shared" si="216"/>
        <v>771.0</v>
      </c>
      <c r="K1210">
        <f t="shared" si="217"/>
        <v>7</v>
      </c>
      <c r="L1210" s="23" t="str">
        <f t="shared" si="218"/>
        <v>R4 </v>
      </c>
      <c r="M1210" s="23" t="s">
        <v>4897</v>
      </c>
      <c r="N1210" s="23" t="s">
        <v>4898</v>
      </c>
      <c r="O1210" s="23" t="s">
        <v>2516</v>
      </c>
      <c r="P1210" s="23">
        <v>660</v>
      </c>
      <c r="Q1210" s="23">
        <v>6.452</v>
      </c>
      <c r="R1210" s="23" t="s">
        <v>35</v>
      </c>
      <c r="S1210" s="23" t="s">
        <v>36</v>
      </c>
    </row>
    <row r="1211" spans="1:19" x14ac:dyDescent="0.35">
      <c r="A1211" s="23" t="str">
        <f t="shared" si="209"/>
        <v>Glinz Darius</v>
      </c>
      <c r="B1211" s="23" t="str">
        <f t="shared" si="210"/>
        <v>401.07.185.0</v>
      </c>
      <c r="C1211" s="23" t="str">
        <f t="shared" si="211"/>
        <v>R9</v>
      </c>
      <c r="D1211" s="23">
        <f t="shared" si="212"/>
        <v>0.85399999999999998</v>
      </c>
      <c r="E1211" s="23" t="str">
        <f t="shared" si="213"/>
        <v>A</v>
      </c>
      <c r="F1211" s="23" t="str">
        <f t="shared" si="214"/>
        <v>S</v>
      </c>
      <c r="G1211" s="27" t="s">
        <v>5553</v>
      </c>
      <c r="H1211" s="27" t="str">
        <f t="shared" si="229"/>
        <v/>
      </c>
      <c r="I1211" s="23" t="str">
        <f t="shared" si="215"/>
        <v>Messieurs</v>
      </c>
      <c r="J1211" t="str">
        <f t="shared" si="216"/>
        <v>185.0</v>
      </c>
      <c r="K1211">
        <f t="shared" si="217"/>
        <v>1</v>
      </c>
      <c r="L1211" s="23" t="str">
        <f t="shared" si="218"/>
        <v>R9 </v>
      </c>
      <c r="M1211" s="23" t="s">
        <v>5323</v>
      </c>
      <c r="N1211" s="23" t="s">
        <v>5324</v>
      </c>
      <c r="O1211" s="23" t="s">
        <v>2525</v>
      </c>
      <c r="P1211" s="23">
        <v>31113</v>
      </c>
      <c r="Q1211" s="23">
        <v>0.85399999999999998</v>
      </c>
      <c r="R1211" s="23" t="s">
        <v>36</v>
      </c>
      <c r="S1211" s="23" t="s">
        <v>822</v>
      </c>
    </row>
    <row r="1212" spans="1:19" x14ac:dyDescent="0.35">
      <c r="A1212" s="23" t="str">
        <f t="shared" si="209"/>
        <v>Goasguen Balthazar</v>
      </c>
      <c r="B1212" s="23" t="str">
        <f t="shared" si="210"/>
        <v>403.11.169.0</v>
      </c>
      <c r="C1212" s="23" t="str">
        <f t="shared" si="211"/>
        <v>R7</v>
      </c>
      <c r="D1212" s="23">
        <f t="shared" si="212"/>
        <v>3.2989999999999999</v>
      </c>
      <c r="E1212" s="23" t="str">
        <f t="shared" si="213"/>
        <v>16&amp;U</v>
      </c>
      <c r="F1212" s="23" t="str">
        <f t="shared" si="214"/>
        <v>A</v>
      </c>
      <c r="G1212" s="27" t="s">
        <v>29</v>
      </c>
      <c r="H1212" s="27" t="str">
        <f t="shared" si="229"/>
        <v/>
      </c>
      <c r="I1212" s="23" t="str">
        <f t="shared" si="215"/>
        <v>Messieurs</v>
      </c>
      <c r="J1212" t="str">
        <f t="shared" si="216"/>
        <v>169.0</v>
      </c>
      <c r="K1212">
        <f t="shared" si="217"/>
        <v>1</v>
      </c>
      <c r="L1212" s="23" t="str">
        <f t="shared" si="218"/>
        <v>R7 </v>
      </c>
      <c r="M1212" s="23" t="s">
        <v>4230</v>
      </c>
      <c r="N1212" s="23" t="s">
        <v>4231</v>
      </c>
      <c r="O1212" s="23" t="s">
        <v>2518</v>
      </c>
      <c r="P1212" s="23">
        <v>11013</v>
      </c>
      <c r="Q1212" s="23">
        <v>3.2989999999999999</v>
      </c>
      <c r="R1212" s="23" t="s">
        <v>85</v>
      </c>
      <c r="S1212" s="23" t="s">
        <v>36</v>
      </c>
    </row>
    <row r="1213" spans="1:19" x14ac:dyDescent="0.35">
      <c r="A1213" s="23" t="str">
        <f t="shared" si="209"/>
        <v>Goasguen Sébastien</v>
      </c>
      <c r="B1213" s="23" t="str">
        <f t="shared" si="210"/>
        <v>403.74.184.0</v>
      </c>
      <c r="C1213" s="23" t="str">
        <f t="shared" si="211"/>
        <v>R8</v>
      </c>
      <c r="D1213" s="23">
        <f t="shared" si="212"/>
        <v>1.155</v>
      </c>
      <c r="E1213" s="23" t="str">
        <f t="shared" si="213"/>
        <v>50+</v>
      </c>
      <c r="F1213" s="23" t="str">
        <f t="shared" si="214"/>
        <v>A</v>
      </c>
      <c r="G1213" s="27" t="s">
        <v>29</v>
      </c>
      <c r="H1213" s="27" t="str">
        <f t="shared" si="229"/>
        <v/>
      </c>
      <c r="I1213" s="23" t="str">
        <f t="shared" si="215"/>
        <v>Messieurs</v>
      </c>
      <c r="J1213" t="str">
        <f t="shared" si="216"/>
        <v>184.0</v>
      </c>
      <c r="K1213">
        <f t="shared" si="217"/>
        <v>1</v>
      </c>
      <c r="L1213" s="23" t="str">
        <f t="shared" si="218"/>
        <v>R8 </v>
      </c>
      <c r="M1213" s="23" t="s">
        <v>4328</v>
      </c>
      <c r="N1213" s="23" t="s">
        <v>4329</v>
      </c>
      <c r="O1213" s="23" t="s">
        <v>2522</v>
      </c>
      <c r="P1213" s="23">
        <v>27418</v>
      </c>
      <c r="Q1213" s="23">
        <v>1.155</v>
      </c>
      <c r="R1213" s="23" t="s">
        <v>39</v>
      </c>
      <c r="S1213" s="23" t="s">
        <v>36</v>
      </c>
    </row>
    <row r="1214" spans="1:19" x14ac:dyDescent="0.35">
      <c r="A1214" s="23" t="str">
        <f t="shared" si="209"/>
        <v>Gobet Michel</v>
      </c>
      <c r="B1214" s="23" t="str">
        <f t="shared" si="210"/>
        <v>403.64.141.0</v>
      </c>
      <c r="C1214" s="23" t="str">
        <f t="shared" si="211"/>
        <v>R9</v>
      </c>
      <c r="D1214" s="23">
        <f t="shared" si="212"/>
        <v>0.75</v>
      </c>
      <c r="E1214" s="23" t="str">
        <f t="shared" si="213"/>
        <v>60+</v>
      </c>
      <c r="F1214" s="23" t="str">
        <f t="shared" si="214"/>
        <v>S</v>
      </c>
      <c r="G1214" s="27" t="s">
        <v>27</v>
      </c>
      <c r="H1214" s="27" t="str">
        <f t="shared" si="229"/>
        <v/>
      </c>
      <c r="I1214" s="23" t="str">
        <f t="shared" si="215"/>
        <v>Messieurs</v>
      </c>
      <c r="J1214" t="str">
        <f t="shared" si="216"/>
        <v>141.0</v>
      </c>
      <c r="K1214">
        <f t="shared" si="217"/>
        <v>1</v>
      </c>
      <c r="L1214" s="23" t="str">
        <f t="shared" si="218"/>
        <v>R9 </v>
      </c>
      <c r="M1214" s="23" t="s">
        <v>227</v>
      </c>
      <c r="N1214" s="23" t="s">
        <v>228</v>
      </c>
      <c r="O1214" s="23" t="s">
        <v>2525</v>
      </c>
      <c r="P1214" s="23">
        <v>32606</v>
      </c>
      <c r="Q1214" s="23">
        <v>0.75</v>
      </c>
      <c r="R1214" s="23" t="s">
        <v>47</v>
      </c>
      <c r="S1214" s="23" t="s">
        <v>822</v>
      </c>
    </row>
    <row r="1215" spans="1:19" x14ac:dyDescent="0.35">
      <c r="A1215" s="23" t="str">
        <f t="shared" si="209"/>
        <v>Goetz Walter</v>
      </c>
      <c r="B1215" s="23" t="str">
        <f t="shared" si="210"/>
        <v>404.36.427.0</v>
      </c>
      <c r="C1215" s="23" t="str">
        <f t="shared" si="211"/>
        <v>R9</v>
      </c>
      <c r="D1215" s="23">
        <f t="shared" si="212"/>
        <v>0.75</v>
      </c>
      <c r="E1215" s="23" t="str">
        <f t="shared" si="213"/>
        <v>90+</v>
      </c>
      <c r="F1215" s="23" t="str">
        <f t="shared" si="214"/>
        <v>S</v>
      </c>
      <c r="G1215" s="27" t="s">
        <v>2783</v>
      </c>
      <c r="H1215" s="27" t="str">
        <f t="shared" si="229"/>
        <v/>
      </c>
      <c r="I1215" s="23" t="str">
        <f t="shared" si="215"/>
        <v>Messieurs</v>
      </c>
      <c r="J1215" t="str">
        <f t="shared" si="216"/>
        <v>427.0</v>
      </c>
      <c r="K1215">
        <f t="shared" si="217"/>
        <v>4</v>
      </c>
      <c r="L1215" s="23" t="str">
        <f t="shared" si="218"/>
        <v>R9 </v>
      </c>
      <c r="M1215" s="23" t="s">
        <v>1574</v>
      </c>
      <c r="N1215" s="23" t="s">
        <v>1575</v>
      </c>
      <c r="O1215" s="23" t="s">
        <v>2525</v>
      </c>
      <c r="P1215" s="23">
        <v>32606</v>
      </c>
      <c r="Q1215" s="23">
        <v>0.75</v>
      </c>
      <c r="R1215" s="23" t="s">
        <v>3915</v>
      </c>
      <c r="S1215" s="23" t="s">
        <v>822</v>
      </c>
    </row>
    <row r="1216" spans="1:19" x14ac:dyDescent="0.35">
      <c r="A1216" s="23" t="str">
        <f t="shared" si="209"/>
        <v>Goguet Remi</v>
      </c>
      <c r="B1216" s="23" t="str">
        <f t="shared" si="210"/>
        <v>403.62.278.0</v>
      </c>
      <c r="C1216" s="23" t="str">
        <f t="shared" si="211"/>
        <v>R9</v>
      </c>
      <c r="D1216" s="23">
        <f t="shared" si="212"/>
        <v>0.54900000000000004</v>
      </c>
      <c r="E1216" s="23" t="str">
        <f t="shared" si="213"/>
        <v>60+</v>
      </c>
      <c r="F1216" s="23" t="str">
        <f t="shared" si="214"/>
        <v>A</v>
      </c>
      <c r="G1216" s="27" t="s">
        <v>28</v>
      </c>
      <c r="H1216" s="27" t="str">
        <f t="shared" si="229"/>
        <v/>
      </c>
      <c r="I1216" s="23" t="str">
        <f t="shared" si="215"/>
        <v>Messieurs</v>
      </c>
      <c r="J1216" t="str">
        <f t="shared" si="216"/>
        <v>278.0</v>
      </c>
      <c r="K1216">
        <f t="shared" si="217"/>
        <v>2</v>
      </c>
      <c r="L1216" s="23" t="str">
        <f t="shared" si="218"/>
        <v>R9 </v>
      </c>
      <c r="M1216" s="23" t="s">
        <v>354</v>
      </c>
      <c r="N1216" s="23" t="s">
        <v>355</v>
      </c>
      <c r="O1216" s="23" t="s">
        <v>2525</v>
      </c>
      <c r="P1216" s="23">
        <v>58860</v>
      </c>
      <c r="Q1216" s="23">
        <v>0.54900000000000004</v>
      </c>
      <c r="R1216" s="23" t="s">
        <v>47</v>
      </c>
      <c r="S1216" s="23" t="s">
        <v>36</v>
      </c>
    </row>
    <row r="1217" spans="1:19" x14ac:dyDescent="0.35">
      <c r="A1217" s="23" t="str">
        <f t="shared" si="209"/>
        <v>Gohl Audrey</v>
      </c>
      <c r="B1217" s="23" t="str">
        <f t="shared" si="210"/>
        <v>403.90.768.0</v>
      </c>
      <c r="C1217" s="23" t="str">
        <f t="shared" si="211"/>
        <v>R9</v>
      </c>
      <c r="D1217" s="23">
        <f t="shared" si="212"/>
        <v>0.75</v>
      </c>
      <c r="E1217" s="23" t="str">
        <f t="shared" si="213"/>
        <v>35+</v>
      </c>
      <c r="F1217" s="23" t="str">
        <f t="shared" si="214"/>
        <v>S</v>
      </c>
      <c r="G1217" s="27" t="s">
        <v>27</v>
      </c>
      <c r="H1217" s="27" t="str">
        <f t="shared" si="229"/>
        <v/>
      </c>
      <c r="I1217" s="23" t="str">
        <f t="shared" si="215"/>
        <v>Dames</v>
      </c>
      <c r="J1217" t="str">
        <f t="shared" si="216"/>
        <v>768.0</v>
      </c>
      <c r="K1217">
        <f t="shared" si="217"/>
        <v>7</v>
      </c>
      <c r="L1217" s="23" t="str">
        <f t="shared" si="218"/>
        <v>R9 </v>
      </c>
      <c r="M1217" s="23" t="s">
        <v>215</v>
      </c>
      <c r="N1217" s="23" t="s">
        <v>216</v>
      </c>
      <c r="O1217" s="23" t="s">
        <v>2525</v>
      </c>
      <c r="P1217" s="23">
        <v>11849</v>
      </c>
      <c r="Q1217" s="23">
        <v>0.75</v>
      </c>
      <c r="R1217" s="23" t="s">
        <v>42</v>
      </c>
      <c r="S1217" s="23" t="s">
        <v>822</v>
      </c>
    </row>
    <row r="1218" spans="1:19" x14ac:dyDescent="0.35">
      <c r="A1218" s="23" t="str">
        <f t="shared" si="209"/>
        <v>Gojanovic Bryan</v>
      </c>
      <c r="B1218" s="23" t="str">
        <f t="shared" si="210"/>
        <v>403.00.127.0</v>
      </c>
      <c r="C1218" s="23" t="str">
        <f t="shared" si="211"/>
        <v>R7</v>
      </c>
      <c r="D1218" s="23">
        <f t="shared" si="212"/>
        <v>3.3319999999999999</v>
      </c>
      <c r="E1218" s="23" t="str">
        <f t="shared" si="213"/>
        <v>A</v>
      </c>
      <c r="F1218" s="23" t="str">
        <f t="shared" si="214"/>
        <v>S</v>
      </c>
      <c r="G1218" s="27" t="s">
        <v>497</v>
      </c>
      <c r="H1218" s="27" t="str">
        <f t="shared" si="229"/>
        <v/>
      </c>
      <c r="I1218" s="23" t="str">
        <f t="shared" si="215"/>
        <v>Messieurs</v>
      </c>
      <c r="J1218" t="str">
        <f t="shared" si="216"/>
        <v>127.0</v>
      </c>
      <c r="K1218">
        <f t="shared" si="217"/>
        <v>1</v>
      </c>
      <c r="L1218" s="23" t="str">
        <f t="shared" si="218"/>
        <v>R7 </v>
      </c>
      <c r="M1218" s="23" t="s">
        <v>3297</v>
      </c>
      <c r="N1218" s="23" t="s">
        <v>3298</v>
      </c>
      <c r="O1218" s="23" t="s">
        <v>2518</v>
      </c>
      <c r="P1218" s="23">
        <v>10824</v>
      </c>
      <c r="Q1218" s="23">
        <v>3.3319999999999999</v>
      </c>
      <c r="R1218" s="23" t="s">
        <v>36</v>
      </c>
      <c r="S1218" s="23" t="s">
        <v>822</v>
      </c>
    </row>
    <row r="1219" spans="1:19" x14ac:dyDescent="0.35">
      <c r="A1219" s="23" t="str">
        <f t="shared" si="209"/>
        <v>Golay Hugo</v>
      </c>
      <c r="B1219" s="23" t="str">
        <f t="shared" si="210"/>
        <v>403.06.176.0</v>
      </c>
      <c r="C1219" s="23" t="str">
        <f t="shared" si="211"/>
        <v>R7</v>
      </c>
      <c r="D1219" s="23">
        <f t="shared" si="212"/>
        <v>2.0019999999999998</v>
      </c>
      <c r="E1219" s="23" t="str">
        <f t="shared" si="213"/>
        <v>A</v>
      </c>
      <c r="F1219" s="23" t="str">
        <f t="shared" si="214"/>
        <v>S</v>
      </c>
      <c r="G1219" s="27" t="s">
        <v>27</v>
      </c>
      <c r="H1219" s="27" t="str">
        <f t="shared" si="229"/>
        <v/>
      </c>
      <c r="I1219" s="23" t="str">
        <f t="shared" si="215"/>
        <v>Messieurs</v>
      </c>
      <c r="J1219" t="str">
        <f t="shared" si="216"/>
        <v>176.0</v>
      </c>
      <c r="K1219">
        <f t="shared" si="217"/>
        <v>1</v>
      </c>
      <c r="L1219" s="23" t="str">
        <f t="shared" si="218"/>
        <v>R7 </v>
      </c>
      <c r="M1219" s="23" t="s">
        <v>2254</v>
      </c>
      <c r="N1219" s="23" t="s">
        <v>2255</v>
      </c>
      <c r="O1219" s="23" t="s">
        <v>2518</v>
      </c>
      <c r="P1219" s="23">
        <v>19389</v>
      </c>
      <c r="Q1219" s="23">
        <v>2.0019999999999998</v>
      </c>
      <c r="R1219" s="23" t="s">
        <v>36</v>
      </c>
      <c r="S1219" s="23" t="s">
        <v>822</v>
      </c>
    </row>
    <row r="1220" spans="1:19" x14ac:dyDescent="0.35">
      <c r="A1220" s="23" t="str">
        <f t="shared" ref="A1220:A1283" si="230">+N1220</f>
        <v>Golay Michel</v>
      </c>
      <c r="B1220" s="23" t="str">
        <f t="shared" ref="B1220:B1283" si="231">+M1220</f>
        <v>403.73.342.0</v>
      </c>
      <c r="C1220" s="23" t="str">
        <f t="shared" ref="C1220:C1283" si="232">LEFT(L1220,2)</f>
        <v>R9</v>
      </c>
      <c r="D1220" s="23">
        <f t="shared" ref="D1220:D1283" si="233">+Q1220</f>
        <v>0.75</v>
      </c>
      <c r="E1220" s="23" t="str">
        <f t="shared" ref="E1220:E1283" si="234">+R1220</f>
        <v>50+</v>
      </c>
      <c r="F1220" s="23" t="str">
        <f t="shared" ref="F1220:F1283" si="235">+S1220</f>
        <v>S</v>
      </c>
      <c r="G1220" s="27" t="s">
        <v>497</v>
      </c>
      <c r="H1220" s="27" t="str">
        <f t="shared" si="229"/>
        <v/>
      </c>
      <c r="I1220" s="23" t="str">
        <f t="shared" ref="I1220:I1283" si="236">IF(K1220&gt;4,"Dames","Messieurs")</f>
        <v>Messieurs</v>
      </c>
      <c r="J1220" t="str">
        <f t="shared" ref="J1220:J1283" si="237">RIGHT(B1220,5)</f>
        <v>342.0</v>
      </c>
      <c r="K1220">
        <f t="shared" ref="K1220:K1283" si="238">VALUE(LEFT(J1220,1))</f>
        <v>3</v>
      </c>
      <c r="L1220" s="23" t="str">
        <f t="shared" ref="L1220:L1283" si="239">+O1220</f>
        <v>R9 </v>
      </c>
      <c r="M1220" s="23" t="s">
        <v>1170</v>
      </c>
      <c r="N1220" s="23" t="s">
        <v>359</v>
      </c>
      <c r="O1220" s="23" t="s">
        <v>2525</v>
      </c>
      <c r="P1220" s="23">
        <v>32606</v>
      </c>
      <c r="Q1220" s="23">
        <v>0.75</v>
      </c>
      <c r="R1220" s="23" t="s">
        <v>39</v>
      </c>
      <c r="S1220" s="23" t="s">
        <v>822</v>
      </c>
    </row>
    <row r="1221" spans="1:19" x14ac:dyDescent="0.35">
      <c r="A1221" s="23" t="str">
        <f t="shared" si="230"/>
        <v>Golay Tristan</v>
      </c>
      <c r="B1221" s="23" t="str">
        <f t="shared" si="231"/>
        <v>403.04.321.0</v>
      </c>
      <c r="C1221" s="23" t="str">
        <f t="shared" si="232"/>
        <v>R9</v>
      </c>
      <c r="D1221" s="23">
        <f t="shared" si="233"/>
        <v>0.75</v>
      </c>
      <c r="E1221" s="23" t="str">
        <f t="shared" si="234"/>
        <v>A</v>
      </c>
      <c r="F1221" s="23" t="str">
        <f t="shared" si="235"/>
        <v>S</v>
      </c>
      <c r="G1221" s="27" t="s">
        <v>4909</v>
      </c>
      <c r="H1221" s="27" t="str">
        <f t="shared" si="229"/>
        <v/>
      </c>
      <c r="I1221" s="23" t="str">
        <f t="shared" si="236"/>
        <v>Messieurs</v>
      </c>
      <c r="J1221" t="str">
        <f t="shared" si="237"/>
        <v>321.0</v>
      </c>
      <c r="K1221">
        <f t="shared" si="238"/>
        <v>3</v>
      </c>
      <c r="L1221" s="23" t="str">
        <f t="shared" si="239"/>
        <v>R9 </v>
      </c>
      <c r="M1221" s="23" t="s">
        <v>5915</v>
      </c>
      <c r="N1221" s="23" t="s">
        <v>5916</v>
      </c>
      <c r="O1221" s="23" t="s">
        <v>2525</v>
      </c>
      <c r="P1221" s="23">
        <v>32606</v>
      </c>
      <c r="Q1221" s="23">
        <v>0.75</v>
      </c>
      <c r="R1221" s="23" t="s">
        <v>36</v>
      </c>
      <c r="S1221" s="23" t="s">
        <v>822</v>
      </c>
    </row>
    <row r="1222" spans="1:19" x14ac:dyDescent="0.35">
      <c r="A1222" s="23" t="str">
        <f t="shared" si="230"/>
        <v>Goldhirsch Lea</v>
      </c>
      <c r="B1222" s="23" t="str">
        <f t="shared" si="231"/>
        <v>403.97.627.0</v>
      </c>
      <c r="C1222" s="23" t="str">
        <f t="shared" si="232"/>
        <v>R4</v>
      </c>
      <c r="D1222" s="23">
        <f t="shared" si="233"/>
        <v>5.8520000000000003</v>
      </c>
      <c r="E1222" s="23" t="str">
        <f t="shared" si="234"/>
        <v>A</v>
      </c>
      <c r="F1222" s="23" t="str">
        <f t="shared" si="235"/>
        <v>A</v>
      </c>
      <c r="G1222" s="27" t="s">
        <v>4909</v>
      </c>
      <c r="H1222" s="27" t="str">
        <f t="shared" si="229"/>
        <v/>
      </c>
      <c r="I1222" s="23" t="str">
        <f t="shared" si="236"/>
        <v>Dames</v>
      </c>
      <c r="J1222" t="str">
        <f t="shared" si="237"/>
        <v>627.0</v>
      </c>
      <c r="K1222">
        <f t="shared" si="238"/>
        <v>6</v>
      </c>
      <c r="L1222" s="23" t="str">
        <f t="shared" si="239"/>
        <v>R4 </v>
      </c>
      <c r="M1222" s="23" t="s">
        <v>5657</v>
      </c>
      <c r="N1222" s="23" t="s">
        <v>5658</v>
      </c>
      <c r="O1222" s="23" t="s">
        <v>2516</v>
      </c>
      <c r="P1222" s="23">
        <v>954</v>
      </c>
      <c r="Q1222" s="23">
        <v>5.8520000000000003</v>
      </c>
      <c r="R1222" s="23" t="s">
        <v>36</v>
      </c>
      <c r="S1222" s="23" t="s">
        <v>36</v>
      </c>
    </row>
    <row r="1223" spans="1:19" x14ac:dyDescent="0.35">
      <c r="A1223" s="23" t="str">
        <f t="shared" si="230"/>
        <v>Gollut Suzy</v>
      </c>
      <c r="B1223" s="23" t="str">
        <f t="shared" si="231"/>
        <v>403.60.891.0</v>
      </c>
      <c r="C1223" s="23" t="str">
        <f t="shared" si="232"/>
        <v>R9</v>
      </c>
      <c r="D1223" s="23">
        <f t="shared" si="233"/>
        <v>0.75</v>
      </c>
      <c r="E1223" s="23" t="str">
        <f t="shared" si="234"/>
        <v>65+</v>
      </c>
      <c r="F1223" s="23" t="str">
        <f t="shared" si="235"/>
        <v>S</v>
      </c>
      <c r="G1223" s="27" t="s">
        <v>25</v>
      </c>
      <c r="H1223" s="27" t="str">
        <f t="shared" si="229"/>
        <v/>
      </c>
      <c r="I1223" s="23" t="str">
        <f t="shared" si="236"/>
        <v>Dames</v>
      </c>
      <c r="J1223" t="str">
        <f t="shared" si="237"/>
        <v>891.0</v>
      </c>
      <c r="K1223">
        <f t="shared" si="238"/>
        <v>8</v>
      </c>
      <c r="L1223" s="23" t="str">
        <f t="shared" si="239"/>
        <v>R9 </v>
      </c>
      <c r="M1223" s="23" t="s">
        <v>51</v>
      </c>
      <c r="N1223" s="23" t="s">
        <v>52</v>
      </c>
      <c r="O1223" s="23" t="s">
        <v>2525</v>
      </c>
      <c r="P1223" s="23">
        <v>11849</v>
      </c>
      <c r="Q1223" s="23">
        <v>0.75</v>
      </c>
      <c r="R1223" s="23" t="s">
        <v>96</v>
      </c>
      <c r="S1223" s="23" t="s">
        <v>822</v>
      </c>
    </row>
    <row r="1224" spans="1:19" x14ac:dyDescent="0.35">
      <c r="A1224" s="23" t="str">
        <f t="shared" si="230"/>
        <v>Gollut Virginie</v>
      </c>
      <c r="B1224" s="23" t="str">
        <f t="shared" si="231"/>
        <v>403.88.788.0</v>
      </c>
      <c r="C1224" s="23" t="str">
        <f t="shared" si="232"/>
        <v>R9</v>
      </c>
      <c r="D1224" s="23">
        <f t="shared" si="233"/>
        <v>0.75</v>
      </c>
      <c r="E1224" s="23" t="str">
        <f t="shared" si="234"/>
        <v>35+</v>
      </c>
      <c r="F1224" s="23" t="str">
        <f t="shared" si="235"/>
        <v>S</v>
      </c>
      <c r="G1224" s="27" t="s">
        <v>25</v>
      </c>
      <c r="H1224" s="27" t="str">
        <f t="shared" si="229"/>
        <v/>
      </c>
      <c r="I1224" s="23" t="str">
        <f t="shared" si="236"/>
        <v>Dames</v>
      </c>
      <c r="J1224" t="str">
        <f t="shared" si="237"/>
        <v>788.0</v>
      </c>
      <c r="K1224">
        <f t="shared" si="238"/>
        <v>7</v>
      </c>
      <c r="L1224" s="23" t="str">
        <f t="shared" si="239"/>
        <v>R9 </v>
      </c>
      <c r="M1224" s="23" t="s">
        <v>897</v>
      </c>
      <c r="N1224" s="23" t="s">
        <v>898</v>
      </c>
      <c r="O1224" s="23" t="s">
        <v>2525</v>
      </c>
      <c r="P1224" s="23">
        <v>11849</v>
      </c>
      <c r="Q1224" s="23">
        <v>0.75</v>
      </c>
      <c r="R1224" s="23" t="s">
        <v>42</v>
      </c>
      <c r="S1224" s="23" t="s">
        <v>822</v>
      </c>
    </row>
    <row r="1225" spans="1:19" x14ac:dyDescent="0.35">
      <c r="A1225" s="23" t="str">
        <f t="shared" si="230"/>
        <v>Gomes Dos Santos Nina</v>
      </c>
      <c r="B1225" s="23" t="str">
        <f t="shared" si="231"/>
        <v>404.11.702.0</v>
      </c>
      <c r="C1225" s="23" t="str">
        <f t="shared" si="232"/>
        <v>R9</v>
      </c>
      <c r="D1225" s="23">
        <f t="shared" si="233"/>
        <v>0.75</v>
      </c>
      <c r="E1225" s="23" t="str">
        <f t="shared" si="234"/>
        <v>16&amp;U</v>
      </c>
      <c r="F1225" s="23" t="str">
        <f t="shared" si="235"/>
        <v>S</v>
      </c>
      <c r="G1225" s="27" t="s">
        <v>497</v>
      </c>
      <c r="H1225" s="27" t="str">
        <f t="shared" si="229"/>
        <v/>
      </c>
      <c r="I1225" s="23" t="str">
        <f t="shared" si="236"/>
        <v>Dames</v>
      </c>
      <c r="J1225" t="str">
        <f t="shared" si="237"/>
        <v>702.0</v>
      </c>
      <c r="K1225">
        <f t="shared" si="238"/>
        <v>7</v>
      </c>
      <c r="L1225" s="23" t="str">
        <f t="shared" si="239"/>
        <v>R9 </v>
      </c>
      <c r="M1225" s="23" t="s">
        <v>2793</v>
      </c>
      <c r="N1225" s="23" t="s">
        <v>2794</v>
      </c>
      <c r="O1225" s="23" t="s">
        <v>2525</v>
      </c>
      <c r="P1225" s="23">
        <v>11849</v>
      </c>
      <c r="Q1225" s="23">
        <v>0.75</v>
      </c>
      <c r="R1225" s="23" t="s">
        <v>85</v>
      </c>
      <c r="S1225" s="23" t="s">
        <v>822</v>
      </c>
    </row>
    <row r="1226" spans="1:19" x14ac:dyDescent="0.35">
      <c r="A1226" s="23" t="str">
        <f t="shared" si="230"/>
        <v>Gomez Alberto</v>
      </c>
      <c r="B1226" s="23" t="str">
        <f t="shared" si="231"/>
        <v>404.84.340.0</v>
      </c>
      <c r="C1226" s="23" t="str">
        <f t="shared" si="232"/>
        <v>R6</v>
      </c>
      <c r="D1226" s="23">
        <f t="shared" si="233"/>
        <v>3.8039999999999998</v>
      </c>
      <c r="E1226" s="23" t="str">
        <f t="shared" si="234"/>
        <v>40+</v>
      </c>
      <c r="F1226" s="23" t="str">
        <f t="shared" si="235"/>
        <v>A</v>
      </c>
      <c r="G1226" s="27" t="s">
        <v>28</v>
      </c>
      <c r="H1226" s="27" t="str">
        <f t="shared" si="229"/>
        <v/>
      </c>
      <c r="I1226" s="23" t="str">
        <f t="shared" si="236"/>
        <v>Messieurs</v>
      </c>
      <c r="J1226" t="str">
        <f t="shared" si="237"/>
        <v>340.0</v>
      </c>
      <c r="K1226">
        <f t="shared" si="238"/>
        <v>3</v>
      </c>
      <c r="L1226" s="23" t="str">
        <f t="shared" si="239"/>
        <v>R6 </v>
      </c>
      <c r="M1226" s="23" t="s">
        <v>2301</v>
      </c>
      <c r="N1226" s="23" t="s">
        <v>2302</v>
      </c>
      <c r="O1226" s="23" t="s">
        <v>2517</v>
      </c>
      <c r="P1226" s="23">
        <v>8539</v>
      </c>
      <c r="Q1226" s="23">
        <v>3.8039999999999998</v>
      </c>
      <c r="R1226" s="23" t="s">
        <v>68</v>
      </c>
      <c r="S1226" s="23" t="s">
        <v>36</v>
      </c>
    </row>
    <row r="1227" spans="1:19" x14ac:dyDescent="0.35">
      <c r="A1227" s="23" t="str">
        <f t="shared" si="230"/>
        <v>Gomez Angel</v>
      </c>
      <c r="B1227" s="23" t="str">
        <f t="shared" si="231"/>
        <v>404.62.305.0</v>
      </c>
      <c r="C1227" s="23" t="str">
        <f t="shared" si="232"/>
        <v>R8</v>
      </c>
      <c r="D1227" s="23">
        <f t="shared" si="233"/>
        <v>0.93300000000000005</v>
      </c>
      <c r="E1227" s="23" t="str">
        <f t="shared" si="234"/>
        <v>60+</v>
      </c>
      <c r="F1227" s="23" t="str">
        <f t="shared" si="235"/>
        <v>A</v>
      </c>
      <c r="G1227" s="27" t="s">
        <v>27</v>
      </c>
      <c r="H1227" s="27" t="str">
        <f t="shared" si="229"/>
        <v/>
      </c>
      <c r="I1227" s="23" t="str">
        <f t="shared" si="236"/>
        <v>Messieurs</v>
      </c>
      <c r="J1227" t="str">
        <f t="shared" si="237"/>
        <v>305.0</v>
      </c>
      <c r="K1227">
        <f t="shared" si="238"/>
        <v>3</v>
      </c>
      <c r="L1227" s="23" t="str">
        <f t="shared" si="239"/>
        <v>R8 </v>
      </c>
      <c r="M1227" s="23" t="s">
        <v>237</v>
      </c>
      <c r="N1227" s="23" t="s">
        <v>238</v>
      </c>
      <c r="O1227" s="23" t="s">
        <v>2522</v>
      </c>
      <c r="P1227" s="23">
        <v>29989</v>
      </c>
      <c r="Q1227" s="23">
        <v>0.93300000000000005</v>
      </c>
      <c r="R1227" s="23" t="s">
        <v>47</v>
      </c>
      <c r="S1227" s="23" t="s">
        <v>36</v>
      </c>
    </row>
    <row r="1228" spans="1:19" x14ac:dyDescent="0.35">
      <c r="A1228" s="23" t="str">
        <f t="shared" si="230"/>
        <v>Gomez Rachel</v>
      </c>
      <c r="B1228" s="23" t="str">
        <f t="shared" si="231"/>
        <v>404.97.650.0</v>
      </c>
      <c r="C1228" s="23" t="str">
        <f t="shared" si="232"/>
        <v>R9</v>
      </c>
      <c r="D1228" s="23">
        <f t="shared" si="233"/>
        <v>0.75</v>
      </c>
      <c r="E1228" s="23" t="str">
        <f t="shared" si="234"/>
        <v>A</v>
      </c>
      <c r="F1228" s="23" t="str">
        <f t="shared" si="235"/>
        <v>S</v>
      </c>
      <c r="G1228" s="27" t="s">
        <v>497</v>
      </c>
      <c r="H1228" s="27" t="str">
        <f t="shared" si="229"/>
        <v/>
      </c>
      <c r="I1228" s="23" t="str">
        <f t="shared" si="236"/>
        <v>Dames</v>
      </c>
      <c r="J1228" t="str">
        <f t="shared" si="237"/>
        <v>650.0</v>
      </c>
      <c r="K1228">
        <f t="shared" si="238"/>
        <v>6</v>
      </c>
      <c r="L1228" s="23" t="str">
        <f t="shared" si="239"/>
        <v>R9 </v>
      </c>
      <c r="M1228" s="23" t="s">
        <v>554</v>
      </c>
      <c r="N1228" s="23" t="s">
        <v>555</v>
      </c>
      <c r="O1228" s="23" t="s">
        <v>2525</v>
      </c>
      <c r="P1228" s="23">
        <v>11849</v>
      </c>
      <c r="Q1228" s="23">
        <v>0.75</v>
      </c>
      <c r="R1228" s="23" t="s">
        <v>36</v>
      </c>
      <c r="S1228" s="23" t="s">
        <v>822</v>
      </c>
    </row>
    <row r="1229" spans="1:19" x14ac:dyDescent="0.35">
      <c r="A1229" s="23" t="str">
        <f t="shared" si="230"/>
        <v>Gonin Christian</v>
      </c>
      <c r="B1229" s="23" t="str">
        <f t="shared" si="231"/>
        <v>404.76.433.0</v>
      </c>
      <c r="C1229" s="23" t="str">
        <f t="shared" si="232"/>
        <v>R9</v>
      </c>
      <c r="D1229" s="23">
        <f t="shared" si="233"/>
        <v>0.75</v>
      </c>
      <c r="E1229" s="23" t="str">
        <f t="shared" si="234"/>
        <v>50+</v>
      </c>
      <c r="F1229" s="23" t="str">
        <f t="shared" si="235"/>
        <v>S</v>
      </c>
      <c r="G1229" s="27" t="s">
        <v>497</v>
      </c>
      <c r="H1229" s="27" t="str">
        <f t="shared" si="229"/>
        <v/>
      </c>
      <c r="I1229" s="23" t="str">
        <f t="shared" si="236"/>
        <v>Messieurs</v>
      </c>
      <c r="J1229" t="str">
        <f t="shared" si="237"/>
        <v>433.0</v>
      </c>
      <c r="K1229">
        <f t="shared" si="238"/>
        <v>4</v>
      </c>
      <c r="L1229" s="23" t="str">
        <f t="shared" si="239"/>
        <v>R9 </v>
      </c>
      <c r="M1229" s="23" t="s">
        <v>1171</v>
      </c>
      <c r="N1229" s="23" t="s">
        <v>1172</v>
      </c>
      <c r="O1229" s="23" t="s">
        <v>2525</v>
      </c>
      <c r="P1229" s="23">
        <v>32606</v>
      </c>
      <c r="Q1229" s="23">
        <v>0.75</v>
      </c>
      <c r="R1229" s="23" t="s">
        <v>39</v>
      </c>
      <c r="S1229" s="23" t="s">
        <v>822</v>
      </c>
    </row>
    <row r="1230" spans="1:19" x14ac:dyDescent="0.35">
      <c r="A1230" s="23" t="str">
        <f t="shared" si="230"/>
        <v>Gonin Hervé</v>
      </c>
      <c r="B1230" s="23" t="str">
        <f t="shared" si="231"/>
        <v>404.76.352.0</v>
      </c>
      <c r="C1230" s="23" t="str">
        <f t="shared" si="232"/>
        <v>R8</v>
      </c>
      <c r="D1230" s="23">
        <f t="shared" si="233"/>
        <v>1.77</v>
      </c>
      <c r="E1230" s="23" t="str">
        <f t="shared" si="234"/>
        <v>50+</v>
      </c>
      <c r="F1230" s="23" t="str">
        <f t="shared" si="235"/>
        <v>A</v>
      </c>
      <c r="G1230" s="27" t="s">
        <v>4909</v>
      </c>
      <c r="H1230" s="27" t="str">
        <f t="shared" si="229"/>
        <v/>
      </c>
      <c r="I1230" s="23" t="str">
        <f t="shared" si="236"/>
        <v>Messieurs</v>
      </c>
      <c r="J1230" t="str">
        <f t="shared" si="237"/>
        <v>352.0</v>
      </c>
      <c r="K1230">
        <f t="shared" si="238"/>
        <v>3</v>
      </c>
      <c r="L1230" s="23" t="str">
        <f t="shared" si="239"/>
        <v>R8 </v>
      </c>
      <c r="M1230" s="23" t="s">
        <v>5743</v>
      </c>
      <c r="N1230" s="23" t="s">
        <v>5744</v>
      </c>
      <c r="O1230" s="23" t="s">
        <v>2522</v>
      </c>
      <c r="P1230" s="23">
        <v>21255</v>
      </c>
      <c r="Q1230" s="23">
        <v>1.77</v>
      </c>
      <c r="R1230" s="23" t="s">
        <v>39</v>
      </c>
      <c r="S1230" s="23" t="s">
        <v>36</v>
      </c>
    </row>
    <row r="1231" spans="1:19" x14ac:dyDescent="0.35">
      <c r="A1231" s="23" t="str">
        <f t="shared" si="230"/>
        <v>Gonzalez Evan</v>
      </c>
      <c r="B1231" s="23" t="str">
        <f t="shared" si="231"/>
        <v>404.11.333.0</v>
      </c>
      <c r="C1231" s="23" t="str">
        <f t="shared" si="232"/>
        <v>R7</v>
      </c>
      <c r="D1231" s="23">
        <f t="shared" si="233"/>
        <v>2.5310000000000001</v>
      </c>
      <c r="E1231" s="23" t="str">
        <f t="shared" si="234"/>
        <v>16&amp;U</v>
      </c>
      <c r="F1231" s="23" t="str">
        <f t="shared" si="235"/>
        <v>S</v>
      </c>
      <c r="G1231" s="27" t="s">
        <v>29</v>
      </c>
      <c r="H1231" s="27" t="str">
        <f t="shared" si="229"/>
        <v/>
      </c>
      <c r="I1231" s="23" t="str">
        <f t="shared" si="236"/>
        <v>Messieurs</v>
      </c>
      <c r="J1231" t="str">
        <f t="shared" si="237"/>
        <v>333.0</v>
      </c>
      <c r="K1231">
        <f t="shared" si="238"/>
        <v>3</v>
      </c>
      <c r="L1231" s="23" t="str">
        <f t="shared" si="239"/>
        <v>R7 </v>
      </c>
      <c r="M1231" s="23" t="s">
        <v>4168</v>
      </c>
      <c r="N1231" s="23" t="s">
        <v>4169</v>
      </c>
      <c r="O1231" s="23" t="s">
        <v>2518</v>
      </c>
      <c r="P1231" s="23">
        <v>15563</v>
      </c>
      <c r="Q1231" s="23">
        <v>2.5310000000000001</v>
      </c>
      <c r="R1231" s="23" t="s">
        <v>85</v>
      </c>
      <c r="S1231" s="23" t="s">
        <v>822</v>
      </c>
    </row>
    <row r="1232" spans="1:19" x14ac:dyDescent="0.35">
      <c r="A1232" s="23" t="str">
        <f t="shared" si="230"/>
        <v>Gonzalez Louis</v>
      </c>
      <c r="B1232" s="23" t="str">
        <f t="shared" si="231"/>
        <v>404.05.342.0</v>
      </c>
      <c r="C1232" s="23" t="str">
        <f t="shared" si="232"/>
        <v>R8</v>
      </c>
      <c r="D1232" s="23">
        <f t="shared" si="233"/>
        <v>1.1539999999999999</v>
      </c>
      <c r="E1232" s="23" t="str">
        <f t="shared" si="234"/>
        <v>A</v>
      </c>
      <c r="F1232" s="23" t="str">
        <f t="shared" si="235"/>
        <v>S</v>
      </c>
      <c r="G1232" s="27" t="s">
        <v>2786</v>
      </c>
      <c r="H1232" s="27" t="str">
        <f t="shared" si="229"/>
        <v/>
      </c>
      <c r="I1232" s="23" t="str">
        <f t="shared" si="236"/>
        <v>Messieurs</v>
      </c>
      <c r="J1232" t="str">
        <f t="shared" si="237"/>
        <v>342.0</v>
      </c>
      <c r="K1232">
        <f t="shared" si="238"/>
        <v>3</v>
      </c>
      <c r="L1232" s="23" t="str">
        <f t="shared" si="239"/>
        <v>R8 </v>
      </c>
      <c r="M1232" s="23" t="s">
        <v>3024</v>
      </c>
      <c r="N1232" s="23" t="s">
        <v>3025</v>
      </c>
      <c r="O1232" s="23" t="s">
        <v>2522</v>
      </c>
      <c r="P1232" s="23">
        <v>27423</v>
      </c>
      <c r="Q1232" s="23">
        <v>1.1539999999999999</v>
      </c>
      <c r="R1232" s="23" t="s">
        <v>36</v>
      </c>
      <c r="S1232" s="23" t="s">
        <v>822</v>
      </c>
    </row>
    <row r="1233" spans="1:19" x14ac:dyDescent="0.35">
      <c r="A1233" s="23" t="str">
        <f t="shared" si="230"/>
        <v>Goodenough Daniel</v>
      </c>
      <c r="B1233" s="23" t="str">
        <f t="shared" si="231"/>
        <v>404.10.173.0</v>
      </c>
      <c r="C1233" s="23" t="str">
        <f t="shared" si="232"/>
        <v>R8</v>
      </c>
      <c r="D1233" s="23">
        <f t="shared" si="233"/>
        <v>1.494</v>
      </c>
      <c r="E1233" s="23" t="str">
        <f t="shared" si="234"/>
        <v>16&amp;U</v>
      </c>
      <c r="F1233" s="23" t="str">
        <f t="shared" si="235"/>
        <v>A</v>
      </c>
      <c r="G1233" s="27" t="s">
        <v>28</v>
      </c>
      <c r="H1233" s="27" t="str">
        <f t="shared" si="229"/>
        <v/>
      </c>
      <c r="I1233" s="23" t="str">
        <f t="shared" si="236"/>
        <v>Messieurs</v>
      </c>
      <c r="J1233" t="str">
        <f t="shared" si="237"/>
        <v>173.0</v>
      </c>
      <c r="K1233">
        <f t="shared" si="238"/>
        <v>1</v>
      </c>
      <c r="L1233" s="23" t="str">
        <f t="shared" si="239"/>
        <v>R8 </v>
      </c>
      <c r="M1233" s="23" t="s">
        <v>3902</v>
      </c>
      <c r="N1233" s="23" t="s">
        <v>6095</v>
      </c>
      <c r="O1233" s="23" t="s">
        <v>2522</v>
      </c>
      <c r="P1233" s="23">
        <v>23713</v>
      </c>
      <c r="Q1233" s="23">
        <v>1.494</v>
      </c>
      <c r="R1233" s="23" t="s">
        <v>85</v>
      </c>
      <c r="S1233" s="23" t="s">
        <v>36</v>
      </c>
    </row>
    <row r="1234" spans="1:19" x14ac:dyDescent="0.35">
      <c r="A1234" s="23" t="str">
        <f t="shared" si="230"/>
        <v>Goodenough Nicolas</v>
      </c>
      <c r="B1234" s="23" t="str">
        <f t="shared" si="231"/>
        <v>404.15.140.0</v>
      </c>
      <c r="C1234" s="23" t="str">
        <f t="shared" si="232"/>
        <v>R9</v>
      </c>
      <c r="D1234" s="23">
        <f t="shared" si="233"/>
        <v>0.745</v>
      </c>
      <c r="E1234" s="23" t="str">
        <f t="shared" si="234"/>
        <v>12&amp;U</v>
      </c>
      <c r="F1234" s="23" t="str">
        <f t="shared" si="235"/>
        <v>A</v>
      </c>
      <c r="G1234" s="27" t="s">
        <v>28</v>
      </c>
      <c r="H1234" s="27" t="str">
        <f t="shared" si="229"/>
        <v/>
      </c>
      <c r="I1234" s="23" t="str">
        <f t="shared" si="236"/>
        <v>Messieurs</v>
      </c>
      <c r="J1234" t="str">
        <f t="shared" si="237"/>
        <v>140.0</v>
      </c>
      <c r="K1234">
        <f t="shared" si="238"/>
        <v>1</v>
      </c>
      <c r="L1234" s="23" t="str">
        <f t="shared" si="239"/>
        <v>R9 </v>
      </c>
      <c r="M1234" s="23" t="s">
        <v>6134</v>
      </c>
      <c r="N1234" s="23" t="s">
        <v>6135</v>
      </c>
      <c r="O1234" s="23" t="s">
        <v>2525</v>
      </c>
      <c r="P1234" s="23">
        <v>44992</v>
      </c>
      <c r="Q1234" s="23">
        <v>0.745</v>
      </c>
      <c r="R1234" s="23" t="s">
        <v>50</v>
      </c>
      <c r="S1234" s="23" t="s">
        <v>36</v>
      </c>
    </row>
    <row r="1235" spans="1:19" x14ac:dyDescent="0.35">
      <c r="A1235" s="23" t="str">
        <f t="shared" si="230"/>
        <v>Gorham Kaito</v>
      </c>
      <c r="B1235" s="23" t="str">
        <f t="shared" si="231"/>
        <v>404.11.336.0</v>
      </c>
      <c r="C1235" s="23" t="str">
        <f t="shared" si="232"/>
        <v>R7</v>
      </c>
      <c r="D1235" s="23">
        <f t="shared" si="233"/>
        <v>2.4769999999999999</v>
      </c>
      <c r="E1235" s="23" t="str">
        <f t="shared" si="234"/>
        <v>16&amp;U</v>
      </c>
      <c r="F1235" s="23" t="str">
        <f t="shared" si="235"/>
        <v>A</v>
      </c>
      <c r="G1235" s="27" t="s">
        <v>29</v>
      </c>
      <c r="H1235" s="27" t="str">
        <f t="shared" si="229"/>
        <v/>
      </c>
      <c r="I1235" s="23" t="str">
        <f t="shared" si="236"/>
        <v>Messieurs</v>
      </c>
      <c r="J1235" t="str">
        <f t="shared" si="237"/>
        <v>336.0</v>
      </c>
      <c r="K1235">
        <f t="shared" si="238"/>
        <v>3</v>
      </c>
      <c r="L1235" s="23" t="str">
        <f t="shared" si="239"/>
        <v>R7 </v>
      </c>
      <c r="M1235" s="23" t="s">
        <v>4306</v>
      </c>
      <c r="N1235" s="23" t="s">
        <v>4307</v>
      </c>
      <c r="O1235" s="23" t="s">
        <v>2518</v>
      </c>
      <c r="P1235" s="23">
        <v>15956</v>
      </c>
      <c r="Q1235" s="23">
        <v>2.4769999999999999</v>
      </c>
      <c r="R1235" s="23" t="s">
        <v>85</v>
      </c>
      <c r="S1235" s="23" t="s">
        <v>36</v>
      </c>
    </row>
    <row r="1236" spans="1:19" x14ac:dyDescent="0.35">
      <c r="A1236" s="23" t="str">
        <f t="shared" si="230"/>
        <v>Goriatchev Serguei</v>
      </c>
      <c r="B1236" s="23" t="str">
        <f t="shared" si="231"/>
        <v>404.51.276.0</v>
      </c>
      <c r="C1236" s="23" t="str">
        <f t="shared" si="232"/>
        <v>R7</v>
      </c>
      <c r="D1236" s="23">
        <f t="shared" si="233"/>
        <v>2.7029999999999998</v>
      </c>
      <c r="E1236" s="23" t="str">
        <f t="shared" si="234"/>
        <v>75+</v>
      </c>
      <c r="F1236" s="23" t="str">
        <f t="shared" si="235"/>
        <v>A</v>
      </c>
      <c r="G1236" s="27" t="s">
        <v>4910</v>
      </c>
      <c r="H1236" s="27" t="str">
        <f t="shared" si="229"/>
        <v/>
      </c>
      <c r="I1236" s="23" t="str">
        <f t="shared" si="236"/>
        <v>Messieurs</v>
      </c>
      <c r="J1236" t="str">
        <f t="shared" si="237"/>
        <v>276.0</v>
      </c>
      <c r="K1236">
        <f t="shared" si="238"/>
        <v>2</v>
      </c>
      <c r="L1236" s="23" t="str">
        <f t="shared" si="239"/>
        <v>R7 </v>
      </c>
      <c r="M1236" s="23" t="s">
        <v>6603</v>
      </c>
      <c r="N1236" s="23" t="s">
        <v>6604</v>
      </c>
      <c r="O1236" s="23" t="s">
        <v>2518</v>
      </c>
      <c r="P1236" s="23">
        <v>14460</v>
      </c>
      <c r="Q1236" s="23">
        <v>2.7029999999999998</v>
      </c>
      <c r="R1236" s="23" t="s">
        <v>155</v>
      </c>
      <c r="S1236" s="23" t="s">
        <v>36</v>
      </c>
    </row>
    <row r="1237" spans="1:19" x14ac:dyDescent="0.35">
      <c r="A1237" s="23" t="str">
        <f t="shared" si="230"/>
        <v>Gorove Kate</v>
      </c>
      <c r="B1237" s="23" t="str">
        <f t="shared" si="231"/>
        <v>404.59.724.1</v>
      </c>
      <c r="C1237" s="23" t="str">
        <f t="shared" si="232"/>
        <v>R9</v>
      </c>
      <c r="D1237" s="23">
        <f t="shared" si="233"/>
        <v>0.75</v>
      </c>
      <c r="E1237" s="23" t="str">
        <f t="shared" si="234"/>
        <v>65+</v>
      </c>
      <c r="F1237" s="23" t="str">
        <f t="shared" si="235"/>
        <v>S</v>
      </c>
      <c r="G1237" s="27" t="s">
        <v>5553</v>
      </c>
      <c r="H1237" s="27" t="str">
        <f t="shared" si="229"/>
        <v/>
      </c>
      <c r="I1237" s="23" t="str">
        <f t="shared" si="236"/>
        <v>Dames</v>
      </c>
      <c r="J1237" t="str">
        <f t="shared" si="237"/>
        <v>724.1</v>
      </c>
      <c r="K1237">
        <f t="shared" si="238"/>
        <v>7</v>
      </c>
      <c r="L1237" s="23" t="str">
        <f t="shared" si="239"/>
        <v>R9 </v>
      </c>
      <c r="M1237" s="23" t="s">
        <v>5271</v>
      </c>
      <c r="N1237" s="23" t="s">
        <v>5272</v>
      </c>
      <c r="O1237" s="23" t="s">
        <v>2525</v>
      </c>
      <c r="P1237" s="23">
        <v>11849</v>
      </c>
      <c r="Q1237" s="23">
        <v>0.75</v>
      </c>
      <c r="R1237" s="23" t="s">
        <v>96</v>
      </c>
      <c r="S1237" s="23" t="s">
        <v>822</v>
      </c>
    </row>
    <row r="1238" spans="1:19" x14ac:dyDescent="0.35">
      <c r="A1238" s="23" t="str">
        <f t="shared" si="230"/>
        <v>Gortchacow Pierre</v>
      </c>
      <c r="B1238" s="23" t="str">
        <f t="shared" si="231"/>
        <v>404.16.471.0</v>
      </c>
      <c r="C1238" s="23" t="str">
        <f t="shared" si="232"/>
        <v>R9</v>
      </c>
      <c r="D1238" s="23">
        <f t="shared" si="233"/>
        <v>0.745</v>
      </c>
      <c r="E1238" s="23" t="str">
        <f t="shared" si="234"/>
        <v>10&amp;U</v>
      </c>
      <c r="F1238" s="23" t="str">
        <f t="shared" si="235"/>
        <v>A</v>
      </c>
      <c r="G1238" s="27" t="s">
        <v>4910</v>
      </c>
      <c r="H1238" s="27" t="str">
        <f t="shared" si="229"/>
        <v/>
      </c>
      <c r="I1238" s="23" t="str">
        <f t="shared" si="236"/>
        <v>Messieurs</v>
      </c>
      <c r="J1238" t="str">
        <f t="shared" si="237"/>
        <v>471.0</v>
      </c>
      <c r="K1238">
        <f t="shared" si="238"/>
        <v>4</v>
      </c>
      <c r="L1238" s="23" t="str">
        <f t="shared" si="239"/>
        <v>R9 </v>
      </c>
      <c r="M1238" s="23" t="s">
        <v>6960</v>
      </c>
      <c r="N1238" s="23" t="s">
        <v>6961</v>
      </c>
      <c r="O1238" s="23" t="s">
        <v>2525</v>
      </c>
      <c r="P1238" s="23">
        <v>44992</v>
      </c>
      <c r="Q1238" s="23">
        <v>0.745</v>
      </c>
      <c r="R1238" s="23" t="s">
        <v>106</v>
      </c>
      <c r="S1238" s="23" t="s">
        <v>36</v>
      </c>
    </row>
    <row r="1239" spans="1:19" x14ac:dyDescent="0.35">
      <c r="A1239" s="23" t="str">
        <f t="shared" si="230"/>
        <v>Gosschalk Christopher</v>
      </c>
      <c r="B1239" s="23" t="str">
        <f t="shared" si="231"/>
        <v>404.18.153.0</v>
      </c>
      <c r="C1239" s="23" t="str">
        <f t="shared" si="232"/>
        <v>R9</v>
      </c>
      <c r="D1239" s="23">
        <f t="shared" si="233"/>
        <v>0.745</v>
      </c>
      <c r="E1239" s="23" t="str">
        <f t="shared" si="234"/>
        <v>10&amp;U</v>
      </c>
      <c r="F1239" s="23" t="str">
        <f t="shared" si="235"/>
        <v>A</v>
      </c>
      <c r="G1239" s="27" t="s">
        <v>1733</v>
      </c>
      <c r="H1239" s="27" t="str">
        <f t="shared" si="229"/>
        <v/>
      </c>
      <c r="I1239" s="23" t="str">
        <f t="shared" si="236"/>
        <v>Messieurs</v>
      </c>
      <c r="J1239" t="str">
        <f t="shared" si="237"/>
        <v>153.0</v>
      </c>
      <c r="K1239">
        <f t="shared" si="238"/>
        <v>1</v>
      </c>
      <c r="L1239" s="23" t="str">
        <f t="shared" si="239"/>
        <v>R9 </v>
      </c>
      <c r="M1239" s="23" t="s">
        <v>6233</v>
      </c>
      <c r="N1239" s="23" t="s">
        <v>6234</v>
      </c>
      <c r="O1239" s="23" t="s">
        <v>2525</v>
      </c>
      <c r="P1239" s="23">
        <v>44992</v>
      </c>
      <c r="Q1239" s="23">
        <v>0.745</v>
      </c>
      <c r="R1239" s="23" t="s">
        <v>106</v>
      </c>
      <c r="S1239" s="23" t="s">
        <v>36</v>
      </c>
    </row>
    <row r="1240" spans="1:19" x14ac:dyDescent="0.35">
      <c r="A1240" s="23" t="str">
        <f t="shared" si="230"/>
        <v>Gosselin Romain-Daniel</v>
      </c>
      <c r="B1240" s="23" t="str">
        <f t="shared" si="231"/>
        <v>404.78.352.0</v>
      </c>
      <c r="C1240" s="23" t="str">
        <f t="shared" si="232"/>
        <v>R5</v>
      </c>
      <c r="D1240" s="23">
        <f t="shared" si="233"/>
        <v>4.8559999999999999</v>
      </c>
      <c r="E1240" s="23" t="str">
        <f t="shared" si="234"/>
        <v>45+</v>
      </c>
      <c r="F1240" s="23" t="str">
        <f t="shared" si="235"/>
        <v>A</v>
      </c>
      <c r="G1240" s="27" t="s">
        <v>4910</v>
      </c>
      <c r="H1240" s="27" t="str">
        <f t="shared" si="229"/>
        <v/>
      </c>
      <c r="I1240" s="23" t="str">
        <f t="shared" si="236"/>
        <v>Messieurs</v>
      </c>
      <c r="J1240" t="str">
        <f t="shared" si="237"/>
        <v>352.0</v>
      </c>
      <c r="K1240">
        <f t="shared" si="238"/>
        <v>3</v>
      </c>
      <c r="L1240" s="23" t="str">
        <f t="shared" si="239"/>
        <v>R5 </v>
      </c>
      <c r="M1240" s="23" t="s">
        <v>6357</v>
      </c>
      <c r="N1240" s="23" t="s">
        <v>6358</v>
      </c>
      <c r="O1240" s="23" t="s">
        <v>2536</v>
      </c>
      <c r="P1240" s="23">
        <v>4686</v>
      </c>
      <c r="Q1240" s="23">
        <v>4.8559999999999999</v>
      </c>
      <c r="R1240" s="23" t="s">
        <v>76</v>
      </c>
      <c r="S1240" s="23" t="s">
        <v>36</v>
      </c>
    </row>
    <row r="1241" spans="1:19" x14ac:dyDescent="0.35">
      <c r="A1241" s="23" t="str">
        <f t="shared" si="230"/>
        <v>Goulandris Leonidas</v>
      </c>
      <c r="B1241" s="23" t="str">
        <f t="shared" si="231"/>
        <v>404.08.228.0</v>
      </c>
      <c r="C1241" s="23" t="str">
        <f t="shared" si="232"/>
        <v>R9</v>
      </c>
      <c r="D1241" s="23">
        <f t="shared" si="233"/>
        <v>0.75</v>
      </c>
      <c r="E1241" s="23" t="str">
        <f t="shared" si="234"/>
        <v>18&amp;U</v>
      </c>
      <c r="F1241" s="23" t="str">
        <f t="shared" si="235"/>
        <v>A</v>
      </c>
      <c r="G1241" s="27" t="s">
        <v>4910</v>
      </c>
      <c r="H1241" s="27" t="str">
        <f t="shared" si="229"/>
        <v/>
      </c>
      <c r="I1241" s="23" t="str">
        <f t="shared" si="236"/>
        <v>Messieurs</v>
      </c>
      <c r="J1241" t="str">
        <f t="shared" si="237"/>
        <v>228.0</v>
      </c>
      <c r="K1241">
        <f t="shared" si="238"/>
        <v>2</v>
      </c>
      <c r="L1241" s="23" t="str">
        <f t="shared" si="239"/>
        <v>R9 </v>
      </c>
      <c r="M1241" s="23" t="s">
        <v>6864</v>
      </c>
      <c r="N1241" s="23" t="s">
        <v>6865</v>
      </c>
      <c r="O1241" s="23" t="s">
        <v>2525</v>
      </c>
      <c r="P1241" s="23">
        <v>32606</v>
      </c>
      <c r="Q1241" s="23">
        <v>0.75</v>
      </c>
      <c r="R1241" s="23" t="s">
        <v>71</v>
      </c>
      <c r="S1241" s="23" t="s">
        <v>36</v>
      </c>
    </row>
    <row r="1242" spans="1:19" x14ac:dyDescent="0.35">
      <c r="A1242" s="23" t="str">
        <f t="shared" si="230"/>
        <v>Graber Aloïs</v>
      </c>
      <c r="B1242" s="23" t="str">
        <f t="shared" si="231"/>
        <v>405.04.146.0</v>
      </c>
      <c r="C1242" s="23" t="str">
        <f t="shared" si="232"/>
        <v>R5</v>
      </c>
      <c r="D1242" s="23">
        <f t="shared" si="233"/>
        <v>5.008</v>
      </c>
      <c r="E1242" s="23" t="str">
        <f t="shared" si="234"/>
        <v>A</v>
      </c>
      <c r="F1242" s="23" t="str">
        <f t="shared" si="235"/>
        <v>A</v>
      </c>
      <c r="G1242" s="27" t="s">
        <v>2786</v>
      </c>
      <c r="H1242" s="27" t="str">
        <f t="shared" si="229"/>
        <v/>
      </c>
      <c r="I1242" s="23" t="str">
        <f t="shared" si="236"/>
        <v>Messieurs</v>
      </c>
      <c r="J1242" t="str">
        <f t="shared" si="237"/>
        <v>146.0</v>
      </c>
      <c r="K1242">
        <f t="shared" si="238"/>
        <v>1</v>
      </c>
      <c r="L1242" s="23" t="str">
        <f t="shared" si="239"/>
        <v>R5 </v>
      </c>
      <c r="M1242" s="23" t="s">
        <v>4920</v>
      </c>
      <c r="N1242" s="23" t="s">
        <v>4921</v>
      </c>
      <c r="O1242" s="23" t="s">
        <v>2536</v>
      </c>
      <c r="P1242" s="23">
        <v>4274</v>
      </c>
      <c r="Q1242" s="23">
        <v>5.008</v>
      </c>
      <c r="R1242" s="23" t="s">
        <v>36</v>
      </c>
      <c r="S1242" s="23" t="s">
        <v>36</v>
      </c>
    </row>
    <row r="1243" spans="1:19" x14ac:dyDescent="0.35">
      <c r="A1243" s="23" t="str">
        <f t="shared" si="230"/>
        <v>Gracia Bogner Luca</v>
      </c>
      <c r="B1243" s="23" t="str">
        <f t="shared" si="231"/>
        <v>405.12.474.0</v>
      </c>
      <c r="C1243" s="23" t="str">
        <f t="shared" si="232"/>
        <v>R6</v>
      </c>
      <c r="D1243" s="23">
        <f t="shared" si="233"/>
        <v>4.3680000000000003</v>
      </c>
      <c r="E1243" s="23" t="str">
        <f t="shared" si="234"/>
        <v>14&amp;U</v>
      </c>
      <c r="F1243" s="23" t="str">
        <f t="shared" si="235"/>
        <v>A</v>
      </c>
      <c r="G1243" s="27" t="s">
        <v>27</v>
      </c>
      <c r="H1243" s="27" t="str">
        <f t="shared" si="229"/>
        <v/>
      </c>
      <c r="I1243" s="23" t="str">
        <f t="shared" si="236"/>
        <v>Messieurs</v>
      </c>
      <c r="J1243" t="str">
        <f t="shared" si="237"/>
        <v>474.0</v>
      </c>
      <c r="K1243">
        <f t="shared" si="238"/>
        <v>4</v>
      </c>
      <c r="L1243" s="23" t="str">
        <f t="shared" si="239"/>
        <v>R6 </v>
      </c>
      <c r="M1243" s="23" t="s">
        <v>2311</v>
      </c>
      <c r="N1243" s="23" t="s">
        <v>2312</v>
      </c>
      <c r="O1243" s="23" t="s">
        <v>2517</v>
      </c>
      <c r="P1243" s="23">
        <v>6288</v>
      </c>
      <c r="Q1243" s="23">
        <v>4.3680000000000003</v>
      </c>
      <c r="R1243" s="23" t="s">
        <v>81</v>
      </c>
      <c r="S1243" s="23" t="s">
        <v>36</v>
      </c>
    </row>
    <row r="1244" spans="1:19" x14ac:dyDescent="0.35">
      <c r="A1244" s="23" t="str">
        <f t="shared" si="230"/>
        <v>Gracia Jesus</v>
      </c>
      <c r="B1244" s="23" t="str">
        <f t="shared" si="231"/>
        <v>405.69.312.0</v>
      </c>
      <c r="C1244" s="23" t="str">
        <f t="shared" si="232"/>
        <v>R7</v>
      </c>
      <c r="D1244" s="23">
        <f t="shared" si="233"/>
        <v>2.754</v>
      </c>
      <c r="E1244" s="23" t="str">
        <f t="shared" si="234"/>
        <v>55+</v>
      </c>
      <c r="F1244" s="23" t="str">
        <f t="shared" si="235"/>
        <v>A</v>
      </c>
      <c r="G1244" s="27" t="s">
        <v>27</v>
      </c>
      <c r="H1244" s="27" t="str">
        <f t="shared" si="229"/>
        <v/>
      </c>
      <c r="I1244" s="23" t="str">
        <f t="shared" si="236"/>
        <v>Messieurs</v>
      </c>
      <c r="J1244" t="str">
        <f t="shared" si="237"/>
        <v>312.0</v>
      </c>
      <c r="K1244">
        <f t="shared" si="238"/>
        <v>3</v>
      </c>
      <c r="L1244" s="23" t="str">
        <f t="shared" si="239"/>
        <v>R7 </v>
      </c>
      <c r="M1244" s="23" t="s">
        <v>2274</v>
      </c>
      <c r="N1244" s="23" t="s">
        <v>2275</v>
      </c>
      <c r="O1244" s="23" t="s">
        <v>2518</v>
      </c>
      <c r="P1244" s="23">
        <v>14151</v>
      </c>
      <c r="Q1244" s="23">
        <v>2.754</v>
      </c>
      <c r="R1244" s="23" t="s">
        <v>53</v>
      </c>
      <c r="S1244" s="23" t="s">
        <v>36</v>
      </c>
    </row>
    <row r="1245" spans="1:19" x14ac:dyDescent="0.35">
      <c r="A1245" s="23" t="str">
        <f t="shared" si="230"/>
        <v>Grandchamp François</v>
      </c>
      <c r="B1245" s="23" t="str">
        <f t="shared" si="231"/>
        <v>407.40.357.0</v>
      </c>
      <c r="C1245" s="23" t="str">
        <f t="shared" si="232"/>
        <v>R9</v>
      </c>
      <c r="D1245" s="23">
        <f t="shared" si="233"/>
        <v>0.75</v>
      </c>
      <c r="E1245" s="23" t="str">
        <f t="shared" si="234"/>
        <v>85+</v>
      </c>
      <c r="F1245" s="23" t="str">
        <f t="shared" si="235"/>
        <v>A</v>
      </c>
      <c r="G1245" s="27" t="s">
        <v>1733</v>
      </c>
      <c r="H1245" s="27" t="str">
        <f t="shared" si="229"/>
        <v/>
      </c>
      <c r="I1245" s="23" t="str">
        <f t="shared" si="236"/>
        <v>Messieurs</v>
      </c>
      <c r="J1245" t="str">
        <f t="shared" si="237"/>
        <v>357.0</v>
      </c>
      <c r="K1245">
        <f t="shared" si="238"/>
        <v>3</v>
      </c>
      <c r="L1245" s="23" t="str">
        <f t="shared" si="239"/>
        <v>R9 </v>
      </c>
      <c r="M1245" s="23" t="s">
        <v>1980</v>
      </c>
      <c r="N1245" s="23" t="s">
        <v>1981</v>
      </c>
      <c r="O1245" s="23" t="s">
        <v>2525</v>
      </c>
      <c r="P1245" s="23">
        <v>32606</v>
      </c>
      <c r="Q1245" s="23">
        <v>0.75</v>
      </c>
      <c r="R1245" s="23" t="s">
        <v>3605</v>
      </c>
      <c r="S1245" s="23" t="s">
        <v>36</v>
      </c>
    </row>
    <row r="1246" spans="1:19" x14ac:dyDescent="0.35">
      <c r="A1246" s="23" t="str">
        <f t="shared" si="230"/>
        <v>Grandchamp Mathieu</v>
      </c>
      <c r="B1246" s="23" t="str">
        <f t="shared" si="231"/>
        <v>407.02.366.0</v>
      </c>
      <c r="C1246" s="23" t="str">
        <f t="shared" si="232"/>
        <v>R9</v>
      </c>
      <c r="D1246" s="23">
        <f t="shared" si="233"/>
        <v>0.71499999999999997</v>
      </c>
      <c r="E1246" s="23" t="str">
        <f t="shared" si="234"/>
        <v>A</v>
      </c>
      <c r="F1246" s="23" t="str">
        <f t="shared" si="235"/>
        <v>S</v>
      </c>
      <c r="G1246" s="27" t="s">
        <v>497</v>
      </c>
      <c r="H1246" s="27" t="str">
        <f t="shared" si="229"/>
        <v/>
      </c>
      <c r="I1246" s="23" t="str">
        <f t="shared" si="236"/>
        <v>Messieurs</v>
      </c>
      <c r="J1246" t="str">
        <f t="shared" si="237"/>
        <v>366.0</v>
      </c>
      <c r="K1246">
        <f t="shared" si="238"/>
        <v>3</v>
      </c>
      <c r="L1246" s="23" t="str">
        <f t="shared" si="239"/>
        <v>R9 </v>
      </c>
      <c r="M1246" s="23" t="s">
        <v>580</v>
      </c>
      <c r="N1246" s="23" t="s">
        <v>581</v>
      </c>
      <c r="O1246" s="23" t="s">
        <v>2525</v>
      </c>
      <c r="P1246" s="23">
        <v>57462</v>
      </c>
      <c r="Q1246" s="23">
        <v>0.71499999999999997</v>
      </c>
      <c r="R1246" s="23" t="s">
        <v>36</v>
      </c>
      <c r="S1246" s="23" t="s">
        <v>822</v>
      </c>
    </row>
    <row r="1247" spans="1:19" x14ac:dyDescent="0.35">
      <c r="A1247" s="23" t="str">
        <f t="shared" si="230"/>
        <v>Grandchamp Pierre</v>
      </c>
      <c r="B1247" s="23" t="str">
        <f t="shared" si="231"/>
        <v>407.03.466.0</v>
      </c>
      <c r="C1247" s="23" t="str">
        <f t="shared" si="232"/>
        <v>R9</v>
      </c>
      <c r="D1247" s="23">
        <f t="shared" si="233"/>
        <v>0.75</v>
      </c>
      <c r="E1247" s="23" t="str">
        <f t="shared" si="234"/>
        <v>A</v>
      </c>
      <c r="F1247" s="23" t="str">
        <f t="shared" si="235"/>
        <v>S</v>
      </c>
      <c r="G1247" s="27" t="s">
        <v>1733</v>
      </c>
      <c r="H1247" s="27" t="str">
        <f t="shared" si="229"/>
        <v/>
      </c>
      <c r="I1247" s="23" t="str">
        <f t="shared" si="236"/>
        <v>Messieurs</v>
      </c>
      <c r="J1247" t="str">
        <f t="shared" si="237"/>
        <v>466.0</v>
      </c>
      <c r="K1247">
        <f t="shared" si="238"/>
        <v>4</v>
      </c>
      <c r="L1247" s="23" t="str">
        <f t="shared" si="239"/>
        <v>R9 </v>
      </c>
      <c r="M1247" s="23" t="s">
        <v>1910</v>
      </c>
      <c r="N1247" s="23" t="s">
        <v>1911</v>
      </c>
      <c r="O1247" s="23" t="s">
        <v>2525</v>
      </c>
      <c r="P1247" s="23">
        <v>32606</v>
      </c>
      <c r="Q1247" s="23">
        <v>0.75</v>
      </c>
      <c r="R1247" s="23" t="s">
        <v>36</v>
      </c>
      <c r="S1247" s="23" t="s">
        <v>822</v>
      </c>
    </row>
    <row r="1248" spans="1:19" x14ac:dyDescent="0.35">
      <c r="A1248" s="23" t="str">
        <f t="shared" si="230"/>
        <v>Grandchamp Wei Jing</v>
      </c>
      <c r="B1248" s="23" t="str">
        <f t="shared" si="231"/>
        <v>407.69.776.0</v>
      </c>
      <c r="C1248" s="23" t="str">
        <f t="shared" si="232"/>
        <v>R9</v>
      </c>
      <c r="D1248" s="23">
        <f t="shared" si="233"/>
        <v>0.75</v>
      </c>
      <c r="E1248" s="23" t="str">
        <f t="shared" si="234"/>
        <v>55+</v>
      </c>
      <c r="F1248" s="23" t="str">
        <f t="shared" si="235"/>
        <v>A</v>
      </c>
      <c r="G1248" s="27" t="s">
        <v>1733</v>
      </c>
      <c r="H1248" s="27" t="str">
        <f t="shared" si="229"/>
        <v/>
      </c>
      <c r="I1248" s="23" t="str">
        <f t="shared" si="236"/>
        <v>Dames</v>
      </c>
      <c r="J1248" t="str">
        <f t="shared" si="237"/>
        <v>776.0</v>
      </c>
      <c r="K1248">
        <f t="shared" si="238"/>
        <v>7</v>
      </c>
      <c r="L1248" s="23" t="str">
        <f t="shared" si="239"/>
        <v>R9 </v>
      </c>
      <c r="M1248" s="23" t="s">
        <v>1898</v>
      </c>
      <c r="N1248" s="23" t="s">
        <v>1899</v>
      </c>
      <c r="O1248" s="23" t="s">
        <v>2525</v>
      </c>
      <c r="P1248" s="23">
        <v>11849</v>
      </c>
      <c r="Q1248" s="23">
        <v>0.75</v>
      </c>
      <c r="R1248" s="23" t="s">
        <v>53</v>
      </c>
      <c r="S1248" s="23" t="s">
        <v>36</v>
      </c>
    </row>
    <row r="1249" spans="1:19" x14ac:dyDescent="0.35">
      <c r="A1249" s="23" t="str">
        <f t="shared" si="230"/>
        <v>Grandet Florian</v>
      </c>
      <c r="B1249" s="23" t="str">
        <f t="shared" si="231"/>
        <v>407.99.386.0</v>
      </c>
      <c r="C1249" s="23" t="str">
        <f t="shared" si="232"/>
        <v>R8</v>
      </c>
      <c r="D1249" s="23">
        <f t="shared" si="233"/>
        <v>1.276</v>
      </c>
      <c r="E1249" s="23" t="str">
        <f t="shared" si="234"/>
        <v>A</v>
      </c>
      <c r="F1249" s="23" t="str">
        <f t="shared" si="235"/>
        <v>S</v>
      </c>
      <c r="G1249" s="27" t="s">
        <v>497</v>
      </c>
      <c r="H1249" s="27" t="str">
        <f t="shared" si="229"/>
        <v/>
      </c>
      <c r="I1249" s="23" t="str">
        <f t="shared" si="236"/>
        <v>Messieurs</v>
      </c>
      <c r="J1249" t="str">
        <f t="shared" si="237"/>
        <v>386.0</v>
      </c>
      <c r="K1249">
        <f t="shared" si="238"/>
        <v>3</v>
      </c>
      <c r="L1249" s="23" t="str">
        <f t="shared" si="239"/>
        <v>R8 </v>
      </c>
      <c r="M1249" s="23" t="s">
        <v>2189</v>
      </c>
      <c r="N1249" s="23" t="s">
        <v>2190</v>
      </c>
      <c r="O1249" s="23" t="s">
        <v>2522</v>
      </c>
      <c r="P1249" s="23">
        <v>26033</v>
      </c>
      <c r="Q1249" s="23">
        <v>1.276</v>
      </c>
      <c r="R1249" s="23" t="s">
        <v>36</v>
      </c>
      <c r="S1249" s="23" t="s">
        <v>822</v>
      </c>
    </row>
    <row r="1250" spans="1:19" x14ac:dyDescent="0.35">
      <c r="A1250" s="23" t="str">
        <f t="shared" si="230"/>
        <v>Grandjean Olivier</v>
      </c>
      <c r="B1250" s="23" t="str">
        <f t="shared" si="231"/>
        <v>407.78.409.0</v>
      </c>
      <c r="C1250" s="23" t="str">
        <f t="shared" si="232"/>
        <v>R7</v>
      </c>
      <c r="D1250" s="23">
        <f t="shared" si="233"/>
        <v>2.141</v>
      </c>
      <c r="E1250" s="23" t="str">
        <f t="shared" si="234"/>
        <v>45+</v>
      </c>
      <c r="F1250" s="23" t="str">
        <f t="shared" si="235"/>
        <v>A</v>
      </c>
      <c r="G1250" s="27" t="s">
        <v>2783</v>
      </c>
      <c r="H1250" s="27" t="str">
        <f t="shared" si="229"/>
        <v/>
      </c>
      <c r="I1250" s="23" t="str">
        <f t="shared" si="236"/>
        <v>Messieurs</v>
      </c>
      <c r="J1250" t="str">
        <f t="shared" si="237"/>
        <v>409.0</v>
      </c>
      <c r="K1250">
        <f t="shared" si="238"/>
        <v>4</v>
      </c>
      <c r="L1250" s="23" t="str">
        <f t="shared" si="239"/>
        <v>R7 </v>
      </c>
      <c r="M1250" s="23" t="s">
        <v>691</v>
      </c>
      <c r="N1250" s="23" t="s">
        <v>692</v>
      </c>
      <c r="O1250" s="23" t="s">
        <v>2518</v>
      </c>
      <c r="P1250" s="23">
        <v>18365</v>
      </c>
      <c r="Q1250" s="23">
        <v>2.141</v>
      </c>
      <c r="R1250" s="23" t="s">
        <v>76</v>
      </c>
      <c r="S1250" s="23" t="s">
        <v>36</v>
      </c>
    </row>
    <row r="1251" spans="1:19" x14ac:dyDescent="0.35">
      <c r="A1251" s="23" t="str">
        <f t="shared" si="230"/>
        <v>Grangier Nathaen</v>
      </c>
      <c r="B1251" s="23" t="str">
        <f t="shared" si="231"/>
        <v>407.04.211.0</v>
      </c>
      <c r="C1251" s="23" t="str">
        <f t="shared" si="232"/>
        <v>R5</v>
      </c>
      <c r="D1251" s="23">
        <f t="shared" si="233"/>
        <v>5.4240000000000004</v>
      </c>
      <c r="E1251" s="23" t="str">
        <f t="shared" si="234"/>
        <v>A</v>
      </c>
      <c r="F1251" s="23" t="str">
        <f t="shared" si="235"/>
        <v>A</v>
      </c>
      <c r="G1251" s="27" t="s">
        <v>2786</v>
      </c>
      <c r="H1251" s="27" t="str">
        <f t="shared" si="229"/>
        <v/>
      </c>
      <c r="I1251" s="23" t="str">
        <f t="shared" si="236"/>
        <v>Messieurs</v>
      </c>
      <c r="J1251" t="str">
        <f t="shared" si="237"/>
        <v>211.0</v>
      </c>
      <c r="K1251">
        <f t="shared" si="238"/>
        <v>2</v>
      </c>
      <c r="L1251" s="23" t="str">
        <f t="shared" si="239"/>
        <v>R5 </v>
      </c>
      <c r="M1251" s="23" t="s">
        <v>4918</v>
      </c>
      <c r="N1251" s="23" t="s">
        <v>4919</v>
      </c>
      <c r="O1251" s="23" t="s">
        <v>2536</v>
      </c>
      <c r="P1251" s="23">
        <v>3310</v>
      </c>
      <c r="Q1251" s="23">
        <v>5.4240000000000004</v>
      </c>
      <c r="R1251" s="23" t="s">
        <v>36</v>
      </c>
      <c r="S1251" s="23" t="s">
        <v>36</v>
      </c>
    </row>
    <row r="1252" spans="1:19" x14ac:dyDescent="0.35">
      <c r="A1252" s="23" t="str">
        <f t="shared" si="230"/>
        <v>Grass Angie</v>
      </c>
      <c r="B1252" s="23" t="str">
        <f t="shared" si="231"/>
        <v>407.81.820.0</v>
      </c>
      <c r="C1252" s="23" t="str">
        <f t="shared" si="232"/>
        <v>R7</v>
      </c>
      <c r="D1252" s="23">
        <f t="shared" si="233"/>
        <v>1.748</v>
      </c>
      <c r="E1252" s="23" t="str">
        <f t="shared" si="234"/>
        <v>45+</v>
      </c>
      <c r="F1252" s="23" t="str">
        <f t="shared" si="235"/>
        <v>A</v>
      </c>
      <c r="G1252" s="27" t="s">
        <v>3274</v>
      </c>
      <c r="H1252" s="27" t="str">
        <f t="shared" si="229"/>
        <v/>
      </c>
      <c r="I1252" s="23" t="str">
        <f t="shared" si="236"/>
        <v>Dames</v>
      </c>
      <c r="J1252" t="str">
        <f t="shared" si="237"/>
        <v>820.0</v>
      </c>
      <c r="K1252">
        <f t="shared" si="238"/>
        <v>8</v>
      </c>
      <c r="L1252" s="23" t="str">
        <f t="shared" si="239"/>
        <v>R7 </v>
      </c>
      <c r="M1252" s="23" t="s">
        <v>3658</v>
      </c>
      <c r="N1252" s="23" t="s">
        <v>3659</v>
      </c>
      <c r="O1252" s="23" t="s">
        <v>2518</v>
      </c>
      <c r="P1252" s="23">
        <v>7713</v>
      </c>
      <c r="Q1252" s="23">
        <v>1.748</v>
      </c>
      <c r="R1252" s="23" t="s">
        <v>76</v>
      </c>
      <c r="S1252" s="23" t="s">
        <v>36</v>
      </c>
    </row>
    <row r="1253" spans="1:19" x14ac:dyDescent="0.35">
      <c r="A1253" s="23" t="str">
        <f t="shared" si="230"/>
        <v>Grassioulet Gilles</v>
      </c>
      <c r="B1253" s="23" t="str">
        <f t="shared" si="231"/>
        <v>407.76.149.0</v>
      </c>
      <c r="C1253" s="23" t="str">
        <f t="shared" si="232"/>
        <v>R8</v>
      </c>
      <c r="D1253" s="23">
        <f t="shared" si="233"/>
        <v>1.04</v>
      </c>
      <c r="E1253" s="23" t="str">
        <f t="shared" si="234"/>
        <v>50+</v>
      </c>
      <c r="F1253" s="23" t="str">
        <f t="shared" si="235"/>
        <v>S</v>
      </c>
      <c r="G1253" s="27" t="s">
        <v>2783</v>
      </c>
      <c r="H1253" s="27" t="str">
        <f t="shared" si="229"/>
        <v/>
      </c>
      <c r="I1253" s="23" t="str">
        <f t="shared" si="236"/>
        <v>Messieurs</v>
      </c>
      <c r="J1253" t="str">
        <f t="shared" si="237"/>
        <v>149.0</v>
      </c>
      <c r="K1253">
        <f t="shared" si="238"/>
        <v>1</v>
      </c>
      <c r="L1253" s="23" t="str">
        <f t="shared" si="239"/>
        <v>R8 </v>
      </c>
      <c r="M1253" s="23" t="s">
        <v>2767</v>
      </c>
      <c r="N1253" s="23" t="s">
        <v>2768</v>
      </c>
      <c r="O1253" s="23" t="s">
        <v>2522</v>
      </c>
      <c r="P1253" s="23">
        <v>28672</v>
      </c>
      <c r="Q1253" s="23">
        <v>1.04</v>
      </c>
      <c r="R1253" s="23" t="s">
        <v>39</v>
      </c>
      <c r="S1253" s="23" t="s">
        <v>822</v>
      </c>
    </row>
    <row r="1254" spans="1:19" x14ac:dyDescent="0.35">
      <c r="A1254" s="23" t="str">
        <f t="shared" si="230"/>
        <v>Grasso Maria</v>
      </c>
      <c r="B1254" s="23" t="str">
        <f t="shared" si="231"/>
        <v>407.11.655.0</v>
      </c>
      <c r="C1254" s="23" t="str">
        <f t="shared" si="232"/>
        <v>R7</v>
      </c>
      <c r="D1254" s="23">
        <f t="shared" si="233"/>
        <v>1.819</v>
      </c>
      <c r="E1254" s="23" t="str">
        <f t="shared" si="234"/>
        <v>16&amp;U</v>
      </c>
      <c r="F1254" s="23" t="str">
        <f t="shared" si="235"/>
        <v>A</v>
      </c>
      <c r="G1254" s="27" t="s">
        <v>4910</v>
      </c>
      <c r="H1254" s="27" t="str">
        <f t="shared" si="229"/>
        <v/>
      </c>
      <c r="I1254" s="23" t="str">
        <f t="shared" si="236"/>
        <v>Dames</v>
      </c>
      <c r="J1254" t="str">
        <f t="shared" si="237"/>
        <v>655.0</v>
      </c>
      <c r="K1254">
        <f t="shared" si="238"/>
        <v>6</v>
      </c>
      <c r="L1254" s="23" t="str">
        <f t="shared" si="239"/>
        <v>R7 </v>
      </c>
      <c r="M1254" s="23" t="s">
        <v>6425</v>
      </c>
      <c r="N1254" s="23" t="s">
        <v>6426</v>
      </c>
      <c r="O1254" s="23" t="s">
        <v>2518</v>
      </c>
      <c r="P1254" s="23">
        <v>7456</v>
      </c>
      <c r="Q1254" s="23">
        <v>1.819</v>
      </c>
      <c r="R1254" s="23" t="s">
        <v>85</v>
      </c>
      <c r="S1254" s="23" t="s">
        <v>36</v>
      </c>
    </row>
    <row r="1255" spans="1:19" x14ac:dyDescent="0.35">
      <c r="A1255" s="23" t="str">
        <f t="shared" si="230"/>
        <v>Gravel Eric</v>
      </c>
      <c r="B1255" s="23" t="str">
        <f t="shared" si="231"/>
        <v>407.65.336.0</v>
      </c>
      <c r="C1255" s="23" t="str">
        <f t="shared" si="232"/>
        <v>R9</v>
      </c>
      <c r="D1255" s="23">
        <f t="shared" si="233"/>
        <v>0.75</v>
      </c>
      <c r="E1255" s="23" t="str">
        <f t="shared" si="234"/>
        <v>60+</v>
      </c>
      <c r="F1255" s="23" t="str">
        <f t="shared" si="235"/>
        <v>S</v>
      </c>
      <c r="G1255" s="27" t="s">
        <v>5553</v>
      </c>
      <c r="H1255" s="27" t="str">
        <f t="shared" si="229"/>
        <v/>
      </c>
      <c r="I1255" s="23" t="str">
        <f t="shared" si="236"/>
        <v>Messieurs</v>
      </c>
      <c r="J1255" t="str">
        <f t="shared" si="237"/>
        <v>336.0</v>
      </c>
      <c r="K1255">
        <f t="shared" si="238"/>
        <v>3</v>
      </c>
      <c r="L1255" s="23" t="str">
        <f t="shared" si="239"/>
        <v>R9 </v>
      </c>
      <c r="M1255" s="23" t="s">
        <v>5391</v>
      </c>
      <c r="N1255" s="23" t="s">
        <v>5392</v>
      </c>
      <c r="O1255" s="23" t="s">
        <v>2525</v>
      </c>
      <c r="P1255" s="23">
        <v>32606</v>
      </c>
      <c r="Q1255" s="23">
        <v>0.75</v>
      </c>
      <c r="R1255" s="23" t="s">
        <v>47</v>
      </c>
      <c r="S1255" s="23" t="s">
        <v>822</v>
      </c>
    </row>
    <row r="1256" spans="1:19" x14ac:dyDescent="0.35">
      <c r="A1256" s="23" t="str">
        <f t="shared" si="230"/>
        <v>Graven Stauffer Patricia</v>
      </c>
      <c r="B1256" s="23" t="str">
        <f t="shared" si="231"/>
        <v>407.84.518.0</v>
      </c>
      <c r="C1256" s="23" t="str">
        <f t="shared" si="232"/>
        <v>R8</v>
      </c>
      <c r="D1256" s="23">
        <f t="shared" si="233"/>
        <v>1.536</v>
      </c>
      <c r="E1256" s="23" t="str">
        <f t="shared" si="234"/>
        <v>40+</v>
      </c>
      <c r="F1256" s="23" t="str">
        <f t="shared" si="235"/>
        <v>A</v>
      </c>
      <c r="G1256" s="27" t="s">
        <v>3258</v>
      </c>
      <c r="H1256" s="27" t="str">
        <f t="shared" si="229"/>
        <v/>
      </c>
      <c r="I1256" s="23" t="str">
        <f t="shared" si="236"/>
        <v>Dames</v>
      </c>
      <c r="J1256" t="str">
        <f t="shared" si="237"/>
        <v>518.0</v>
      </c>
      <c r="K1256">
        <f t="shared" si="238"/>
        <v>5</v>
      </c>
      <c r="L1256" s="23" t="str">
        <f t="shared" si="239"/>
        <v>R8 </v>
      </c>
      <c r="M1256" s="23" t="s">
        <v>2130</v>
      </c>
      <c r="N1256" s="23" t="s">
        <v>2131</v>
      </c>
      <c r="O1256" s="23" t="s">
        <v>2522</v>
      </c>
      <c r="P1256" s="23">
        <v>8462</v>
      </c>
      <c r="Q1256" s="23">
        <v>1.536</v>
      </c>
      <c r="R1256" s="23" t="s">
        <v>68</v>
      </c>
      <c r="S1256" s="23" t="s">
        <v>36</v>
      </c>
    </row>
    <row r="1257" spans="1:19" x14ac:dyDescent="0.35">
      <c r="A1257" s="23" t="str">
        <f t="shared" si="230"/>
        <v>Greiner Derek</v>
      </c>
      <c r="B1257" s="23" t="str">
        <f t="shared" si="231"/>
        <v>408.95.141.0</v>
      </c>
      <c r="C1257" s="23" t="str">
        <f t="shared" si="232"/>
        <v>R9</v>
      </c>
      <c r="D1257" s="23">
        <f t="shared" si="233"/>
        <v>0.75</v>
      </c>
      <c r="E1257" s="23" t="str">
        <f t="shared" si="234"/>
        <v>A</v>
      </c>
      <c r="F1257" s="23" t="str">
        <f t="shared" si="235"/>
        <v>S</v>
      </c>
      <c r="G1257" s="27" t="s">
        <v>27</v>
      </c>
      <c r="H1257" s="27" t="str">
        <f t="shared" si="229"/>
        <v/>
      </c>
      <c r="I1257" s="23" t="str">
        <f t="shared" si="236"/>
        <v>Messieurs</v>
      </c>
      <c r="J1257" t="str">
        <f t="shared" si="237"/>
        <v>141.0</v>
      </c>
      <c r="K1257">
        <f t="shared" si="238"/>
        <v>1</v>
      </c>
      <c r="L1257" s="23" t="str">
        <f t="shared" si="239"/>
        <v>R9 </v>
      </c>
      <c r="M1257" s="23" t="s">
        <v>1371</v>
      </c>
      <c r="N1257" s="23" t="s">
        <v>1372</v>
      </c>
      <c r="O1257" s="23" t="s">
        <v>2525</v>
      </c>
      <c r="P1257" s="23">
        <v>32606</v>
      </c>
      <c r="Q1257" s="23">
        <v>0.75</v>
      </c>
      <c r="R1257" s="23" t="s">
        <v>36</v>
      </c>
      <c r="S1257" s="23" t="s">
        <v>822</v>
      </c>
    </row>
    <row r="1258" spans="1:19" x14ac:dyDescent="0.35">
      <c r="A1258" s="23" t="str">
        <f t="shared" si="230"/>
        <v>Greub Gilbert</v>
      </c>
      <c r="B1258" s="23" t="str">
        <f t="shared" si="231"/>
        <v>409.67.337.0</v>
      </c>
      <c r="C1258" s="23" t="str">
        <f t="shared" si="232"/>
        <v>R5</v>
      </c>
      <c r="D1258" s="23">
        <f t="shared" si="233"/>
        <v>5.0750000000000002</v>
      </c>
      <c r="E1258" s="23" t="str">
        <f t="shared" si="234"/>
        <v>55+</v>
      </c>
      <c r="F1258" s="23" t="str">
        <f t="shared" si="235"/>
        <v>A</v>
      </c>
      <c r="G1258" s="27" t="s">
        <v>27</v>
      </c>
      <c r="H1258" s="27" t="str">
        <f t="shared" si="229"/>
        <v/>
      </c>
      <c r="I1258" s="23" t="str">
        <f t="shared" si="236"/>
        <v>Messieurs</v>
      </c>
      <c r="J1258" t="str">
        <f t="shared" si="237"/>
        <v>337.0</v>
      </c>
      <c r="K1258">
        <f t="shared" si="238"/>
        <v>3</v>
      </c>
      <c r="L1258" s="23" t="str">
        <f t="shared" si="239"/>
        <v>R5 </v>
      </c>
      <c r="M1258" s="23" t="s">
        <v>2244</v>
      </c>
      <c r="N1258" s="23" t="s">
        <v>2245</v>
      </c>
      <c r="O1258" s="23" t="s">
        <v>2536</v>
      </c>
      <c r="P1258" s="23">
        <v>4102</v>
      </c>
      <c r="Q1258" s="23">
        <v>5.0750000000000002</v>
      </c>
      <c r="R1258" s="23" t="s">
        <v>53</v>
      </c>
      <c r="S1258" s="23" t="s">
        <v>36</v>
      </c>
    </row>
    <row r="1259" spans="1:19" x14ac:dyDescent="0.35">
      <c r="A1259" s="23" t="str">
        <f t="shared" si="230"/>
        <v>Griesmar Arthur</v>
      </c>
      <c r="B1259" s="23" t="str">
        <f t="shared" si="231"/>
        <v>410.15.145.0</v>
      </c>
      <c r="C1259" s="23" t="str">
        <f t="shared" si="232"/>
        <v>R8</v>
      </c>
      <c r="D1259" s="23">
        <f t="shared" si="233"/>
        <v>1.1299999999999999</v>
      </c>
      <c r="E1259" s="23" t="str">
        <f t="shared" si="234"/>
        <v>12&amp;U</v>
      </c>
      <c r="F1259" s="23" t="str">
        <f t="shared" si="235"/>
        <v>A</v>
      </c>
      <c r="G1259" s="27" t="s">
        <v>4910</v>
      </c>
      <c r="H1259" s="27" t="str">
        <f t="shared" si="229"/>
        <v/>
      </c>
      <c r="I1259" s="23" t="str">
        <f t="shared" si="236"/>
        <v>Messieurs</v>
      </c>
      <c r="J1259" t="str">
        <f t="shared" si="237"/>
        <v>145.0</v>
      </c>
      <c r="K1259">
        <f t="shared" si="238"/>
        <v>1</v>
      </c>
      <c r="L1259" s="23" t="str">
        <f t="shared" si="239"/>
        <v>R8 </v>
      </c>
      <c r="M1259" s="23" t="s">
        <v>6778</v>
      </c>
      <c r="N1259" s="23" t="s">
        <v>6779</v>
      </c>
      <c r="O1259" s="23" t="s">
        <v>2522</v>
      </c>
      <c r="P1259" s="23">
        <v>27728</v>
      </c>
      <c r="Q1259" s="23">
        <v>1.1299999999999999</v>
      </c>
      <c r="R1259" s="23" t="s">
        <v>50</v>
      </c>
      <c r="S1259" s="23" t="s">
        <v>36</v>
      </c>
    </row>
    <row r="1260" spans="1:19" x14ac:dyDescent="0.35">
      <c r="A1260" s="23" t="str">
        <f t="shared" si="230"/>
        <v>Grimaitre Elias</v>
      </c>
      <c r="B1260" s="23" t="str">
        <f t="shared" si="231"/>
        <v>411.04.128.0</v>
      </c>
      <c r="C1260" s="23" t="str">
        <f t="shared" si="232"/>
        <v>R9</v>
      </c>
      <c r="D1260" s="23">
        <f t="shared" si="233"/>
        <v>0.75</v>
      </c>
      <c r="E1260" s="23" t="str">
        <f t="shared" si="234"/>
        <v>A</v>
      </c>
      <c r="F1260" s="23" t="str">
        <f t="shared" si="235"/>
        <v>S</v>
      </c>
      <c r="G1260" s="27" t="s">
        <v>1733</v>
      </c>
      <c r="H1260" s="27" t="str">
        <f t="shared" si="229"/>
        <v/>
      </c>
      <c r="I1260" s="23" t="str">
        <f t="shared" si="236"/>
        <v>Messieurs</v>
      </c>
      <c r="J1260" t="str">
        <f t="shared" si="237"/>
        <v>128.0</v>
      </c>
      <c r="K1260">
        <f t="shared" si="238"/>
        <v>1</v>
      </c>
      <c r="L1260" s="23" t="str">
        <f t="shared" si="239"/>
        <v>R9 </v>
      </c>
      <c r="M1260" s="23" t="s">
        <v>1806</v>
      </c>
      <c r="N1260" s="23" t="s">
        <v>1807</v>
      </c>
      <c r="O1260" s="23" t="s">
        <v>2525</v>
      </c>
      <c r="P1260" s="23">
        <v>32606</v>
      </c>
      <c r="Q1260" s="23">
        <v>0.75</v>
      </c>
      <c r="R1260" s="23" t="s">
        <v>36</v>
      </c>
      <c r="S1260" s="23" t="s">
        <v>822</v>
      </c>
    </row>
    <row r="1261" spans="1:19" x14ac:dyDescent="0.35">
      <c r="A1261" s="23" t="str">
        <f t="shared" si="230"/>
        <v>Grimaitre Julyan</v>
      </c>
      <c r="B1261" s="23" t="str">
        <f t="shared" si="231"/>
        <v>411.06.414.0</v>
      </c>
      <c r="C1261" s="23" t="str">
        <f t="shared" si="232"/>
        <v>R9</v>
      </c>
      <c r="D1261" s="23">
        <f t="shared" si="233"/>
        <v>0.75</v>
      </c>
      <c r="E1261" s="23" t="str">
        <f t="shared" si="234"/>
        <v>A</v>
      </c>
      <c r="F1261" s="23" t="str">
        <f t="shared" si="235"/>
        <v>S</v>
      </c>
      <c r="G1261" s="27" t="s">
        <v>1733</v>
      </c>
      <c r="H1261" s="27" t="str">
        <f t="shared" si="229"/>
        <v/>
      </c>
      <c r="I1261" s="23" t="str">
        <f t="shared" si="236"/>
        <v>Messieurs</v>
      </c>
      <c r="J1261" t="str">
        <f t="shared" si="237"/>
        <v>414.0</v>
      </c>
      <c r="K1261">
        <f t="shared" si="238"/>
        <v>4</v>
      </c>
      <c r="L1261" s="23" t="str">
        <f t="shared" si="239"/>
        <v>R9 </v>
      </c>
      <c r="M1261" s="23" t="s">
        <v>1948</v>
      </c>
      <c r="N1261" s="23" t="s">
        <v>1949</v>
      </c>
      <c r="O1261" s="23" t="s">
        <v>2525</v>
      </c>
      <c r="P1261" s="23">
        <v>32606</v>
      </c>
      <c r="Q1261" s="23">
        <v>0.75</v>
      </c>
      <c r="R1261" s="23" t="s">
        <v>36</v>
      </c>
      <c r="S1261" s="23" t="s">
        <v>822</v>
      </c>
    </row>
    <row r="1262" spans="1:19" x14ac:dyDescent="0.35">
      <c r="A1262" s="23" t="str">
        <f t="shared" si="230"/>
        <v>Grobéty Romain</v>
      </c>
      <c r="B1262" s="23" t="str">
        <f t="shared" si="231"/>
        <v>412.16.365.0</v>
      </c>
      <c r="C1262" s="23" t="str">
        <f t="shared" si="232"/>
        <v>R9</v>
      </c>
      <c r="D1262" s="23">
        <f t="shared" si="233"/>
        <v>0.745</v>
      </c>
      <c r="E1262" s="23" t="str">
        <f t="shared" si="234"/>
        <v>10&amp;U</v>
      </c>
      <c r="F1262" s="23" t="str">
        <f t="shared" si="235"/>
        <v>A</v>
      </c>
      <c r="G1262" s="27" t="s">
        <v>2786</v>
      </c>
      <c r="H1262" s="27" t="str">
        <f t="shared" si="229"/>
        <v/>
      </c>
      <c r="I1262" s="23" t="str">
        <f t="shared" si="236"/>
        <v>Messieurs</v>
      </c>
      <c r="J1262" t="str">
        <f t="shared" si="237"/>
        <v>365.0</v>
      </c>
      <c r="K1262">
        <f t="shared" si="238"/>
        <v>3</v>
      </c>
      <c r="L1262" s="23" t="str">
        <f t="shared" si="239"/>
        <v>R9 </v>
      </c>
      <c r="M1262" s="23" t="s">
        <v>4954</v>
      </c>
      <c r="N1262" s="23" t="s">
        <v>4955</v>
      </c>
      <c r="O1262" s="23" t="s">
        <v>2525</v>
      </c>
      <c r="P1262" s="23">
        <v>44992</v>
      </c>
      <c r="Q1262" s="23">
        <v>0.745</v>
      </c>
      <c r="R1262" s="23" t="s">
        <v>106</v>
      </c>
      <c r="S1262" s="23" t="s">
        <v>36</v>
      </c>
    </row>
    <row r="1263" spans="1:19" x14ac:dyDescent="0.35">
      <c r="A1263" s="23" t="str">
        <f t="shared" si="230"/>
        <v>Grometto François</v>
      </c>
      <c r="B1263" s="23" t="str">
        <f t="shared" si="231"/>
        <v>412.66.144.0</v>
      </c>
      <c r="C1263" s="23" t="str">
        <f t="shared" si="232"/>
        <v>R9</v>
      </c>
      <c r="D1263" s="23">
        <f t="shared" si="233"/>
        <v>0.75</v>
      </c>
      <c r="E1263" s="23" t="str">
        <f t="shared" si="234"/>
        <v>60+</v>
      </c>
      <c r="F1263" s="23" t="str">
        <f t="shared" si="235"/>
        <v>A</v>
      </c>
      <c r="G1263" s="27" t="s">
        <v>2783</v>
      </c>
      <c r="H1263" s="27" t="str">
        <f t="shared" si="229"/>
        <v/>
      </c>
      <c r="I1263" s="23" t="str">
        <f t="shared" si="236"/>
        <v>Messieurs</v>
      </c>
      <c r="J1263" t="str">
        <f t="shared" si="237"/>
        <v>144.0</v>
      </c>
      <c r="K1263">
        <f t="shared" si="238"/>
        <v>1</v>
      </c>
      <c r="L1263" s="23" t="str">
        <f t="shared" si="239"/>
        <v>R9 </v>
      </c>
      <c r="M1263" s="23" t="s">
        <v>679</v>
      </c>
      <c r="N1263" s="23" t="s">
        <v>680</v>
      </c>
      <c r="O1263" s="23" t="s">
        <v>2525</v>
      </c>
      <c r="P1263" s="23">
        <v>32606</v>
      </c>
      <c r="Q1263" s="23">
        <v>0.75</v>
      </c>
      <c r="R1263" s="23" t="s">
        <v>47</v>
      </c>
      <c r="S1263" s="23" t="s">
        <v>36</v>
      </c>
    </row>
    <row r="1264" spans="1:19" x14ac:dyDescent="0.35">
      <c r="A1264" s="23" t="str">
        <f t="shared" si="230"/>
        <v>Groppi Germain</v>
      </c>
      <c r="B1264" s="23" t="str">
        <f t="shared" si="231"/>
        <v>412.89.387.0</v>
      </c>
      <c r="C1264" s="23" t="str">
        <f t="shared" si="232"/>
        <v>R9</v>
      </c>
      <c r="D1264" s="23">
        <f t="shared" si="233"/>
        <v>0.75</v>
      </c>
      <c r="E1264" s="23" t="str">
        <f t="shared" si="234"/>
        <v>35+</v>
      </c>
      <c r="F1264" s="23" t="str">
        <f t="shared" si="235"/>
        <v>S</v>
      </c>
      <c r="G1264" s="27" t="s">
        <v>2783</v>
      </c>
      <c r="H1264" s="27" t="str">
        <f t="shared" si="229"/>
        <v/>
      </c>
      <c r="I1264" s="23" t="str">
        <f t="shared" si="236"/>
        <v>Messieurs</v>
      </c>
      <c r="J1264" t="str">
        <f t="shared" si="237"/>
        <v>387.0</v>
      </c>
      <c r="K1264">
        <f t="shared" si="238"/>
        <v>3</v>
      </c>
      <c r="L1264" s="23" t="str">
        <f t="shared" si="239"/>
        <v>R9 </v>
      </c>
      <c r="M1264" s="23" t="s">
        <v>2490</v>
      </c>
      <c r="N1264" s="23" t="s">
        <v>2491</v>
      </c>
      <c r="O1264" s="23" t="s">
        <v>2525</v>
      </c>
      <c r="P1264" s="23">
        <v>32606</v>
      </c>
      <c r="Q1264" s="23">
        <v>0.75</v>
      </c>
      <c r="R1264" s="23" t="s">
        <v>42</v>
      </c>
      <c r="S1264" s="23" t="s">
        <v>822</v>
      </c>
    </row>
    <row r="1265" spans="1:19" x14ac:dyDescent="0.35">
      <c r="A1265" s="23" t="str">
        <f t="shared" si="230"/>
        <v>Grutman Alexandre</v>
      </c>
      <c r="B1265" s="23" t="str">
        <f t="shared" si="231"/>
        <v>416.75.178.0</v>
      </c>
      <c r="C1265" s="23" t="str">
        <f t="shared" si="232"/>
        <v>R9</v>
      </c>
      <c r="D1265" s="23">
        <f t="shared" si="233"/>
        <v>0.75</v>
      </c>
      <c r="E1265" s="23" t="str">
        <f t="shared" si="234"/>
        <v>50+</v>
      </c>
      <c r="F1265" s="23" t="str">
        <f t="shared" si="235"/>
        <v>A</v>
      </c>
      <c r="G1265" s="27" t="s">
        <v>1733</v>
      </c>
      <c r="H1265" s="27" t="str">
        <f t="shared" si="229"/>
        <v/>
      </c>
      <c r="I1265" s="23" t="str">
        <f t="shared" si="236"/>
        <v>Messieurs</v>
      </c>
      <c r="J1265" t="str">
        <f t="shared" si="237"/>
        <v>178.0</v>
      </c>
      <c r="K1265">
        <f t="shared" si="238"/>
        <v>1</v>
      </c>
      <c r="L1265" s="23" t="str">
        <f t="shared" si="239"/>
        <v>R9 </v>
      </c>
      <c r="M1265" s="23" t="s">
        <v>1994</v>
      </c>
      <c r="N1265" s="23" t="s">
        <v>1995</v>
      </c>
      <c r="O1265" s="23" t="s">
        <v>2525</v>
      </c>
      <c r="P1265" s="23">
        <v>32606</v>
      </c>
      <c r="Q1265" s="23">
        <v>0.75</v>
      </c>
      <c r="R1265" s="23" t="s">
        <v>39</v>
      </c>
      <c r="S1265" s="23" t="s">
        <v>36</v>
      </c>
    </row>
    <row r="1266" spans="1:19" x14ac:dyDescent="0.35">
      <c r="A1266" s="23" t="str">
        <f t="shared" si="230"/>
        <v>Grutman Arthur</v>
      </c>
      <c r="B1266" s="23" t="str">
        <f t="shared" si="231"/>
        <v>416.15.315.0</v>
      </c>
      <c r="C1266" s="23" t="str">
        <f t="shared" si="232"/>
        <v>R8</v>
      </c>
      <c r="D1266" s="23">
        <f t="shared" si="233"/>
        <v>1.1279999999999999</v>
      </c>
      <c r="E1266" s="23" t="str">
        <f t="shared" si="234"/>
        <v>12&amp;U</v>
      </c>
      <c r="F1266" s="23" t="str">
        <f t="shared" si="235"/>
        <v>A</v>
      </c>
      <c r="G1266" s="27" t="s">
        <v>1733</v>
      </c>
      <c r="H1266" s="27" t="str">
        <f t="shared" ref="H1266:H1329" si="240">IF(B1266=B1265,1,"")</f>
        <v/>
      </c>
      <c r="I1266" s="23" t="str">
        <f t="shared" si="236"/>
        <v>Messieurs</v>
      </c>
      <c r="J1266" t="str">
        <f t="shared" si="237"/>
        <v>315.0</v>
      </c>
      <c r="K1266">
        <f t="shared" si="238"/>
        <v>3</v>
      </c>
      <c r="L1266" s="23" t="str">
        <f t="shared" si="239"/>
        <v>R8 </v>
      </c>
      <c r="M1266" s="23" t="s">
        <v>6209</v>
      </c>
      <c r="N1266" s="23" t="s">
        <v>6210</v>
      </c>
      <c r="O1266" s="23" t="s">
        <v>2522</v>
      </c>
      <c r="P1266" s="23">
        <v>27753</v>
      </c>
      <c r="Q1266" s="23">
        <v>1.1279999999999999</v>
      </c>
      <c r="R1266" s="23" t="s">
        <v>50</v>
      </c>
      <c r="S1266" s="23" t="s">
        <v>36</v>
      </c>
    </row>
    <row r="1267" spans="1:19" x14ac:dyDescent="0.35">
      <c r="A1267" s="23" t="str">
        <f t="shared" si="230"/>
        <v>Grutman Marie</v>
      </c>
      <c r="B1267" s="23" t="str">
        <f t="shared" si="231"/>
        <v>416.11.855.0</v>
      </c>
      <c r="C1267" s="23" t="str">
        <f t="shared" si="232"/>
        <v>R5</v>
      </c>
      <c r="D1267" s="23">
        <f t="shared" si="233"/>
        <v>5.077</v>
      </c>
      <c r="E1267" s="23" t="str">
        <f t="shared" si="234"/>
        <v>16&amp;U</v>
      </c>
      <c r="F1267" s="23" t="str">
        <f t="shared" si="235"/>
        <v>A</v>
      </c>
      <c r="G1267" s="27" t="s">
        <v>1733</v>
      </c>
      <c r="H1267" s="27" t="str">
        <f t="shared" si="240"/>
        <v/>
      </c>
      <c r="I1267" s="23" t="str">
        <f t="shared" si="236"/>
        <v>Dames</v>
      </c>
      <c r="J1267" t="str">
        <f t="shared" si="237"/>
        <v>855.0</v>
      </c>
      <c r="K1267">
        <f t="shared" si="238"/>
        <v>8</v>
      </c>
      <c r="L1267" s="23" t="str">
        <f t="shared" si="239"/>
        <v>R5 </v>
      </c>
      <c r="M1267" s="23" t="s">
        <v>2691</v>
      </c>
      <c r="N1267" s="23" t="s">
        <v>2692</v>
      </c>
      <c r="O1267" s="23" t="s">
        <v>2536</v>
      </c>
      <c r="P1267" s="23">
        <v>1478</v>
      </c>
      <c r="Q1267" s="23">
        <v>5.077</v>
      </c>
      <c r="R1267" s="23" t="s">
        <v>85</v>
      </c>
      <c r="S1267" s="23" t="s">
        <v>36</v>
      </c>
    </row>
    <row r="1268" spans="1:19" x14ac:dyDescent="0.35">
      <c r="A1268" s="23" t="str">
        <f t="shared" si="230"/>
        <v>Guccione Gianluca</v>
      </c>
      <c r="B1268" s="23" t="str">
        <f t="shared" si="231"/>
        <v>418.78.249.0</v>
      </c>
      <c r="C1268" s="23" t="str">
        <f t="shared" si="232"/>
        <v>R9</v>
      </c>
      <c r="D1268" s="23">
        <f t="shared" si="233"/>
        <v>0.57699999999999996</v>
      </c>
      <c r="E1268" s="23" t="str">
        <f t="shared" si="234"/>
        <v>45+</v>
      </c>
      <c r="F1268" s="23" t="str">
        <f t="shared" si="235"/>
        <v>A</v>
      </c>
      <c r="G1268" s="27" t="s">
        <v>2786</v>
      </c>
      <c r="H1268" s="27" t="str">
        <f t="shared" si="240"/>
        <v/>
      </c>
      <c r="I1268" s="23" t="str">
        <f t="shared" si="236"/>
        <v>Messieurs</v>
      </c>
      <c r="J1268" t="str">
        <f t="shared" si="237"/>
        <v>249.0</v>
      </c>
      <c r="K1268">
        <f t="shared" si="238"/>
        <v>2</v>
      </c>
      <c r="L1268" s="23" t="str">
        <f t="shared" si="239"/>
        <v>R9 </v>
      </c>
      <c r="M1268" s="23" t="s">
        <v>3026</v>
      </c>
      <c r="N1268" s="23" t="s">
        <v>3027</v>
      </c>
      <c r="O1268" s="23" t="s">
        <v>2525</v>
      </c>
      <c r="P1268" s="23">
        <v>58714</v>
      </c>
      <c r="Q1268" s="23">
        <v>0.57699999999999996</v>
      </c>
      <c r="R1268" s="23" t="s">
        <v>76</v>
      </c>
      <c r="S1268" s="23" t="s">
        <v>36</v>
      </c>
    </row>
    <row r="1269" spans="1:19" x14ac:dyDescent="0.35">
      <c r="A1269" s="23" t="str">
        <f t="shared" si="230"/>
        <v>Gudat Christian</v>
      </c>
      <c r="B1269" s="23" t="str">
        <f t="shared" si="231"/>
        <v>419.97.480.0</v>
      </c>
      <c r="C1269" s="23" t="str">
        <f t="shared" si="232"/>
        <v>R9</v>
      </c>
      <c r="D1269" s="23">
        <f t="shared" si="233"/>
        <v>0.73699999999999999</v>
      </c>
      <c r="E1269" s="23" t="str">
        <f t="shared" si="234"/>
        <v>A</v>
      </c>
      <c r="F1269" s="23" t="str">
        <f t="shared" si="235"/>
        <v>S</v>
      </c>
      <c r="G1269" s="27" t="s">
        <v>3273</v>
      </c>
      <c r="H1269" s="27" t="str">
        <f t="shared" si="240"/>
        <v/>
      </c>
      <c r="I1269" s="23" t="str">
        <f t="shared" si="236"/>
        <v>Messieurs</v>
      </c>
      <c r="J1269" t="str">
        <f t="shared" si="237"/>
        <v>480.0</v>
      </c>
      <c r="K1269">
        <f t="shared" si="238"/>
        <v>4</v>
      </c>
      <c r="L1269" s="23" t="str">
        <f t="shared" si="239"/>
        <v>R9 </v>
      </c>
      <c r="M1269" s="23" t="s">
        <v>3489</v>
      </c>
      <c r="N1269" s="23" t="s">
        <v>3490</v>
      </c>
      <c r="O1269" s="23" t="s">
        <v>2525</v>
      </c>
      <c r="P1269" s="23">
        <v>57180</v>
      </c>
      <c r="Q1269" s="23">
        <v>0.73699999999999999</v>
      </c>
      <c r="R1269" s="23" t="s">
        <v>36</v>
      </c>
      <c r="S1269" s="23" t="s">
        <v>822</v>
      </c>
    </row>
    <row r="1270" spans="1:19" x14ac:dyDescent="0.35">
      <c r="A1270" s="23" t="str">
        <f t="shared" si="230"/>
        <v>Gueit Noa</v>
      </c>
      <c r="B1270" s="23" t="str">
        <f t="shared" si="231"/>
        <v>421.16.414.0</v>
      </c>
      <c r="C1270" s="23" t="str">
        <f t="shared" si="232"/>
        <v>R8</v>
      </c>
      <c r="D1270" s="23">
        <f t="shared" si="233"/>
        <v>0.96799999999999997</v>
      </c>
      <c r="E1270" s="23" t="str">
        <f t="shared" si="234"/>
        <v>10&amp;U</v>
      </c>
      <c r="F1270" s="23" t="str">
        <f t="shared" si="235"/>
        <v>S</v>
      </c>
      <c r="G1270" s="27" t="s">
        <v>2783</v>
      </c>
      <c r="H1270" s="27" t="str">
        <f t="shared" si="240"/>
        <v/>
      </c>
      <c r="I1270" s="23" t="str">
        <f t="shared" si="236"/>
        <v>Messieurs</v>
      </c>
      <c r="J1270" t="str">
        <f t="shared" si="237"/>
        <v>414.0</v>
      </c>
      <c r="K1270">
        <f t="shared" si="238"/>
        <v>4</v>
      </c>
      <c r="L1270" s="23" t="str">
        <f t="shared" si="239"/>
        <v>R8 </v>
      </c>
      <c r="M1270" s="23" t="s">
        <v>4072</v>
      </c>
      <c r="N1270" s="23" t="s">
        <v>4073</v>
      </c>
      <c r="O1270" s="23" t="s">
        <v>2522</v>
      </c>
      <c r="P1270" s="23">
        <v>29494</v>
      </c>
      <c r="Q1270" s="23">
        <v>0.96799999999999997</v>
      </c>
      <c r="R1270" s="23" t="s">
        <v>106</v>
      </c>
      <c r="S1270" s="23" t="s">
        <v>822</v>
      </c>
    </row>
    <row r="1271" spans="1:19" x14ac:dyDescent="0.35">
      <c r="A1271" s="23" t="str">
        <f t="shared" si="230"/>
        <v>Gueit-Charlet Marianne</v>
      </c>
      <c r="B1271" s="23" t="str">
        <f t="shared" si="231"/>
        <v>421.77.616.0</v>
      </c>
      <c r="C1271" s="23" t="str">
        <f t="shared" si="232"/>
        <v>R8</v>
      </c>
      <c r="D1271" s="23">
        <f t="shared" si="233"/>
        <v>1.6719999999999999</v>
      </c>
      <c r="E1271" s="23" t="str">
        <f t="shared" si="234"/>
        <v>45+</v>
      </c>
      <c r="F1271" s="23" t="str">
        <f t="shared" si="235"/>
        <v>S</v>
      </c>
      <c r="G1271" s="27" t="s">
        <v>2783</v>
      </c>
      <c r="H1271" s="27" t="str">
        <f t="shared" si="240"/>
        <v/>
      </c>
      <c r="I1271" s="23" t="str">
        <f t="shared" si="236"/>
        <v>Dames</v>
      </c>
      <c r="J1271" t="str">
        <f t="shared" si="237"/>
        <v>616.0</v>
      </c>
      <c r="K1271">
        <f t="shared" si="238"/>
        <v>6</v>
      </c>
      <c r="L1271" s="23" t="str">
        <f t="shared" si="239"/>
        <v>R8 </v>
      </c>
      <c r="M1271" s="23" t="s">
        <v>1576</v>
      </c>
      <c r="N1271" s="23" t="s">
        <v>1577</v>
      </c>
      <c r="O1271" s="23" t="s">
        <v>2522</v>
      </c>
      <c r="P1271" s="23">
        <v>8005</v>
      </c>
      <c r="Q1271" s="23">
        <v>1.6719999999999999</v>
      </c>
      <c r="R1271" s="23" t="s">
        <v>76</v>
      </c>
      <c r="S1271" s="23" t="s">
        <v>822</v>
      </c>
    </row>
    <row r="1272" spans="1:19" x14ac:dyDescent="0.35">
      <c r="A1272" s="23" t="str">
        <f t="shared" si="230"/>
        <v>Guerroury Mehdi</v>
      </c>
      <c r="B1272" s="23" t="str">
        <f t="shared" si="231"/>
        <v>422.85.381.0</v>
      </c>
      <c r="C1272" s="23" t="str">
        <f t="shared" si="232"/>
        <v>R9</v>
      </c>
      <c r="D1272" s="23">
        <f t="shared" si="233"/>
        <v>0.75</v>
      </c>
      <c r="E1272" s="23" t="str">
        <f t="shared" si="234"/>
        <v>40+</v>
      </c>
      <c r="F1272" s="23" t="str">
        <f t="shared" si="235"/>
        <v>S</v>
      </c>
      <c r="G1272" s="27" t="s">
        <v>4910</v>
      </c>
      <c r="H1272" s="27" t="str">
        <f t="shared" si="240"/>
        <v/>
      </c>
      <c r="I1272" s="23" t="str">
        <f t="shared" si="236"/>
        <v>Messieurs</v>
      </c>
      <c r="J1272" t="str">
        <f t="shared" si="237"/>
        <v>381.0</v>
      </c>
      <c r="K1272">
        <f t="shared" si="238"/>
        <v>3</v>
      </c>
      <c r="L1272" s="23" t="str">
        <f t="shared" si="239"/>
        <v>R9 </v>
      </c>
      <c r="M1272" s="23" t="s">
        <v>6842</v>
      </c>
      <c r="N1272" s="23" t="s">
        <v>6843</v>
      </c>
      <c r="O1272" s="23" t="s">
        <v>2525</v>
      </c>
      <c r="P1272" s="23">
        <v>32606</v>
      </c>
      <c r="Q1272" s="23">
        <v>0.75</v>
      </c>
      <c r="R1272" s="23" t="s">
        <v>68</v>
      </c>
      <c r="S1272" s="23" t="s">
        <v>822</v>
      </c>
    </row>
    <row r="1273" spans="1:19" x14ac:dyDescent="0.35">
      <c r="A1273" s="23" t="str">
        <f t="shared" si="230"/>
        <v>Guessous Aaron</v>
      </c>
      <c r="B1273" s="23" t="str">
        <f t="shared" si="231"/>
        <v>422.07.148.0</v>
      </c>
      <c r="C1273" s="23" t="str">
        <f t="shared" si="232"/>
        <v>R9</v>
      </c>
      <c r="D1273" s="23">
        <f t="shared" si="233"/>
        <v>0.75</v>
      </c>
      <c r="E1273" s="23" t="str">
        <f t="shared" si="234"/>
        <v>A</v>
      </c>
      <c r="F1273" s="23" t="str">
        <f t="shared" si="235"/>
        <v>S</v>
      </c>
      <c r="G1273" s="27" t="s">
        <v>497</v>
      </c>
      <c r="H1273" s="27" t="str">
        <f t="shared" si="240"/>
        <v/>
      </c>
      <c r="I1273" s="23" t="str">
        <f t="shared" si="236"/>
        <v>Messieurs</v>
      </c>
      <c r="J1273" t="str">
        <f t="shared" si="237"/>
        <v>148.0</v>
      </c>
      <c r="K1273">
        <f t="shared" si="238"/>
        <v>1</v>
      </c>
      <c r="L1273" s="23" t="str">
        <f t="shared" si="239"/>
        <v>R9 </v>
      </c>
      <c r="M1273" s="23" t="s">
        <v>2593</v>
      </c>
      <c r="N1273" s="23" t="s">
        <v>2594</v>
      </c>
      <c r="O1273" s="23" t="s">
        <v>2525</v>
      </c>
      <c r="P1273" s="23">
        <v>32606</v>
      </c>
      <c r="Q1273" s="23">
        <v>0.75</v>
      </c>
      <c r="R1273" s="23" t="s">
        <v>36</v>
      </c>
      <c r="S1273" s="23" t="s">
        <v>822</v>
      </c>
    </row>
    <row r="1274" spans="1:19" x14ac:dyDescent="0.35">
      <c r="A1274" s="23" t="str">
        <f t="shared" si="230"/>
        <v>Guggenheim Sacha</v>
      </c>
      <c r="B1274" s="23" t="str">
        <f t="shared" si="231"/>
        <v>420.96.301.0</v>
      </c>
      <c r="C1274" s="23" t="str">
        <f t="shared" si="232"/>
        <v>R7</v>
      </c>
      <c r="D1274" s="23">
        <f t="shared" si="233"/>
        <v>2.758</v>
      </c>
      <c r="E1274" s="23" t="str">
        <f t="shared" si="234"/>
        <v>A</v>
      </c>
      <c r="F1274" s="23" t="str">
        <f t="shared" si="235"/>
        <v>A</v>
      </c>
      <c r="G1274" s="27" t="s">
        <v>3273</v>
      </c>
      <c r="H1274" s="27" t="str">
        <f t="shared" si="240"/>
        <v/>
      </c>
      <c r="I1274" s="23" t="str">
        <f t="shared" si="236"/>
        <v>Messieurs</v>
      </c>
      <c r="J1274" t="str">
        <f t="shared" si="237"/>
        <v>301.0</v>
      </c>
      <c r="K1274">
        <f t="shared" si="238"/>
        <v>3</v>
      </c>
      <c r="L1274" s="23" t="str">
        <f t="shared" si="239"/>
        <v>R7 </v>
      </c>
      <c r="M1274" s="23" t="s">
        <v>3419</v>
      </c>
      <c r="N1274" s="23" t="s">
        <v>3420</v>
      </c>
      <c r="O1274" s="23" t="s">
        <v>2518</v>
      </c>
      <c r="P1274" s="23">
        <v>14132</v>
      </c>
      <c r="Q1274" s="23">
        <v>2.758</v>
      </c>
      <c r="R1274" s="23" t="s">
        <v>36</v>
      </c>
      <c r="S1274" s="23" t="s">
        <v>36</v>
      </c>
    </row>
    <row r="1275" spans="1:19" x14ac:dyDescent="0.35">
      <c r="A1275" s="23" t="str">
        <f t="shared" si="230"/>
        <v>Gugger François</v>
      </c>
      <c r="B1275" s="23" t="str">
        <f t="shared" si="231"/>
        <v>420.64.370.0</v>
      </c>
      <c r="C1275" s="23" t="str">
        <f t="shared" si="232"/>
        <v>R6</v>
      </c>
      <c r="D1275" s="23">
        <f t="shared" si="233"/>
        <v>4.2560000000000002</v>
      </c>
      <c r="E1275" s="23" t="str">
        <f t="shared" si="234"/>
        <v>60+</v>
      </c>
      <c r="F1275" s="23" t="str">
        <f t="shared" si="235"/>
        <v>A</v>
      </c>
      <c r="G1275" s="27" t="s">
        <v>28</v>
      </c>
      <c r="H1275" s="27" t="str">
        <f t="shared" si="240"/>
        <v/>
      </c>
      <c r="I1275" s="23" t="str">
        <f t="shared" si="236"/>
        <v>Messieurs</v>
      </c>
      <c r="J1275" t="str">
        <f t="shared" si="237"/>
        <v>370.0</v>
      </c>
      <c r="K1275">
        <f t="shared" si="238"/>
        <v>3</v>
      </c>
      <c r="L1275" s="23" t="str">
        <f t="shared" si="239"/>
        <v>R6 </v>
      </c>
      <c r="M1275" s="23" t="s">
        <v>472</v>
      </c>
      <c r="N1275" s="23" t="s">
        <v>473</v>
      </c>
      <c r="O1275" s="23" t="s">
        <v>2517</v>
      </c>
      <c r="P1275" s="23">
        <v>6659</v>
      </c>
      <c r="Q1275" s="23">
        <v>4.2560000000000002</v>
      </c>
      <c r="R1275" s="23" t="s">
        <v>47</v>
      </c>
      <c r="S1275" s="23" t="s">
        <v>36</v>
      </c>
    </row>
    <row r="1276" spans="1:19" x14ac:dyDescent="0.35">
      <c r="A1276" s="23" t="str">
        <f t="shared" si="230"/>
        <v>Guichoud Maxime</v>
      </c>
      <c r="B1276" s="23" t="str">
        <f t="shared" si="231"/>
        <v>421.96.327.0</v>
      </c>
      <c r="C1276" s="23" t="str">
        <f t="shared" si="232"/>
        <v>R5</v>
      </c>
      <c r="D1276" s="23">
        <f t="shared" si="233"/>
        <v>5.2809999999999997</v>
      </c>
      <c r="E1276" s="23" t="str">
        <f t="shared" si="234"/>
        <v>A</v>
      </c>
      <c r="F1276" s="23" t="str">
        <f t="shared" si="235"/>
        <v>S</v>
      </c>
      <c r="G1276" s="27" t="s">
        <v>27</v>
      </c>
      <c r="H1276" s="27" t="str">
        <f t="shared" si="240"/>
        <v/>
      </c>
      <c r="I1276" s="23" t="str">
        <f t="shared" si="236"/>
        <v>Messieurs</v>
      </c>
      <c r="J1276" t="str">
        <f t="shared" si="237"/>
        <v>327.0</v>
      </c>
      <c r="K1276">
        <f t="shared" si="238"/>
        <v>3</v>
      </c>
      <c r="L1276" s="23" t="str">
        <f t="shared" si="239"/>
        <v>R5 </v>
      </c>
      <c r="M1276" s="23" t="s">
        <v>6025</v>
      </c>
      <c r="N1276" s="23" t="s">
        <v>6026</v>
      </c>
      <c r="O1276" s="23" t="s">
        <v>2536</v>
      </c>
      <c r="P1276" s="23">
        <v>3621</v>
      </c>
      <c r="Q1276" s="23">
        <v>5.2809999999999997</v>
      </c>
      <c r="R1276" s="23" t="s">
        <v>36</v>
      </c>
      <c r="S1276" s="23" t="s">
        <v>822</v>
      </c>
    </row>
    <row r="1277" spans="1:19" x14ac:dyDescent="0.35">
      <c r="A1277" s="23" t="str">
        <f t="shared" si="230"/>
        <v>Guigoz Colin</v>
      </c>
      <c r="B1277" s="23" t="str">
        <f t="shared" si="231"/>
        <v>267.03.121.0</v>
      </c>
      <c r="C1277" s="23" t="str">
        <f t="shared" si="232"/>
        <v>R8</v>
      </c>
      <c r="D1277" s="23">
        <f t="shared" si="233"/>
        <v>1.1399999999999999</v>
      </c>
      <c r="E1277" s="23" t="str">
        <f t="shared" si="234"/>
        <v>A</v>
      </c>
      <c r="F1277" s="23" t="str">
        <f t="shared" si="235"/>
        <v>S</v>
      </c>
      <c r="G1277" s="27" t="s">
        <v>1733</v>
      </c>
      <c r="H1277" s="27" t="str">
        <f t="shared" si="240"/>
        <v/>
      </c>
      <c r="I1277" s="23" t="str">
        <f t="shared" si="236"/>
        <v>Messieurs</v>
      </c>
      <c r="J1277" t="str">
        <f t="shared" si="237"/>
        <v>121.0</v>
      </c>
      <c r="K1277">
        <f t="shared" si="238"/>
        <v>1</v>
      </c>
      <c r="L1277" s="23" t="str">
        <f t="shared" si="239"/>
        <v>R8 </v>
      </c>
      <c r="M1277" s="23" t="s">
        <v>1832</v>
      </c>
      <c r="N1277" s="23" t="s">
        <v>1833</v>
      </c>
      <c r="O1277" s="23" t="s">
        <v>2522</v>
      </c>
      <c r="P1277" s="23">
        <v>27592</v>
      </c>
      <c r="Q1277" s="23">
        <v>1.1399999999999999</v>
      </c>
      <c r="R1277" s="23" t="s">
        <v>36</v>
      </c>
      <c r="S1277" s="23" t="s">
        <v>822</v>
      </c>
    </row>
    <row r="1278" spans="1:19" x14ac:dyDescent="0.35">
      <c r="A1278" s="23" t="str">
        <f t="shared" si="230"/>
        <v>Guihéneux Romain</v>
      </c>
      <c r="B1278" s="23" t="str">
        <f t="shared" si="231"/>
        <v>421.10.250.0</v>
      </c>
      <c r="C1278" s="23" t="str">
        <f t="shared" si="232"/>
        <v>R6</v>
      </c>
      <c r="D1278" s="23">
        <f t="shared" si="233"/>
        <v>3.7240000000000002</v>
      </c>
      <c r="E1278" s="23" t="str">
        <f t="shared" si="234"/>
        <v>16&amp;U</v>
      </c>
      <c r="F1278" s="23" t="str">
        <f t="shared" si="235"/>
        <v>A</v>
      </c>
      <c r="G1278" s="27" t="s">
        <v>2783</v>
      </c>
      <c r="H1278" s="27" t="str">
        <f t="shared" si="240"/>
        <v/>
      </c>
      <c r="I1278" s="23" t="str">
        <f t="shared" si="236"/>
        <v>Messieurs</v>
      </c>
      <c r="J1278" t="str">
        <f t="shared" si="237"/>
        <v>250.0</v>
      </c>
      <c r="K1278">
        <f t="shared" si="238"/>
        <v>2</v>
      </c>
      <c r="L1278" s="23" t="str">
        <f t="shared" si="239"/>
        <v>R6 </v>
      </c>
      <c r="M1278" s="23" t="s">
        <v>1755</v>
      </c>
      <c r="N1278" s="23" t="s">
        <v>1756</v>
      </c>
      <c r="O1278" s="23" t="s">
        <v>2517</v>
      </c>
      <c r="P1278" s="23">
        <v>8877</v>
      </c>
      <c r="Q1278" s="23">
        <v>3.7240000000000002</v>
      </c>
      <c r="R1278" s="23" t="s">
        <v>85</v>
      </c>
      <c r="S1278" s="23" t="s">
        <v>36</v>
      </c>
    </row>
    <row r="1279" spans="1:19" x14ac:dyDescent="0.35">
      <c r="A1279" s="23" t="str">
        <f t="shared" si="230"/>
        <v>Guillemin Laurent</v>
      </c>
      <c r="B1279" s="23" t="str">
        <f t="shared" si="231"/>
        <v>421.68.267.0</v>
      </c>
      <c r="C1279" s="23" t="str">
        <f t="shared" si="232"/>
        <v>R9</v>
      </c>
      <c r="D1279" s="23">
        <f t="shared" si="233"/>
        <v>0.75</v>
      </c>
      <c r="E1279" s="23" t="str">
        <f t="shared" si="234"/>
        <v>55+</v>
      </c>
      <c r="F1279" s="23" t="str">
        <f t="shared" si="235"/>
        <v>S</v>
      </c>
      <c r="G1279" s="27" t="s">
        <v>4909</v>
      </c>
      <c r="H1279" s="27" t="str">
        <f t="shared" si="240"/>
        <v/>
      </c>
      <c r="I1279" s="23" t="str">
        <f t="shared" si="236"/>
        <v>Messieurs</v>
      </c>
      <c r="J1279" t="str">
        <f t="shared" si="237"/>
        <v>267.0</v>
      </c>
      <c r="K1279">
        <f t="shared" si="238"/>
        <v>2</v>
      </c>
      <c r="L1279" s="23" t="str">
        <f t="shared" si="239"/>
        <v>R9 </v>
      </c>
      <c r="M1279" s="23" t="s">
        <v>5897</v>
      </c>
      <c r="N1279" s="23" t="s">
        <v>5898</v>
      </c>
      <c r="O1279" s="23" t="s">
        <v>2525</v>
      </c>
      <c r="P1279" s="23">
        <v>32606</v>
      </c>
      <c r="Q1279" s="23">
        <v>0.75</v>
      </c>
      <c r="R1279" s="23" t="s">
        <v>53</v>
      </c>
      <c r="S1279" s="23" t="s">
        <v>822</v>
      </c>
    </row>
    <row r="1280" spans="1:19" x14ac:dyDescent="0.35">
      <c r="A1280" s="23" t="str">
        <f t="shared" si="230"/>
        <v>Guillen Ivan Jr</v>
      </c>
      <c r="B1280" s="23" t="str">
        <f t="shared" si="231"/>
        <v>421.02.331.0</v>
      </c>
      <c r="C1280" s="23" t="str">
        <f t="shared" si="232"/>
        <v>R9</v>
      </c>
      <c r="D1280" s="23">
        <f t="shared" si="233"/>
        <v>0.75</v>
      </c>
      <c r="E1280" s="23" t="str">
        <f t="shared" si="234"/>
        <v>A</v>
      </c>
      <c r="F1280" s="23" t="str">
        <f t="shared" si="235"/>
        <v>S</v>
      </c>
      <c r="G1280" s="27" t="s">
        <v>27</v>
      </c>
      <c r="H1280" s="27" t="str">
        <f t="shared" si="240"/>
        <v/>
      </c>
      <c r="I1280" s="23" t="str">
        <f t="shared" si="236"/>
        <v>Messieurs</v>
      </c>
      <c r="J1280" t="str">
        <f t="shared" si="237"/>
        <v>331.0</v>
      </c>
      <c r="K1280">
        <f t="shared" si="238"/>
        <v>3</v>
      </c>
      <c r="L1280" s="23" t="str">
        <f t="shared" si="239"/>
        <v>R9 </v>
      </c>
      <c r="M1280" s="23" t="s">
        <v>462</v>
      </c>
      <c r="N1280" s="23" t="s">
        <v>463</v>
      </c>
      <c r="O1280" s="23" t="s">
        <v>2525</v>
      </c>
      <c r="P1280" s="23">
        <v>32606</v>
      </c>
      <c r="Q1280" s="23">
        <v>0.75</v>
      </c>
      <c r="R1280" s="23" t="s">
        <v>36</v>
      </c>
      <c r="S1280" s="23" t="s">
        <v>822</v>
      </c>
    </row>
    <row r="1281" spans="1:19" x14ac:dyDescent="0.35">
      <c r="A1281" s="23" t="str">
        <f t="shared" si="230"/>
        <v>Guillen Sebastian</v>
      </c>
      <c r="B1281" s="23" t="str">
        <f t="shared" si="231"/>
        <v>421.06.181.0</v>
      </c>
      <c r="C1281" s="23" t="str">
        <f t="shared" si="232"/>
        <v>R9</v>
      </c>
      <c r="D1281" s="23">
        <f t="shared" si="233"/>
        <v>0.75</v>
      </c>
      <c r="E1281" s="23" t="str">
        <f t="shared" si="234"/>
        <v>A</v>
      </c>
      <c r="F1281" s="23" t="str">
        <f t="shared" si="235"/>
        <v>S</v>
      </c>
      <c r="G1281" s="27" t="s">
        <v>27</v>
      </c>
      <c r="H1281" s="27" t="str">
        <f t="shared" si="240"/>
        <v/>
      </c>
      <c r="I1281" s="23" t="str">
        <f t="shared" si="236"/>
        <v>Messieurs</v>
      </c>
      <c r="J1281" t="str">
        <f t="shared" si="237"/>
        <v>181.0</v>
      </c>
      <c r="K1281">
        <f t="shared" si="238"/>
        <v>1</v>
      </c>
      <c r="L1281" s="23" t="str">
        <f t="shared" si="239"/>
        <v>R9 </v>
      </c>
      <c r="M1281" s="23" t="s">
        <v>464</v>
      </c>
      <c r="N1281" s="23" t="s">
        <v>465</v>
      </c>
      <c r="O1281" s="23" t="s">
        <v>2525</v>
      </c>
      <c r="P1281" s="23">
        <v>32606</v>
      </c>
      <c r="Q1281" s="23">
        <v>0.75</v>
      </c>
      <c r="R1281" s="23" t="s">
        <v>36</v>
      </c>
      <c r="S1281" s="23" t="s">
        <v>822</v>
      </c>
    </row>
    <row r="1282" spans="1:19" x14ac:dyDescent="0.35">
      <c r="A1282" s="23" t="str">
        <f t="shared" si="230"/>
        <v>Guillet Raphael</v>
      </c>
      <c r="B1282" s="23" t="str">
        <f t="shared" si="231"/>
        <v>421.59.175.0</v>
      </c>
      <c r="C1282" s="23" t="str">
        <f t="shared" si="232"/>
        <v>R7</v>
      </c>
      <c r="D1282" s="23">
        <f t="shared" si="233"/>
        <v>1.9710000000000001</v>
      </c>
      <c r="E1282" s="23" t="str">
        <f t="shared" si="234"/>
        <v>65+</v>
      </c>
      <c r="F1282" s="23" t="str">
        <f t="shared" si="235"/>
        <v>A</v>
      </c>
      <c r="G1282" s="27" t="s">
        <v>4910</v>
      </c>
      <c r="H1282" s="27" t="str">
        <f t="shared" si="240"/>
        <v/>
      </c>
      <c r="I1282" s="23" t="str">
        <f t="shared" si="236"/>
        <v>Messieurs</v>
      </c>
      <c r="J1282" t="str">
        <f t="shared" si="237"/>
        <v>175.0</v>
      </c>
      <c r="K1282">
        <f t="shared" si="238"/>
        <v>1</v>
      </c>
      <c r="L1282" s="23" t="str">
        <f t="shared" si="239"/>
        <v>R7 </v>
      </c>
      <c r="M1282" s="23" t="s">
        <v>6694</v>
      </c>
      <c r="N1282" s="23" t="s">
        <v>6695</v>
      </c>
      <c r="O1282" s="23" t="s">
        <v>2518</v>
      </c>
      <c r="P1282" s="23">
        <v>19648</v>
      </c>
      <c r="Q1282" s="23">
        <v>1.9710000000000001</v>
      </c>
      <c r="R1282" s="23" t="s">
        <v>96</v>
      </c>
      <c r="S1282" s="23" t="s">
        <v>36</v>
      </c>
    </row>
    <row r="1283" spans="1:19" x14ac:dyDescent="0.35">
      <c r="A1283" s="23" t="str">
        <f t="shared" si="230"/>
        <v>Guillo Vadim</v>
      </c>
      <c r="B1283" s="23" t="str">
        <f t="shared" si="231"/>
        <v>421.15.449.0</v>
      </c>
      <c r="C1283" s="23" t="str">
        <f t="shared" si="232"/>
        <v>R8</v>
      </c>
      <c r="D1283" s="23">
        <f t="shared" si="233"/>
        <v>1.64</v>
      </c>
      <c r="E1283" s="23" t="str">
        <f t="shared" si="234"/>
        <v>12&amp;U</v>
      </c>
      <c r="F1283" s="23" t="str">
        <f t="shared" si="235"/>
        <v>A</v>
      </c>
      <c r="G1283" s="27" t="s">
        <v>4910</v>
      </c>
      <c r="H1283" s="27" t="str">
        <f t="shared" si="240"/>
        <v/>
      </c>
      <c r="I1283" s="23" t="str">
        <f t="shared" si="236"/>
        <v>Messieurs</v>
      </c>
      <c r="J1283" t="str">
        <f t="shared" si="237"/>
        <v>449.0</v>
      </c>
      <c r="K1283">
        <f t="shared" si="238"/>
        <v>4</v>
      </c>
      <c r="L1283" s="23" t="str">
        <f t="shared" si="239"/>
        <v>R8 </v>
      </c>
      <c r="M1283" s="23" t="s">
        <v>6734</v>
      </c>
      <c r="N1283" s="23" t="s">
        <v>6735</v>
      </c>
      <c r="O1283" s="23" t="s">
        <v>2522</v>
      </c>
      <c r="P1283" s="23">
        <v>22411</v>
      </c>
      <c r="Q1283" s="23">
        <v>1.64</v>
      </c>
      <c r="R1283" s="23" t="s">
        <v>50</v>
      </c>
      <c r="S1283" s="23" t="s">
        <v>36</v>
      </c>
    </row>
    <row r="1284" spans="1:19" x14ac:dyDescent="0.35">
      <c r="A1284" s="23" t="str">
        <f t="shared" ref="A1284:A1347" si="241">+N1284</f>
        <v>Guittienne Léon</v>
      </c>
      <c r="B1284" s="23" t="str">
        <f t="shared" ref="B1284:B1347" si="242">+M1284</f>
        <v>421.10.466.0</v>
      </c>
      <c r="C1284" s="23" t="str">
        <f t="shared" ref="C1284:C1347" si="243">LEFT(L1284,2)</f>
        <v>R7</v>
      </c>
      <c r="D1284" s="23">
        <f t="shared" ref="D1284:D1347" si="244">+Q1284</f>
        <v>2.109</v>
      </c>
      <c r="E1284" s="23" t="str">
        <f t="shared" ref="E1284:E1347" si="245">+R1284</f>
        <v>16&amp;U</v>
      </c>
      <c r="F1284" s="23" t="str">
        <f t="shared" ref="F1284:F1347" si="246">+S1284</f>
        <v>A</v>
      </c>
      <c r="G1284" s="27" t="s">
        <v>27</v>
      </c>
      <c r="H1284" s="27" t="str">
        <f t="shared" si="240"/>
        <v/>
      </c>
      <c r="I1284" s="23" t="str">
        <f t="shared" ref="I1284:I1347" si="247">IF(K1284&gt;4,"Dames","Messieurs")</f>
        <v>Messieurs</v>
      </c>
      <c r="J1284" t="str">
        <f t="shared" ref="J1284:J1347" si="248">RIGHT(B1284,5)</f>
        <v>466.0</v>
      </c>
      <c r="K1284">
        <f t="shared" ref="K1284:K1347" si="249">VALUE(LEFT(J1284,1))</f>
        <v>4</v>
      </c>
      <c r="L1284" s="23" t="str">
        <f t="shared" ref="L1284:L1347" si="250">+O1284</f>
        <v>R7 </v>
      </c>
      <c r="M1284" s="23" t="s">
        <v>3106</v>
      </c>
      <c r="N1284" s="23" t="s">
        <v>3107</v>
      </c>
      <c r="O1284" s="23" t="s">
        <v>2518</v>
      </c>
      <c r="P1284" s="23">
        <v>18592</v>
      </c>
      <c r="Q1284" s="23">
        <v>2.109</v>
      </c>
      <c r="R1284" s="23" t="s">
        <v>85</v>
      </c>
      <c r="S1284" s="23" t="s">
        <v>36</v>
      </c>
    </row>
    <row r="1285" spans="1:19" x14ac:dyDescent="0.35">
      <c r="A1285" s="23" t="str">
        <f t="shared" si="241"/>
        <v>Gülmezoglu Metin</v>
      </c>
      <c r="B1285" s="23" t="str">
        <f t="shared" si="242"/>
        <v>421.61.129.0</v>
      </c>
      <c r="C1285" s="23" t="str">
        <f t="shared" si="243"/>
        <v>R5</v>
      </c>
      <c r="D1285" s="23">
        <f t="shared" si="244"/>
        <v>4.8689999999999998</v>
      </c>
      <c r="E1285" s="23" t="str">
        <f t="shared" si="245"/>
        <v>65+</v>
      </c>
      <c r="F1285" s="23" t="str">
        <f t="shared" si="246"/>
        <v>A</v>
      </c>
      <c r="G1285" s="27" t="s">
        <v>1733</v>
      </c>
      <c r="H1285" s="27" t="str">
        <f t="shared" si="240"/>
        <v/>
      </c>
      <c r="I1285" s="23" t="str">
        <f t="shared" si="247"/>
        <v>Messieurs</v>
      </c>
      <c r="J1285" t="str">
        <f t="shared" si="248"/>
        <v>129.0</v>
      </c>
      <c r="K1285">
        <f t="shared" si="249"/>
        <v>1</v>
      </c>
      <c r="L1285" s="23" t="str">
        <f t="shared" si="250"/>
        <v>R5 </v>
      </c>
      <c r="M1285" s="23" t="s">
        <v>1814</v>
      </c>
      <c r="N1285" s="23" t="s">
        <v>1815</v>
      </c>
      <c r="O1285" s="23" t="s">
        <v>2536</v>
      </c>
      <c r="P1285" s="23">
        <v>4643</v>
      </c>
      <c r="Q1285" s="23">
        <v>4.8689999999999998</v>
      </c>
      <c r="R1285" s="23" t="s">
        <v>96</v>
      </c>
      <c r="S1285" s="23" t="s">
        <v>36</v>
      </c>
    </row>
    <row r="1286" spans="1:19" x14ac:dyDescent="0.35">
      <c r="A1286" s="23" t="str">
        <f t="shared" si="241"/>
        <v>Gumbar Prateek</v>
      </c>
      <c r="B1286" s="23" t="str">
        <f t="shared" si="242"/>
        <v>421.87.445.0</v>
      </c>
      <c r="C1286" s="23" t="str">
        <f t="shared" si="243"/>
        <v>R8</v>
      </c>
      <c r="D1286" s="23">
        <f t="shared" si="244"/>
        <v>1.625</v>
      </c>
      <c r="E1286" s="23" t="str">
        <f t="shared" si="245"/>
        <v>35+</v>
      </c>
      <c r="F1286" s="23" t="str">
        <f t="shared" si="246"/>
        <v>A</v>
      </c>
      <c r="G1286" s="27" t="s">
        <v>4910</v>
      </c>
      <c r="H1286" s="27" t="str">
        <f t="shared" si="240"/>
        <v/>
      </c>
      <c r="I1286" s="23" t="str">
        <f t="shared" si="247"/>
        <v>Messieurs</v>
      </c>
      <c r="J1286" t="str">
        <f t="shared" si="248"/>
        <v>445.0</v>
      </c>
      <c r="K1286">
        <f t="shared" si="249"/>
        <v>4</v>
      </c>
      <c r="L1286" s="23" t="str">
        <f t="shared" si="250"/>
        <v>R8 </v>
      </c>
      <c r="M1286" s="23" t="s">
        <v>6738</v>
      </c>
      <c r="N1286" s="23" t="s">
        <v>6739</v>
      </c>
      <c r="O1286" s="23" t="s">
        <v>2522</v>
      </c>
      <c r="P1286" s="23">
        <v>22520</v>
      </c>
      <c r="Q1286" s="23">
        <v>1.625</v>
      </c>
      <c r="R1286" s="23" t="s">
        <v>42</v>
      </c>
      <c r="S1286" s="23" t="s">
        <v>36</v>
      </c>
    </row>
    <row r="1287" spans="1:19" x14ac:dyDescent="0.35">
      <c r="A1287" s="23" t="str">
        <f t="shared" si="241"/>
        <v>Gummerus Nicole</v>
      </c>
      <c r="B1287" s="23" t="str">
        <f t="shared" si="242"/>
        <v>421.80.711.0</v>
      </c>
      <c r="C1287" s="23" t="str">
        <f t="shared" si="243"/>
        <v>R8</v>
      </c>
      <c r="D1287" s="23">
        <f t="shared" si="244"/>
        <v>0.84599999999999997</v>
      </c>
      <c r="E1287" s="23" t="str">
        <f t="shared" si="245"/>
        <v>45+</v>
      </c>
      <c r="F1287" s="23" t="str">
        <f t="shared" si="246"/>
        <v>S</v>
      </c>
      <c r="G1287" s="27" t="s">
        <v>2783</v>
      </c>
      <c r="H1287" s="27" t="str">
        <f t="shared" si="240"/>
        <v/>
      </c>
      <c r="I1287" s="23" t="str">
        <f t="shared" si="247"/>
        <v>Dames</v>
      </c>
      <c r="J1287" t="str">
        <f t="shared" si="248"/>
        <v>711.0</v>
      </c>
      <c r="K1287">
        <f t="shared" si="249"/>
        <v>7</v>
      </c>
      <c r="L1287" s="23" t="str">
        <f t="shared" si="250"/>
        <v>R8 </v>
      </c>
      <c r="M1287" s="23" t="s">
        <v>1578</v>
      </c>
      <c r="N1287" s="23" t="s">
        <v>1579</v>
      </c>
      <c r="O1287" s="23" t="s">
        <v>2522</v>
      </c>
      <c r="P1287" s="23">
        <v>11372</v>
      </c>
      <c r="Q1287" s="23">
        <v>0.84599999999999997</v>
      </c>
      <c r="R1287" s="23" t="s">
        <v>76</v>
      </c>
      <c r="S1287" s="23" t="s">
        <v>822</v>
      </c>
    </row>
    <row r="1288" spans="1:19" x14ac:dyDescent="0.35">
      <c r="A1288" s="23" t="str">
        <f t="shared" si="241"/>
        <v>Gussman Evgeniy</v>
      </c>
      <c r="B1288" s="23" t="str">
        <f t="shared" si="242"/>
        <v>422.77.101.0</v>
      </c>
      <c r="C1288" s="23" t="str">
        <f t="shared" si="243"/>
        <v>R9</v>
      </c>
      <c r="D1288" s="23">
        <f t="shared" si="244"/>
        <v>0.66200000000000003</v>
      </c>
      <c r="E1288" s="23" t="str">
        <f t="shared" si="245"/>
        <v>45+</v>
      </c>
      <c r="F1288" s="23" t="str">
        <f t="shared" si="246"/>
        <v>A</v>
      </c>
      <c r="G1288" s="27" t="s">
        <v>4910</v>
      </c>
      <c r="H1288" s="27" t="str">
        <f t="shared" si="240"/>
        <v/>
      </c>
      <c r="I1288" s="23" t="str">
        <f t="shared" si="247"/>
        <v>Messieurs</v>
      </c>
      <c r="J1288" t="str">
        <f t="shared" si="248"/>
        <v>101.0</v>
      </c>
      <c r="K1288">
        <f t="shared" si="249"/>
        <v>1</v>
      </c>
      <c r="L1288" s="23" t="str">
        <f t="shared" si="250"/>
        <v>R9 </v>
      </c>
      <c r="M1288" s="23" t="s">
        <v>6978</v>
      </c>
      <c r="N1288" s="23" t="s">
        <v>6979</v>
      </c>
      <c r="O1288" s="23" t="s">
        <v>2525</v>
      </c>
      <c r="P1288" s="23">
        <v>58048</v>
      </c>
      <c r="Q1288" s="23">
        <v>0.66200000000000003</v>
      </c>
      <c r="R1288" s="23" t="s">
        <v>76</v>
      </c>
      <c r="S1288" s="23" t="s">
        <v>36</v>
      </c>
    </row>
    <row r="1289" spans="1:19" x14ac:dyDescent="0.35">
      <c r="A1289" s="23" t="str">
        <f t="shared" si="241"/>
        <v>Guy Clément</v>
      </c>
      <c r="B1289" s="23" t="str">
        <f t="shared" si="242"/>
        <v>423.81.310.0</v>
      </c>
      <c r="C1289" s="23" t="str">
        <f t="shared" si="243"/>
        <v>R9</v>
      </c>
      <c r="D1289" s="23">
        <f t="shared" si="244"/>
        <v>0.75</v>
      </c>
      <c r="E1289" s="23" t="str">
        <f t="shared" si="245"/>
        <v>45+</v>
      </c>
      <c r="F1289" s="23" t="str">
        <f t="shared" si="246"/>
        <v>A</v>
      </c>
      <c r="G1289" s="27" t="s">
        <v>1733</v>
      </c>
      <c r="H1289" s="27" t="str">
        <f t="shared" si="240"/>
        <v/>
      </c>
      <c r="I1289" s="23" t="str">
        <f t="shared" si="247"/>
        <v>Messieurs</v>
      </c>
      <c r="J1289" t="str">
        <f t="shared" si="248"/>
        <v>310.0</v>
      </c>
      <c r="K1289">
        <f t="shared" si="249"/>
        <v>3</v>
      </c>
      <c r="L1289" s="23" t="str">
        <f t="shared" si="250"/>
        <v>R9 </v>
      </c>
      <c r="M1289" s="23" t="s">
        <v>6221</v>
      </c>
      <c r="N1289" s="23" t="s">
        <v>6222</v>
      </c>
      <c r="O1289" s="23" t="s">
        <v>2525</v>
      </c>
      <c r="P1289" s="23">
        <v>32606</v>
      </c>
      <c r="Q1289" s="23">
        <v>0.75</v>
      </c>
      <c r="R1289" s="23" t="s">
        <v>76</v>
      </c>
      <c r="S1289" s="23" t="s">
        <v>36</v>
      </c>
    </row>
    <row r="1290" spans="1:19" x14ac:dyDescent="0.35">
      <c r="A1290" s="23" t="str">
        <f t="shared" si="241"/>
        <v>Guy William</v>
      </c>
      <c r="B1290" s="23" t="str">
        <f t="shared" si="242"/>
        <v>423.15.113.0</v>
      </c>
      <c r="C1290" s="23" t="str">
        <f t="shared" si="243"/>
        <v>R6</v>
      </c>
      <c r="D1290" s="23">
        <f t="shared" si="244"/>
        <v>4.0039999999999996</v>
      </c>
      <c r="E1290" s="23" t="str">
        <f t="shared" si="245"/>
        <v>12&amp;U</v>
      </c>
      <c r="F1290" s="23" t="str">
        <f t="shared" si="246"/>
        <v>A</v>
      </c>
      <c r="G1290" s="27" t="s">
        <v>1733</v>
      </c>
      <c r="H1290" s="27" t="str">
        <f t="shared" si="240"/>
        <v/>
      </c>
      <c r="I1290" s="23" t="str">
        <f t="shared" si="247"/>
        <v>Messieurs</v>
      </c>
      <c r="J1290" t="str">
        <f t="shared" si="248"/>
        <v>113.0</v>
      </c>
      <c r="K1290">
        <f t="shared" si="249"/>
        <v>1</v>
      </c>
      <c r="L1290" s="23" t="str">
        <f t="shared" si="250"/>
        <v>R6 </v>
      </c>
      <c r="M1290" s="23" t="s">
        <v>6177</v>
      </c>
      <c r="N1290" s="23" t="s">
        <v>6178</v>
      </c>
      <c r="O1290" s="23" t="s">
        <v>2517</v>
      </c>
      <c r="P1290" s="23">
        <v>7631</v>
      </c>
      <c r="Q1290" s="23">
        <v>4.0039999999999996</v>
      </c>
      <c r="R1290" s="23" t="s">
        <v>50</v>
      </c>
      <c r="S1290" s="23" t="s">
        <v>36</v>
      </c>
    </row>
    <row r="1291" spans="1:19" x14ac:dyDescent="0.35">
      <c r="A1291" s="23" t="str">
        <f t="shared" si="241"/>
        <v>Guyaz Albert</v>
      </c>
      <c r="B1291" s="23" t="str">
        <f t="shared" si="242"/>
        <v>423.52.349.0</v>
      </c>
      <c r="C1291" s="23" t="str">
        <f t="shared" si="243"/>
        <v>R9</v>
      </c>
      <c r="D1291" s="23">
        <f t="shared" si="244"/>
        <v>0.75</v>
      </c>
      <c r="E1291" s="23" t="str">
        <f t="shared" si="245"/>
        <v>70+</v>
      </c>
      <c r="F1291" s="23" t="str">
        <f t="shared" si="246"/>
        <v>S</v>
      </c>
      <c r="G1291" s="27" t="s">
        <v>25</v>
      </c>
      <c r="H1291" s="27" t="str">
        <f t="shared" si="240"/>
        <v/>
      </c>
      <c r="I1291" s="23" t="str">
        <f t="shared" si="247"/>
        <v>Messieurs</v>
      </c>
      <c r="J1291" t="str">
        <f t="shared" si="248"/>
        <v>349.0</v>
      </c>
      <c r="K1291">
        <f t="shared" si="249"/>
        <v>3</v>
      </c>
      <c r="L1291" s="23" t="str">
        <f t="shared" si="250"/>
        <v>R9 </v>
      </c>
      <c r="M1291" s="23" t="s">
        <v>899</v>
      </c>
      <c r="N1291" s="23" t="s">
        <v>900</v>
      </c>
      <c r="O1291" s="23" t="s">
        <v>2525</v>
      </c>
      <c r="P1291" s="23">
        <v>32606</v>
      </c>
      <c r="Q1291" s="23">
        <v>0.75</v>
      </c>
      <c r="R1291" s="23" t="s">
        <v>144</v>
      </c>
      <c r="S1291" s="23" t="s">
        <v>822</v>
      </c>
    </row>
    <row r="1292" spans="1:19" x14ac:dyDescent="0.35">
      <c r="A1292" s="23" t="str">
        <f t="shared" si="241"/>
        <v>Guyaz Xavier</v>
      </c>
      <c r="B1292" s="23" t="str">
        <f t="shared" si="242"/>
        <v>423.90.104.0</v>
      </c>
      <c r="C1292" s="23" t="str">
        <f t="shared" si="243"/>
        <v>R9</v>
      </c>
      <c r="D1292" s="23">
        <f t="shared" si="244"/>
        <v>0.75</v>
      </c>
      <c r="E1292" s="23" t="str">
        <f t="shared" si="245"/>
        <v>35+</v>
      </c>
      <c r="F1292" s="23" t="str">
        <f t="shared" si="246"/>
        <v>S</v>
      </c>
      <c r="G1292" s="27" t="s">
        <v>25</v>
      </c>
      <c r="H1292" s="27" t="str">
        <f t="shared" si="240"/>
        <v/>
      </c>
      <c r="I1292" s="23" t="str">
        <f t="shared" si="247"/>
        <v>Messieurs</v>
      </c>
      <c r="J1292" t="str">
        <f t="shared" si="248"/>
        <v>104.0</v>
      </c>
      <c r="K1292">
        <f t="shared" si="249"/>
        <v>1</v>
      </c>
      <c r="L1292" s="23" t="str">
        <f t="shared" si="250"/>
        <v>R9 </v>
      </c>
      <c r="M1292" s="23" t="s">
        <v>901</v>
      </c>
      <c r="N1292" s="23" t="s">
        <v>902</v>
      </c>
      <c r="O1292" s="23" t="s">
        <v>2525</v>
      </c>
      <c r="P1292" s="23">
        <v>32606</v>
      </c>
      <c r="Q1292" s="23">
        <v>0.75</v>
      </c>
      <c r="R1292" s="23" t="s">
        <v>42</v>
      </c>
      <c r="S1292" s="23" t="s">
        <v>822</v>
      </c>
    </row>
    <row r="1293" spans="1:19" x14ac:dyDescent="0.35">
      <c r="A1293" s="23" t="str">
        <f t="shared" si="241"/>
        <v>Guye-Vuillème Ulysse</v>
      </c>
      <c r="B1293" s="23" t="str">
        <f t="shared" si="242"/>
        <v>423.05.387.0</v>
      </c>
      <c r="C1293" s="23" t="str">
        <f t="shared" si="243"/>
        <v>R9</v>
      </c>
      <c r="D1293" s="23">
        <f t="shared" si="244"/>
        <v>0.75</v>
      </c>
      <c r="E1293" s="23" t="str">
        <f t="shared" si="245"/>
        <v>A</v>
      </c>
      <c r="F1293" s="23" t="str">
        <f t="shared" si="246"/>
        <v>S</v>
      </c>
      <c r="G1293" s="27" t="s">
        <v>4909</v>
      </c>
      <c r="H1293" s="27" t="str">
        <f t="shared" si="240"/>
        <v/>
      </c>
      <c r="I1293" s="23" t="str">
        <f t="shared" si="247"/>
        <v>Messieurs</v>
      </c>
      <c r="J1293" t="str">
        <f t="shared" si="248"/>
        <v>387.0</v>
      </c>
      <c r="K1293">
        <f t="shared" si="249"/>
        <v>3</v>
      </c>
      <c r="L1293" s="23" t="str">
        <f t="shared" si="250"/>
        <v>R9 </v>
      </c>
      <c r="M1293" s="23" t="s">
        <v>5957</v>
      </c>
      <c r="N1293" s="23" t="s">
        <v>5958</v>
      </c>
      <c r="O1293" s="23" t="s">
        <v>2525</v>
      </c>
      <c r="P1293" s="23">
        <v>32606</v>
      </c>
      <c r="Q1293" s="23">
        <v>0.75</v>
      </c>
      <c r="R1293" s="23" t="s">
        <v>36</v>
      </c>
      <c r="S1293" s="23" t="s">
        <v>822</v>
      </c>
    </row>
    <row r="1294" spans="1:19" x14ac:dyDescent="0.35">
      <c r="A1294" s="23" t="str">
        <f t="shared" si="241"/>
        <v>Gyger Mateo</v>
      </c>
      <c r="B1294" s="23" t="str">
        <f t="shared" si="242"/>
        <v>424.16.388.0</v>
      </c>
      <c r="C1294" s="23" t="str">
        <f t="shared" si="243"/>
        <v>R7</v>
      </c>
      <c r="D1294" s="23">
        <f t="shared" si="244"/>
        <v>2.3839999999999999</v>
      </c>
      <c r="E1294" s="23" t="str">
        <f t="shared" si="245"/>
        <v>10&amp;U</v>
      </c>
      <c r="F1294" s="23" t="str">
        <f t="shared" si="246"/>
        <v>A</v>
      </c>
      <c r="G1294" s="27" t="s">
        <v>4910</v>
      </c>
      <c r="H1294" s="27" t="str">
        <f t="shared" si="240"/>
        <v/>
      </c>
      <c r="I1294" s="23" t="str">
        <f t="shared" si="247"/>
        <v>Messieurs</v>
      </c>
      <c r="J1294" t="str">
        <f t="shared" si="248"/>
        <v>388.0</v>
      </c>
      <c r="K1294">
        <f t="shared" si="249"/>
        <v>3</v>
      </c>
      <c r="L1294" s="23" t="str">
        <f t="shared" si="250"/>
        <v>R7 </v>
      </c>
      <c r="M1294" s="23" t="s">
        <v>6644</v>
      </c>
      <c r="N1294" s="23" t="s">
        <v>6645</v>
      </c>
      <c r="O1294" s="23" t="s">
        <v>2518</v>
      </c>
      <c r="P1294" s="23">
        <v>16595</v>
      </c>
      <c r="Q1294" s="23">
        <v>2.3839999999999999</v>
      </c>
      <c r="R1294" s="23" t="s">
        <v>106</v>
      </c>
      <c r="S1294" s="23" t="s">
        <v>36</v>
      </c>
    </row>
    <row r="1295" spans="1:19" x14ac:dyDescent="0.35">
      <c r="A1295" s="23" t="str">
        <f t="shared" si="241"/>
        <v>Gygi Steven</v>
      </c>
      <c r="B1295" s="23" t="str">
        <f t="shared" si="242"/>
        <v>424.97.366.0</v>
      </c>
      <c r="C1295" s="23" t="str">
        <f t="shared" si="243"/>
        <v>R9</v>
      </c>
      <c r="D1295" s="23">
        <f t="shared" si="244"/>
        <v>0.75</v>
      </c>
      <c r="E1295" s="23" t="str">
        <f t="shared" si="245"/>
        <v>A</v>
      </c>
      <c r="F1295" s="23" t="str">
        <f t="shared" si="246"/>
        <v>S</v>
      </c>
      <c r="G1295" s="27" t="s">
        <v>27</v>
      </c>
      <c r="H1295" s="27" t="str">
        <f t="shared" si="240"/>
        <v/>
      </c>
      <c r="I1295" s="23" t="str">
        <f t="shared" si="247"/>
        <v>Messieurs</v>
      </c>
      <c r="J1295" t="str">
        <f t="shared" si="248"/>
        <v>366.0</v>
      </c>
      <c r="K1295">
        <f t="shared" si="249"/>
        <v>3</v>
      </c>
      <c r="L1295" s="23" t="str">
        <f t="shared" si="250"/>
        <v>R9 </v>
      </c>
      <c r="M1295" s="23" t="s">
        <v>1373</v>
      </c>
      <c r="N1295" s="23" t="s">
        <v>1374</v>
      </c>
      <c r="O1295" s="23" t="s">
        <v>2525</v>
      </c>
      <c r="P1295" s="23">
        <v>32606</v>
      </c>
      <c r="Q1295" s="23">
        <v>0.75</v>
      </c>
      <c r="R1295" s="23" t="s">
        <v>36</v>
      </c>
      <c r="S1295" s="23" t="s">
        <v>822</v>
      </c>
    </row>
    <row r="1296" spans="1:19" x14ac:dyDescent="0.35">
      <c r="A1296" s="23" t="str">
        <f t="shared" si="241"/>
        <v>Haas Aaron</v>
      </c>
      <c r="B1296" s="23" t="str">
        <f t="shared" si="242"/>
        <v>425.06.259.0</v>
      </c>
      <c r="C1296" s="23" t="str">
        <f t="shared" si="243"/>
        <v>R6</v>
      </c>
      <c r="D1296" s="23">
        <f t="shared" si="244"/>
        <v>3.782</v>
      </c>
      <c r="E1296" s="23" t="str">
        <f t="shared" si="245"/>
        <v>A</v>
      </c>
      <c r="F1296" s="23" t="str">
        <f t="shared" si="246"/>
        <v>S</v>
      </c>
      <c r="G1296" s="27" t="s">
        <v>4910</v>
      </c>
      <c r="H1296" s="27" t="str">
        <f t="shared" si="240"/>
        <v/>
      </c>
      <c r="I1296" s="23" t="str">
        <f t="shared" si="247"/>
        <v>Messieurs</v>
      </c>
      <c r="J1296" t="str">
        <f t="shared" si="248"/>
        <v>259.0</v>
      </c>
      <c r="K1296">
        <f t="shared" si="249"/>
        <v>2</v>
      </c>
      <c r="L1296" s="23" t="str">
        <f t="shared" si="250"/>
        <v>R6 </v>
      </c>
      <c r="M1296" s="23" t="s">
        <v>6483</v>
      </c>
      <c r="N1296" s="23" t="s">
        <v>6484</v>
      </c>
      <c r="O1296" s="23" t="s">
        <v>2517</v>
      </c>
      <c r="P1296" s="23">
        <v>8640</v>
      </c>
      <c r="Q1296" s="23">
        <v>3.782</v>
      </c>
      <c r="R1296" s="23" t="s">
        <v>36</v>
      </c>
      <c r="S1296" s="23" t="s">
        <v>822</v>
      </c>
    </row>
    <row r="1297" spans="1:19" x14ac:dyDescent="0.35">
      <c r="A1297" s="23" t="str">
        <f t="shared" si="241"/>
        <v>Habisreutinger Marc</v>
      </c>
      <c r="B1297" s="23" t="str">
        <f t="shared" si="242"/>
        <v>427.82.374.0</v>
      </c>
      <c r="C1297" s="23" t="str">
        <f t="shared" si="243"/>
        <v>R8</v>
      </c>
      <c r="D1297" s="23">
        <f t="shared" si="244"/>
        <v>1.0409999999999999</v>
      </c>
      <c r="E1297" s="23" t="str">
        <f t="shared" si="245"/>
        <v>40+</v>
      </c>
      <c r="F1297" s="23" t="str">
        <f t="shared" si="246"/>
        <v>A</v>
      </c>
      <c r="G1297" s="27" t="s">
        <v>4910</v>
      </c>
      <c r="H1297" s="27" t="str">
        <f t="shared" si="240"/>
        <v/>
      </c>
      <c r="I1297" s="23" t="str">
        <f t="shared" si="247"/>
        <v>Messieurs</v>
      </c>
      <c r="J1297" t="str">
        <f t="shared" si="248"/>
        <v>374.0</v>
      </c>
      <c r="K1297">
        <f t="shared" si="249"/>
        <v>3</v>
      </c>
      <c r="L1297" s="23" t="str">
        <f t="shared" si="250"/>
        <v>R8 </v>
      </c>
      <c r="M1297" s="23" t="s">
        <v>6786</v>
      </c>
      <c r="N1297" s="23" t="s">
        <v>6787</v>
      </c>
      <c r="O1297" s="23" t="s">
        <v>2522</v>
      </c>
      <c r="P1297" s="23">
        <v>28659</v>
      </c>
      <c r="Q1297" s="23">
        <v>1.0409999999999999</v>
      </c>
      <c r="R1297" s="23" t="s">
        <v>68</v>
      </c>
      <c r="S1297" s="23" t="s">
        <v>36</v>
      </c>
    </row>
    <row r="1298" spans="1:19" x14ac:dyDescent="0.35">
      <c r="A1298" s="23" t="str">
        <f t="shared" si="241"/>
        <v>Haeberli Philippe</v>
      </c>
      <c r="B1298" s="23" t="str">
        <f t="shared" si="242"/>
        <v>426.70.264.0</v>
      </c>
      <c r="C1298" s="23" t="str">
        <f t="shared" si="243"/>
        <v>R8</v>
      </c>
      <c r="D1298" s="23">
        <f t="shared" si="244"/>
        <v>0.89</v>
      </c>
      <c r="E1298" s="23" t="str">
        <f t="shared" si="245"/>
        <v>55+</v>
      </c>
      <c r="F1298" s="23" t="str">
        <f t="shared" si="246"/>
        <v>A</v>
      </c>
      <c r="G1298" s="27" t="s">
        <v>493</v>
      </c>
      <c r="H1298" s="27" t="str">
        <f t="shared" si="240"/>
        <v/>
      </c>
      <c r="I1298" s="23" t="str">
        <f t="shared" si="247"/>
        <v>Messieurs</v>
      </c>
      <c r="J1298" t="str">
        <f t="shared" si="248"/>
        <v>264.0</v>
      </c>
      <c r="K1298">
        <f t="shared" si="249"/>
        <v>2</v>
      </c>
      <c r="L1298" s="23" t="str">
        <f t="shared" si="250"/>
        <v>R8 </v>
      </c>
      <c r="M1298" s="23" t="s">
        <v>3630</v>
      </c>
      <c r="N1298" s="23" t="s">
        <v>3631</v>
      </c>
      <c r="O1298" s="23" t="s">
        <v>2522</v>
      </c>
      <c r="P1298" s="23">
        <v>30615</v>
      </c>
      <c r="Q1298" s="23">
        <v>0.89</v>
      </c>
      <c r="R1298" s="23" t="s">
        <v>53</v>
      </c>
      <c r="S1298" s="23" t="s">
        <v>36</v>
      </c>
    </row>
    <row r="1299" spans="1:19" x14ac:dyDescent="0.35">
      <c r="A1299" s="23" t="str">
        <f t="shared" si="241"/>
        <v>Haennig Julien</v>
      </c>
      <c r="B1299" s="23" t="str">
        <f t="shared" si="242"/>
        <v>439.84.211.0</v>
      </c>
      <c r="C1299" s="23" t="str">
        <f t="shared" si="243"/>
        <v>R6</v>
      </c>
      <c r="D1299" s="23">
        <f t="shared" si="244"/>
        <v>3.9319999999999999</v>
      </c>
      <c r="E1299" s="23" t="str">
        <f t="shared" si="245"/>
        <v>40+</v>
      </c>
      <c r="F1299" s="23" t="str">
        <f t="shared" si="246"/>
        <v>A</v>
      </c>
      <c r="G1299" s="27" t="s">
        <v>4910</v>
      </c>
      <c r="H1299" s="27" t="str">
        <f t="shared" si="240"/>
        <v/>
      </c>
      <c r="I1299" s="23" t="str">
        <f t="shared" si="247"/>
        <v>Messieurs</v>
      </c>
      <c r="J1299" t="str">
        <f t="shared" si="248"/>
        <v>211.0</v>
      </c>
      <c r="K1299">
        <f t="shared" si="249"/>
        <v>2</v>
      </c>
      <c r="L1299" s="23" t="str">
        <f t="shared" si="250"/>
        <v>R6 </v>
      </c>
      <c r="M1299" s="23" t="s">
        <v>6457</v>
      </c>
      <c r="N1299" s="23" t="s">
        <v>6458</v>
      </c>
      <c r="O1299" s="23" t="s">
        <v>2517</v>
      </c>
      <c r="P1299" s="23">
        <v>7970</v>
      </c>
      <c r="Q1299" s="23">
        <v>3.9319999999999999</v>
      </c>
      <c r="R1299" s="23" t="s">
        <v>68</v>
      </c>
      <c r="S1299" s="23" t="s">
        <v>36</v>
      </c>
    </row>
    <row r="1300" spans="1:19" x14ac:dyDescent="0.35">
      <c r="A1300" s="23" t="str">
        <f t="shared" si="241"/>
        <v>Haering Christophe</v>
      </c>
      <c r="B1300" s="23" t="str">
        <f t="shared" si="242"/>
        <v>441.63.252.0</v>
      </c>
      <c r="C1300" s="23" t="str">
        <f t="shared" si="243"/>
        <v>R7</v>
      </c>
      <c r="D1300" s="23">
        <f t="shared" si="244"/>
        <v>2.1589999999999998</v>
      </c>
      <c r="E1300" s="23" t="str">
        <f t="shared" si="245"/>
        <v>60+</v>
      </c>
      <c r="F1300" s="23" t="str">
        <f t="shared" si="246"/>
        <v>A</v>
      </c>
      <c r="G1300" s="27" t="s">
        <v>2783</v>
      </c>
      <c r="H1300" s="27" t="str">
        <f t="shared" si="240"/>
        <v/>
      </c>
      <c r="I1300" s="23" t="str">
        <f t="shared" si="247"/>
        <v>Messieurs</v>
      </c>
      <c r="J1300" t="str">
        <f t="shared" si="248"/>
        <v>252.0</v>
      </c>
      <c r="K1300">
        <f t="shared" si="249"/>
        <v>2</v>
      </c>
      <c r="L1300" s="23" t="str">
        <f t="shared" si="250"/>
        <v>R7 </v>
      </c>
      <c r="M1300" s="23" t="s">
        <v>687</v>
      </c>
      <c r="N1300" s="23" t="s">
        <v>688</v>
      </c>
      <c r="O1300" s="23" t="s">
        <v>2518</v>
      </c>
      <c r="P1300" s="23">
        <v>18210</v>
      </c>
      <c r="Q1300" s="23">
        <v>2.1589999999999998</v>
      </c>
      <c r="R1300" s="23" t="s">
        <v>47</v>
      </c>
      <c r="S1300" s="23" t="s">
        <v>36</v>
      </c>
    </row>
    <row r="1301" spans="1:19" x14ac:dyDescent="0.35">
      <c r="A1301" s="23" t="str">
        <f t="shared" si="241"/>
        <v>Haering Natasha</v>
      </c>
      <c r="B1301" s="23" t="str">
        <f t="shared" si="242"/>
        <v>441.89.685.0</v>
      </c>
      <c r="C1301" s="23" t="str">
        <f t="shared" si="243"/>
        <v>R8</v>
      </c>
      <c r="D1301" s="23">
        <f t="shared" si="244"/>
        <v>1.403</v>
      </c>
      <c r="E1301" s="23" t="str">
        <f t="shared" si="245"/>
        <v>35+</v>
      </c>
      <c r="F1301" s="23" t="str">
        <f t="shared" si="246"/>
        <v>A</v>
      </c>
      <c r="G1301" s="27" t="s">
        <v>2783</v>
      </c>
      <c r="H1301" s="27" t="str">
        <f t="shared" si="240"/>
        <v/>
      </c>
      <c r="I1301" s="23" t="str">
        <f t="shared" si="247"/>
        <v>Dames</v>
      </c>
      <c r="J1301" t="str">
        <f t="shared" si="248"/>
        <v>685.0</v>
      </c>
      <c r="K1301">
        <f t="shared" si="249"/>
        <v>6</v>
      </c>
      <c r="L1301" s="23" t="str">
        <f t="shared" si="250"/>
        <v>R8 </v>
      </c>
      <c r="M1301" s="23" t="s">
        <v>700</v>
      </c>
      <c r="N1301" s="23" t="s">
        <v>701</v>
      </c>
      <c r="O1301" s="23" t="s">
        <v>2522</v>
      </c>
      <c r="P1301" s="23">
        <v>9006</v>
      </c>
      <c r="Q1301" s="23">
        <v>1.403</v>
      </c>
      <c r="R1301" s="23" t="s">
        <v>42</v>
      </c>
      <c r="S1301" s="23" t="s">
        <v>36</v>
      </c>
    </row>
    <row r="1302" spans="1:19" x14ac:dyDescent="0.35">
      <c r="A1302" s="23" t="str">
        <f t="shared" si="241"/>
        <v>Haering-Van de Stadt Sonja</v>
      </c>
      <c r="B1302" s="23" t="str">
        <f t="shared" si="242"/>
        <v>441.62.841.0</v>
      </c>
      <c r="C1302" s="23" t="str">
        <f t="shared" si="243"/>
        <v>R5</v>
      </c>
      <c r="D1302" s="23">
        <f t="shared" si="244"/>
        <v>4.6660000000000004</v>
      </c>
      <c r="E1302" s="23" t="str">
        <f t="shared" si="245"/>
        <v>60+</v>
      </c>
      <c r="F1302" s="23" t="str">
        <f t="shared" si="246"/>
        <v>A</v>
      </c>
      <c r="G1302" s="27" t="s">
        <v>2783</v>
      </c>
      <c r="H1302" s="27" t="str">
        <f t="shared" si="240"/>
        <v/>
      </c>
      <c r="I1302" s="23" t="str">
        <f t="shared" si="247"/>
        <v>Dames</v>
      </c>
      <c r="J1302" t="str">
        <f t="shared" si="248"/>
        <v>841.0</v>
      </c>
      <c r="K1302">
        <f t="shared" si="249"/>
        <v>8</v>
      </c>
      <c r="L1302" s="23" t="str">
        <f t="shared" si="250"/>
        <v>R5 </v>
      </c>
      <c r="M1302" s="23" t="s">
        <v>453</v>
      </c>
      <c r="N1302" s="23" t="s">
        <v>454</v>
      </c>
      <c r="O1302" s="23" t="s">
        <v>2536</v>
      </c>
      <c r="P1302" s="23">
        <v>1864</v>
      </c>
      <c r="Q1302" s="23">
        <v>4.6660000000000004</v>
      </c>
      <c r="R1302" s="23" t="s">
        <v>47</v>
      </c>
      <c r="S1302" s="23" t="s">
        <v>36</v>
      </c>
    </row>
    <row r="1303" spans="1:19" x14ac:dyDescent="0.35">
      <c r="A1303" s="23" t="str">
        <f t="shared" si="241"/>
        <v>Hagen Nicolas</v>
      </c>
      <c r="B1303" s="23" t="str">
        <f t="shared" si="242"/>
        <v>433.79.167.0</v>
      </c>
      <c r="C1303" s="23" t="str">
        <f t="shared" si="243"/>
        <v>R9</v>
      </c>
      <c r="D1303" s="23">
        <f t="shared" si="244"/>
        <v>0.745</v>
      </c>
      <c r="E1303" s="23" t="str">
        <f t="shared" si="245"/>
        <v>45+</v>
      </c>
      <c r="F1303" s="23" t="str">
        <f t="shared" si="246"/>
        <v>A</v>
      </c>
      <c r="G1303" s="27" t="s">
        <v>3273</v>
      </c>
      <c r="H1303" s="27" t="str">
        <f t="shared" si="240"/>
        <v/>
      </c>
      <c r="I1303" s="23" t="str">
        <f t="shared" si="247"/>
        <v>Messieurs</v>
      </c>
      <c r="J1303" t="str">
        <f t="shared" si="248"/>
        <v>167.0</v>
      </c>
      <c r="K1303">
        <f t="shared" si="249"/>
        <v>1</v>
      </c>
      <c r="L1303" s="23" t="str">
        <f t="shared" si="250"/>
        <v>R9 </v>
      </c>
      <c r="M1303" s="23" t="s">
        <v>5000</v>
      </c>
      <c r="N1303" s="23" t="s">
        <v>5001</v>
      </c>
      <c r="O1303" s="23" t="s">
        <v>2525</v>
      </c>
      <c r="P1303" s="23">
        <v>44992</v>
      </c>
      <c r="Q1303" s="23">
        <v>0.745</v>
      </c>
      <c r="R1303" s="23" t="s">
        <v>76</v>
      </c>
      <c r="S1303" s="23" t="s">
        <v>36</v>
      </c>
    </row>
    <row r="1304" spans="1:19" x14ac:dyDescent="0.35">
      <c r="A1304" s="23" t="str">
        <f t="shared" si="241"/>
        <v>Hagenlocher Gérarld</v>
      </c>
      <c r="B1304" s="23" t="str">
        <f t="shared" si="242"/>
        <v>433.51.263.0</v>
      </c>
      <c r="C1304" s="23" t="str">
        <f t="shared" si="243"/>
        <v>R9</v>
      </c>
      <c r="D1304" s="23">
        <f t="shared" si="244"/>
        <v>0.75</v>
      </c>
      <c r="E1304" s="23" t="str">
        <f t="shared" si="245"/>
        <v>75+</v>
      </c>
      <c r="F1304" s="23" t="str">
        <f t="shared" si="246"/>
        <v>S</v>
      </c>
      <c r="G1304" s="27" t="s">
        <v>28</v>
      </c>
      <c r="H1304" s="27" t="str">
        <f t="shared" si="240"/>
        <v/>
      </c>
      <c r="I1304" s="23" t="str">
        <f t="shared" si="247"/>
        <v>Messieurs</v>
      </c>
      <c r="J1304" t="str">
        <f t="shared" si="248"/>
        <v>263.0</v>
      </c>
      <c r="K1304">
        <f t="shared" si="249"/>
        <v>2</v>
      </c>
      <c r="L1304" s="23" t="str">
        <f t="shared" si="250"/>
        <v>R9 </v>
      </c>
      <c r="M1304" s="23" t="s">
        <v>1420</v>
      </c>
      <c r="N1304" s="23" t="s">
        <v>1421</v>
      </c>
      <c r="O1304" s="23" t="s">
        <v>2525</v>
      </c>
      <c r="P1304" s="23">
        <v>32606</v>
      </c>
      <c r="Q1304" s="23">
        <v>0.75</v>
      </c>
      <c r="R1304" s="23" t="s">
        <v>155</v>
      </c>
      <c r="S1304" s="23" t="s">
        <v>822</v>
      </c>
    </row>
    <row r="1305" spans="1:19" x14ac:dyDescent="0.35">
      <c r="A1305" s="23" t="str">
        <f t="shared" si="241"/>
        <v>Halabi Petter Rima</v>
      </c>
      <c r="B1305" s="23" t="str">
        <f t="shared" si="242"/>
        <v>435.60.565.0</v>
      </c>
      <c r="C1305" s="23" t="str">
        <f t="shared" si="243"/>
        <v>R7</v>
      </c>
      <c r="D1305" s="23">
        <f t="shared" si="244"/>
        <v>1.871</v>
      </c>
      <c r="E1305" s="23" t="str">
        <f t="shared" si="245"/>
        <v>65+</v>
      </c>
      <c r="F1305" s="23" t="str">
        <f t="shared" si="246"/>
        <v>A</v>
      </c>
      <c r="G1305" s="27" t="s">
        <v>497</v>
      </c>
      <c r="H1305" s="27" t="str">
        <f t="shared" si="240"/>
        <v/>
      </c>
      <c r="I1305" s="23" t="str">
        <f t="shared" si="247"/>
        <v>Dames</v>
      </c>
      <c r="J1305" t="str">
        <f t="shared" si="248"/>
        <v>565.0</v>
      </c>
      <c r="K1305">
        <f t="shared" si="249"/>
        <v>5</v>
      </c>
      <c r="L1305" s="23" t="str">
        <f t="shared" si="250"/>
        <v>R7 </v>
      </c>
      <c r="M1305" s="23" t="s">
        <v>2220</v>
      </c>
      <c r="N1305" s="23" t="s">
        <v>2221</v>
      </c>
      <c r="O1305" s="23" t="s">
        <v>2518</v>
      </c>
      <c r="P1305" s="23">
        <v>7279</v>
      </c>
      <c r="Q1305" s="23">
        <v>1.871</v>
      </c>
      <c r="R1305" s="23" t="s">
        <v>96</v>
      </c>
      <c r="S1305" s="23" t="s">
        <v>36</v>
      </c>
    </row>
    <row r="1306" spans="1:19" x14ac:dyDescent="0.35">
      <c r="A1306" s="23" t="str">
        <f t="shared" si="241"/>
        <v>Halestrap Alison</v>
      </c>
      <c r="B1306" s="23" t="str">
        <f t="shared" si="242"/>
        <v>435.71.578.0</v>
      </c>
      <c r="C1306" s="23" t="str">
        <f t="shared" si="243"/>
        <v>R8</v>
      </c>
      <c r="D1306" s="23">
        <f t="shared" si="244"/>
        <v>0.93400000000000005</v>
      </c>
      <c r="E1306" s="23" t="str">
        <f t="shared" si="245"/>
        <v>55+</v>
      </c>
      <c r="F1306" s="23" t="str">
        <f t="shared" si="246"/>
        <v>A</v>
      </c>
      <c r="G1306" s="27" t="s">
        <v>1733</v>
      </c>
      <c r="H1306" s="27" t="str">
        <f t="shared" si="240"/>
        <v/>
      </c>
      <c r="I1306" s="23" t="str">
        <f t="shared" si="247"/>
        <v>Dames</v>
      </c>
      <c r="J1306" t="str">
        <f t="shared" si="248"/>
        <v>578.0</v>
      </c>
      <c r="K1306">
        <f t="shared" si="249"/>
        <v>5</v>
      </c>
      <c r="L1306" s="23" t="str">
        <f t="shared" si="250"/>
        <v>R8 </v>
      </c>
      <c r="M1306" s="23" t="s">
        <v>1924</v>
      </c>
      <c r="N1306" s="23" t="s">
        <v>1925</v>
      </c>
      <c r="O1306" s="23" t="s">
        <v>2522</v>
      </c>
      <c r="P1306" s="23">
        <v>10949</v>
      </c>
      <c r="Q1306" s="23">
        <v>0.93400000000000005</v>
      </c>
      <c r="R1306" s="23" t="s">
        <v>53</v>
      </c>
      <c r="S1306" s="23" t="s">
        <v>36</v>
      </c>
    </row>
    <row r="1307" spans="1:19" x14ac:dyDescent="0.35">
      <c r="A1307" s="23" t="str">
        <f t="shared" si="241"/>
        <v>Halestrap Bram</v>
      </c>
      <c r="B1307" s="23" t="str">
        <f t="shared" si="242"/>
        <v>435.13.222.0</v>
      </c>
      <c r="C1307" s="23" t="str">
        <f t="shared" si="243"/>
        <v>R9</v>
      </c>
      <c r="D1307" s="23">
        <f t="shared" si="244"/>
        <v>0.875</v>
      </c>
      <c r="E1307" s="23" t="str">
        <f t="shared" si="245"/>
        <v>14&amp;U</v>
      </c>
      <c r="F1307" s="23" t="str">
        <f t="shared" si="246"/>
        <v>A</v>
      </c>
      <c r="G1307" s="27" t="s">
        <v>1733</v>
      </c>
      <c r="H1307" s="27" t="str">
        <f t="shared" si="240"/>
        <v/>
      </c>
      <c r="I1307" s="23" t="str">
        <f t="shared" si="247"/>
        <v>Messieurs</v>
      </c>
      <c r="J1307" t="str">
        <f t="shared" si="248"/>
        <v>222.0</v>
      </c>
      <c r="K1307">
        <f t="shared" si="249"/>
        <v>2</v>
      </c>
      <c r="L1307" s="23" t="str">
        <f t="shared" si="250"/>
        <v>R9 </v>
      </c>
      <c r="M1307" s="23" t="s">
        <v>3998</v>
      </c>
      <c r="N1307" s="23" t="s">
        <v>3999</v>
      </c>
      <c r="O1307" s="23" t="s">
        <v>2525</v>
      </c>
      <c r="P1307" s="23">
        <v>30822</v>
      </c>
      <c r="Q1307" s="23">
        <v>0.875</v>
      </c>
      <c r="R1307" s="23" t="s">
        <v>81</v>
      </c>
      <c r="S1307" s="23" t="s">
        <v>36</v>
      </c>
    </row>
    <row r="1308" spans="1:19" x14ac:dyDescent="0.35">
      <c r="A1308" s="23" t="str">
        <f t="shared" si="241"/>
        <v>Halestrap Luke</v>
      </c>
      <c r="B1308" s="23" t="str">
        <f t="shared" si="242"/>
        <v>435.70.324.0</v>
      </c>
      <c r="C1308" s="23" t="str">
        <f t="shared" si="243"/>
        <v>R9</v>
      </c>
      <c r="D1308" s="23">
        <f t="shared" si="244"/>
        <v>0.75</v>
      </c>
      <c r="E1308" s="23" t="str">
        <f t="shared" si="245"/>
        <v>55+</v>
      </c>
      <c r="F1308" s="23" t="str">
        <f t="shared" si="246"/>
        <v>A</v>
      </c>
      <c r="G1308" s="27" t="s">
        <v>1733</v>
      </c>
      <c r="H1308" s="27" t="str">
        <f t="shared" si="240"/>
        <v/>
      </c>
      <c r="I1308" s="23" t="str">
        <f t="shared" si="247"/>
        <v>Messieurs</v>
      </c>
      <c r="J1308" t="str">
        <f t="shared" si="248"/>
        <v>324.0</v>
      </c>
      <c r="K1308">
        <f t="shared" si="249"/>
        <v>3</v>
      </c>
      <c r="L1308" s="23" t="str">
        <f t="shared" si="250"/>
        <v>R9 </v>
      </c>
      <c r="M1308" s="23" t="s">
        <v>2053</v>
      </c>
      <c r="N1308" s="23" t="s">
        <v>2052</v>
      </c>
      <c r="O1308" s="23" t="s">
        <v>2525</v>
      </c>
      <c r="P1308" s="23">
        <v>32606</v>
      </c>
      <c r="Q1308" s="23">
        <v>0.75</v>
      </c>
      <c r="R1308" s="23" t="s">
        <v>53</v>
      </c>
      <c r="S1308" s="23" t="s">
        <v>36</v>
      </c>
    </row>
    <row r="1309" spans="1:19" x14ac:dyDescent="0.35">
      <c r="A1309" s="23" t="str">
        <f t="shared" si="241"/>
        <v>Halper Hilary</v>
      </c>
      <c r="B1309" s="23" t="str">
        <f t="shared" si="242"/>
        <v>436.76.636.0</v>
      </c>
      <c r="C1309" s="23" t="str">
        <f t="shared" si="243"/>
        <v>R7</v>
      </c>
      <c r="D1309" s="23">
        <f t="shared" si="244"/>
        <v>1.7210000000000001</v>
      </c>
      <c r="E1309" s="23" t="str">
        <f t="shared" si="245"/>
        <v>50+</v>
      </c>
      <c r="F1309" s="23" t="str">
        <f t="shared" si="246"/>
        <v>A</v>
      </c>
      <c r="G1309" s="27" t="s">
        <v>4910</v>
      </c>
      <c r="H1309" s="27" t="str">
        <f t="shared" si="240"/>
        <v/>
      </c>
      <c r="I1309" s="23" t="str">
        <f t="shared" si="247"/>
        <v>Dames</v>
      </c>
      <c r="J1309" t="str">
        <f t="shared" si="248"/>
        <v>636.0</v>
      </c>
      <c r="K1309">
        <f t="shared" si="249"/>
        <v>6</v>
      </c>
      <c r="L1309" s="23" t="str">
        <f t="shared" si="250"/>
        <v>R7 </v>
      </c>
      <c r="M1309" s="23" t="s">
        <v>6441</v>
      </c>
      <c r="N1309" s="23" t="s">
        <v>6442</v>
      </c>
      <c r="O1309" s="23" t="s">
        <v>2518</v>
      </c>
      <c r="P1309" s="23">
        <v>7807</v>
      </c>
      <c r="Q1309" s="23">
        <v>1.7210000000000001</v>
      </c>
      <c r="R1309" s="23" t="s">
        <v>39</v>
      </c>
      <c r="S1309" s="23" t="s">
        <v>36</v>
      </c>
    </row>
    <row r="1310" spans="1:19" x14ac:dyDescent="0.35">
      <c r="A1310" s="23" t="str">
        <f t="shared" si="241"/>
        <v>Hamdan Youssef</v>
      </c>
      <c r="B1310" s="23" t="str">
        <f t="shared" si="242"/>
        <v>437.82.441.0</v>
      </c>
      <c r="C1310" s="23" t="str">
        <f t="shared" si="243"/>
        <v>R5</v>
      </c>
      <c r="D1310" s="23">
        <f t="shared" si="244"/>
        <v>5.76</v>
      </c>
      <c r="E1310" s="23" t="str">
        <f t="shared" si="245"/>
        <v>40+</v>
      </c>
      <c r="F1310" s="23" t="str">
        <f t="shared" si="246"/>
        <v>A</v>
      </c>
      <c r="G1310" s="27" t="s">
        <v>493</v>
      </c>
      <c r="H1310" s="27" t="str">
        <f t="shared" si="240"/>
        <v/>
      </c>
      <c r="I1310" s="23" t="str">
        <f t="shared" si="247"/>
        <v>Messieurs</v>
      </c>
      <c r="J1310" t="str">
        <f t="shared" si="248"/>
        <v>441.0</v>
      </c>
      <c r="K1310">
        <f t="shared" si="249"/>
        <v>4</v>
      </c>
      <c r="L1310" s="23" t="str">
        <f t="shared" si="250"/>
        <v>R5 </v>
      </c>
      <c r="M1310" s="23" t="s">
        <v>3624</v>
      </c>
      <c r="N1310" s="23" t="s">
        <v>3625</v>
      </c>
      <c r="O1310" s="23" t="s">
        <v>2536</v>
      </c>
      <c r="P1310" s="23">
        <v>2683</v>
      </c>
      <c r="Q1310" s="23">
        <v>5.76</v>
      </c>
      <c r="R1310" s="23" t="s">
        <v>68</v>
      </c>
      <c r="S1310" s="23" t="s">
        <v>36</v>
      </c>
    </row>
    <row r="1311" spans="1:19" x14ac:dyDescent="0.35">
      <c r="A1311" s="23" t="str">
        <f t="shared" si="241"/>
        <v>Hamel Alistair</v>
      </c>
      <c r="B1311" s="23" t="str">
        <f t="shared" si="242"/>
        <v>437.12.249.0</v>
      </c>
      <c r="C1311" s="23" t="str">
        <f t="shared" si="243"/>
        <v>R8</v>
      </c>
      <c r="D1311" s="23">
        <f t="shared" si="244"/>
        <v>0.995</v>
      </c>
      <c r="E1311" s="23" t="str">
        <f t="shared" si="245"/>
        <v>14&amp;U</v>
      </c>
      <c r="F1311" s="23" t="str">
        <f t="shared" si="246"/>
        <v>A</v>
      </c>
      <c r="G1311" s="27" t="s">
        <v>27</v>
      </c>
      <c r="H1311" s="27" t="str">
        <f t="shared" si="240"/>
        <v/>
      </c>
      <c r="I1311" s="23" t="str">
        <f t="shared" si="247"/>
        <v>Messieurs</v>
      </c>
      <c r="J1311" t="str">
        <f t="shared" si="248"/>
        <v>249.0</v>
      </c>
      <c r="K1311">
        <f t="shared" si="249"/>
        <v>2</v>
      </c>
      <c r="L1311" s="23" t="str">
        <f t="shared" si="250"/>
        <v>R8 </v>
      </c>
      <c r="M1311" s="23" t="s">
        <v>2625</v>
      </c>
      <c r="N1311" s="23" t="s">
        <v>2626</v>
      </c>
      <c r="O1311" s="23" t="s">
        <v>2522</v>
      </c>
      <c r="P1311" s="23">
        <v>29116</v>
      </c>
      <c r="Q1311" s="23">
        <v>0.995</v>
      </c>
      <c r="R1311" s="23" t="s">
        <v>81</v>
      </c>
      <c r="S1311" s="23" t="s">
        <v>36</v>
      </c>
    </row>
    <row r="1312" spans="1:19" x14ac:dyDescent="0.35">
      <c r="A1312" s="23" t="str">
        <f t="shared" si="241"/>
        <v>Hamel Ulysse</v>
      </c>
      <c r="B1312" s="23" t="str">
        <f t="shared" si="242"/>
        <v>437.10.334.0</v>
      </c>
      <c r="C1312" s="23" t="str">
        <f t="shared" si="243"/>
        <v>R8</v>
      </c>
      <c r="D1312" s="23">
        <f t="shared" si="244"/>
        <v>1.67</v>
      </c>
      <c r="E1312" s="23" t="str">
        <f t="shared" si="245"/>
        <v>16&amp;U</v>
      </c>
      <c r="F1312" s="23" t="str">
        <f t="shared" si="246"/>
        <v>A</v>
      </c>
      <c r="G1312" s="27" t="s">
        <v>27</v>
      </c>
      <c r="H1312" s="27" t="str">
        <f t="shared" si="240"/>
        <v/>
      </c>
      <c r="I1312" s="23" t="str">
        <f t="shared" si="247"/>
        <v>Messieurs</v>
      </c>
      <c r="J1312" t="str">
        <f t="shared" si="248"/>
        <v>334.0</v>
      </c>
      <c r="K1312">
        <f t="shared" si="249"/>
        <v>3</v>
      </c>
      <c r="L1312" s="23" t="str">
        <f t="shared" si="250"/>
        <v>R8 </v>
      </c>
      <c r="M1312" s="23" t="s">
        <v>3102</v>
      </c>
      <c r="N1312" s="23" t="s">
        <v>3103</v>
      </c>
      <c r="O1312" s="23" t="s">
        <v>2522</v>
      </c>
      <c r="P1312" s="23">
        <v>22148</v>
      </c>
      <c r="Q1312" s="23">
        <v>1.67</v>
      </c>
      <c r="R1312" s="23" t="s">
        <v>85</v>
      </c>
      <c r="S1312" s="23" t="s">
        <v>36</v>
      </c>
    </row>
    <row r="1313" spans="1:19" x14ac:dyDescent="0.35">
      <c r="A1313" s="23" t="str">
        <f t="shared" si="241"/>
        <v>Hammer Elena</v>
      </c>
      <c r="B1313" s="23" t="str">
        <f t="shared" si="242"/>
        <v>437.90.611.0</v>
      </c>
      <c r="C1313" s="23" t="str">
        <f t="shared" si="243"/>
        <v>R7</v>
      </c>
      <c r="D1313" s="23">
        <f t="shared" si="244"/>
        <v>2.3730000000000002</v>
      </c>
      <c r="E1313" s="23" t="str">
        <f t="shared" si="245"/>
        <v>35+</v>
      </c>
      <c r="F1313" s="23" t="str">
        <f t="shared" si="246"/>
        <v>A</v>
      </c>
      <c r="G1313" s="27" t="s">
        <v>3273</v>
      </c>
      <c r="H1313" s="27" t="str">
        <f t="shared" si="240"/>
        <v/>
      </c>
      <c r="I1313" s="23" t="str">
        <f t="shared" si="247"/>
        <v>Dames</v>
      </c>
      <c r="J1313" t="str">
        <f t="shared" si="248"/>
        <v>611.0</v>
      </c>
      <c r="K1313">
        <f t="shared" si="249"/>
        <v>6</v>
      </c>
      <c r="L1313" s="23" t="str">
        <f t="shared" si="250"/>
        <v>R7 </v>
      </c>
      <c r="M1313" s="23" t="s">
        <v>4972</v>
      </c>
      <c r="N1313" s="23" t="s">
        <v>4973</v>
      </c>
      <c r="O1313" s="23" t="s">
        <v>2518</v>
      </c>
      <c r="P1313" s="23">
        <v>5925</v>
      </c>
      <c r="Q1313" s="23">
        <v>2.3730000000000002</v>
      </c>
      <c r="R1313" s="23" t="s">
        <v>42</v>
      </c>
      <c r="S1313" s="23" t="s">
        <v>36</v>
      </c>
    </row>
    <row r="1314" spans="1:19" x14ac:dyDescent="0.35">
      <c r="A1314" s="23" t="str">
        <f t="shared" si="241"/>
        <v>Hamsag Akillian</v>
      </c>
      <c r="B1314" s="23" t="str">
        <f t="shared" si="242"/>
        <v>437.09.242.0</v>
      </c>
      <c r="C1314" s="23" t="str">
        <f t="shared" si="243"/>
        <v>R8</v>
      </c>
      <c r="D1314" s="23">
        <f t="shared" si="244"/>
        <v>0.98199999999999998</v>
      </c>
      <c r="E1314" s="23" t="str">
        <f t="shared" si="245"/>
        <v>18&amp;U</v>
      </c>
      <c r="F1314" s="23" t="str">
        <f t="shared" si="246"/>
        <v>S</v>
      </c>
      <c r="G1314" s="27" t="s">
        <v>4909</v>
      </c>
      <c r="H1314" s="27" t="str">
        <f t="shared" si="240"/>
        <v/>
      </c>
      <c r="I1314" s="23" t="str">
        <f t="shared" si="247"/>
        <v>Messieurs</v>
      </c>
      <c r="J1314" t="str">
        <f t="shared" si="248"/>
        <v>242.0</v>
      </c>
      <c r="K1314">
        <f t="shared" si="249"/>
        <v>2</v>
      </c>
      <c r="L1314" s="23" t="str">
        <f t="shared" si="250"/>
        <v>R8 </v>
      </c>
      <c r="M1314" s="23" t="s">
        <v>5831</v>
      </c>
      <c r="N1314" s="23" t="s">
        <v>5832</v>
      </c>
      <c r="O1314" s="23" t="s">
        <v>2522</v>
      </c>
      <c r="P1314" s="23">
        <v>29306</v>
      </c>
      <c r="Q1314" s="23">
        <v>0.98199999999999998</v>
      </c>
      <c r="R1314" s="23" t="s">
        <v>71</v>
      </c>
      <c r="S1314" s="23" t="s">
        <v>822</v>
      </c>
    </row>
    <row r="1315" spans="1:19" x14ac:dyDescent="0.35">
      <c r="A1315" s="23" t="str">
        <f t="shared" si="241"/>
        <v>Hamza Sami</v>
      </c>
      <c r="B1315" s="23" t="str">
        <f t="shared" si="242"/>
        <v>437.14.491.0</v>
      </c>
      <c r="C1315" s="23" t="str">
        <f t="shared" si="243"/>
        <v>R9</v>
      </c>
      <c r="D1315" s="23">
        <f t="shared" si="244"/>
        <v>0.745</v>
      </c>
      <c r="E1315" s="23" t="str">
        <f t="shared" si="245"/>
        <v>12&amp;U</v>
      </c>
      <c r="F1315" s="23" t="str">
        <f t="shared" si="246"/>
        <v>A</v>
      </c>
      <c r="G1315" s="27" t="s">
        <v>4910</v>
      </c>
      <c r="H1315" s="27" t="str">
        <f t="shared" si="240"/>
        <v/>
      </c>
      <c r="I1315" s="23" t="str">
        <f t="shared" si="247"/>
        <v>Messieurs</v>
      </c>
      <c r="J1315" t="str">
        <f t="shared" si="248"/>
        <v>491.0</v>
      </c>
      <c r="K1315">
        <f t="shared" si="249"/>
        <v>4</v>
      </c>
      <c r="L1315" s="23" t="str">
        <f t="shared" si="250"/>
        <v>R9 </v>
      </c>
      <c r="M1315" s="23" t="s">
        <v>6950</v>
      </c>
      <c r="N1315" s="23" t="s">
        <v>6951</v>
      </c>
      <c r="O1315" s="23" t="s">
        <v>2525</v>
      </c>
      <c r="P1315" s="23">
        <v>44992</v>
      </c>
      <c r="Q1315" s="23">
        <v>0.745</v>
      </c>
      <c r="R1315" s="23" t="s">
        <v>50</v>
      </c>
      <c r="S1315" s="23" t="s">
        <v>36</v>
      </c>
    </row>
    <row r="1316" spans="1:19" x14ac:dyDescent="0.35">
      <c r="A1316" s="23" t="str">
        <f t="shared" si="241"/>
        <v>Hannewald Pia</v>
      </c>
      <c r="B1316" s="23" t="str">
        <f t="shared" si="242"/>
        <v>439.80.708.0</v>
      </c>
      <c r="C1316" s="23" t="str">
        <f t="shared" si="243"/>
        <v>R5</v>
      </c>
      <c r="D1316" s="23">
        <f t="shared" si="244"/>
        <v>5.0039999999999996</v>
      </c>
      <c r="E1316" s="23" t="str">
        <f t="shared" si="245"/>
        <v>45+</v>
      </c>
      <c r="F1316" s="23" t="str">
        <f t="shared" si="246"/>
        <v>A</v>
      </c>
      <c r="G1316" s="27" t="s">
        <v>5553</v>
      </c>
      <c r="H1316" s="27" t="str">
        <f t="shared" si="240"/>
        <v/>
      </c>
      <c r="I1316" s="23" t="str">
        <f t="shared" si="247"/>
        <v>Dames</v>
      </c>
      <c r="J1316" t="str">
        <f t="shared" si="248"/>
        <v>708.0</v>
      </c>
      <c r="K1316">
        <f t="shared" si="249"/>
        <v>7</v>
      </c>
      <c r="L1316" s="23" t="str">
        <f t="shared" si="250"/>
        <v>R5 </v>
      </c>
      <c r="M1316" s="23" t="s">
        <v>5083</v>
      </c>
      <c r="N1316" s="23" t="s">
        <v>5084</v>
      </c>
      <c r="O1316" s="23" t="s">
        <v>2536</v>
      </c>
      <c r="P1316" s="23">
        <v>1530</v>
      </c>
      <c r="Q1316" s="23">
        <v>5.0039999999999996</v>
      </c>
      <c r="R1316" s="23" t="s">
        <v>76</v>
      </c>
      <c r="S1316" s="23" t="s">
        <v>36</v>
      </c>
    </row>
    <row r="1317" spans="1:19" x14ac:dyDescent="0.35">
      <c r="A1317" s="23" t="str">
        <f t="shared" si="241"/>
        <v>Harbich Lennart</v>
      </c>
      <c r="B1317" s="23" t="str">
        <f t="shared" si="242"/>
        <v>441.88.377.1</v>
      </c>
      <c r="C1317" s="23" t="str">
        <f t="shared" si="243"/>
        <v>R7</v>
      </c>
      <c r="D1317" s="23">
        <f t="shared" si="244"/>
        <v>2.1549999999999998</v>
      </c>
      <c r="E1317" s="23" t="str">
        <f t="shared" si="245"/>
        <v>35+</v>
      </c>
      <c r="F1317" s="23" t="str">
        <f t="shared" si="246"/>
        <v>A</v>
      </c>
      <c r="G1317" s="27" t="s">
        <v>28</v>
      </c>
      <c r="H1317" s="27" t="str">
        <f t="shared" si="240"/>
        <v/>
      </c>
      <c r="I1317" s="23" t="str">
        <f t="shared" si="247"/>
        <v>Messieurs</v>
      </c>
      <c r="J1317" t="str">
        <f t="shared" si="248"/>
        <v>377.1</v>
      </c>
      <c r="K1317">
        <f t="shared" si="249"/>
        <v>3</v>
      </c>
      <c r="L1317" s="23" t="str">
        <f t="shared" si="250"/>
        <v>R7 </v>
      </c>
      <c r="M1317" s="23" t="s">
        <v>2326</v>
      </c>
      <c r="N1317" s="23" t="s">
        <v>2327</v>
      </c>
      <c r="O1317" s="23" t="s">
        <v>2518</v>
      </c>
      <c r="P1317" s="23">
        <v>18239</v>
      </c>
      <c r="Q1317" s="23">
        <v>2.1549999999999998</v>
      </c>
      <c r="R1317" s="23" t="s">
        <v>42</v>
      </c>
      <c r="S1317" s="23" t="s">
        <v>36</v>
      </c>
    </row>
    <row r="1318" spans="1:19" x14ac:dyDescent="0.35">
      <c r="A1318" s="23" t="str">
        <f t="shared" si="241"/>
        <v>Hardoin Pierre</v>
      </c>
      <c r="B1318" s="23" t="str">
        <f t="shared" si="242"/>
        <v>441.71.360.1</v>
      </c>
      <c r="C1318" s="23" t="str">
        <f t="shared" si="243"/>
        <v>R8</v>
      </c>
      <c r="D1318" s="23">
        <f t="shared" si="244"/>
        <v>1.4079999999999999</v>
      </c>
      <c r="E1318" s="23" t="str">
        <f t="shared" si="245"/>
        <v>55+</v>
      </c>
      <c r="F1318" s="23" t="str">
        <f t="shared" si="246"/>
        <v>S</v>
      </c>
      <c r="G1318" s="27" t="s">
        <v>1733</v>
      </c>
      <c r="H1318" s="27" t="str">
        <f t="shared" si="240"/>
        <v/>
      </c>
      <c r="I1318" s="23" t="str">
        <f t="shared" si="247"/>
        <v>Messieurs</v>
      </c>
      <c r="J1318" t="str">
        <f t="shared" si="248"/>
        <v>360.1</v>
      </c>
      <c r="K1318">
        <f t="shared" si="249"/>
        <v>3</v>
      </c>
      <c r="L1318" s="23" t="str">
        <f t="shared" si="250"/>
        <v>R8 </v>
      </c>
      <c r="M1318" s="23" t="s">
        <v>1798</v>
      </c>
      <c r="N1318" s="23" t="s">
        <v>1799</v>
      </c>
      <c r="O1318" s="23" t="s">
        <v>2522</v>
      </c>
      <c r="P1318" s="23">
        <v>24531</v>
      </c>
      <c r="Q1318" s="23">
        <v>1.4079999999999999</v>
      </c>
      <c r="R1318" s="23" t="s">
        <v>53</v>
      </c>
      <c r="S1318" s="23" t="s">
        <v>822</v>
      </c>
    </row>
    <row r="1319" spans="1:19" x14ac:dyDescent="0.35">
      <c r="A1319" s="23" t="str">
        <f t="shared" si="241"/>
        <v>Hardtke Ludovic</v>
      </c>
      <c r="B1319" s="23" t="str">
        <f t="shared" si="242"/>
        <v>441.03.237.0</v>
      </c>
      <c r="C1319" s="23" t="str">
        <f t="shared" si="243"/>
        <v>R9</v>
      </c>
      <c r="D1319" s="23">
        <f t="shared" si="244"/>
        <v>0.75</v>
      </c>
      <c r="E1319" s="23" t="str">
        <f t="shared" si="245"/>
        <v>A</v>
      </c>
      <c r="F1319" s="23" t="str">
        <f t="shared" si="246"/>
        <v>S</v>
      </c>
      <c r="G1319" s="27" t="s">
        <v>4909</v>
      </c>
      <c r="H1319" s="27" t="str">
        <f t="shared" si="240"/>
        <v/>
      </c>
      <c r="I1319" s="23" t="str">
        <f t="shared" si="247"/>
        <v>Messieurs</v>
      </c>
      <c r="J1319" t="str">
        <f t="shared" si="248"/>
        <v>237.0</v>
      </c>
      <c r="K1319">
        <f t="shared" si="249"/>
        <v>2</v>
      </c>
      <c r="L1319" s="23" t="str">
        <f t="shared" si="250"/>
        <v>R9 </v>
      </c>
      <c r="M1319" s="23" t="s">
        <v>5923</v>
      </c>
      <c r="N1319" s="23" t="s">
        <v>5924</v>
      </c>
      <c r="O1319" s="23" t="s">
        <v>2525</v>
      </c>
      <c r="P1319" s="23">
        <v>32606</v>
      </c>
      <c r="Q1319" s="23">
        <v>0.75</v>
      </c>
      <c r="R1319" s="23" t="s">
        <v>36</v>
      </c>
      <c r="S1319" s="23" t="s">
        <v>822</v>
      </c>
    </row>
    <row r="1320" spans="1:19" x14ac:dyDescent="0.35">
      <c r="A1320" s="23" t="str">
        <f t="shared" si="241"/>
        <v>Hardy Ludovic</v>
      </c>
      <c r="B1320" s="23" t="str">
        <f t="shared" si="242"/>
        <v>441.75.386.0</v>
      </c>
      <c r="C1320" s="23" t="str">
        <f t="shared" si="243"/>
        <v>R9</v>
      </c>
      <c r="D1320" s="23">
        <f t="shared" si="244"/>
        <v>0.75</v>
      </c>
      <c r="E1320" s="23" t="str">
        <f t="shared" si="245"/>
        <v>50+</v>
      </c>
      <c r="F1320" s="23" t="str">
        <f t="shared" si="246"/>
        <v>S</v>
      </c>
      <c r="G1320" s="27" t="s">
        <v>1733</v>
      </c>
      <c r="H1320" s="27" t="str">
        <f t="shared" si="240"/>
        <v/>
      </c>
      <c r="I1320" s="23" t="str">
        <f t="shared" si="247"/>
        <v>Messieurs</v>
      </c>
      <c r="J1320" t="str">
        <f t="shared" si="248"/>
        <v>386.0</v>
      </c>
      <c r="K1320">
        <f t="shared" si="249"/>
        <v>3</v>
      </c>
      <c r="L1320" s="23" t="str">
        <f t="shared" si="250"/>
        <v>R9 </v>
      </c>
      <c r="M1320" s="23" t="s">
        <v>3222</v>
      </c>
      <c r="N1320" s="23" t="s">
        <v>3223</v>
      </c>
      <c r="O1320" s="23" t="s">
        <v>2525</v>
      </c>
      <c r="P1320" s="23">
        <v>32606</v>
      </c>
      <c r="Q1320" s="23">
        <v>0.75</v>
      </c>
      <c r="R1320" s="23" t="s">
        <v>39</v>
      </c>
      <c r="S1320" s="23" t="s">
        <v>822</v>
      </c>
    </row>
    <row r="1321" spans="1:19" x14ac:dyDescent="0.35">
      <c r="A1321" s="23" t="str">
        <f t="shared" si="241"/>
        <v>Harnischberg Marc</v>
      </c>
      <c r="B1321" s="23" t="str">
        <f t="shared" si="242"/>
        <v>441.47.390.0</v>
      </c>
      <c r="C1321" s="23" t="str">
        <f t="shared" si="243"/>
        <v>R9</v>
      </c>
      <c r="D1321" s="23">
        <f t="shared" si="244"/>
        <v>0.75</v>
      </c>
      <c r="E1321" s="23" t="str">
        <f t="shared" si="245"/>
        <v>75+</v>
      </c>
      <c r="F1321" s="23" t="str">
        <f t="shared" si="246"/>
        <v>S</v>
      </c>
      <c r="G1321" s="27" t="s">
        <v>4909</v>
      </c>
      <c r="H1321" s="27" t="str">
        <f t="shared" si="240"/>
        <v/>
      </c>
      <c r="I1321" s="23" t="str">
        <f t="shared" si="247"/>
        <v>Messieurs</v>
      </c>
      <c r="J1321" t="str">
        <f t="shared" si="248"/>
        <v>390.0</v>
      </c>
      <c r="K1321">
        <f t="shared" si="249"/>
        <v>3</v>
      </c>
      <c r="L1321" s="23" t="str">
        <f t="shared" si="250"/>
        <v>R9 </v>
      </c>
      <c r="M1321" s="23" t="s">
        <v>5921</v>
      </c>
      <c r="N1321" s="23" t="s">
        <v>5922</v>
      </c>
      <c r="O1321" s="23" t="s">
        <v>2525</v>
      </c>
      <c r="P1321" s="23">
        <v>32606</v>
      </c>
      <c r="Q1321" s="23">
        <v>0.75</v>
      </c>
      <c r="R1321" s="23" t="s">
        <v>155</v>
      </c>
      <c r="S1321" s="23" t="s">
        <v>822</v>
      </c>
    </row>
    <row r="1322" spans="1:19" x14ac:dyDescent="0.35">
      <c r="A1322" s="23" t="str">
        <f t="shared" si="241"/>
        <v>Harris Benjamin</v>
      </c>
      <c r="B1322" s="23" t="str">
        <f t="shared" si="242"/>
        <v>441.12.357.0</v>
      </c>
      <c r="C1322" s="23" t="str">
        <f t="shared" si="243"/>
        <v>R7</v>
      </c>
      <c r="D1322" s="23">
        <f t="shared" si="244"/>
        <v>2.9830000000000001</v>
      </c>
      <c r="E1322" s="23" t="str">
        <f t="shared" si="245"/>
        <v>14&amp;U</v>
      </c>
      <c r="F1322" s="23" t="str">
        <f t="shared" si="246"/>
        <v>A</v>
      </c>
      <c r="G1322" s="27" t="s">
        <v>29</v>
      </c>
      <c r="H1322" s="27" t="str">
        <f t="shared" si="240"/>
        <v/>
      </c>
      <c r="I1322" s="23" t="str">
        <f t="shared" si="247"/>
        <v>Messieurs</v>
      </c>
      <c r="J1322" t="str">
        <f t="shared" si="248"/>
        <v>357.0</v>
      </c>
      <c r="K1322">
        <f t="shared" si="249"/>
        <v>3</v>
      </c>
      <c r="L1322" s="23" t="str">
        <f t="shared" si="250"/>
        <v>R7 </v>
      </c>
      <c r="M1322" s="23" t="s">
        <v>4184</v>
      </c>
      <c r="N1322" s="23" t="s">
        <v>4185</v>
      </c>
      <c r="O1322" s="23" t="s">
        <v>2518</v>
      </c>
      <c r="P1322" s="23">
        <v>12782</v>
      </c>
      <c r="Q1322" s="23">
        <v>2.9830000000000001</v>
      </c>
      <c r="R1322" s="23" t="s">
        <v>81</v>
      </c>
      <c r="S1322" s="23" t="s">
        <v>36</v>
      </c>
    </row>
    <row r="1323" spans="1:19" x14ac:dyDescent="0.35">
      <c r="A1323" s="23" t="str">
        <f t="shared" si="241"/>
        <v>Harris Elliott</v>
      </c>
      <c r="B1323" s="23" t="str">
        <f t="shared" si="242"/>
        <v>314.09.220.0</v>
      </c>
      <c r="C1323" s="23" t="str">
        <f t="shared" si="243"/>
        <v>R6</v>
      </c>
      <c r="D1323" s="23">
        <f t="shared" si="244"/>
        <v>3.569</v>
      </c>
      <c r="E1323" s="23" t="str">
        <f t="shared" si="245"/>
        <v>18&amp;U</v>
      </c>
      <c r="F1323" s="23" t="str">
        <f t="shared" si="246"/>
        <v>A</v>
      </c>
      <c r="G1323" s="27" t="s">
        <v>29</v>
      </c>
      <c r="H1323" s="27" t="str">
        <f t="shared" si="240"/>
        <v/>
      </c>
      <c r="I1323" s="23" t="str">
        <f t="shared" si="247"/>
        <v>Messieurs</v>
      </c>
      <c r="J1323" t="str">
        <f t="shared" si="248"/>
        <v>220.0</v>
      </c>
      <c r="K1323">
        <f t="shared" si="249"/>
        <v>2</v>
      </c>
      <c r="L1323" s="23" t="str">
        <f t="shared" si="250"/>
        <v>R6 </v>
      </c>
      <c r="M1323" s="23" t="s">
        <v>4202</v>
      </c>
      <c r="N1323" s="23" t="s">
        <v>4203</v>
      </c>
      <c r="O1323" s="23" t="s">
        <v>2517</v>
      </c>
      <c r="P1323" s="23">
        <v>9634</v>
      </c>
      <c r="Q1323" s="23">
        <v>3.569</v>
      </c>
      <c r="R1323" s="23" t="s">
        <v>71</v>
      </c>
      <c r="S1323" s="23" t="s">
        <v>36</v>
      </c>
    </row>
    <row r="1324" spans="1:19" x14ac:dyDescent="0.35">
      <c r="A1324" s="23" t="str">
        <f t="shared" si="241"/>
        <v>Harry Luisa</v>
      </c>
      <c r="B1324" s="23" t="str">
        <f t="shared" si="242"/>
        <v>441.85.859.0</v>
      </c>
      <c r="C1324" s="23" t="str">
        <f t="shared" si="243"/>
        <v>R9</v>
      </c>
      <c r="D1324" s="23">
        <f t="shared" si="244"/>
        <v>0.75</v>
      </c>
      <c r="E1324" s="23" t="str">
        <f t="shared" si="245"/>
        <v>40+</v>
      </c>
      <c r="F1324" s="23" t="str">
        <f t="shared" si="246"/>
        <v>S</v>
      </c>
      <c r="G1324" s="27" t="s">
        <v>493</v>
      </c>
      <c r="H1324" s="27" t="str">
        <f t="shared" si="240"/>
        <v/>
      </c>
      <c r="I1324" s="23" t="str">
        <f t="shared" si="247"/>
        <v>Dames</v>
      </c>
      <c r="J1324" t="str">
        <f t="shared" si="248"/>
        <v>859.0</v>
      </c>
      <c r="K1324">
        <f t="shared" si="249"/>
        <v>8</v>
      </c>
      <c r="L1324" s="23" t="str">
        <f t="shared" si="250"/>
        <v>R9 </v>
      </c>
      <c r="M1324" s="23" t="s">
        <v>2849</v>
      </c>
      <c r="N1324" s="23" t="s">
        <v>2850</v>
      </c>
      <c r="O1324" s="23" t="s">
        <v>2525</v>
      </c>
      <c r="P1324" s="23">
        <v>11849</v>
      </c>
      <c r="Q1324" s="23">
        <v>0.75</v>
      </c>
      <c r="R1324" s="23" t="s">
        <v>68</v>
      </c>
      <c r="S1324" s="23" t="s">
        <v>822</v>
      </c>
    </row>
    <row r="1325" spans="1:19" x14ac:dyDescent="0.35">
      <c r="A1325" s="23" t="str">
        <f t="shared" si="241"/>
        <v>Hars Jean</v>
      </c>
      <c r="B1325" s="23" t="str">
        <f t="shared" si="242"/>
        <v>441.13.132.0</v>
      </c>
      <c r="C1325" s="23" t="str">
        <f t="shared" si="243"/>
        <v>R9</v>
      </c>
      <c r="D1325" s="23">
        <f t="shared" si="244"/>
        <v>0.75</v>
      </c>
      <c r="E1325" s="23" t="str">
        <f t="shared" si="245"/>
        <v>14&amp;U</v>
      </c>
      <c r="F1325" s="23" t="str">
        <f t="shared" si="246"/>
        <v>S</v>
      </c>
      <c r="G1325" s="27" t="s">
        <v>2783</v>
      </c>
      <c r="H1325" s="27" t="str">
        <f t="shared" si="240"/>
        <v/>
      </c>
      <c r="I1325" s="23" t="str">
        <f t="shared" si="247"/>
        <v>Messieurs</v>
      </c>
      <c r="J1325" t="str">
        <f t="shared" si="248"/>
        <v>132.0</v>
      </c>
      <c r="K1325">
        <f t="shared" si="249"/>
        <v>1</v>
      </c>
      <c r="L1325" s="23" t="str">
        <f t="shared" si="250"/>
        <v>R9 </v>
      </c>
      <c r="M1325" s="23" t="s">
        <v>2498</v>
      </c>
      <c r="N1325" s="23" t="s">
        <v>2499</v>
      </c>
      <c r="O1325" s="23" t="s">
        <v>2525</v>
      </c>
      <c r="P1325" s="23">
        <v>32606</v>
      </c>
      <c r="Q1325" s="23">
        <v>0.75</v>
      </c>
      <c r="R1325" s="23" t="s">
        <v>81</v>
      </c>
      <c r="S1325" s="23" t="s">
        <v>822</v>
      </c>
    </row>
    <row r="1326" spans="1:19" x14ac:dyDescent="0.35">
      <c r="A1326" s="23" t="str">
        <f t="shared" si="241"/>
        <v>Hars Nicolas</v>
      </c>
      <c r="B1326" s="23" t="str">
        <f t="shared" si="242"/>
        <v>441.78.308.0</v>
      </c>
      <c r="C1326" s="23" t="str">
        <f t="shared" si="243"/>
        <v>R9</v>
      </c>
      <c r="D1326" s="23">
        <f t="shared" si="244"/>
        <v>0.75</v>
      </c>
      <c r="E1326" s="23" t="str">
        <f t="shared" si="245"/>
        <v>45+</v>
      </c>
      <c r="F1326" s="23" t="str">
        <f t="shared" si="246"/>
        <v>S</v>
      </c>
      <c r="G1326" s="27" t="s">
        <v>2783</v>
      </c>
      <c r="H1326" s="27" t="str">
        <f t="shared" si="240"/>
        <v/>
      </c>
      <c r="I1326" s="23" t="str">
        <f t="shared" si="247"/>
        <v>Messieurs</v>
      </c>
      <c r="J1326" t="str">
        <f t="shared" si="248"/>
        <v>308.0</v>
      </c>
      <c r="K1326">
        <f t="shared" si="249"/>
        <v>3</v>
      </c>
      <c r="L1326" s="23" t="str">
        <f t="shared" si="250"/>
        <v>R9 </v>
      </c>
      <c r="M1326" s="23" t="s">
        <v>2777</v>
      </c>
      <c r="N1326" s="23" t="s">
        <v>2778</v>
      </c>
      <c r="O1326" s="23" t="s">
        <v>2525</v>
      </c>
      <c r="P1326" s="23">
        <v>32606</v>
      </c>
      <c r="Q1326" s="23">
        <v>0.75</v>
      </c>
      <c r="R1326" s="23" t="s">
        <v>76</v>
      </c>
      <c r="S1326" s="23" t="s">
        <v>822</v>
      </c>
    </row>
    <row r="1327" spans="1:19" x14ac:dyDescent="0.35">
      <c r="A1327" s="23" t="str">
        <f t="shared" si="241"/>
        <v>Hartmann Nicolas</v>
      </c>
      <c r="B1327" s="23" t="str">
        <f t="shared" si="242"/>
        <v>442.97.358.0</v>
      </c>
      <c r="C1327" s="23" t="str">
        <f t="shared" si="243"/>
        <v>R9</v>
      </c>
      <c r="D1327" s="23">
        <f t="shared" si="244"/>
        <v>0.75</v>
      </c>
      <c r="E1327" s="23" t="str">
        <f t="shared" si="245"/>
        <v>A</v>
      </c>
      <c r="F1327" s="23" t="str">
        <f t="shared" si="246"/>
        <v>S</v>
      </c>
      <c r="G1327" s="27" t="s">
        <v>493</v>
      </c>
      <c r="H1327" s="27" t="str">
        <f t="shared" si="240"/>
        <v/>
      </c>
      <c r="I1327" s="23" t="str">
        <f t="shared" si="247"/>
        <v>Messieurs</v>
      </c>
      <c r="J1327" t="str">
        <f t="shared" si="248"/>
        <v>358.0</v>
      </c>
      <c r="K1327">
        <f t="shared" si="249"/>
        <v>3</v>
      </c>
      <c r="L1327" s="23" t="str">
        <f t="shared" si="250"/>
        <v>R9 </v>
      </c>
      <c r="M1327" s="23" t="s">
        <v>996</v>
      </c>
      <c r="N1327" s="23" t="s">
        <v>997</v>
      </c>
      <c r="O1327" s="23" t="s">
        <v>2525</v>
      </c>
      <c r="P1327" s="23">
        <v>32606</v>
      </c>
      <c r="Q1327" s="23">
        <v>0.75</v>
      </c>
      <c r="R1327" s="23" t="s">
        <v>36</v>
      </c>
      <c r="S1327" s="23" t="s">
        <v>822</v>
      </c>
    </row>
    <row r="1328" spans="1:19" x14ac:dyDescent="0.35">
      <c r="A1328" s="23" t="str">
        <f t="shared" si="241"/>
        <v>Hasler-Nguyen Nathalie</v>
      </c>
      <c r="B1328" s="23" t="str">
        <f t="shared" si="242"/>
        <v>443.68.775.0</v>
      </c>
      <c r="C1328" s="23" t="str">
        <f t="shared" si="243"/>
        <v>R4</v>
      </c>
      <c r="D1328" s="23">
        <f t="shared" si="244"/>
        <v>6.0380000000000003</v>
      </c>
      <c r="E1328" s="23" t="str">
        <f t="shared" si="245"/>
        <v>55+</v>
      </c>
      <c r="F1328" s="23" t="str">
        <f t="shared" si="246"/>
        <v>A</v>
      </c>
      <c r="G1328" s="27" t="s">
        <v>1733</v>
      </c>
      <c r="H1328" s="27" t="str">
        <f t="shared" si="240"/>
        <v/>
      </c>
      <c r="I1328" s="23" t="str">
        <f t="shared" si="247"/>
        <v>Dames</v>
      </c>
      <c r="J1328" t="str">
        <f t="shared" si="248"/>
        <v>775.0</v>
      </c>
      <c r="K1328">
        <f t="shared" si="249"/>
        <v>7</v>
      </c>
      <c r="L1328" s="23" t="str">
        <f t="shared" si="250"/>
        <v>R4 </v>
      </c>
      <c r="M1328" s="23" t="s">
        <v>1828</v>
      </c>
      <c r="N1328" s="23" t="s">
        <v>1829</v>
      </c>
      <c r="O1328" s="23" t="s">
        <v>2516</v>
      </c>
      <c r="P1328" s="23">
        <v>851</v>
      </c>
      <c r="Q1328" s="23">
        <v>6.0380000000000003</v>
      </c>
      <c r="R1328" s="23" t="s">
        <v>53</v>
      </c>
      <c r="S1328" s="23" t="s">
        <v>36</v>
      </c>
    </row>
    <row r="1329" spans="1:19" x14ac:dyDescent="0.35">
      <c r="A1329" s="23" t="str">
        <f t="shared" si="241"/>
        <v>Hassan Lise</v>
      </c>
      <c r="B1329" s="23" t="str">
        <f t="shared" si="242"/>
        <v>443.97.802.0</v>
      </c>
      <c r="C1329" s="23" t="str">
        <f t="shared" si="243"/>
        <v>R9</v>
      </c>
      <c r="D1329" s="23">
        <f t="shared" si="244"/>
        <v>0.75</v>
      </c>
      <c r="E1329" s="23" t="str">
        <f t="shared" si="245"/>
        <v>A</v>
      </c>
      <c r="F1329" s="23" t="str">
        <f t="shared" si="246"/>
        <v>S</v>
      </c>
      <c r="G1329" s="27" t="s">
        <v>493</v>
      </c>
      <c r="H1329" s="27" t="str">
        <f t="shared" si="240"/>
        <v/>
      </c>
      <c r="I1329" s="23" t="str">
        <f t="shared" si="247"/>
        <v>Dames</v>
      </c>
      <c r="J1329" t="str">
        <f t="shared" si="248"/>
        <v>802.0</v>
      </c>
      <c r="K1329">
        <f t="shared" si="249"/>
        <v>8</v>
      </c>
      <c r="L1329" s="23" t="str">
        <f t="shared" si="250"/>
        <v>R9 </v>
      </c>
      <c r="M1329" s="23" t="s">
        <v>998</v>
      </c>
      <c r="N1329" s="23" t="s">
        <v>999</v>
      </c>
      <c r="O1329" s="23" t="s">
        <v>2525</v>
      </c>
      <c r="P1329" s="23">
        <v>11849</v>
      </c>
      <c r="Q1329" s="23">
        <v>0.75</v>
      </c>
      <c r="R1329" s="23" t="s">
        <v>36</v>
      </c>
      <c r="S1329" s="23" t="s">
        <v>822</v>
      </c>
    </row>
    <row r="1330" spans="1:19" x14ac:dyDescent="0.35">
      <c r="A1330" s="23" t="str">
        <f t="shared" si="241"/>
        <v>Hastoy Arnaud</v>
      </c>
      <c r="B1330" s="23" t="str">
        <f t="shared" si="242"/>
        <v>443.32.308.0</v>
      </c>
      <c r="C1330" s="23" t="str">
        <f t="shared" si="243"/>
        <v>R9</v>
      </c>
      <c r="D1330" s="23">
        <f t="shared" si="244"/>
        <v>0.75</v>
      </c>
      <c r="E1330" s="23" t="str">
        <f t="shared" si="245"/>
        <v>90+</v>
      </c>
      <c r="F1330" s="23" t="str">
        <f t="shared" si="246"/>
        <v>S</v>
      </c>
      <c r="G1330" s="27" t="s">
        <v>1733</v>
      </c>
      <c r="H1330" s="27" t="str">
        <f t="shared" ref="H1330:H1392" si="251">IF(B1330=B1329,1,"")</f>
        <v/>
      </c>
      <c r="I1330" s="23" t="str">
        <f t="shared" si="247"/>
        <v>Messieurs</v>
      </c>
      <c r="J1330" t="str">
        <f t="shared" si="248"/>
        <v>308.0</v>
      </c>
      <c r="K1330">
        <f t="shared" si="249"/>
        <v>3</v>
      </c>
      <c r="L1330" s="23" t="str">
        <f t="shared" si="250"/>
        <v>R9 </v>
      </c>
      <c r="M1330" s="23" t="s">
        <v>1940</v>
      </c>
      <c r="N1330" s="23" t="s">
        <v>1941</v>
      </c>
      <c r="O1330" s="23" t="s">
        <v>2525</v>
      </c>
      <c r="P1330" s="23">
        <v>32606</v>
      </c>
      <c r="Q1330" s="23">
        <v>0.75</v>
      </c>
      <c r="R1330" s="23" t="s">
        <v>3915</v>
      </c>
      <c r="S1330" s="23" t="s">
        <v>822</v>
      </c>
    </row>
    <row r="1331" spans="1:19" x14ac:dyDescent="0.35">
      <c r="A1331" s="23" t="str">
        <f t="shared" si="241"/>
        <v>Hatt Donovan</v>
      </c>
      <c r="B1331" s="23" t="str">
        <f t="shared" si="242"/>
        <v>444.89.418.0</v>
      </c>
      <c r="C1331" s="23" t="str">
        <f t="shared" si="243"/>
        <v>R9</v>
      </c>
      <c r="D1331" s="23">
        <f t="shared" si="244"/>
        <v>0.75</v>
      </c>
      <c r="E1331" s="23" t="str">
        <f t="shared" si="245"/>
        <v>35+</v>
      </c>
      <c r="F1331" s="23" t="str">
        <f t="shared" si="246"/>
        <v>S</v>
      </c>
      <c r="G1331" s="27" t="s">
        <v>25</v>
      </c>
      <c r="H1331" s="27" t="str">
        <f t="shared" si="251"/>
        <v/>
      </c>
      <c r="I1331" s="23" t="str">
        <f t="shared" si="247"/>
        <v>Messieurs</v>
      </c>
      <c r="J1331" t="str">
        <f t="shared" si="248"/>
        <v>418.0</v>
      </c>
      <c r="K1331">
        <f t="shared" si="249"/>
        <v>4</v>
      </c>
      <c r="L1331" s="23" t="str">
        <f t="shared" si="250"/>
        <v>R9 </v>
      </c>
      <c r="M1331" s="23" t="s">
        <v>903</v>
      </c>
      <c r="N1331" s="23" t="s">
        <v>904</v>
      </c>
      <c r="O1331" s="23" t="s">
        <v>2525</v>
      </c>
      <c r="P1331" s="23">
        <v>32606</v>
      </c>
      <c r="Q1331" s="23">
        <v>0.75</v>
      </c>
      <c r="R1331" s="23" t="s">
        <v>42</v>
      </c>
      <c r="S1331" s="23" t="s">
        <v>822</v>
      </c>
    </row>
    <row r="1332" spans="1:19" x14ac:dyDescent="0.35">
      <c r="A1332" s="23" t="str">
        <f t="shared" si="241"/>
        <v>Hatt Ghilaine</v>
      </c>
      <c r="B1332" s="23" t="str">
        <f t="shared" si="242"/>
        <v>444.59.657.0</v>
      </c>
      <c r="C1332" s="23" t="str">
        <f t="shared" si="243"/>
        <v>R8</v>
      </c>
      <c r="D1332" s="23">
        <f t="shared" si="244"/>
        <v>1.1639999999999999</v>
      </c>
      <c r="E1332" s="23" t="str">
        <f t="shared" si="245"/>
        <v>65+</v>
      </c>
      <c r="F1332" s="23" t="str">
        <f t="shared" si="246"/>
        <v>A</v>
      </c>
      <c r="G1332" s="27" t="s">
        <v>25</v>
      </c>
      <c r="H1332" s="27" t="str">
        <f t="shared" si="251"/>
        <v/>
      </c>
      <c r="I1332" s="23" t="str">
        <f t="shared" si="247"/>
        <v>Dames</v>
      </c>
      <c r="J1332" t="str">
        <f t="shared" si="248"/>
        <v>657.0</v>
      </c>
      <c r="K1332">
        <f t="shared" si="249"/>
        <v>6</v>
      </c>
      <c r="L1332" s="23" t="str">
        <f t="shared" si="250"/>
        <v>R8 </v>
      </c>
      <c r="M1332" s="23" t="s">
        <v>86</v>
      </c>
      <c r="N1332" s="23" t="s">
        <v>87</v>
      </c>
      <c r="O1332" s="23" t="s">
        <v>2522</v>
      </c>
      <c r="P1332" s="23">
        <v>10027</v>
      </c>
      <c r="Q1332" s="23">
        <v>1.1639999999999999</v>
      </c>
      <c r="R1332" s="23" t="s">
        <v>96</v>
      </c>
      <c r="S1332" s="23" t="s">
        <v>36</v>
      </c>
    </row>
    <row r="1333" spans="1:19" x14ac:dyDescent="0.35">
      <c r="A1333" s="23" t="str">
        <f t="shared" si="241"/>
        <v>Hatt Grégory</v>
      </c>
      <c r="B1333" s="23" t="str">
        <f t="shared" si="242"/>
        <v>444.84.465.0</v>
      </c>
      <c r="C1333" s="23" t="str">
        <f t="shared" si="243"/>
        <v>R7</v>
      </c>
      <c r="D1333" s="23">
        <f t="shared" si="244"/>
        <v>2.5630000000000002</v>
      </c>
      <c r="E1333" s="23" t="str">
        <f t="shared" si="245"/>
        <v>40+</v>
      </c>
      <c r="F1333" s="23" t="str">
        <f t="shared" si="246"/>
        <v>S</v>
      </c>
      <c r="G1333" s="27" t="s">
        <v>25</v>
      </c>
      <c r="H1333" s="27" t="str">
        <f t="shared" si="251"/>
        <v/>
      </c>
      <c r="I1333" s="23" t="str">
        <f t="shared" si="247"/>
        <v>Messieurs</v>
      </c>
      <c r="J1333" t="str">
        <f t="shared" si="248"/>
        <v>465.0</v>
      </c>
      <c r="K1333">
        <f t="shared" si="249"/>
        <v>4</v>
      </c>
      <c r="L1333" s="23" t="str">
        <f t="shared" si="250"/>
        <v>R7 </v>
      </c>
      <c r="M1333" s="23" t="s">
        <v>62</v>
      </c>
      <c r="N1333" s="23" t="s">
        <v>63</v>
      </c>
      <c r="O1333" s="23" t="s">
        <v>2518</v>
      </c>
      <c r="P1333" s="23">
        <v>15358</v>
      </c>
      <c r="Q1333" s="23">
        <v>2.5630000000000002</v>
      </c>
      <c r="R1333" s="23" t="s">
        <v>68</v>
      </c>
      <c r="S1333" s="23" t="s">
        <v>822</v>
      </c>
    </row>
    <row r="1334" spans="1:19" x14ac:dyDescent="0.35">
      <c r="A1334" s="23" t="str">
        <f t="shared" si="241"/>
        <v>Hatt Philippe</v>
      </c>
      <c r="B1334" s="23" t="str">
        <f t="shared" si="242"/>
        <v>444.59.211.0</v>
      </c>
      <c r="C1334" s="23" t="str">
        <f t="shared" si="243"/>
        <v>R8</v>
      </c>
      <c r="D1334" s="23">
        <f t="shared" si="244"/>
        <v>0.97399999999999998</v>
      </c>
      <c r="E1334" s="23" t="str">
        <f t="shared" si="245"/>
        <v>65+</v>
      </c>
      <c r="F1334" s="23" t="str">
        <f t="shared" si="246"/>
        <v>A</v>
      </c>
      <c r="G1334" s="27" t="s">
        <v>25</v>
      </c>
      <c r="H1334" s="27" t="str">
        <f t="shared" si="251"/>
        <v/>
      </c>
      <c r="I1334" s="23" t="str">
        <f t="shared" si="247"/>
        <v>Messieurs</v>
      </c>
      <c r="J1334" t="str">
        <f t="shared" si="248"/>
        <v>211.0</v>
      </c>
      <c r="K1334">
        <f t="shared" si="249"/>
        <v>2</v>
      </c>
      <c r="L1334" s="23" t="str">
        <f t="shared" si="250"/>
        <v>R8 </v>
      </c>
      <c r="M1334" s="23" t="s">
        <v>72</v>
      </c>
      <c r="N1334" s="23" t="s">
        <v>73</v>
      </c>
      <c r="O1334" s="23" t="s">
        <v>2522</v>
      </c>
      <c r="P1334" s="23">
        <v>29407</v>
      </c>
      <c r="Q1334" s="23">
        <v>0.97399999999999998</v>
      </c>
      <c r="R1334" s="23" t="s">
        <v>96</v>
      </c>
      <c r="S1334" s="23" t="s">
        <v>36</v>
      </c>
    </row>
    <row r="1335" spans="1:19" x14ac:dyDescent="0.35">
      <c r="A1335" s="23" t="str">
        <f t="shared" si="241"/>
        <v>Hatt Samantha</v>
      </c>
      <c r="B1335" s="23" t="str">
        <f t="shared" si="242"/>
        <v>444.86.855.0</v>
      </c>
      <c r="C1335" s="23" t="str">
        <f t="shared" si="243"/>
        <v>R9</v>
      </c>
      <c r="D1335" s="23">
        <f t="shared" si="244"/>
        <v>0.75</v>
      </c>
      <c r="E1335" s="23" t="str">
        <f t="shared" si="245"/>
        <v>40+</v>
      </c>
      <c r="F1335" s="23" t="str">
        <f t="shared" si="246"/>
        <v>S</v>
      </c>
      <c r="G1335" s="27" t="s">
        <v>25</v>
      </c>
      <c r="H1335" s="27" t="str">
        <f t="shared" si="251"/>
        <v/>
      </c>
      <c r="I1335" s="23" t="str">
        <f t="shared" si="247"/>
        <v>Dames</v>
      </c>
      <c r="J1335" t="str">
        <f t="shared" si="248"/>
        <v>855.0</v>
      </c>
      <c r="K1335">
        <f t="shared" si="249"/>
        <v>8</v>
      </c>
      <c r="L1335" s="23" t="str">
        <f t="shared" si="250"/>
        <v>R9 </v>
      </c>
      <c r="M1335" s="23" t="s">
        <v>2526</v>
      </c>
      <c r="N1335" s="23" t="s">
        <v>2527</v>
      </c>
      <c r="O1335" s="23" t="s">
        <v>2525</v>
      </c>
      <c r="P1335" s="23">
        <v>11849</v>
      </c>
      <c r="Q1335" s="23">
        <v>0.75</v>
      </c>
      <c r="R1335" s="23" t="s">
        <v>68</v>
      </c>
      <c r="S1335" s="23" t="s">
        <v>822</v>
      </c>
    </row>
    <row r="1336" spans="1:19" x14ac:dyDescent="0.35">
      <c r="A1336" s="23" t="str">
        <f t="shared" si="241"/>
        <v>Hauert Simon</v>
      </c>
      <c r="B1336" s="23" t="str">
        <f t="shared" si="242"/>
        <v>445.17.201.0</v>
      </c>
      <c r="C1336" s="23" t="str">
        <f t="shared" si="243"/>
        <v>R9</v>
      </c>
      <c r="D1336" s="23">
        <f t="shared" si="244"/>
        <v>0.75</v>
      </c>
      <c r="E1336" s="23" t="str">
        <f t="shared" si="245"/>
        <v>10&amp;U</v>
      </c>
      <c r="F1336" s="23" t="str">
        <f t="shared" si="246"/>
        <v>A</v>
      </c>
      <c r="G1336" s="27" t="s">
        <v>497</v>
      </c>
      <c r="H1336" s="27" t="str">
        <f t="shared" si="251"/>
        <v/>
      </c>
      <c r="I1336" s="23" t="str">
        <f t="shared" si="247"/>
        <v>Messieurs</v>
      </c>
      <c r="J1336" t="str">
        <f t="shared" si="248"/>
        <v>201.0</v>
      </c>
      <c r="K1336">
        <f t="shared" si="249"/>
        <v>2</v>
      </c>
      <c r="L1336" s="23" t="str">
        <f t="shared" si="250"/>
        <v>R9 </v>
      </c>
      <c r="M1336" s="23" t="s">
        <v>5645</v>
      </c>
      <c r="N1336" s="23" t="s">
        <v>5646</v>
      </c>
      <c r="O1336" s="23" t="s">
        <v>2525</v>
      </c>
      <c r="P1336" s="23">
        <v>32606</v>
      </c>
      <c r="Q1336" s="23">
        <v>0.75</v>
      </c>
      <c r="R1336" s="23" t="s">
        <v>106</v>
      </c>
      <c r="S1336" s="23" t="s">
        <v>36</v>
      </c>
    </row>
    <row r="1337" spans="1:19" x14ac:dyDescent="0.35">
      <c r="A1337" s="23" t="str">
        <f t="shared" si="241"/>
        <v>Hauert Valérie</v>
      </c>
      <c r="B1337" s="23" t="str">
        <f t="shared" si="242"/>
        <v>445.76.663.0</v>
      </c>
      <c r="C1337" s="23" t="str">
        <f t="shared" si="243"/>
        <v>R6</v>
      </c>
      <c r="D1337" s="23">
        <f t="shared" si="244"/>
        <v>3.827</v>
      </c>
      <c r="E1337" s="23" t="str">
        <f t="shared" si="245"/>
        <v>50+</v>
      </c>
      <c r="F1337" s="23" t="str">
        <f t="shared" si="246"/>
        <v>A</v>
      </c>
      <c r="G1337" s="27" t="s">
        <v>497</v>
      </c>
      <c r="H1337" s="27" t="str">
        <f t="shared" si="251"/>
        <v/>
      </c>
      <c r="I1337" s="23" t="str">
        <f t="shared" si="247"/>
        <v>Dames</v>
      </c>
      <c r="J1337" t="str">
        <f t="shared" si="248"/>
        <v>663.0</v>
      </c>
      <c r="K1337">
        <f t="shared" si="249"/>
        <v>6</v>
      </c>
      <c r="L1337" s="23" t="str">
        <f t="shared" si="250"/>
        <v>R6 </v>
      </c>
      <c r="M1337" s="23" t="s">
        <v>5622</v>
      </c>
      <c r="N1337" s="23" t="s">
        <v>5623</v>
      </c>
      <c r="O1337" s="23" t="s">
        <v>2517</v>
      </c>
      <c r="P1337" s="23">
        <v>2991</v>
      </c>
      <c r="Q1337" s="23">
        <v>3.827</v>
      </c>
      <c r="R1337" s="23" t="s">
        <v>39</v>
      </c>
      <c r="S1337" s="23" t="s">
        <v>36</v>
      </c>
    </row>
    <row r="1338" spans="1:19" x14ac:dyDescent="0.35">
      <c r="A1338" s="23" t="str">
        <f t="shared" si="241"/>
        <v>Häuptli Robin</v>
      </c>
      <c r="B1338" s="23" t="str">
        <f t="shared" si="242"/>
        <v>445.16.163.0</v>
      </c>
      <c r="C1338" s="23" t="str">
        <f t="shared" si="243"/>
        <v>R7</v>
      </c>
      <c r="D1338" s="23">
        <f t="shared" si="244"/>
        <v>2.0049999999999999</v>
      </c>
      <c r="E1338" s="23" t="str">
        <f t="shared" si="245"/>
        <v>10&amp;U</v>
      </c>
      <c r="F1338" s="23" t="str">
        <f t="shared" si="246"/>
        <v>A</v>
      </c>
      <c r="G1338" s="27" t="s">
        <v>497</v>
      </c>
      <c r="H1338" s="27" t="str">
        <f t="shared" si="251"/>
        <v/>
      </c>
      <c r="I1338" s="23" t="str">
        <f t="shared" si="247"/>
        <v>Messieurs</v>
      </c>
      <c r="J1338" t="str">
        <f t="shared" si="248"/>
        <v>163.0</v>
      </c>
      <c r="K1338">
        <f t="shared" si="249"/>
        <v>1</v>
      </c>
      <c r="L1338" s="23" t="str">
        <f t="shared" si="250"/>
        <v>R7 </v>
      </c>
      <c r="M1338" s="23" t="s">
        <v>5629</v>
      </c>
      <c r="N1338" s="23" t="s">
        <v>5630</v>
      </c>
      <c r="O1338" s="23" t="s">
        <v>2518</v>
      </c>
      <c r="P1338" s="23">
        <v>19368</v>
      </c>
      <c r="Q1338" s="23">
        <v>2.0049999999999999</v>
      </c>
      <c r="R1338" s="23" t="s">
        <v>106</v>
      </c>
      <c r="S1338" s="23" t="s">
        <v>36</v>
      </c>
    </row>
    <row r="1339" spans="1:19" x14ac:dyDescent="0.35">
      <c r="A1339" s="23" t="str">
        <f t="shared" si="241"/>
        <v>Hauri Ian</v>
      </c>
      <c r="B1339" s="23" t="str">
        <f t="shared" si="242"/>
        <v>445.02.272.0</v>
      </c>
      <c r="C1339" s="23" t="str">
        <f t="shared" si="243"/>
        <v>R7</v>
      </c>
      <c r="D1339" s="23">
        <f t="shared" si="244"/>
        <v>1.976</v>
      </c>
      <c r="E1339" s="23" t="str">
        <f t="shared" si="245"/>
        <v>A</v>
      </c>
      <c r="F1339" s="23" t="str">
        <f t="shared" si="246"/>
        <v>S</v>
      </c>
      <c r="G1339" s="27" t="s">
        <v>2783</v>
      </c>
      <c r="H1339" s="27" t="str">
        <f t="shared" si="251"/>
        <v/>
      </c>
      <c r="I1339" s="23" t="str">
        <f t="shared" si="247"/>
        <v>Messieurs</v>
      </c>
      <c r="J1339" t="str">
        <f t="shared" si="248"/>
        <v>272.0</v>
      </c>
      <c r="K1339">
        <f t="shared" si="249"/>
        <v>2</v>
      </c>
      <c r="L1339" s="23" t="str">
        <f t="shared" si="250"/>
        <v>R7 </v>
      </c>
      <c r="M1339" s="23" t="s">
        <v>663</v>
      </c>
      <c r="N1339" s="23" t="s">
        <v>664</v>
      </c>
      <c r="O1339" s="23" t="s">
        <v>2518</v>
      </c>
      <c r="P1339" s="23">
        <v>19599</v>
      </c>
      <c r="Q1339" s="23">
        <v>1.976</v>
      </c>
      <c r="R1339" s="23" t="s">
        <v>36</v>
      </c>
      <c r="S1339" s="23" t="s">
        <v>822</v>
      </c>
    </row>
    <row r="1340" spans="1:19" x14ac:dyDescent="0.35">
      <c r="A1340" s="23" t="str">
        <f t="shared" si="241"/>
        <v>Hauri Patrick</v>
      </c>
      <c r="B1340" s="23" t="str">
        <f t="shared" si="242"/>
        <v>445.72.353.0</v>
      </c>
      <c r="C1340" s="23" t="str">
        <f t="shared" si="243"/>
        <v>R8</v>
      </c>
      <c r="D1340" s="23">
        <f t="shared" si="244"/>
        <v>1.145</v>
      </c>
      <c r="E1340" s="23" t="str">
        <f t="shared" si="245"/>
        <v>50+</v>
      </c>
      <c r="F1340" s="23" t="str">
        <f t="shared" si="246"/>
        <v>S</v>
      </c>
      <c r="G1340" s="27" t="s">
        <v>2783</v>
      </c>
      <c r="H1340" s="27" t="str">
        <f t="shared" si="251"/>
        <v/>
      </c>
      <c r="I1340" s="23" t="str">
        <f t="shared" si="247"/>
        <v>Messieurs</v>
      </c>
      <c r="J1340" t="str">
        <f t="shared" si="248"/>
        <v>353.0</v>
      </c>
      <c r="K1340">
        <f t="shared" si="249"/>
        <v>3</v>
      </c>
      <c r="L1340" s="23" t="str">
        <f t="shared" si="250"/>
        <v>R8 </v>
      </c>
      <c r="M1340" s="23" t="s">
        <v>731</v>
      </c>
      <c r="N1340" s="23" t="s">
        <v>732</v>
      </c>
      <c r="O1340" s="23" t="s">
        <v>2522</v>
      </c>
      <c r="P1340" s="23">
        <v>27531</v>
      </c>
      <c r="Q1340" s="23">
        <v>1.145</v>
      </c>
      <c r="R1340" s="23" t="s">
        <v>39</v>
      </c>
      <c r="S1340" s="23" t="s">
        <v>822</v>
      </c>
    </row>
    <row r="1341" spans="1:19" x14ac:dyDescent="0.35">
      <c r="A1341" s="23" t="str">
        <f t="shared" si="241"/>
        <v>Hauselmann Yannick</v>
      </c>
      <c r="B1341" s="23" t="str">
        <f t="shared" si="242"/>
        <v>446.80.158.0</v>
      </c>
      <c r="C1341" s="23" t="str">
        <f t="shared" si="243"/>
        <v>R5</v>
      </c>
      <c r="D1341" s="23">
        <f t="shared" si="244"/>
        <v>4.7489999999999997</v>
      </c>
      <c r="E1341" s="23" t="str">
        <f t="shared" si="245"/>
        <v>45+</v>
      </c>
      <c r="F1341" s="23" t="str">
        <f t="shared" si="246"/>
        <v>A</v>
      </c>
      <c r="G1341" s="27" t="s">
        <v>27</v>
      </c>
      <c r="H1341" s="27" t="str">
        <f t="shared" si="251"/>
        <v/>
      </c>
      <c r="I1341" s="23" t="str">
        <f t="shared" si="247"/>
        <v>Messieurs</v>
      </c>
      <c r="J1341" t="str">
        <f t="shared" si="248"/>
        <v>158.0</v>
      </c>
      <c r="K1341">
        <f t="shared" si="249"/>
        <v>1</v>
      </c>
      <c r="L1341" s="23" t="str">
        <f t="shared" si="250"/>
        <v>R5 </v>
      </c>
      <c r="M1341" s="23" t="s">
        <v>3096</v>
      </c>
      <c r="N1341" s="23" t="s">
        <v>3097</v>
      </c>
      <c r="O1341" s="23" t="s">
        <v>2536</v>
      </c>
      <c r="P1341" s="23">
        <v>5058</v>
      </c>
      <c r="Q1341" s="23">
        <v>4.7489999999999997</v>
      </c>
      <c r="R1341" s="23" t="s">
        <v>76</v>
      </c>
      <c r="S1341" s="23" t="s">
        <v>36</v>
      </c>
    </row>
    <row r="1342" spans="1:19" x14ac:dyDescent="0.35">
      <c r="A1342" s="23" t="str">
        <f t="shared" si="241"/>
        <v>Hauser Arthur</v>
      </c>
      <c r="B1342" s="23" t="str">
        <f t="shared" si="242"/>
        <v>446.14.190.0</v>
      </c>
      <c r="C1342" s="23" t="str">
        <f t="shared" si="243"/>
        <v>R8</v>
      </c>
      <c r="D1342" s="23">
        <f t="shared" si="244"/>
        <v>1.1020000000000001</v>
      </c>
      <c r="E1342" s="23" t="str">
        <f t="shared" si="245"/>
        <v>12&amp;U</v>
      </c>
      <c r="F1342" s="23" t="str">
        <f t="shared" si="246"/>
        <v>A</v>
      </c>
      <c r="G1342" s="27" t="s">
        <v>29</v>
      </c>
      <c r="H1342" s="27" t="str">
        <f t="shared" si="251"/>
        <v/>
      </c>
      <c r="I1342" s="23" t="str">
        <f t="shared" si="247"/>
        <v>Messieurs</v>
      </c>
      <c r="J1342" t="str">
        <f t="shared" si="248"/>
        <v>190.0</v>
      </c>
      <c r="K1342">
        <f t="shared" si="249"/>
        <v>1</v>
      </c>
      <c r="L1342" s="23" t="str">
        <f t="shared" si="250"/>
        <v>R8 </v>
      </c>
      <c r="M1342" s="23" t="s">
        <v>4332</v>
      </c>
      <c r="N1342" s="23" t="s">
        <v>4333</v>
      </c>
      <c r="O1342" s="23" t="s">
        <v>2522</v>
      </c>
      <c r="P1342" s="23">
        <v>28033</v>
      </c>
      <c r="Q1342" s="23">
        <v>1.1020000000000001</v>
      </c>
      <c r="R1342" s="23" t="s">
        <v>50</v>
      </c>
      <c r="S1342" s="23" t="s">
        <v>36</v>
      </c>
    </row>
    <row r="1343" spans="1:19" x14ac:dyDescent="0.35">
      <c r="A1343" s="23" t="str">
        <f t="shared" si="241"/>
        <v>Hauser Mathis</v>
      </c>
      <c r="B1343" s="23" t="str">
        <f t="shared" si="242"/>
        <v>446.11.392.0</v>
      </c>
      <c r="C1343" s="23" t="str">
        <f t="shared" si="243"/>
        <v>R8</v>
      </c>
      <c r="D1343" s="23">
        <f t="shared" si="244"/>
        <v>1.2330000000000001</v>
      </c>
      <c r="E1343" s="23" t="str">
        <f t="shared" si="245"/>
        <v>16&amp;U</v>
      </c>
      <c r="F1343" s="23" t="str">
        <f t="shared" si="246"/>
        <v>A</v>
      </c>
      <c r="G1343" s="27" t="s">
        <v>29</v>
      </c>
      <c r="H1343" s="27" t="str">
        <f t="shared" si="251"/>
        <v/>
      </c>
      <c r="I1343" s="23" t="str">
        <f t="shared" si="247"/>
        <v>Messieurs</v>
      </c>
      <c r="J1343" t="str">
        <f t="shared" si="248"/>
        <v>392.0</v>
      </c>
      <c r="K1343">
        <f t="shared" si="249"/>
        <v>3</v>
      </c>
      <c r="L1343" s="23" t="str">
        <f t="shared" si="250"/>
        <v>R8 </v>
      </c>
      <c r="M1343" s="23" t="s">
        <v>4254</v>
      </c>
      <c r="N1343" s="23" t="s">
        <v>4255</v>
      </c>
      <c r="O1343" s="23" t="s">
        <v>2522</v>
      </c>
      <c r="P1343" s="23">
        <v>26555</v>
      </c>
      <c r="Q1343" s="23">
        <v>1.2330000000000001</v>
      </c>
      <c r="R1343" s="23" t="s">
        <v>85</v>
      </c>
      <c r="S1343" s="23" t="s">
        <v>36</v>
      </c>
    </row>
    <row r="1344" spans="1:19" x14ac:dyDescent="0.35">
      <c r="A1344" s="23" t="str">
        <f t="shared" si="241"/>
        <v>Häusermann Pietro</v>
      </c>
      <c r="B1344" s="23" t="str">
        <f t="shared" si="242"/>
        <v>446.15.430.0</v>
      </c>
      <c r="C1344" s="23" t="str">
        <f t="shared" si="243"/>
        <v>R9</v>
      </c>
      <c r="D1344" s="23">
        <f t="shared" si="244"/>
        <v>0.75</v>
      </c>
      <c r="E1344" s="23" t="str">
        <f t="shared" si="245"/>
        <v>12&amp;U</v>
      </c>
      <c r="F1344" s="23" t="str">
        <f t="shared" si="246"/>
        <v>A</v>
      </c>
      <c r="G1344" s="27" t="s">
        <v>28</v>
      </c>
      <c r="H1344" s="27" t="str">
        <f t="shared" si="251"/>
        <v/>
      </c>
      <c r="I1344" s="23" t="str">
        <f t="shared" si="247"/>
        <v>Messieurs</v>
      </c>
      <c r="J1344" t="str">
        <f t="shared" si="248"/>
        <v>430.0</v>
      </c>
      <c r="K1344">
        <f t="shared" si="249"/>
        <v>4</v>
      </c>
      <c r="L1344" s="23" t="str">
        <f t="shared" si="250"/>
        <v>R9 </v>
      </c>
      <c r="M1344" s="23" t="s">
        <v>6114</v>
      </c>
      <c r="N1344" s="23" t="s">
        <v>6115</v>
      </c>
      <c r="O1344" s="23" t="s">
        <v>2525</v>
      </c>
      <c r="P1344" s="23">
        <v>32606</v>
      </c>
      <c r="Q1344" s="23">
        <v>0.75</v>
      </c>
      <c r="R1344" s="23" t="s">
        <v>50</v>
      </c>
      <c r="S1344" s="23" t="s">
        <v>36</v>
      </c>
    </row>
    <row r="1345" spans="1:19" x14ac:dyDescent="0.35">
      <c r="A1345" s="23" t="str">
        <f t="shared" si="241"/>
        <v>Haxhiu Elena</v>
      </c>
      <c r="B1345" s="23" t="str">
        <f t="shared" si="242"/>
        <v>449.05.846.0</v>
      </c>
      <c r="C1345" s="23" t="str">
        <f t="shared" si="243"/>
        <v>R6</v>
      </c>
      <c r="D1345" s="23">
        <f t="shared" si="244"/>
        <v>4.1130000000000004</v>
      </c>
      <c r="E1345" s="23" t="str">
        <f t="shared" si="245"/>
        <v>A</v>
      </c>
      <c r="F1345" s="23" t="str">
        <f t="shared" si="246"/>
        <v>A</v>
      </c>
      <c r="G1345" s="27" t="s">
        <v>4910</v>
      </c>
      <c r="H1345" s="27" t="str">
        <f t="shared" si="251"/>
        <v/>
      </c>
      <c r="I1345" s="23" t="str">
        <f t="shared" si="247"/>
        <v>Dames</v>
      </c>
      <c r="J1345" t="str">
        <f t="shared" si="248"/>
        <v>846.0</v>
      </c>
      <c r="K1345">
        <f t="shared" si="249"/>
        <v>8</v>
      </c>
      <c r="L1345" s="23" t="str">
        <f t="shared" si="250"/>
        <v>R6 </v>
      </c>
      <c r="M1345" s="23" t="s">
        <v>6339</v>
      </c>
      <c r="N1345" s="23" t="s">
        <v>6340</v>
      </c>
      <c r="O1345" s="23" t="s">
        <v>2517</v>
      </c>
      <c r="P1345" s="23">
        <v>2535</v>
      </c>
      <c r="Q1345" s="23">
        <v>4.1130000000000004</v>
      </c>
      <c r="R1345" s="23" t="s">
        <v>36</v>
      </c>
      <c r="S1345" s="23" t="s">
        <v>36</v>
      </c>
    </row>
    <row r="1346" spans="1:19" x14ac:dyDescent="0.35">
      <c r="A1346" s="23" t="str">
        <f t="shared" si="241"/>
        <v>Hayoz Laurène</v>
      </c>
      <c r="B1346" s="23" t="str">
        <f t="shared" si="242"/>
        <v>449.95.545.0</v>
      </c>
      <c r="C1346" s="23" t="str">
        <f t="shared" si="243"/>
        <v>R7</v>
      </c>
      <c r="D1346" s="23">
        <f t="shared" si="244"/>
        <v>2.5510000000000002</v>
      </c>
      <c r="E1346" s="23" t="str">
        <f t="shared" si="245"/>
        <v>30+</v>
      </c>
      <c r="F1346" s="23" t="str">
        <f t="shared" si="246"/>
        <v>S</v>
      </c>
      <c r="G1346" s="27" t="s">
        <v>2786</v>
      </c>
      <c r="H1346" s="27" t="str">
        <f t="shared" si="251"/>
        <v/>
      </c>
      <c r="I1346" s="23" t="str">
        <f t="shared" si="247"/>
        <v>Dames</v>
      </c>
      <c r="J1346" t="str">
        <f t="shared" si="248"/>
        <v>545.0</v>
      </c>
      <c r="K1346">
        <f t="shared" si="249"/>
        <v>5</v>
      </c>
      <c r="L1346" s="23" t="str">
        <f t="shared" si="250"/>
        <v>R7 </v>
      </c>
      <c r="M1346" s="23" t="s">
        <v>2914</v>
      </c>
      <c r="N1346" s="23" t="s">
        <v>2915</v>
      </c>
      <c r="O1346" s="23" t="s">
        <v>2518</v>
      </c>
      <c r="P1346" s="23">
        <v>5368</v>
      </c>
      <c r="Q1346" s="23">
        <v>2.5510000000000002</v>
      </c>
      <c r="R1346" s="23" t="s">
        <v>35</v>
      </c>
      <c r="S1346" s="23" t="s">
        <v>822</v>
      </c>
    </row>
    <row r="1347" spans="1:19" x14ac:dyDescent="0.35">
      <c r="A1347" s="23" t="str">
        <f t="shared" si="241"/>
        <v>Headon Sébastien</v>
      </c>
      <c r="B1347" s="23" t="str">
        <f t="shared" si="242"/>
        <v>450.99.171.0</v>
      </c>
      <c r="C1347" s="23" t="str">
        <f t="shared" si="243"/>
        <v>R9</v>
      </c>
      <c r="D1347" s="23">
        <f t="shared" si="244"/>
        <v>0.75</v>
      </c>
      <c r="E1347" s="23" t="str">
        <f t="shared" si="245"/>
        <v>A</v>
      </c>
      <c r="F1347" s="23" t="str">
        <f t="shared" si="246"/>
        <v>S</v>
      </c>
      <c r="G1347" s="27" t="s">
        <v>27</v>
      </c>
      <c r="H1347" s="27" t="str">
        <f t="shared" si="251"/>
        <v/>
      </c>
      <c r="I1347" s="23" t="str">
        <f t="shared" si="247"/>
        <v>Messieurs</v>
      </c>
      <c r="J1347" t="str">
        <f t="shared" si="248"/>
        <v>171.0</v>
      </c>
      <c r="K1347">
        <f t="shared" si="249"/>
        <v>1</v>
      </c>
      <c r="L1347" s="23" t="str">
        <f t="shared" si="250"/>
        <v>R9 </v>
      </c>
      <c r="M1347" s="23" t="s">
        <v>1375</v>
      </c>
      <c r="N1347" s="23" t="s">
        <v>1376</v>
      </c>
      <c r="O1347" s="23" t="s">
        <v>2525</v>
      </c>
      <c r="P1347" s="23">
        <v>32606</v>
      </c>
      <c r="Q1347" s="23">
        <v>0.75</v>
      </c>
      <c r="R1347" s="23" t="s">
        <v>36</v>
      </c>
      <c r="S1347" s="23" t="s">
        <v>822</v>
      </c>
    </row>
    <row r="1348" spans="1:19" x14ac:dyDescent="0.35">
      <c r="A1348" s="23" t="str">
        <f t="shared" ref="A1348:A1411" si="252">+N1348</f>
        <v>Hefiana Nasser</v>
      </c>
      <c r="B1348" s="23" t="str">
        <f t="shared" ref="B1348:B1411" si="253">+M1348</f>
        <v>451.71.292.0</v>
      </c>
      <c r="C1348" s="23" t="str">
        <f t="shared" ref="C1348:C1411" si="254">LEFT(L1348,2)</f>
        <v>R6</v>
      </c>
      <c r="D1348" s="23">
        <f t="shared" ref="D1348:D1411" si="255">+Q1348</f>
        <v>3.673</v>
      </c>
      <c r="E1348" s="23" t="str">
        <f t="shared" ref="E1348:E1411" si="256">+R1348</f>
        <v>55+</v>
      </c>
      <c r="F1348" s="23" t="str">
        <f t="shared" ref="F1348:F1411" si="257">+S1348</f>
        <v>A</v>
      </c>
      <c r="G1348" s="27" t="s">
        <v>4910</v>
      </c>
      <c r="H1348" s="27" t="str">
        <f t="shared" si="251"/>
        <v/>
      </c>
      <c r="I1348" s="23" t="str">
        <f t="shared" ref="I1348:I1411" si="258">IF(K1348&gt;4,"Dames","Messieurs")</f>
        <v>Messieurs</v>
      </c>
      <c r="J1348" t="str">
        <f t="shared" ref="J1348:J1411" si="259">RIGHT(B1348,5)</f>
        <v>292.0</v>
      </c>
      <c r="K1348">
        <f t="shared" ref="K1348:K1411" si="260">VALUE(LEFT(J1348,1))</f>
        <v>2</v>
      </c>
      <c r="L1348" s="23" t="str">
        <f t="shared" ref="L1348:L1411" si="261">+O1348</f>
        <v>R6 </v>
      </c>
      <c r="M1348" s="23" t="s">
        <v>6503</v>
      </c>
      <c r="N1348" s="23" t="s">
        <v>6504</v>
      </c>
      <c r="O1348" s="23" t="s">
        <v>2517</v>
      </c>
      <c r="P1348" s="23">
        <v>9137</v>
      </c>
      <c r="Q1348" s="23">
        <v>3.673</v>
      </c>
      <c r="R1348" s="23" t="s">
        <v>53</v>
      </c>
      <c r="S1348" s="23" t="s">
        <v>36</v>
      </c>
    </row>
    <row r="1349" spans="1:19" x14ac:dyDescent="0.35">
      <c r="A1349" s="23" t="str">
        <f t="shared" si="252"/>
        <v>Hegedus Kyster Benjamin</v>
      </c>
      <c r="B1349" s="23" t="str">
        <f t="shared" si="253"/>
        <v>452.06.353.0</v>
      </c>
      <c r="C1349" s="23" t="str">
        <f t="shared" si="254"/>
        <v>R9</v>
      </c>
      <c r="D1349" s="23">
        <f t="shared" si="255"/>
        <v>0.75</v>
      </c>
      <c r="E1349" s="23" t="str">
        <f t="shared" si="256"/>
        <v>A</v>
      </c>
      <c r="F1349" s="23" t="str">
        <f t="shared" si="257"/>
        <v>S</v>
      </c>
      <c r="G1349" s="27" t="s">
        <v>497</v>
      </c>
      <c r="H1349" s="27" t="str">
        <f t="shared" si="251"/>
        <v/>
      </c>
      <c r="I1349" s="23" t="str">
        <f t="shared" si="258"/>
        <v>Messieurs</v>
      </c>
      <c r="J1349" t="str">
        <f t="shared" si="259"/>
        <v>353.0</v>
      </c>
      <c r="K1349">
        <f t="shared" si="260"/>
        <v>3</v>
      </c>
      <c r="L1349" s="23" t="str">
        <f t="shared" si="261"/>
        <v>R9 </v>
      </c>
      <c r="M1349" s="23" t="s">
        <v>568</v>
      </c>
      <c r="N1349" s="23" t="s">
        <v>569</v>
      </c>
      <c r="O1349" s="23" t="s">
        <v>2525</v>
      </c>
      <c r="P1349" s="23">
        <v>32606</v>
      </c>
      <c r="Q1349" s="23">
        <v>0.75</v>
      </c>
      <c r="R1349" s="23" t="s">
        <v>36</v>
      </c>
      <c r="S1349" s="23" t="s">
        <v>822</v>
      </c>
    </row>
    <row r="1350" spans="1:19" x14ac:dyDescent="0.35">
      <c r="A1350" s="23" t="str">
        <f t="shared" si="252"/>
        <v>Hegedus Kyster Oliver</v>
      </c>
      <c r="B1350" s="23" t="str">
        <f t="shared" si="253"/>
        <v>452.06.353.1</v>
      </c>
      <c r="C1350" s="23" t="str">
        <f t="shared" si="254"/>
        <v>R9</v>
      </c>
      <c r="D1350" s="23">
        <f t="shared" si="255"/>
        <v>0.75</v>
      </c>
      <c r="E1350" s="23" t="str">
        <f t="shared" si="256"/>
        <v>A</v>
      </c>
      <c r="F1350" s="23" t="str">
        <f t="shared" si="257"/>
        <v>S</v>
      </c>
      <c r="G1350" s="27" t="s">
        <v>497</v>
      </c>
      <c r="H1350" s="27" t="str">
        <f t="shared" si="251"/>
        <v/>
      </c>
      <c r="I1350" s="23" t="str">
        <f t="shared" si="258"/>
        <v>Messieurs</v>
      </c>
      <c r="J1350" t="str">
        <f t="shared" si="259"/>
        <v>353.1</v>
      </c>
      <c r="K1350">
        <f t="shared" si="260"/>
        <v>3</v>
      </c>
      <c r="L1350" s="23" t="str">
        <f t="shared" si="261"/>
        <v>R9 </v>
      </c>
      <c r="M1350" s="23" t="s">
        <v>578</v>
      </c>
      <c r="N1350" s="23" t="s">
        <v>579</v>
      </c>
      <c r="O1350" s="23" t="s">
        <v>2525</v>
      </c>
      <c r="P1350" s="23">
        <v>32606</v>
      </c>
      <c r="Q1350" s="23">
        <v>0.75</v>
      </c>
      <c r="R1350" s="23" t="s">
        <v>36</v>
      </c>
      <c r="S1350" s="23" t="s">
        <v>822</v>
      </c>
    </row>
    <row r="1351" spans="1:19" x14ac:dyDescent="0.35">
      <c r="A1351" s="23" t="str">
        <f t="shared" si="252"/>
        <v>Heim Suzy</v>
      </c>
      <c r="B1351" s="23" t="str">
        <f t="shared" si="253"/>
        <v>453.48.667.0</v>
      </c>
      <c r="C1351" s="23" t="str">
        <f t="shared" si="254"/>
        <v>R9</v>
      </c>
      <c r="D1351" s="23">
        <f t="shared" si="255"/>
        <v>0.75</v>
      </c>
      <c r="E1351" s="23" t="str">
        <f t="shared" si="256"/>
        <v>75+</v>
      </c>
      <c r="F1351" s="23" t="str">
        <f t="shared" si="257"/>
        <v>S</v>
      </c>
      <c r="G1351" s="27" t="s">
        <v>28</v>
      </c>
      <c r="H1351" s="27" t="str">
        <f t="shared" si="251"/>
        <v/>
      </c>
      <c r="I1351" s="23" t="str">
        <f t="shared" si="258"/>
        <v>Dames</v>
      </c>
      <c r="J1351" t="str">
        <f t="shared" si="259"/>
        <v>667.0</v>
      </c>
      <c r="K1351">
        <f t="shared" si="260"/>
        <v>6</v>
      </c>
      <c r="L1351" s="23" t="str">
        <f t="shared" si="261"/>
        <v>R9 </v>
      </c>
      <c r="M1351" s="23" t="s">
        <v>1422</v>
      </c>
      <c r="N1351" s="23" t="s">
        <v>1423</v>
      </c>
      <c r="O1351" s="23" t="s">
        <v>2525</v>
      </c>
      <c r="P1351" s="23">
        <v>11849</v>
      </c>
      <c r="Q1351" s="23">
        <v>0.75</v>
      </c>
      <c r="R1351" s="23" t="s">
        <v>155</v>
      </c>
      <c r="S1351" s="23" t="s">
        <v>822</v>
      </c>
    </row>
    <row r="1352" spans="1:19" x14ac:dyDescent="0.35">
      <c r="A1352" s="23" t="str">
        <f t="shared" si="252"/>
        <v>Heiniger Hugo</v>
      </c>
      <c r="B1352" s="23" t="str">
        <f t="shared" si="253"/>
        <v>454.11.343.0</v>
      </c>
      <c r="C1352" s="23" t="str">
        <f t="shared" si="254"/>
        <v>R8</v>
      </c>
      <c r="D1352" s="23">
        <f t="shared" si="255"/>
        <v>1.7909999999999999</v>
      </c>
      <c r="E1352" s="23" t="str">
        <f t="shared" si="256"/>
        <v>16&amp;U</v>
      </c>
      <c r="F1352" s="23" t="str">
        <f t="shared" si="257"/>
        <v>A</v>
      </c>
      <c r="G1352" s="27" t="s">
        <v>3274</v>
      </c>
      <c r="H1352" s="27" t="str">
        <f t="shared" si="251"/>
        <v/>
      </c>
      <c r="I1352" s="23" t="str">
        <f t="shared" si="258"/>
        <v>Messieurs</v>
      </c>
      <c r="J1352" t="str">
        <f t="shared" si="259"/>
        <v>343.0</v>
      </c>
      <c r="K1352">
        <f t="shared" si="260"/>
        <v>3</v>
      </c>
      <c r="L1352" s="23" t="str">
        <f t="shared" si="261"/>
        <v>R8 </v>
      </c>
      <c r="M1352" s="23" t="s">
        <v>3742</v>
      </c>
      <c r="N1352" s="23" t="s">
        <v>3743</v>
      </c>
      <c r="O1352" s="23" t="s">
        <v>2522</v>
      </c>
      <c r="P1352" s="23">
        <v>21080</v>
      </c>
      <c r="Q1352" s="23">
        <v>1.7909999999999999</v>
      </c>
      <c r="R1352" s="23" t="s">
        <v>85</v>
      </c>
      <c r="S1352" s="23" t="s">
        <v>36</v>
      </c>
    </row>
    <row r="1353" spans="1:19" x14ac:dyDescent="0.35">
      <c r="A1353" s="23" t="str">
        <f t="shared" si="252"/>
        <v>Heiniger Téo</v>
      </c>
      <c r="B1353" s="23" t="str">
        <f t="shared" si="253"/>
        <v>454.06.445.0</v>
      </c>
      <c r="C1353" s="23" t="str">
        <f t="shared" si="254"/>
        <v>R8</v>
      </c>
      <c r="D1353" s="23">
        <f t="shared" si="255"/>
        <v>1.7549999999999999</v>
      </c>
      <c r="E1353" s="23" t="str">
        <f t="shared" si="256"/>
        <v>A</v>
      </c>
      <c r="F1353" s="23" t="str">
        <f t="shared" si="257"/>
        <v>A</v>
      </c>
      <c r="G1353" s="27" t="s">
        <v>3274</v>
      </c>
      <c r="H1353" s="27" t="str">
        <f t="shared" si="251"/>
        <v/>
      </c>
      <c r="I1353" s="23" t="str">
        <f t="shared" si="258"/>
        <v>Messieurs</v>
      </c>
      <c r="J1353" t="str">
        <f t="shared" si="259"/>
        <v>445.0</v>
      </c>
      <c r="K1353">
        <f t="shared" si="260"/>
        <v>4</v>
      </c>
      <c r="L1353" s="23" t="str">
        <f t="shared" si="261"/>
        <v>R8 </v>
      </c>
      <c r="M1353" s="23" t="s">
        <v>3694</v>
      </c>
      <c r="N1353" s="23" t="s">
        <v>3695</v>
      </c>
      <c r="O1353" s="23" t="s">
        <v>2522</v>
      </c>
      <c r="P1353" s="23">
        <v>21376</v>
      </c>
      <c r="Q1353" s="23">
        <v>1.7549999999999999</v>
      </c>
      <c r="R1353" s="23" t="s">
        <v>36</v>
      </c>
      <c r="S1353" s="23" t="s">
        <v>36</v>
      </c>
    </row>
    <row r="1354" spans="1:19" x14ac:dyDescent="0.35">
      <c r="A1354" s="23" t="str">
        <f t="shared" si="252"/>
        <v>Heinzelmann Roland</v>
      </c>
      <c r="B1354" s="23" t="str">
        <f t="shared" si="253"/>
        <v>454.50.142.0</v>
      </c>
      <c r="C1354" s="23" t="str">
        <f t="shared" si="254"/>
        <v>R9</v>
      </c>
      <c r="D1354" s="23">
        <f t="shared" si="255"/>
        <v>0.75</v>
      </c>
      <c r="E1354" s="23" t="str">
        <f t="shared" si="256"/>
        <v>75+</v>
      </c>
      <c r="F1354" s="23" t="str">
        <f t="shared" si="257"/>
        <v>S</v>
      </c>
      <c r="G1354" s="27" t="s">
        <v>4909</v>
      </c>
      <c r="H1354" s="27" t="str">
        <f t="shared" si="251"/>
        <v/>
      </c>
      <c r="I1354" s="23" t="str">
        <f t="shared" si="258"/>
        <v>Messieurs</v>
      </c>
      <c r="J1354" t="str">
        <f t="shared" si="259"/>
        <v>142.0</v>
      </c>
      <c r="K1354">
        <f t="shared" si="260"/>
        <v>1</v>
      </c>
      <c r="L1354" s="23" t="str">
        <f t="shared" si="261"/>
        <v>R9 </v>
      </c>
      <c r="M1354" s="23" t="s">
        <v>5951</v>
      </c>
      <c r="N1354" s="23" t="s">
        <v>5952</v>
      </c>
      <c r="O1354" s="23" t="s">
        <v>2525</v>
      </c>
      <c r="P1354" s="23">
        <v>32606</v>
      </c>
      <c r="Q1354" s="23">
        <v>0.75</v>
      </c>
      <c r="R1354" s="23" t="s">
        <v>155</v>
      </c>
      <c r="S1354" s="23" t="s">
        <v>822</v>
      </c>
    </row>
    <row r="1355" spans="1:19" x14ac:dyDescent="0.35">
      <c r="A1355" s="23" t="str">
        <f t="shared" si="252"/>
        <v>Hejda Daniel</v>
      </c>
      <c r="B1355" s="23" t="str">
        <f t="shared" si="253"/>
        <v>454.68.356.0</v>
      </c>
      <c r="C1355" s="23" t="str">
        <f t="shared" si="254"/>
        <v>R8</v>
      </c>
      <c r="D1355" s="23">
        <f t="shared" si="255"/>
        <v>1.726</v>
      </c>
      <c r="E1355" s="23" t="str">
        <f t="shared" si="256"/>
        <v>55+</v>
      </c>
      <c r="F1355" s="23" t="str">
        <f t="shared" si="257"/>
        <v>A</v>
      </c>
      <c r="G1355" s="27" t="s">
        <v>2786</v>
      </c>
      <c r="H1355" s="27" t="str">
        <f t="shared" si="251"/>
        <v/>
      </c>
      <c r="I1355" s="23" t="str">
        <f t="shared" si="258"/>
        <v>Messieurs</v>
      </c>
      <c r="J1355" t="str">
        <f t="shared" si="259"/>
        <v>356.0</v>
      </c>
      <c r="K1355">
        <f t="shared" si="260"/>
        <v>3</v>
      </c>
      <c r="L1355" s="23" t="str">
        <f t="shared" si="261"/>
        <v>R8 </v>
      </c>
      <c r="M1355" s="23" t="s">
        <v>3002</v>
      </c>
      <c r="N1355" s="23" t="s">
        <v>3003</v>
      </c>
      <c r="O1355" s="23" t="s">
        <v>2522</v>
      </c>
      <c r="P1355" s="23">
        <v>21635</v>
      </c>
      <c r="Q1355" s="23">
        <v>1.726</v>
      </c>
      <c r="R1355" s="23" t="s">
        <v>53</v>
      </c>
      <c r="S1355" s="23" t="s">
        <v>36</v>
      </c>
    </row>
    <row r="1356" spans="1:19" x14ac:dyDescent="0.35">
      <c r="A1356" s="23" t="str">
        <f t="shared" si="252"/>
        <v>Helbling Joel</v>
      </c>
      <c r="B1356" s="23" t="str">
        <f t="shared" si="253"/>
        <v>455.95.312.0</v>
      </c>
      <c r="C1356" s="23" t="str">
        <f t="shared" si="254"/>
        <v>R9</v>
      </c>
      <c r="D1356" s="23">
        <f t="shared" si="255"/>
        <v>0.75</v>
      </c>
      <c r="E1356" s="23" t="str">
        <f t="shared" si="256"/>
        <v>A</v>
      </c>
      <c r="F1356" s="23" t="str">
        <f t="shared" si="257"/>
        <v>S</v>
      </c>
      <c r="G1356" s="27" t="s">
        <v>497</v>
      </c>
      <c r="H1356" s="27" t="str">
        <f t="shared" si="251"/>
        <v/>
      </c>
      <c r="I1356" s="23" t="str">
        <f t="shared" si="258"/>
        <v>Messieurs</v>
      </c>
      <c r="J1356" t="str">
        <f t="shared" si="259"/>
        <v>312.0</v>
      </c>
      <c r="K1356">
        <f t="shared" si="260"/>
        <v>3</v>
      </c>
      <c r="L1356" s="23" t="str">
        <f t="shared" si="261"/>
        <v>R9 </v>
      </c>
      <c r="M1356" s="23" t="s">
        <v>1173</v>
      </c>
      <c r="N1356" s="23" t="s">
        <v>1174</v>
      </c>
      <c r="O1356" s="23" t="s">
        <v>2525</v>
      </c>
      <c r="P1356" s="23">
        <v>32606</v>
      </c>
      <c r="Q1356" s="23">
        <v>0.75</v>
      </c>
      <c r="R1356" s="23" t="s">
        <v>36</v>
      </c>
      <c r="S1356" s="23" t="s">
        <v>822</v>
      </c>
    </row>
    <row r="1357" spans="1:19" x14ac:dyDescent="0.35">
      <c r="A1357" s="23" t="str">
        <f t="shared" si="252"/>
        <v>Helbling Luca</v>
      </c>
      <c r="B1357" s="23" t="str">
        <f t="shared" si="253"/>
        <v>455.92.481.0</v>
      </c>
      <c r="C1357" s="23" t="str">
        <f t="shared" si="254"/>
        <v>R9</v>
      </c>
      <c r="D1357" s="23">
        <f t="shared" si="255"/>
        <v>0.75</v>
      </c>
      <c r="E1357" s="23" t="str">
        <f t="shared" si="256"/>
        <v>A</v>
      </c>
      <c r="F1357" s="23" t="str">
        <f t="shared" si="257"/>
        <v>S</v>
      </c>
      <c r="G1357" s="27" t="s">
        <v>497</v>
      </c>
      <c r="H1357" s="27" t="str">
        <f t="shared" si="251"/>
        <v/>
      </c>
      <c r="I1357" s="23" t="str">
        <f t="shared" si="258"/>
        <v>Messieurs</v>
      </c>
      <c r="J1357" t="str">
        <f t="shared" si="259"/>
        <v>481.0</v>
      </c>
      <c r="K1357">
        <f t="shared" si="260"/>
        <v>4</v>
      </c>
      <c r="L1357" s="23" t="str">
        <f t="shared" si="261"/>
        <v>R9 </v>
      </c>
      <c r="M1357" s="23" t="s">
        <v>1175</v>
      </c>
      <c r="N1357" s="23" t="s">
        <v>362</v>
      </c>
      <c r="O1357" s="23" t="s">
        <v>2525</v>
      </c>
      <c r="P1357" s="23">
        <v>32606</v>
      </c>
      <c r="Q1357" s="23">
        <v>0.75</v>
      </c>
      <c r="R1357" s="23" t="s">
        <v>36</v>
      </c>
      <c r="S1357" s="23" t="s">
        <v>822</v>
      </c>
    </row>
    <row r="1358" spans="1:19" x14ac:dyDescent="0.35">
      <c r="A1358" s="23" t="str">
        <f t="shared" si="252"/>
        <v>Helbling Sandra</v>
      </c>
      <c r="B1358" s="23" t="str">
        <f t="shared" si="253"/>
        <v>455.71.592.0</v>
      </c>
      <c r="C1358" s="23" t="str">
        <f t="shared" si="254"/>
        <v>R6</v>
      </c>
      <c r="D1358" s="23">
        <f t="shared" si="255"/>
        <v>4.1900000000000004</v>
      </c>
      <c r="E1358" s="23" t="str">
        <f t="shared" si="256"/>
        <v>55+</v>
      </c>
      <c r="F1358" s="23" t="str">
        <f t="shared" si="257"/>
        <v>A</v>
      </c>
      <c r="G1358" s="27" t="s">
        <v>3273</v>
      </c>
      <c r="H1358" s="27" t="str">
        <f t="shared" si="251"/>
        <v/>
      </c>
      <c r="I1358" s="23" t="str">
        <f t="shared" si="258"/>
        <v>Dames</v>
      </c>
      <c r="J1358" t="str">
        <f t="shared" si="259"/>
        <v>592.0</v>
      </c>
      <c r="K1358">
        <f t="shared" si="260"/>
        <v>5</v>
      </c>
      <c r="L1358" s="23" t="str">
        <f t="shared" si="261"/>
        <v>R6 </v>
      </c>
      <c r="M1358" s="23" t="s">
        <v>487</v>
      </c>
      <c r="N1358" s="23" t="s">
        <v>488</v>
      </c>
      <c r="O1358" s="23" t="s">
        <v>2517</v>
      </c>
      <c r="P1358" s="23">
        <v>2434</v>
      </c>
      <c r="Q1358" s="23">
        <v>4.1900000000000004</v>
      </c>
      <c r="R1358" s="23" t="s">
        <v>53</v>
      </c>
      <c r="S1358" s="23" t="s">
        <v>36</v>
      </c>
    </row>
    <row r="1359" spans="1:19" x14ac:dyDescent="0.35">
      <c r="A1359" s="23" t="str">
        <f t="shared" si="252"/>
        <v>Helck Stefan</v>
      </c>
      <c r="B1359" s="23" t="str">
        <f t="shared" si="253"/>
        <v>455.76.202.0</v>
      </c>
      <c r="C1359" s="23" t="str">
        <f t="shared" si="254"/>
        <v>R7</v>
      </c>
      <c r="D1359" s="23">
        <f t="shared" si="255"/>
        <v>2.601</v>
      </c>
      <c r="E1359" s="23" t="str">
        <f t="shared" si="256"/>
        <v>50+</v>
      </c>
      <c r="F1359" s="23" t="str">
        <f t="shared" si="257"/>
        <v>A</v>
      </c>
      <c r="G1359" s="27" t="s">
        <v>5553</v>
      </c>
      <c r="H1359" s="27" t="str">
        <f t="shared" si="251"/>
        <v/>
      </c>
      <c r="I1359" s="23" t="str">
        <f t="shared" si="258"/>
        <v>Messieurs</v>
      </c>
      <c r="J1359" t="str">
        <f t="shared" si="259"/>
        <v>202.0</v>
      </c>
      <c r="K1359">
        <f t="shared" si="260"/>
        <v>2</v>
      </c>
      <c r="L1359" s="23" t="str">
        <f t="shared" si="261"/>
        <v>R7 </v>
      </c>
      <c r="M1359" s="23" t="s">
        <v>5173</v>
      </c>
      <c r="N1359" s="23" t="s">
        <v>5174</v>
      </c>
      <c r="O1359" s="23" t="s">
        <v>2518</v>
      </c>
      <c r="P1359" s="23">
        <v>15115</v>
      </c>
      <c r="Q1359" s="23">
        <v>2.601</v>
      </c>
      <c r="R1359" s="23" t="s">
        <v>39</v>
      </c>
      <c r="S1359" s="23" t="s">
        <v>36</v>
      </c>
    </row>
    <row r="1360" spans="1:19" x14ac:dyDescent="0.35">
      <c r="A1360" s="23" t="str">
        <f t="shared" si="252"/>
        <v>Helke Jill</v>
      </c>
      <c r="B1360" s="23" t="str">
        <f t="shared" si="253"/>
        <v>456.56.610.0</v>
      </c>
      <c r="C1360" s="23" t="str">
        <f t="shared" si="254"/>
        <v>R9</v>
      </c>
      <c r="D1360" s="23">
        <f t="shared" si="255"/>
        <v>0.75</v>
      </c>
      <c r="E1360" s="23" t="str">
        <f t="shared" si="256"/>
        <v>70+</v>
      </c>
      <c r="F1360" s="23" t="str">
        <f t="shared" si="257"/>
        <v>S</v>
      </c>
      <c r="G1360" s="27" t="s">
        <v>5553</v>
      </c>
      <c r="H1360" s="27" t="str">
        <f t="shared" si="251"/>
        <v/>
      </c>
      <c r="I1360" s="23" t="str">
        <f t="shared" si="258"/>
        <v>Dames</v>
      </c>
      <c r="J1360" t="str">
        <f t="shared" si="259"/>
        <v>610.0</v>
      </c>
      <c r="K1360">
        <f t="shared" si="260"/>
        <v>6</v>
      </c>
      <c r="L1360" s="23" t="str">
        <f t="shared" si="261"/>
        <v>R9 </v>
      </c>
      <c r="M1360" s="23" t="s">
        <v>5215</v>
      </c>
      <c r="N1360" s="23" t="s">
        <v>5216</v>
      </c>
      <c r="O1360" s="23" t="s">
        <v>2525</v>
      </c>
      <c r="P1360" s="23">
        <v>11849</v>
      </c>
      <c r="Q1360" s="23">
        <v>0.75</v>
      </c>
      <c r="R1360" s="23" t="s">
        <v>144</v>
      </c>
      <c r="S1360" s="23" t="s">
        <v>822</v>
      </c>
    </row>
    <row r="1361" spans="1:19" x14ac:dyDescent="0.35">
      <c r="A1361" s="23" t="str">
        <f t="shared" si="252"/>
        <v>Hellstroem Leonie</v>
      </c>
      <c r="B1361" s="23" t="str">
        <f t="shared" si="253"/>
        <v>457.12.849.0</v>
      </c>
      <c r="C1361" s="23" t="str">
        <f t="shared" si="254"/>
        <v>R7</v>
      </c>
      <c r="D1361" s="23">
        <f t="shared" si="255"/>
        <v>2.0379999999999998</v>
      </c>
      <c r="E1361" s="23" t="str">
        <f t="shared" si="256"/>
        <v>14&amp;U</v>
      </c>
      <c r="F1361" s="23" t="str">
        <f t="shared" si="257"/>
        <v>S</v>
      </c>
      <c r="G1361" s="27" t="s">
        <v>4910</v>
      </c>
      <c r="H1361" s="27" t="str">
        <f t="shared" si="251"/>
        <v/>
      </c>
      <c r="I1361" s="23" t="str">
        <f t="shared" si="258"/>
        <v>Dames</v>
      </c>
      <c r="J1361" t="str">
        <f t="shared" si="259"/>
        <v>849.0</v>
      </c>
      <c r="K1361">
        <f t="shared" si="260"/>
        <v>8</v>
      </c>
      <c r="L1361" s="23" t="str">
        <f t="shared" si="261"/>
        <v>R7 </v>
      </c>
      <c r="M1361" s="23" t="s">
        <v>6413</v>
      </c>
      <c r="N1361" s="23" t="s">
        <v>6414</v>
      </c>
      <c r="O1361" s="23" t="s">
        <v>2518</v>
      </c>
      <c r="P1361" s="23">
        <v>6766</v>
      </c>
      <c r="Q1361" s="23">
        <v>2.0379999999999998</v>
      </c>
      <c r="R1361" s="23" t="s">
        <v>81</v>
      </c>
      <c r="S1361" s="23" t="s">
        <v>822</v>
      </c>
    </row>
    <row r="1362" spans="1:19" x14ac:dyDescent="0.35">
      <c r="A1362" s="23" t="str">
        <f t="shared" si="252"/>
        <v>Helsen Jonas</v>
      </c>
      <c r="B1362" s="23" t="str">
        <f t="shared" si="253"/>
        <v>457.08.322.0</v>
      </c>
      <c r="C1362" s="23" t="str">
        <f t="shared" si="254"/>
        <v>R8</v>
      </c>
      <c r="D1362" s="23">
        <f t="shared" si="255"/>
        <v>0.92500000000000004</v>
      </c>
      <c r="E1362" s="23" t="str">
        <f t="shared" si="256"/>
        <v>18&amp;U</v>
      </c>
      <c r="F1362" s="23" t="str">
        <f t="shared" si="257"/>
        <v>A</v>
      </c>
      <c r="G1362" s="27" t="s">
        <v>2786</v>
      </c>
      <c r="H1362" s="27" t="str">
        <f t="shared" si="251"/>
        <v/>
      </c>
      <c r="I1362" s="23" t="str">
        <f t="shared" si="258"/>
        <v>Messieurs</v>
      </c>
      <c r="J1362" t="str">
        <f t="shared" si="259"/>
        <v>322.0</v>
      </c>
      <c r="K1362">
        <f t="shared" si="260"/>
        <v>3</v>
      </c>
      <c r="L1362" s="23" t="str">
        <f t="shared" si="261"/>
        <v>R8 </v>
      </c>
      <c r="M1362" s="23" t="s">
        <v>3044</v>
      </c>
      <c r="N1362" s="23" t="s">
        <v>3045</v>
      </c>
      <c r="O1362" s="23" t="s">
        <v>2522</v>
      </c>
      <c r="P1362" s="23">
        <v>30099</v>
      </c>
      <c r="Q1362" s="23">
        <v>0.92500000000000004</v>
      </c>
      <c r="R1362" s="23" t="s">
        <v>71</v>
      </c>
      <c r="S1362" s="23" t="s">
        <v>36</v>
      </c>
    </row>
    <row r="1363" spans="1:19" x14ac:dyDescent="0.35">
      <c r="A1363" s="23" t="str">
        <f t="shared" si="252"/>
        <v>Helsen Thomas</v>
      </c>
      <c r="B1363" s="23" t="str">
        <f t="shared" si="253"/>
        <v>457.79.106.0</v>
      </c>
      <c r="C1363" s="23" t="str">
        <f t="shared" si="254"/>
        <v>R7</v>
      </c>
      <c r="D1363" s="23">
        <f t="shared" si="255"/>
        <v>2.1179999999999999</v>
      </c>
      <c r="E1363" s="23" t="str">
        <f t="shared" si="256"/>
        <v>45+</v>
      </c>
      <c r="F1363" s="23" t="str">
        <f t="shared" si="257"/>
        <v>A</v>
      </c>
      <c r="G1363" s="27" t="s">
        <v>2786</v>
      </c>
      <c r="H1363" s="27" t="str">
        <f t="shared" si="251"/>
        <v/>
      </c>
      <c r="I1363" s="23" t="str">
        <f t="shared" si="258"/>
        <v>Messieurs</v>
      </c>
      <c r="J1363" t="str">
        <f t="shared" si="259"/>
        <v>106.0</v>
      </c>
      <c r="K1363">
        <f t="shared" si="260"/>
        <v>1</v>
      </c>
      <c r="L1363" s="23" t="str">
        <f t="shared" si="261"/>
        <v>R7 </v>
      </c>
      <c r="M1363" s="23" t="s">
        <v>2994</v>
      </c>
      <c r="N1363" s="23" t="s">
        <v>2995</v>
      </c>
      <c r="O1363" s="23" t="s">
        <v>2518</v>
      </c>
      <c r="P1363" s="23">
        <v>18526</v>
      </c>
      <c r="Q1363" s="23">
        <v>2.1179999999999999</v>
      </c>
      <c r="R1363" s="23" t="s">
        <v>76</v>
      </c>
      <c r="S1363" s="23" t="s">
        <v>36</v>
      </c>
    </row>
    <row r="1364" spans="1:19" x14ac:dyDescent="0.35">
      <c r="A1364" s="23" t="str">
        <f t="shared" si="252"/>
        <v>Helsig Jean-Michel</v>
      </c>
      <c r="B1364" s="23" t="str">
        <f t="shared" si="253"/>
        <v>457.47.428.0</v>
      </c>
      <c r="C1364" s="23" t="str">
        <f t="shared" si="254"/>
        <v>R9</v>
      </c>
      <c r="D1364" s="23">
        <f t="shared" si="255"/>
        <v>0.75</v>
      </c>
      <c r="E1364" s="23" t="str">
        <f t="shared" si="256"/>
        <v>75+</v>
      </c>
      <c r="F1364" s="23" t="str">
        <f t="shared" si="257"/>
        <v>S</v>
      </c>
      <c r="G1364" s="27" t="s">
        <v>25</v>
      </c>
      <c r="H1364" s="27" t="str">
        <f t="shared" si="251"/>
        <v/>
      </c>
      <c r="I1364" s="23" t="str">
        <f t="shared" si="258"/>
        <v>Messieurs</v>
      </c>
      <c r="J1364" t="str">
        <f t="shared" si="259"/>
        <v>428.0</v>
      </c>
      <c r="K1364">
        <f t="shared" si="260"/>
        <v>4</v>
      </c>
      <c r="L1364" s="23" t="str">
        <f t="shared" si="261"/>
        <v>R9 </v>
      </c>
      <c r="M1364" s="23" t="s">
        <v>905</v>
      </c>
      <c r="N1364" s="23" t="s">
        <v>906</v>
      </c>
      <c r="O1364" s="23" t="s">
        <v>2525</v>
      </c>
      <c r="P1364" s="23">
        <v>32606</v>
      </c>
      <c r="Q1364" s="23">
        <v>0.75</v>
      </c>
      <c r="R1364" s="23" t="s">
        <v>155</v>
      </c>
      <c r="S1364" s="23" t="s">
        <v>822</v>
      </c>
    </row>
    <row r="1365" spans="1:19" x14ac:dyDescent="0.35">
      <c r="A1365" s="23" t="str">
        <f t="shared" si="252"/>
        <v>Hemett Sidi</v>
      </c>
      <c r="B1365" s="23" t="str">
        <f t="shared" si="253"/>
        <v>458.92.272.0</v>
      </c>
      <c r="C1365" s="23" t="str">
        <f t="shared" si="254"/>
        <v>R9</v>
      </c>
      <c r="D1365" s="23">
        <f t="shared" si="255"/>
        <v>0.75</v>
      </c>
      <c r="E1365" s="23" t="str">
        <f t="shared" si="256"/>
        <v>A</v>
      </c>
      <c r="F1365" s="23" t="str">
        <f t="shared" si="257"/>
        <v>S</v>
      </c>
      <c r="G1365" s="27" t="s">
        <v>25</v>
      </c>
      <c r="H1365" s="27" t="str">
        <f t="shared" si="251"/>
        <v/>
      </c>
      <c r="I1365" s="23" t="str">
        <f t="shared" si="258"/>
        <v>Messieurs</v>
      </c>
      <c r="J1365" t="str">
        <f t="shared" si="259"/>
        <v>272.0</v>
      </c>
      <c r="K1365">
        <f t="shared" si="260"/>
        <v>2</v>
      </c>
      <c r="L1365" s="23" t="str">
        <f t="shared" si="261"/>
        <v>R9 </v>
      </c>
      <c r="M1365" s="23" t="s">
        <v>907</v>
      </c>
      <c r="N1365" s="23" t="s">
        <v>908</v>
      </c>
      <c r="O1365" s="23" t="s">
        <v>2525</v>
      </c>
      <c r="P1365" s="23">
        <v>32606</v>
      </c>
      <c r="Q1365" s="23">
        <v>0.75</v>
      </c>
      <c r="R1365" s="23" t="s">
        <v>36</v>
      </c>
      <c r="S1365" s="23" t="s">
        <v>822</v>
      </c>
    </row>
    <row r="1366" spans="1:19" x14ac:dyDescent="0.35">
      <c r="A1366" s="23" t="str">
        <f t="shared" si="252"/>
        <v>Henneberger Pascal</v>
      </c>
      <c r="B1366" s="23" t="str">
        <f t="shared" si="253"/>
        <v>460.62.347.0</v>
      </c>
      <c r="C1366" s="23" t="str">
        <f t="shared" si="254"/>
        <v>R9</v>
      </c>
      <c r="D1366" s="23">
        <f t="shared" si="255"/>
        <v>0.75</v>
      </c>
      <c r="E1366" s="23" t="str">
        <f t="shared" si="256"/>
        <v>60+</v>
      </c>
      <c r="F1366" s="23" t="str">
        <f t="shared" si="257"/>
        <v>S</v>
      </c>
      <c r="G1366" s="27" t="s">
        <v>3273</v>
      </c>
      <c r="H1366" s="27" t="str">
        <f t="shared" si="251"/>
        <v/>
      </c>
      <c r="I1366" s="23" t="str">
        <f t="shared" si="258"/>
        <v>Messieurs</v>
      </c>
      <c r="J1366" t="str">
        <f t="shared" si="259"/>
        <v>347.0</v>
      </c>
      <c r="K1366">
        <f t="shared" si="260"/>
        <v>3</v>
      </c>
      <c r="L1366" s="23" t="str">
        <f t="shared" si="261"/>
        <v>R9 </v>
      </c>
      <c r="M1366" s="23" t="s">
        <v>3543</v>
      </c>
      <c r="N1366" s="23" t="s">
        <v>3544</v>
      </c>
      <c r="O1366" s="23" t="s">
        <v>2525</v>
      </c>
      <c r="P1366" s="23">
        <v>32606</v>
      </c>
      <c r="Q1366" s="23">
        <v>0.75</v>
      </c>
      <c r="R1366" s="23" t="s">
        <v>47</v>
      </c>
      <c r="S1366" s="23" t="s">
        <v>822</v>
      </c>
    </row>
    <row r="1367" spans="1:19" x14ac:dyDescent="0.35">
      <c r="A1367" s="23" t="str">
        <f t="shared" si="252"/>
        <v>Henriques Patrick</v>
      </c>
      <c r="B1367" s="23" t="str">
        <f t="shared" si="253"/>
        <v>461.83.338.0</v>
      </c>
      <c r="C1367" s="23" t="str">
        <f t="shared" si="254"/>
        <v>R9</v>
      </c>
      <c r="D1367" s="23">
        <f t="shared" si="255"/>
        <v>0.745</v>
      </c>
      <c r="E1367" s="23" t="str">
        <f t="shared" si="256"/>
        <v>40+</v>
      </c>
      <c r="F1367" s="23" t="str">
        <f t="shared" si="257"/>
        <v>A</v>
      </c>
      <c r="G1367" s="27" t="s">
        <v>5553</v>
      </c>
      <c r="H1367" s="27" t="str">
        <f t="shared" si="251"/>
        <v/>
      </c>
      <c r="I1367" s="23" t="str">
        <f t="shared" si="258"/>
        <v>Messieurs</v>
      </c>
      <c r="J1367" t="str">
        <f t="shared" si="259"/>
        <v>338.0</v>
      </c>
      <c r="K1367">
        <f t="shared" si="260"/>
        <v>3</v>
      </c>
      <c r="L1367" s="23" t="str">
        <f t="shared" si="261"/>
        <v>R9 </v>
      </c>
      <c r="M1367" s="23" t="s">
        <v>5513</v>
      </c>
      <c r="N1367" s="23" t="s">
        <v>5514</v>
      </c>
      <c r="O1367" s="23" t="s">
        <v>2525</v>
      </c>
      <c r="P1367" s="23">
        <v>44992</v>
      </c>
      <c r="Q1367" s="23">
        <v>0.745</v>
      </c>
      <c r="R1367" s="23" t="s">
        <v>68</v>
      </c>
      <c r="S1367" s="23" t="s">
        <v>36</v>
      </c>
    </row>
    <row r="1368" spans="1:19" x14ac:dyDescent="0.35">
      <c r="A1368" s="23" t="str">
        <f t="shared" si="252"/>
        <v>Henry Jonathan</v>
      </c>
      <c r="B1368" s="23" t="str">
        <f t="shared" si="253"/>
        <v>461.98.359.0</v>
      </c>
      <c r="C1368" s="23" t="str">
        <f t="shared" si="254"/>
        <v>R9</v>
      </c>
      <c r="D1368" s="23">
        <f t="shared" si="255"/>
        <v>0.75</v>
      </c>
      <c r="E1368" s="23" t="str">
        <f t="shared" si="256"/>
        <v>A</v>
      </c>
      <c r="F1368" s="23" t="str">
        <f t="shared" si="257"/>
        <v>S</v>
      </c>
      <c r="G1368" s="27" t="s">
        <v>497</v>
      </c>
      <c r="H1368" s="27" t="str">
        <f t="shared" si="251"/>
        <v/>
      </c>
      <c r="I1368" s="23" t="str">
        <f t="shared" si="258"/>
        <v>Messieurs</v>
      </c>
      <c r="J1368" t="str">
        <f t="shared" si="259"/>
        <v>359.0</v>
      </c>
      <c r="K1368">
        <f t="shared" si="260"/>
        <v>3</v>
      </c>
      <c r="L1368" s="23" t="str">
        <f t="shared" si="261"/>
        <v>R9 </v>
      </c>
      <c r="M1368" s="23" t="s">
        <v>1176</v>
      </c>
      <c r="N1368" s="23" t="s">
        <v>1177</v>
      </c>
      <c r="O1368" s="23" t="s">
        <v>2525</v>
      </c>
      <c r="P1368" s="23">
        <v>32606</v>
      </c>
      <c r="Q1368" s="23">
        <v>0.75</v>
      </c>
      <c r="R1368" s="23" t="s">
        <v>36</v>
      </c>
      <c r="S1368" s="23" t="s">
        <v>822</v>
      </c>
    </row>
    <row r="1369" spans="1:19" x14ac:dyDescent="0.35">
      <c r="A1369" s="23" t="str">
        <f t="shared" si="252"/>
        <v>Henry Lionel</v>
      </c>
      <c r="B1369" s="23" t="str">
        <f t="shared" si="253"/>
        <v>461.01.107.0</v>
      </c>
      <c r="C1369" s="23" t="str">
        <f t="shared" si="254"/>
        <v>R9</v>
      </c>
      <c r="D1369" s="23">
        <f t="shared" si="255"/>
        <v>0.75</v>
      </c>
      <c r="E1369" s="23" t="str">
        <f t="shared" si="256"/>
        <v>A</v>
      </c>
      <c r="F1369" s="23" t="str">
        <f t="shared" si="257"/>
        <v>S</v>
      </c>
      <c r="G1369" s="27" t="s">
        <v>497</v>
      </c>
      <c r="H1369" s="27" t="str">
        <f t="shared" si="251"/>
        <v/>
      </c>
      <c r="I1369" s="23" t="str">
        <f t="shared" si="258"/>
        <v>Messieurs</v>
      </c>
      <c r="J1369" t="str">
        <f t="shared" si="259"/>
        <v>107.0</v>
      </c>
      <c r="K1369">
        <f t="shared" si="260"/>
        <v>1</v>
      </c>
      <c r="L1369" s="23" t="str">
        <f t="shared" si="261"/>
        <v>R9 </v>
      </c>
      <c r="M1369" s="23" t="s">
        <v>1178</v>
      </c>
      <c r="N1369" s="23" t="s">
        <v>1179</v>
      </c>
      <c r="O1369" s="23" t="s">
        <v>2525</v>
      </c>
      <c r="P1369" s="23">
        <v>32606</v>
      </c>
      <c r="Q1369" s="23">
        <v>0.75</v>
      </c>
      <c r="R1369" s="23" t="s">
        <v>36</v>
      </c>
      <c r="S1369" s="23" t="s">
        <v>822</v>
      </c>
    </row>
    <row r="1370" spans="1:19" x14ac:dyDescent="0.35">
      <c r="A1370" s="23" t="str">
        <f t="shared" si="252"/>
        <v>Henry Thierry</v>
      </c>
      <c r="B1370" s="23" t="str">
        <f t="shared" si="253"/>
        <v>461.68.145.0</v>
      </c>
      <c r="C1370" s="23" t="str">
        <f t="shared" si="254"/>
        <v>R9</v>
      </c>
      <c r="D1370" s="23">
        <f t="shared" si="255"/>
        <v>0.75</v>
      </c>
      <c r="E1370" s="23" t="str">
        <f t="shared" si="256"/>
        <v>55+</v>
      </c>
      <c r="F1370" s="23" t="str">
        <f t="shared" si="257"/>
        <v>S</v>
      </c>
      <c r="G1370" s="27" t="s">
        <v>497</v>
      </c>
      <c r="H1370" s="27" t="str">
        <f t="shared" si="251"/>
        <v/>
      </c>
      <c r="I1370" s="23" t="str">
        <f t="shared" si="258"/>
        <v>Messieurs</v>
      </c>
      <c r="J1370" t="str">
        <f t="shared" si="259"/>
        <v>145.0</v>
      </c>
      <c r="K1370">
        <f t="shared" si="260"/>
        <v>1</v>
      </c>
      <c r="L1370" s="23" t="str">
        <f t="shared" si="261"/>
        <v>R9 </v>
      </c>
      <c r="M1370" s="23" t="s">
        <v>1180</v>
      </c>
      <c r="N1370" s="23" t="s">
        <v>1181</v>
      </c>
      <c r="O1370" s="23" t="s">
        <v>2525</v>
      </c>
      <c r="P1370" s="23">
        <v>32606</v>
      </c>
      <c r="Q1370" s="23">
        <v>0.75</v>
      </c>
      <c r="R1370" s="23" t="s">
        <v>53</v>
      </c>
      <c r="S1370" s="23" t="s">
        <v>822</v>
      </c>
    </row>
    <row r="1371" spans="1:19" x14ac:dyDescent="0.35">
      <c r="A1371" s="23" t="str">
        <f t="shared" si="252"/>
        <v>Hergott Lawrence</v>
      </c>
      <c r="B1371" s="23" t="str">
        <f t="shared" si="253"/>
        <v>463.14.112.0</v>
      </c>
      <c r="C1371" s="23" t="str">
        <f t="shared" si="254"/>
        <v>R8</v>
      </c>
      <c r="D1371" s="23">
        <f t="shared" si="255"/>
        <v>1.59</v>
      </c>
      <c r="E1371" s="23" t="str">
        <f t="shared" si="256"/>
        <v>12&amp;U</v>
      </c>
      <c r="F1371" s="23" t="str">
        <f t="shared" si="257"/>
        <v>A</v>
      </c>
      <c r="G1371" s="27" t="s">
        <v>5553</v>
      </c>
      <c r="H1371" s="27" t="str">
        <f t="shared" si="251"/>
        <v/>
      </c>
      <c r="I1371" s="23" t="str">
        <f t="shared" si="258"/>
        <v>Messieurs</v>
      </c>
      <c r="J1371" t="str">
        <f t="shared" si="259"/>
        <v>112.0</v>
      </c>
      <c r="K1371">
        <f t="shared" si="260"/>
        <v>1</v>
      </c>
      <c r="L1371" s="23" t="str">
        <f t="shared" si="261"/>
        <v>R8 </v>
      </c>
      <c r="M1371" s="23" t="s">
        <v>5253</v>
      </c>
      <c r="N1371" s="23" t="s">
        <v>5254</v>
      </c>
      <c r="O1371" s="23" t="s">
        <v>2522</v>
      </c>
      <c r="P1371" s="23">
        <v>22829</v>
      </c>
      <c r="Q1371" s="23">
        <v>1.59</v>
      </c>
      <c r="R1371" s="23" t="s">
        <v>50</v>
      </c>
      <c r="S1371" s="23" t="s">
        <v>36</v>
      </c>
    </row>
    <row r="1372" spans="1:19" x14ac:dyDescent="0.35">
      <c r="A1372" s="23" t="str">
        <f t="shared" si="252"/>
        <v>Herke Vivienne</v>
      </c>
      <c r="B1372" s="23" t="str">
        <f t="shared" si="253"/>
        <v>463.69.775.0</v>
      </c>
      <c r="C1372" s="23" t="str">
        <f t="shared" si="254"/>
        <v>R8</v>
      </c>
      <c r="D1372" s="23">
        <f t="shared" si="255"/>
        <v>1.488</v>
      </c>
      <c r="E1372" s="23" t="str">
        <f t="shared" si="256"/>
        <v>55+</v>
      </c>
      <c r="F1372" s="23" t="str">
        <f t="shared" si="257"/>
        <v>A</v>
      </c>
      <c r="G1372" s="27" t="s">
        <v>4910</v>
      </c>
      <c r="H1372" s="27" t="str">
        <f t="shared" si="251"/>
        <v/>
      </c>
      <c r="I1372" s="23" t="str">
        <f t="shared" si="258"/>
        <v>Dames</v>
      </c>
      <c r="J1372" t="str">
        <f t="shared" si="259"/>
        <v>775.0</v>
      </c>
      <c r="K1372">
        <f t="shared" si="260"/>
        <v>7</v>
      </c>
      <c r="L1372" s="23" t="str">
        <f t="shared" si="261"/>
        <v>R8 </v>
      </c>
      <c r="M1372" s="23" t="s">
        <v>6447</v>
      </c>
      <c r="N1372" s="23" t="s">
        <v>6448</v>
      </c>
      <c r="O1372" s="23" t="s">
        <v>2522</v>
      </c>
      <c r="P1372" s="23">
        <v>8649</v>
      </c>
      <c r="Q1372" s="23">
        <v>1.488</v>
      </c>
      <c r="R1372" s="23" t="s">
        <v>53</v>
      </c>
      <c r="S1372" s="23" t="s">
        <v>36</v>
      </c>
    </row>
    <row r="1373" spans="1:19" x14ac:dyDescent="0.35">
      <c r="A1373" s="23" t="str">
        <f t="shared" si="252"/>
        <v>Hermes Rolf</v>
      </c>
      <c r="B1373" s="23" t="str">
        <f t="shared" si="253"/>
        <v>464.74.442.0</v>
      </c>
      <c r="C1373" s="23" t="str">
        <f t="shared" si="254"/>
        <v>R9</v>
      </c>
      <c r="D1373" s="23">
        <f t="shared" si="255"/>
        <v>0.75</v>
      </c>
      <c r="E1373" s="23" t="str">
        <f t="shared" si="256"/>
        <v>50+</v>
      </c>
      <c r="F1373" s="23" t="str">
        <f t="shared" si="257"/>
        <v>A</v>
      </c>
      <c r="G1373" s="27" t="s">
        <v>27</v>
      </c>
      <c r="H1373" s="27" t="str">
        <f t="shared" si="251"/>
        <v/>
      </c>
      <c r="I1373" s="23" t="str">
        <f t="shared" si="258"/>
        <v>Messieurs</v>
      </c>
      <c r="J1373" t="str">
        <f t="shared" si="259"/>
        <v>442.0</v>
      </c>
      <c r="K1373">
        <f t="shared" si="260"/>
        <v>4</v>
      </c>
      <c r="L1373" s="23" t="str">
        <f t="shared" si="261"/>
        <v>R9 </v>
      </c>
      <c r="M1373" s="23" t="s">
        <v>243</v>
      </c>
      <c r="N1373" s="23" t="s">
        <v>244</v>
      </c>
      <c r="O1373" s="23" t="s">
        <v>2525</v>
      </c>
      <c r="P1373" s="23">
        <v>32606</v>
      </c>
      <c r="Q1373" s="23">
        <v>0.75</v>
      </c>
      <c r="R1373" s="23" t="s">
        <v>39</v>
      </c>
      <c r="S1373" s="23" t="s">
        <v>36</v>
      </c>
    </row>
    <row r="1374" spans="1:19" x14ac:dyDescent="0.35">
      <c r="A1374" s="23" t="str">
        <f t="shared" si="252"/>
        <v>Hermie Cyril</v>
      </c>
      <c r="B1374" s="23" t="str">
        <f t="shared" si="253"/>
        <v>464.04.132.0</v>
      </c>
      <c r="C1374" s="23" t="str">
        <f t="shared" si="254"/>
        <v>R5</v>
      </c>
      <c r="D1374" s="23">
        <f t="shared" si="255"/>
        <v>5.7290000000000001</v>
      </c>
      <c r="E1374" s="23" t="str">
        <f t="shared" si="256"/>
        <v>A</v>
      </c>
      <c r="F1374" s="23" t="str">
        <f t="shared" si="257"/>
        <v>S</v>
      </c>
      <c r="G1374" s="27" t="s">
        <v>5553</v>
      </c>
      <c r="H1374" s="27" t="str">
        <f t="shared" si="251"/>
        <v/>
      </c>
      <c r="I1374" s="23" t="str">
        <f t="shared" si="258"/>
        <v>Messieurs</v>
      </c>
      <c r="J1374" t="str">
        <f t="shared" si="259"/>
        <v>132.0</v>
      </c>
      <c r="K1374">
        <f t="shared" si="260"/>
        <v>1</v>
      </c>
      <c r="L1374" s="23" t="str">
        <f t="shared" si="261"/>
        <v>R5 </v>
      </c>
      <c r="M1374" s="23" t="s">
        <v>5081</v>
      </c>
      <c r="N1374" s="23" t="s">
        <v>5082</v>
      </c>
      <c r="O1374" s="23" t="s">
        <v>2536</v>
      </c>
      <c r="P1374" s="23">
        <v>2725</v>
      </c>
      <c r="Q1374" s="23">
        <v>5.7290000000000001</v>
      </c>
      <c r="R1374" s="23" t="s">
        <v>36</v>
      </c>
      <c r="S1374" s="23" t="s">
        <v>822</v>
      </c>
    </row>
    <row r="1375" spans="1:19" x14ac:dyDescent="0.35">
      <c r="A1375" s="23" t="str">
        <f t="shared" si="252"/>
        <v>Hermie Vincent</v>
      </c>
      <c r="B1375" s="23" t="str">
        <f t="shared" si="253"/>
        <v>464.67.177.0</v>
      </c>
      <c r="C1375" s="23" t="str">
        <f t="shared" si="254"/>
        <v>R7</v>
      </c>
      <c r="D1375" s="23">
        <f t="shared" si="255"/>
        <v>3.2709999999999999</v>
      </c>
      <c r="E1375" s="23" t="str">
        <f t="shared" si="256"/>
        <v>55+</v>
      </c>
      <c r="F1375" s="23" t="str">
        <f t="shared" si="257"/>
        <v>A</v>
      </c>
      <c r="G1375" s="27" t="s">
        <v>7006</v>
      </c>
      <c r="H1375" s="27" t="str">
        <f t="shared" si="251"/>
        <v/>
      </c>
      <c r="I1375" s="23" t="str">
        <f t="shared" si="258"/>
        <v>Messieurs</v>
      </c>
      <c r="J1375" t="str">
        <f t="shared" si="259"/>
        <v>177.0</v>
      </c>
      <c r="K1375">
        <f t="shared" si="260"/>
        <v>1</v>
      </c>
      <c r="L1375" s="23" t="str">
        <f t="shared" si="261"/>
        <v>R7 </v>
      </c>
      <c r="M1375" s="23" t="s">
        <v>1353</v>
      </c>
      <c r="N1375" s="23" t="s">
        <v>1354</v>
      </c>
      <c r="O1375" s="23" t="s">
        <v>2518</v>
      </c>
      <c r="P1375" s="23">
        <v>11153</v>
      </c>
      <c r="Q1375" s="23">
        <v>3.2709999999999999</v>
      </c>
      <c r="R1375" s="23" t="s">
        <v>53</v>
      </c>
      <c r="S1375" s="23" t="s">
        <v>36</v>
      </c>
    </row>
    <row r="1376" spans="1:19" x14ac:dyDescent="0.35">
      <c r="A1376" s="23" t="str">
        <f t="shared" si="252"/>
        <v>Hernandez-Genton Thomas</v>
      </c>
      <c r="B1376" s="23" t="str">
        <f t="shared" si="253"/>
        <v>464.16.333.0</v>
      </c>
      <c r="C1376" s="23" t="str">
        <f t="shared" si="254"/>
        <v>R9</v>
      </c>
      <c r="D1376" s="23">
        <f t="shared" si="255"/>
        <v>0.745</v>
      </c>
      <c r="E1376" s="23" t="str">
        <f t="shared" si="256"/>
        <v>10&amp;U</v>
      </c>
      <c r="F1376" s="23" t="str">
        <f t="shared" si="257"/>
        <v>A</v>
      </c>
      <c r="G1376" s="27" t="s">
        <v>4909</v>
      </c>
      <c r="H1376" s="27" t="str">
        <f t="shared" si="251"/>
        <v/>
      </c>
      <c r="I1376" s="23" t="str">
        <f t="shared" si="258"/>
        <v>Messieurs</v>
      </c>
      <c r="J1376" t="str">
        <f t="shared" si="259"/>
        <v>333.0</v>
      </c>
      <c r="K1376">
        <f t="shared" si="260"/>
        <v>3</v>
      </c>
      <c r="L1376" s="23" t="str">
        <f t="shared" si="261"/>
        <v>R9 </v>
      </c>
      <c r="M1376" s="23" t="s">
        <v>5979</v>
      </c>
      <c r="N1376" s="23" t="s">
        <v>5980</v>
      </c>
      <c r="O1376" s="23" t="s">
        <v>2525</v>
      </c>
      <c r="P1376" s="23">
        <v>44992</v>
      </c>
      <c r="Q1376" s="23">
        <v>0.745</v>
      </c>
      <c r="R1376" s="23" t="s">
        <v>106</v>
      </c>
      <c r="S1376" s="23" t="s">
        <v>36</v>
      </c>
    </row>
    <row r="1377" spans="1:19" x14ac:dyDescent="0.35">
      <c r="A1377" s="23" t="str">
        <f t="shared" si="252"/>
        <v>Herrera Mateo</v>
      </c>
      <c r="B1377" s="23" t="str">
        <f t="shared" si="253"/>
        <v>465.17.358.0</v>
      </c>
      <c r="C1377" s="23" t="str">
        <f t="shared" si="254"/>
        <v>R9</v>
      </c>
      <c r="D1377" s="23">
        <f t="shared" si="255"/>
        <v>0.745</v>
      </c>
      <c r="E1377" s="23" t="str">
        <f t="shared" si="256"/>
        <v>10&amp;U</v>
      </c>
      <c r="F1377" s="23" t="str">
        <f t="shared" si="257"/>
        <v>A</v>
      </c>
      <c r="G1377" s="27" t="s">
        <v>28</v>
      </c>
      <c r="H1377" s="27" t="str">
        <f t="shared" si="251"/>
        <v/>
      </c>
      <c r="I1377" s="23" t="str">
        <f t="shared" si="258"/>
        <v>Messieurs</v>
      </c>
      <c r="J1377" t="str">
        <f t="shared" si="259"/>
        <v>358.0</v>
      </c>
      <c r="K1377">
        <f t="shared" si="260"/>
        <v>3</v>
      </c>
      <c r="L1377" s="23" t="str">
        <f t="shared" si="261"/>
        <v>R9 </v>
      </c>
      <c r="M1377" s="23" t="s">
        <v>6128</v>
      </c>
      <c r="N1377" s="23" t="s">
        <v>6129</v>
      </c>
      <c r="O1377" s="23" t="s">
        <v>2525</v>
      </c>
      <c r="P1377" s="23">
        <v>44992</v>
      </c>
      <c r="Q1377" s="23">
        <v>0.745</v>
      </c>
      <c r="R1377" s="23" t="s">
        <v>106</v>
      </c>
      <c r="S1377" s="23" t="s">
        <v>36</v>
      </c>
    </row>
    <row r="1378" spans="1:19" x14ac:dyDescent="0.35">
      <c r="A1378" s="23" t="str">
        <f t="shared" si="252"/>
        <v>Hess Ivan</v>
      </c>
      <c r="B1378" s="23" t="str">
        <f t="shared" si="253"/>
        <v>468.67.174.0</v>
      </c>
      <c r="C1378" s="23" t="str">
        <f t="shared" si="254"/>
        <v>R8</v>
      </c>
      <c r="D1378" s="23">
        <f t="shared" si="255"/>
        <v>1.802</v>
      </c>
      <c r="E1378" s="23" t="str">
        <f t="shared" si="256"/>
        <v>55+</v>
      </c>
      <c r="F1378" s="23" t="str">
        <f t="shared" si="257"/>
        <v>A</v>
      </c>
      <c r="G1378" s="27" t="s">
        <v>29</v>
      </c>
      <c r="H1378" s="27" t="str">
        <f t="shared" si="251"/>
        <v/>
      </c>
      <c r="I1378" s="23" t="str">
        <f t="shared" si="258"/>
        <v>Messieurs</v>
      </c>
      <c r="J1378" t="str">
        <f t="shared" si="259"/>
        <v>174.0</v>
      </c>
      <c r="K1378">
        <f t="shared" si="260"/>
        <v>1</v>
      </c>
      <c r="L1378" s="23" t="str">
        <f t="shared" si="261"/>
        <v>R8 </v>
      </c>
      <c r="M1378" s="23" t="s">
        <v>3786</v>
      </c>
      <c r="N1378" s="23" t="s">
        <v>3787</v>
      </c>
      <c r="O1378" s="23" t="s">
        <v>2522</v>
      </c>
      <c r="P1378" s="23">
        <v>20976</v>
      </c>
      <c r="Q1378" s="23">
        <v>1.802</v>
      </c>
      <c r="R1378" s="23" t="s">
        <v>53</v>
      </c>
      <c r="S1378" s="23" t="s">
        <v>36</v>
      </c>
    </row>
    <row r="1379" spans="1:19" x14ac:dyDescent="0.35">
      <c r="A1379" s="23" t="str">
        <f t="shared" si="252"/>
        <v>Heterd Stephane</v>
      </c>
      <c r="B1379" s="23" t="str">
        <f t="shared" si="253"/>
        <v>469.80.204.0</v>
      </c>
      <c r="C1379" s="23" t="str">
        <f t="shared" si="254"/>
        <v>R7</v>
      </c>
      <c r="D1379" s="23">
        <f t="shared" si="255"/>
        <v>1.919</v>
      </c>
      <c r="E1379" s="23" t="str">
        <f t="shared" si="256"/>
        <v>45+</v>
      </c>
      <c r="F1379" s="23" t="str">
        <f t="shared" si="257"/>
        <v>A</v>
      </c>
      <c r="G1379" s="27" t="s">
        <v>1733</v>
      </c>
      <c r="H1379" s="27" t="str">
        <f t="shared" si="251"/>
        <v/>
      </c>
      <c r="I1379" s="23" t="str">
        <f t="shared" si="258"/>
        <v>Messieurs</v>
      </c>
      <c r="J1379" t="str">
        <f t="shared" si="259"/>
        <v>204.0</v>
      </c>
      <c r="K1379">
        <f t="shared" si="260"/>
        <v>2</v>
      </c>
      <c r="L1379" s="23" t="str">
        <f t="shared" si="261"/>
        <v>R7 </v>
      </c>
      <c r="M1379" s="23" t="s">
        <v>4028</v>
      </c>
      <c r="N1379" s="23" t="s">
        <v>4029</v>
      </c>
      <c r="O1379" s="23" t="s">
        <v>2518</v>
      </c>
      <c r="P1379" s="23">
        <v>20026</v>
      </c>
      <c r="Q1379" s="23">
        <v>1.919</v>
      </c>
      <c r="R1379" s="23" t="s">
        <v>76</v>
      </c>
      <c r="S1379" s="23" t="s">
        <v>36</v>
      </c>
    </row>
    <row r="1380" spans="1:19" x14ac:dyDescent="0.35">
      <c r="A1380" s="23" t="str">
        <f t="shared" si="252"/>
        <v>Heughebaert Alan</v>
      </c>
      <c r="B1380" s="23" t="str">
        <f t="shared" si="253"/>
        <v>469.04.386.0</v>
      </c>
      <c r="C1380" s="23" t="str">
        <f t="shared" si="254"/>
        <v>R7</v>
      </c>
      <c r="D1380" s="23">
        <f t="shared" si="255"/>
        <v>3.2189999999999999</v>
      </c>
      <c r="E1380" s="23" t="str">
        <f t="shared" si="256"/>
        <v>A</v>
      </c>
      <c r="F1380" s="23" t="str">
        <f t="shared" si="257"/>
        <v>S</v>
      </c>
      <c r="G1380" s="27" t="s">
        <v>497</v>
      </c>
      <c r="H1380" s="27" t="str">
        <f t="shared" si="251"/>
        <v/>
      </c>
      <c r="I1380" s="23" t="str">
        <f t="shared" si="258"/>
        <v>Messieurs</v>
      </c>
      <c r="J1380" t="str">
        <f t="shared" si="259"/>
        <v>386.0</v>
      </c>
      <c r="K1380">
        <f t="shared" si="260"/>
        <v>3</v>
      </c>
      <c r="L1380" s="23" t="str">
        <f t="shared" si="261"/>
        <v>R7 </v>
      </c>
      <c r="M1380" s="23" t="s">
        <v>3299</v>
      </c>
      <c r="N1380" s="23" t="s">
        <v>3300</v>
      </c>
      <c r="O1380" s="23" t="s">
        <v>2518</v>
      </c>
      <c r="P1380" s="23">
        <v>11456</v>
      </c>
      <c r="Q1380" s="23">
        <v>3.2189999999999999</v>
      </c>
      <c r="R1380" s="23" t="s">
        <v>36</v>
      </c>
      <c r="S1380" s="23" t="s">
        <v>822</v>
      </c>
    </row>
    <row r="1381" spans="1:19" x14ac:dyDescent="0.35">
      <c r="A1381" s="23" t="str">
        <f t="shared" si="252"/>
        <v>Heughebaert Yves</v>
      </c>
      <c r="B1381" s="23" t="str">
        <f t="shared" si="253"/>
        <v>469.69.427.0</v>
      </c>
      <c r="C1381" s="23" t="str">
        <f t="shared" si="254"/>
        <v>R9</v>
      </c>
      <c r="D1381" s="23">
        <f t="shared" si="255"/>
        <v>0.75</v>
      </c>
      <c r="E1381" s="23" t="str">
        <f t="shared" si="256"/>
        <v>55+</v>
      </c>
      <c r="F1381" s="23" t="str">
        <f t="shared" si="257"/>
        <v>S</v>
      </c>
      <c r="G1381" s="27" t="s">
        <v>1733</v>
      </c>
      <c r="H1381" s="27" t="str">
        <f t="shared" si="251"/>
        <v/>
      </c>
      <c r="I1381" s="23" t="str">
        <f t="shared" si="258"/>
        <v>Messieurs</v>
      </c>
      <c r="J1381" t="str">
        <f t="shared" si="259"/>
        <v>427.0</v>
      </c>
      <c r="K1381">
        <f t="shared" si="260"/>
        <v>4</v>
      </c>
      <c r="L1381" s="23" t="str">
        <f t="shared" si="261"/>
        <v>R9 </v>
      </c>
      <c r="M1381" s="23" t="s">
        <v>1930</v>
      </c>
      <c r="N1381" s="23" t="s">
        <v>1931</v>
      </c>
      <c r="O1381" s="23" t="s">
        <v>2525</v>
      </c>
      <c r="P1381" s="23">
        <v>32606</v>
      </c>
      <c r="Q1381" s="23">
        <v>0.75</v>
      </c>
      <c r="R1381" s="23" t="s">
        <v>53</v>
      </c>
      <c r="S1381" s="23" t="s">
        <v>822</v>
      </c>
    </row>
    <row r="1382" spans="1:19" x14ac:dyDescent="0.35">
      <c r="A1382" s="23" t="str">
        <f t="shared" si="252"/>
        <v>Hideg-Meinich Nathalia</v>
      </c>
      <c r="B1382" s="23" t="str">
        <f t="shared" si="253"/>
        <v>470.40.586.0</v>
      </c>
      <c r="C1382" s="23" t="str">
        <f t="shared" si="254"/>
        <v>R9</v>
      </c>
      <c r="D1382" s="23">
        <f t="shared" si="255"/>
        <v>0.75</v>
      </c>
      <c r="E1382" s="23" t="str">
        <f t="shared" si="256"/>
        <v>85+</v>
      </c>
      <c r="F1382" s="23" t="str">
        <f t="shared" si="257"/>
        <v>S</v>
      </c>
      <c r="G1382" s="27" t="s">
        <v>493</v>
      </c>
      <c r="H1382" s="27" t="str">
        <f t="shared" si="251"/>
        <v/>
      </c>
      <c r="I1382" s="23" t="str">
        <f t="shared" si="258"/>
        <v>Dames</v>
      </c>
      <c r="J1382" t="str">
        <f t="shared" si="259"/>
        <v>586.0</v>
      </c>
      <c r="K1382">
        <f t="shared" si="260"/>
        <v>5</v>
      </c>
      <c r="L1382" s="23" t="str">
        <f t="shared" si="261"/>
        <v>R9 </v>
      </c>
      <c r="M1382" s="23" t="s">
        <v>2144</v>
      </c>
      <c r="N1382" s="23" t="s">
        <v>2145</v>
      </c>
      <c r="O1382" s="23" t="s">
        <v>2525</v>
      </c>
      <c r="P1382" s="23">
        <v>11849</v>
      </c>
      <c r="Q1382" s="23">
        <v>0.75</v>
      </c>
      <c r="R1382" s="23" t="s">
        <v>3605</v>
      </c>
      <c r="S1382" s="23" t="s">
        <v>822</v>
      </c>
    </row>
    <row r="1383" spans="1:19" x14ac:dyDescent="0.35">
      <c r="A1383" s="23" t="str">
        <f t="shared" si="252"/>
        <v>Hijino Ryuto</v>
      </c>
      <c r="B1383" s="23" t="str">
        <f t="shared" si="253"/>
        <v>470.11.248.0</v>
      </c>
      <c r="C1383" s="23" t="str">
        <f t="shared" si="254"/>
        <v>R8</v>
      </c>
      <c r="D1383" s="23">
        <f t="shared" si="255"/>
        <v>0.879</v>
      </c>
      <c r="E1383" s="23" t="str">
        <f t="shared" si="256"/>
        <v>16&amp;U</v>
      </c>
      <c r="F1383" s="23" t="str">
        <f t="shared" si="257"/>
        <v>S</v>
      </c>
      <c r="G1383" s="27" t="s">
        <v>5553</v>
      </c>
      <c r="H1383" s="27" t="str">
        <f t="shared" si="251"/>
        <v/>
      </c>
      <c r="I1383" s="23" t="str">
        <f t="shared" si="258"/>
        <v>Messieurs</v>
      </c>
      <c r="J1383" t="str">
        <f t="shared" si="259"/>
        <v>248.0</v>
      </c>
      <c r="K1383">
        <f t="shared" si="260"/>
        <v>2</v>
      </c>
      <c r="L1383" s="23" t="str">
        <f t="shared" si="261"/>
        <v>R8 </v>
      </c>
      <c r="M1383" s="23" t="s">
        <v>5321</v>
      </c>
      <c r="N1383" s="23" t="s">
        <v>5322</v>
      </c>
      <c r="O1383" s="23" t="s">
        <v>2522</v>
      </c>
      <c r="P1383" s="23">
        <v>30760</v>
      </c>
      <c r="Q1383" s="23">
        <v>0.879</v>
      </c>
      <c r="R1383" s="23" t="s">
        <v>85</v>
      </c>
      <c r="S1383" s="23" t="s">
        <v>822</v>
      </c>
    </row>
    <row r="1384" spans="1:19" x14ac:dyDescent="0.35">
      <c r="A1384" s="23" t="str">
        <f t="shared" si="252"/>
        <v>Hildbrand Adrien</v>
      </c>
      <c r="B1384" s="23" t="str">
        <f t="shared" si="253"/>
        <v>470.08.179.0</v>
      </c>
      <c r="C1384" s="23" t="str">
        <f t="shared" si="254"/>
        <v>R9</v>
      </c>
      <c r="D1384" s="23">
        <f t="shared" si="255"/>
        <v>0.75</v>
      </c>
      <c r="E1384" s="23" t="str">
        <f t="shared" si="256"/>
        <v>18&amp;U</v>
      </c>
      <c r="F1384" s="23" t="str">
        <f t="shared" si="257"/>
        <v>S</v>
      </c>
      <c r="G1384" s="27" t="s">
        <v>4910</v>
      </c>
      <c r="H1384" s="27" t="str">
        <f t="shared" si="251"/>
        <v/>
      </c>
      <c r="I1384" s="23" t="str">
        <f t="shared" si="258"/>
        <v>Messieurs</v>
      </c>
      <c r="J1384" t="str">
        <f t="shared" si="259"/>
        <v>179.0</v>
      </c>
      <c r="K1384">
        <f t="shared" si="260"/>
        <v>1</v>
      </c>
      <c r="L1384" s="23" t="str">
        <f t="shared" si="261"/>
        <v>R9 </v>
      </c>
      <c r="M1384" s="23" t="s">
        <v>6914</v>
      </c>
      <c r="N1384" s="23" t="s">
        <v>6915</v>
      </c>
      <c r="O1384" s="23" t="s">
        <v>2525</v>
      </c>
      <c r="P1384" s="23">
        <v>32606</v>
      </c>
      <c r="Q1384" s="23">
        <v>0.75</v>
      </c>
      <c r="R1384" s="23" t="s">
        <v>71</v>
      </c>
      <c r="S1384" s="23" t="s">
        <v>822</v>
      </c>
    </row>
    <row r="1385" spans="1:19" x14ac:dyDescent="0.35">
      <c r="A1385" s="23" t="str">
        <f t="shared" si="252"/>
        <v>Hilkersberger Vlad</v>
      </c>
      <c r="B1385" s="23" t="str">
        <f t="shared" si="253"/>
        <v>470.04.321.0</v>
      </c>
      <c r="C1385" s="23" t="str">
        <f t="shared" si="254"/>
        <v>R9</v>
      </c>
      <c r="D1385" s="23">
        <f t="shared" si="255"/>
        <v>0.75</v>
      </c>
      <c r="E1385" s="23" t="str">
        <f t="shared" si="256"/>
        <v>A</v>
      </c>
      <c r="F1385" s="23" t="str">
        <f t="shared" si="257"/>
        <v>S</v>
      </c>
      <c r="G1385" s="27" t="s">
        <v>27</v>
      </c>
      <c r="H1385" s="27" t="str">
        <f t="shared" si="251"/>
        <v/>
      </c>
      <c r="I1385" s="23" t="str">
        <f t="shared" si="258"/>
        <v>Messieurs</v>
      </c>
      <c r="J1385" t="str">
        <f t="shared" si="259"/>
        <v>321.0</v>
      </c>
      <c r="K1385">
        <f t="shared" si="260"/>
        <v>3</v>
      </c>
      <c r="L1385" s="23" t="str">
        <f t="shared" si="261"/>
        <v>R9 </v>
      </c>
      <c r="M1385" s="23" t="s">
        <v>1377</v>
      </c>
      <c r="N1385" s="23" t="s">
        <v>1378</v>
      </c>
      <c r="O1385" s="23" t="s">
        <v>2525</v>
      </c>
      <c r="P1385" s="23">
        <v>32606</v>
      </c>
      <c r="Q1385" s="23">
        <v>0.75</v>
      </c>
      <c r="R1385" s="23" t="s">
        <v>36</v>
      </c>
      <c r="S1385" s="23" t="s">
        <v>822</v>
      </c>
    </row>
    <row r="1386" spans="1:19" x14ac:dyDescent="0.35">
      <c r="A1386" s="23" t="str">
        <f t="shared" si="252"/>
        <v>Hillion Elisa</v>
      </c>
      <c r="B1386" s="23" t="str">
        <f t="shared" si="253"/>
        <v>470.06.734.0</v>
      </c>
      <c r="C1386" s="23" t="str">
        <f t="shared" si="254"/>
        <v>R6</v>
      </c>
      <c r="D1386" s="23">
        <f t="shared" si="255"/>
        <v>3.4460000000000002</v>
      </c>
      <c r="E1386" s="23" t="str">
        <f t="shared" si="256"/>
        <v>A</v>
      </c>
      <c r="F1386" s="23" t="str">
        <f t="shared" si="257"/>
        <v>A</v>
      </c>
      <c r="G1386" s="27" t="s">
        <v>3273</v>
      </c>
      <c r="H1386" s="27" t="str">
        <f t="shared" si="251"/>
        <v/>
      </c>
      <c r="I1386" s="23" t="str">
        <f t="shared" si="258"/>
        <v>Dames</v>
      </c>
      <c r="J1386" t="str">
        <f t="shared" si="259"/>
        <v>734.0</v>
      </c>
      <c r="K1386">
        <f t="shared" si="260"/>
        <v>7</v>
      </c>
      <c r="L1386" s="23" t="str">
        <f t="shared" si="261"/>
        <v>R6 </v>
      </c>
      <c r="M1386" s="23" t="s">
        <v>3321</v>
      </c>
      <c r="N1386" s="23" t="s">
        <v>3322</v>
      </c>
      <c r="O1386" s="23" t="s">
        <v>2517</v>
      </c>
      <c r="P1386" s="23">
        <v>3606</v>
      </c>
      <c r="Q1386" s="23">
        <v>3.4460000000000002</v>
      </c>
      <c r="R1386" s="23" t="s">
        <v>36</v>
      </c>
      <c r="S1386" s="23" t="s">
        <v>36</v>
      </c>
    </row>
    <row r="1387" spans="1:19" x14ac:dyDescent="0.35">
      <c r="A1387" s="23" t="str">
        <f t="shared" si="252"/>
        <v>Hillion Grégory</v>
      </c>
      <c r="B1387" s="23" t="str">
        <f t="shared" si="253"/>
        <v>470.58.285.0</v>
      </c>
      <c r="C1387" s="23" t="str">
        <f t="shared" si="254"/>
        <v>R9</v>
      </c>
      <c r="D1387" s="23">
        <f t="shared" si="255"/>
        <v>0.75</v>
      </c>
      <c r="E1387" s="23" t="str">
        <f t="shared" si="256"/>
        <v>65+</v>
      </c>
      <c r="F1387" s="23" t="str">
        <f t="shared" si="257"/>
        <v>A</v>
      </c>
      <c r="G1387" s="27" t="s">
        <v>3273</v>
      </c>
      <c r="H1387" s="27" t="str">
        <f t="shared" si="251"/>
        <v/>
      </c>
      <c r="I1387" s="23" t="str">
        <f t="shared" si="258"/>
        <v>Messieurs</v>
      </c>
      <c r="J1387" t="str">
        <f t="shared" si="259"/>
        <v>285.0</v>
      </c>
      <c r="K1387">
        <f t="shared" si="260"/>
        <v>2</v>
      </c>
      <c r="L1387" s="23" t="str">
        <f t="shared" si="261"/>
        <v>R9 </v>
      </c>
      <c r="M1387" s="23" t="s">
        <v>3507</v>
      </c>
      <c r="N1387" s="23" t="s">
        <v>3508</v>
      </c>
      <c r="O1387" s="23" t="s">
        <v>2525</v>
      </c>
      <c r="P1387" s="23">
        <v>32606</v>
      </c>
      <c r="Q1387" s="23">
        <v>0.75</v>
      </c>
      <c r="R1387" s="23" t="s">
        <v>96</v>
      </c>
      <c r="S1387" s="23" t="s">
        <v>36</v>
      </c>
    </row>
    <row r="1388" spans="1:19" x14ac:dyDescent="0.35">
      <c r="A1388" s="23" t="str">
        <f t="shared" si="252"/>
        <v>Hinkel Helena</v>
      </c>
      <c r="B1388" s="23" t="str">
        <f t="shared" si="253"/>
        <v>471.01.734.0</v>
      </c>
      <c r="C1388" s="23" t="str">
        <f t="shared" si="254"/>
        <v>R8</v>
      </c>
      <c r="D1388" s="23">
        <f t="shared" si="255"/>
        <v>0.995</v>
      </c>
      <c r="E1388" s="23" t="str">
        <f t="shared" si="256"/>
        <v>A</v>
      </c>
      <c r="F1388" s="23" t="str">
        <f t="shared" si="257"/>
        <v>S</v>
      </c>
      <c r="G1388" s="27" t="s">
        <v>5553</v>
      </c>
      <c r="H1388" s="27" t="str">
        <f t="shared" si="251"/>
        <v/>
      </c>
      <c r="I1388" s="23" t="str">
        <f t="shared" si="258"/>
        <v>Dames</v>
      </c>
      <c r="J1388" t="str">
        <f t="shared" si="259"/>
        <v>734.0</v>
      </c>
      <c r="K1388">
        <f t="shared" si="260"/>
        <v>7</v>
      </c>
      <c r="L1388" s="23" t="str">
        <f t="shared" si="261"/>
        <v>R8 </v>
      </c>
      <c r="M1388" s="23" t="s">
        <v>5147</v>
      </c>
      <c r="N1388" s="23" t="s">
        <v>5148</v>
      </c>
      <c r="O1388" s="23" t="s">
        <v>2522</v>
      </c>
      <c r="P1388" s="23">
        <v>10667</v>
      </c>
      <c r="Q1388" s="23">
        <v>0.995</v>
      </c>
      <c r="R1388" s="23" t="s">
        <v>36</v>
      </c>
      <c r="S1388" s="23" t="s">
        <v>822</v>
      </c>
    </row>
    <row r="1389" spans="1:19" x14ac:dyDescent="0.35">
      <c r="A1389" s="23" t="str">
        <f t="shared" si="252"/>
        <v>Hirt Pierre</v>
      </c>
      <c r="B1389" s="23" t="str">
        <f t="shared" si="253"/>
        <v>473.60.465.0</v>
      </c>
      <c r="C1389" s="23" t="str">
        <f t="shared" si="254"/>
        <v>R7</v>
      </c>
      <c r="D1389" s="23">
        <f t="shared" si="255"/>
        <v>2.0209999999999999</v>
      </c>
      <c r="E1389" s="23" t="str">
        <f t="shared" si="256"/>
        <v>65+</v>
      </c>
      <c r="F1389" s="23" t="str">
        <f t="shared" si="257"/>
        <v>A</v>
      </c>
      <c r="G1389" s="27" t="s">
        <v>4910</v>
      </c>
      <c r="H1389" s="27" t="str">
        <f t="shared" si="251"/>
        <v/>
      </c>
      <c r="I1389" s="23" t="str">
        <f t="shared" si="258"/>
        <v>Messieurs</v>
      </c>
      <c r="J1389" t="str">
        <f t="shared" si="259"/>
        <v>465.0</v>
      </c>
      <c r="K1389">
        <f t="shared" si="260"/>
        <v>4</v>
      </c>
      <c r="L1389" s="23" t="str">
        <f t="shared" si="261"/>
        <v>R7 </v>
      </c>
      <c r="M1389" s="23" t="s">
        <v>6686</v>
      </c>
      <c r="N1389" s="23" t="s">
        <v>6687</v>
      </c>
      <c r="O1389" s="23" t="s">
        <v>2518</v>
      </c>
      <c r="P1389" s="23">
        <v>19230</v>
      </c>
      <c r="Q1389" s="23">
        <v>2.0209999999999999</v>
      </c>
      <c r="R1389" s="23" t="s">
        <v>96</v>
      </c>
      <c r="S1389" s="23" t="s">
        <v>36</v>
      </c>
    </row>
    <row r="1390" spans="1:19" x14ac:dyDescent="0.35">
      <c r="A1390" s="23" t="str">
        <f t="shared" si="252"/>
        <v>Hirzel Alexandra</v>
      </c>
      <c r="B1390" s="23" t="str">
        <f t="shared" si="253"/>
        <v>473.86.579.0</v>
      </c>
      <c r="C1390" s="23" t="str">
        <f t="shared" si="254"/>
        <v>R5</v>
      </c>
      <c r="D1390" s="23">
        <f t="shared" si="255"/>
        <v>5.4870000000000001</v>
      </c>
      <c r="E1390" s="23" t="str">
        <f t="shared" si="256"/>
        <v>40+</v>
      </c>
      <c r="F1390" s="23" t="str">
        <f t="shared" si="257"/>
        <v>A</v>
      </c>
      <c r="G1390" s="27" t="s">
        <v>4910</v>
      </c>
      <c r="H1390" s="27" t="str">
        <f t="shared" si="251"/>
        <v/>
      </c>
      <c r="I1390" s="23" t="str">
        <f t="shared" si="258"/>
        <v>Dames</v>
      </c>
      <c r="J1390" t="str">
        <f t="shared" si="259"/>
        <v>579.0</v>
      </c>
      <c r="K1390">
        <f t="shared" si="260"/>
        <v>5</v>
      </c>
      <c r="L1390" s="23" t="str">
        <f t="shared" si="261"/>
        <v>R5 </v>
      </c>
      <c r="M1390" s="23" t="s">
        <v>6271</v>
      </c>
      <c r="N1390" s="23" t="s">
        <v>6272</v>
      </c>
      <c r="O1390" s="23" t="s">
        <v>2536</v>
      </c>
      <c r="P1390" s="23">
        <v>1168</v>
      </c>
      <c r="Q1390" s="23">
        <v>5.4870000000000001</v>
      </c>
      <c r="R1390" s="23" t="s">
        <v>68</v>
      </c>
      <c r="S1390" s="23" t="s">
        <v>36</v>
      </c>
    </row>
    <row r="1391" spans="1:19" x14ac:dyDescent="0.35">
      <c r="A1391" s="23" t="str">
        <f t="shared" si="252"/>
        <v>Hirzel Johan</v>
      </c>
      <c r="B1391" s="23" t="str">
        <f t="shared" si="253"/>
        <v>473.88.239.0</v>
      </c>
      <c r="C1391" s="23" t="str">
        <f t="shared" si="254"/>
        <v>R7</v>
      </c>
      <c r="D1391" s="23">
        <f t="shared" si="255"/>
        <v>2.3109999999999999</v>
      </c>
      <c r="E1391" s="23" t="str">
        <f t="shared" si="256"/>
        <v>35+</v>
      </c>
      <c r="F1391" s="23" t="str">
        <f t="shared" si="257"/>
        <v>A</v>
      </c>
      <c r="G1391" s="27" t="s">
        <v>4910</v>
      </c>
      <c r="H1391" s="27" t="str">
        <f t="shared" si="251"/>
        <v/>
      </c>
      <c r="I1391" s="23" t="str">
        <f t="shared" si="258"/>
        <v>Messieurs</v>
      </c>
      <c r="J1391" t="str">
        <f t="shared" si="259"/>
        <v>239.0</v>
      </c>
      <c r="K1391">
        <f t="shared" si="260"/>
        <v>2</v>
      </c>
      <c r="L1391" s="23" t="str">
        <f t="shared" si="261"/>
        <v>R7 </v>
      </c>
      <c r="M1391" s="23" t="s">
        <v>6654</v>
      </c>
      <c r="N1391" s="23" t="s">
        <v>6655</v>
      </c>
      <c r="O1391" s="23" t="s">
        <v>2518</v>
      </c>
      <c r="P1391" s="23">
        <v>17147</v>
      </c>
      <c r="Q1391" s="23">
        <v>2.3109999999999999</v>
      </c>
      <c r="R1391" s="23" t="s">
        <v>42</v>
      </c>
      <c r="S1391" s="23" t="s">
        <v>36</v>
      </c>
    </row>
    <row r="1392" spans="1:19" x14ac:dyDescent="0.35">
      <c r="A1392" s="23" t="str">
        <f t="shared" si="252"/>
        <v>Hirzel Matthias</v>
      </c>
      <c r="B1392" s="23" t="str">
        <f t="shared" si="253"/>
        <v>473.85.228.0</v>
      </c>
      <c r="C1392" s="23" t="str">
        <f t="shared" si="254"/>
        <v>R6</v>
      </c>
      <c r="D1392" s="23">
        <f t="shared" si="255"/>
        <v>4.0860000000000003</v>
      </c>
      <c r="E1392" s="23" t="str">
        <f t="shared" si="256"/>
        <v>40+</v>
      </c>
      <c r="F1392" s="23" t="str">
        <f t="shared" si="257"/>
        <v>A</v>
      </c>
      <c r="G1392" s="27" t="s">
        <v>3274</v>
      </c>
      <c r="H1392" s="27" t="str">
        <f t="shared" si="251"/>
        <v/>
      </c>
      <c r="I1392" s="23" t="str">
        <f t="shared" si="258"/>
        <v>Messieurs</v>
      </c>
      <c r="J1392" t="str">
        <f t="shared" si="259"/>
        <v>228.0</v>
      </c>
      <c r="K1392">
        <f t="shared" si="260"/>
        <v>2</v>
      </c>
      <c r="L1392" s="23" t="str">
        <f t="shared" si="261"/>
        <v>R6 </v>
      </c>
      <c r="M1392" s="23" t="s">
        <v>3670</v>
      </c>
      <c r="N1392" s="23" t="s">
        <v>3671</v>
      </c>
      <c r="O1392" s="23" t="s">
        <v>2517</v>
      </c>
      <c r="P1392" s="23">
        <v>7289</v>
      </c>
      <c r="Q1392" s="23">
        <v>4.0860000000000003</v>
      </c>
      <c r="R1392" s="23" t="s">
        <v>68</v>
      </c>
      <c r="S1392" s="23" t="s">
        <v>36</v>
      </c>
    </row>
    <row r="1393" spans="1:19" x14ac:dyDescent="0.35">
      <c r="A1393" s="23" t="str">
        <f t="shared" si="252"/>
        <v>Hochschild Nicole</v>
      </c>
      <c r="B1393" s="23" t="str">
        <f t="shared" si="253"/>
        <v>475.64.766.0</v>
      </c>
      <c r="C1393" s="23" t="str">
        <f t="shared" si="254"/>
        <v>R4</v>
      </c>
      <c r="D1393" s="23">
        <f t="shared" si="255"/>
        <v>6.1059999999999999</v>
      </c>
      <c r="E1393" s="23" t="str">
        <f t="shared" si="256"/>
        <v>60+</v>
      </c>
      <c r="F1393" s="23" t="str">
        <f t="shared" si="257"/>
        <v>A</v>
      </c>
      <c r="G1393" s="27" t="s">
        <v>29</v>
      </c>
      <c r="H1393" s="27" t="str">
        <f t="shared" ref="H1393:H1456" si="262">IF(B1393=B1392,1,"")</f>
        <v/>
      </c>
      <c r="I1393" s="23" t="str">
        <f t="shared" si="258"/>
        <v>Dames</v>
      </c>
      <c r="J1393" t="str">
        <f t="shared" si="259"/>
        <v>766.0</v>
      </c>
      <c r="K1393">
        <f t="shared" si="260"/>
        <v>7</v>
      </c>
      <c r="L1393" s="23" t="str">
        <f t="shared" si="261"/>
        <v>R4 </v>
      </c>
      <c r="M1393" s="23" t="s">
        <v>4108</v>
      </c>
      <c r="N1393" s="23" t="s">
        <v>4109</v>
      </c>
      <c r="O1393" s="23" t="s">
        <v>2516</v>
      </c>
      <c r="P1393" s="23">
        <v>812</v>
      </c>
      <c r="Q1393" s="23">
        <v>6.1059999999999999</v>
      </c>
      <c r="R1393" s="23" t="s">
        <v>47</v>
      </c>
      <c r="S1393" s="23" t="s">
        <v>36</v>
      </c>
    </row>
    <row r="1394" spans="1:19" x14ac:dyDescent="0.35">
      <c r="A1394" s="23" t="str">
        <f t="shared" si="252"/>
        <v>Hofer Maud</v>
      </c>
      <c r="B1394" s="23" t="str">
        <f t="shared" si="253"/>
        <v>476.06.728.0</v>
      </c>
      <c r="C1394" s="23" t="str">
        <f t="shared" si="254"/>
        <v>R9</v>
      </c>
      <c r="D1394" s="23">
        <f t="shared" si="255"/>
        <v>0.75</v>
      </c>
      <c r="E1394" s="23" t="str">
        <f t="shared" si="256"/>
        <v>A</v>
      </c>
      <c r="F1394" s="23" t="str">
        <f t="shared" si="257"/>
        <v>S</v>
      </c>
      <c r="G1394" s="27" t="s">
        <v>29</v>
      </c>
      <c r="H1394" s="27" t="str">
        <f t="shared" si="262"/>
        <v/>
      </c>
      <c r="I1394" s="23" t="str">
        <f t="shared" si="258"/>
        <v>Dames</v>
      </c>
      <c r="J1394" t="str">
        <f t="shared" si="259"/>
        <v>728.0</v>
      </c>
      <c r="K1394">
        <f t="shared" si="260"/>
        <v>7</v>
      </c>
      <c r="L1394" s="23" t="str">
        <f t="shared" si="261"/>
        <v>R9 </v>
      </c>
      <c r="M1394" s="23" t="s">
        <v>4148</v>
      </c>
      <c r="N1394" s="23" t="s">
        <v>4149</v>
      </c>
      <c r="O1394" s="23" t="s">
        <v>2525</v>
      </c>
      <c r="P1394" s="23">
        <v>11849</v>
      </c>
      <c r="Q1394" s="23">
        <v>0.75</v>
      </c>
      <c r="R1394" s="23" t="s">
        <v>36</v>
      </c>
      <c r="S1394" s="23" t="s">
        <v>822</v>
      </c>
    </row>
    <row r="1395" spans="1:19" x14ac:dyDescent="0.35">
      <c r="A1395" s="23" t="str">
        <f t="shared" si="252"/>
        <v>Hofmann Nastasja</v>
      </c>
      <c r="B1395" s="23" t="str">
        <f t="shared" si="253"/>
        <v>478.05.605.0</v>
      </c>
      <c r="C1395" s="23" t="str">
        <f t="shared" si="254"/>
        <v>R7</v>
      </c>
      <c r="D1395" s="23">
        <f t="shared" si="255"/>
        <v>2.673</v>
      </c>
      <c r="E1395" s="23" t="str">
        <f t="shared" si="256"/>
        <v>A</v>
      </c>
      <c r="F1395" s="23" t="str">
        <f t="shared" si="257"/>
        <v>S</v>
      </c>
      <c r="G1395" s="27" t="s">
        <v>4910</v>
      </c>
      <c r="H1395" s="27" t="str">
        <f t="shared" si="262"/>
        <v/>
      </c>
      <c r="I1395" s="23" t="str">
        <f t="shared" si="258"/>
        <v>Dames</v>
      </c>
      <c r="J1395" t="str">
        <f t="shared" si="259"/>
        <v>605.0</v>
      </c>
      <c r="K1395">
        <f t="shared" si="260"/>
        <v>6</v>
      </c>
      <c r="L1395" s="23" t="str">
        <f t="shared" si="261"/>
        <v>R7 </v>
      </c>
      <c r="M1395" s="23" t="s">
        <v>6381</v>
      </c>
      <c r="N1395" s="23" t="s">
        <v>6382</v>
      </c>
      <c r="O1395" s="23" t="s">
        <v>2518</v>
      </c>
      <c r="P1395" s="23">
        <v>5094</v>
      </c>
      <c r="Q1395" s="23">
        <v>2.673</v>
      </c>
      <c r="R1395" s="23" t="s">
        <v>36</v>
      </c>
      <c r="S1395" s="23" t="s">
        <v>822</v>
      </c>
    </row>
    <row r="1396" spans="1:19" x14ac:dyDescent="0.35">
      <c r="A1396" s="23" t="str">
        <f t="shared" si="252"/>
        <v>Hofmann Philippe</v>
      </c>
      <c r="B1396" s="23" t="str">
        <f t="shared" si="253"/>
        <v>478.74.382.0</v>
      </c>
      <c r="C1396" s="23" t="str">
        <f t="shared" si="254"/>
        <v>R9</v>
      </c>
      <c r="D1396" s="23">
        <f t="shared" si="255"/>
        <v>0.75</v>
      </c>
      <c r="E1396" s="23" t="str">
        <f t="shared" si="256"/>
        <v>50+</v>
      </c>
      <c r="F1396" s="23" t="str">
        <f t="shared" si="257"/>
        <v>S</v>
      </c>
      <c r="G1396" s="27" t="s">
        <v>25</v>
      </c>
      <c r="H1396" s="27" t="str">
        <f t="shared" si="262"/>
        <v/>
      </c>
      <c r="I1396" s="23" t="str">
        <f t="shared" si="258"/>
        <v>Messieurs</v>
      </c>
      <c r="J1396" t="str">
        <f t="shared" si="259"/>
        <v>382.0</v>
      </c>
      <c r="K1396">
        <f t="shared" si="260"/>
        <v>3</v>
      </c>
      <c r="L1396" s="23" t="str">
        <f t="shared" si="261"/>
        <v>R9 </v>
      </c>
      <c r="M1396" s="23" t="s">
        <v>909</v>
      </c>
      <c r="N1396" s="23" t="s">
        <v>910</v>
      </c>
      <c r="O1396" s="23" t="s">
        <v>2525</v>
      </c>
      <c r="P1396" s="23">
        <v>32606</v>
      </c>
      <c r="Q1396" s="23">
        <v>0.75</v>
      </c>
      <c r="R1396" s="23" t="s">
        <v>39</v>
      </c>
      <c r="S1396" s="23" t="s">
        <v>822</v>
      </c>
    </row>
    <row r="1397" spans="1:19" x14ac:dyDescent="0.35">
      <c r="A1397" s="23" t="str">
        <f t="shared" si="252"/>
        <v>Hofmann Sarah</v>
      </c>
      <c r="B1397" s="23" t="str">
        <f t="shared" si="253"/>
        <v>478.78.846.0</v>
      </c>
      <c r="C1397" s="23" t="str">
        <f t="shared" si="254"/>
        <v>R6</v>
      </c>
      <c r="D1397" s="23">
        <f t="shared" si="255"/>
        <v>3.7189999999999999</v>
      </c>
      <c r="E1397" s="23" t="str">
        <f t="shared" si="256"/>
        <v>45+</v>
      </c>
      <c r="F1397" s="23" t="str">
        <f t="shared" si="257"/>
        <v>A</v>
      </c>
      <c r="G1397" s="27" t="s">
        <v>25</v>
      </c>
      <c r="H1397" s="27" t="str">
        <f t="shared" si="262"/>
        <v/>
      </c>
      <c r="I1397" s="23" t="str">
        <f t="shared" si="258"/>
        <v>Dames</v>
      </c>
      <c r="J1397" t="str">
        <f t="shared" si="259"/>
        <v>846.0</v>
      </c>
      <c r="K1397">
        <f t="shared" si="260"/>
        <v>8</v>
      </c>
      <c r="L1397" s="23" t="str">
        <f t="shared" si="261"/>
        <v>R6 </v>
      </c>
      <c r="M1397" s="23" t="s">
        <v>501</v>
      </c>
      <c r="N1397" s="23" t="s">
        <v>502</v>
      </c>
      <c r="O1397" s="23" t="s">
        <v>2517</v>
      </c>
      <c r="P1397" s="23">
        <v>3157</v>
      </c>
      <c r="Q1397" s="23">
        <v>3.7189999999999999</v>
      </c>
      <c r="R1397" s="23" t="s">
        <v>76</v>
      </c>
      <c r="S1397" s="23" t="s">
        <v>36</v>
      </c>
    </row>
    <row r="1398" spans="1:19" x14ac:dyDescent="0.35">
      <c r="A1398" s="23" t="str">
        <f t="shared" si="252"/>
        <v>Hofstetter Gilles-Antoine</v>
      </c>
      <c r="B1398" s="23" t="str">
        <f t="shared" si="253"/>
        <v>479.72.265.0</v>
      </c>
      <c r="C1398" s="23" t="str">
        <f t="shared" si="254"/>
        <v>R7</v>
      </c>
      <c r="D1398" s="23">
        <f t="shared" si="255"/>
        <v>3.3</v>
      </c>
      <c r="E1398" s="23" t="str">
        <f t="shared" si="256"/>
        <v>50+</v>
      </c>
      <c r="F1398" s="23" t="str">
        <f t="shared" si="257"/>
        <v>A</v>
      </c>
      <c r="G1398" s="27" t="s">
        <v>4910</v>
      </c>
      <c r="H1398" s="27" t="str">
        <f t="shared" si="262"/>
        <v/>
      </c>
      <c r="I1398" s="23" t="str">
        <f t="shared" si="258"/>
        <v>Messieurs</v>
      </c>
      <c r="J1398" t="str">
        <f t="shared" si="259"/>
        <v>265.0</v>
      </c>
      <c r="K1398">
        <f t="shared" si="260"/>
        <v>2</v>
      </c>
      <c r="L1398" s="23" t="str">
        <f t="shared" si="261"/>
        <v>R7 </v>
      </c>
      <c r="M1398" s="23" t="s">
        <v>6557</v>
      </c>
      <c r="N1398" s="23" t="s">
        <v>6558</v>
      </c>
      <c r="O1398" s="23" t="s">
        <v>2518</v>
      </c>
      <c r="P1398" s="23">
        <v>11005</v>
      </c>
      <c r="Q1398" s="23">
        <v>3.3</v>
      </c>
      <c r="R1398" s="23" t="s">
        <v>39</v>
      </c>
      <c r="S1398" s="23" t="s">
        <v>36</v>
      </c>
    </row>
    <row r="1399" spans="1:19" x14ac:dyDescent="0.35">
      <c r="A1399" s="23" t="str">
        <f t="shared" si="252"/>
        <v>Hofstetter Quentin</v>
      </c>
      <c r="B1399" s="23" t="str">
        <f t="shared" si="253"/>
        <v>479.98.155.0</v>
      </c>
      <c r="C1399" s="23" t="str">
        <f t="shared" si="254"/>
        <v>R9</v>
      </c>
      <c r="D1399" s="23">
        <f t="shared" si="255"/>
        <v>0.75</v>
      </c>
      <c r="E1399" s="23" t="str">
        <f t="shared" si="256"/>
        <v>A</v>
      </c>
      <c r="F1399" s="23" t="str">
        <f t="shared" si="257"/>
        <v>S</v>
      </c>
      <c r="G1399" s="27" t="s">
        <v>497</v>
      </c>
      <c r="H1399" s="27" t="str">
        <f t="shared" si="262"/>
        <v/>
      </c>
      <c r="I1399" s="23" t="str">
        <f t="shared" si="258"/>
        <v>Messieurs</v>
      </c>
      <c r="J1399" t="str">
        <f t="shared" si="259"/>
        <v>155.0</v>
      </c>
      <c r="K1399">
        <f t="shared" si="260"/>
        <v>1</v>
      </c>
      <c r="L1399" s="23" t="str">
        <f t="shared" si="261"/>
        <v>R9 </v>
      </c>
      <c r="M1399" s="23" t="s">
        <v>1182</v>
      </c>
      <c r="N1399" s="23" t="s">
        <v>1183</v>
      </c>
      <c r="O1399" s="23" t="s">
        <v>2525</v>
      </c>
      <c r="P1399" s="23">
        <v>32606</v>
      </c>
      <c r="Q1399" s="23">
        <v>0.75</v>
      </c>
      <c r="R1399" s="23" t="s">
        <v>36</v>
      </c>
      <c r="S1399" s="23" t="s">
        <v>822</v>
      </c>
    </row>
    <row r="1400" spans="1:19" x14ac:dyDescent="0.35">
      <c r="A1400" s="23" t="str">
        <f t="shared" si="252"/>
        <v>Hogan Sabrina</v>
      </c>
      <c r="B1400" s="23" t="str">
        <f t="shared" si="253"/>
        <v>816.88.621.0</v>
      </c>
      <c r="C1400" s="23" t="str">
        <f t="shared" si="254"/>
        <v>R5</v>
      </c>
      <c r="D1400" s="23">
        <f t="shared" si="255"/>
        <v>5.524</v>
      </c>
      <c r="E1400" s="23" t="str">
        <f t="shared" si="256"/>
        <v>35+</v>
      </c>
      <c r="F1400" s="23" t="str">
        <f t="shared" si="257"/>
        <v>A</v>
      </c>
      <c r="G1400" s="27" t="s">
        <v>4910</v>
      </c>
      <c r="H1400" s="27" t="str">
        <f t="shared" si="262"/>
        <v/>
      </c>
      <c r="I1400" s="23" t="str">
        <f t="shared" si="258"/>
        <v>Dames</v>
      </c>
      <c r="J1400" t="str">
        <f t="shared" si="259"/>
        <v>621.0</v>
      </c>
      <c r="K1400">
        <f t="shared" si="260"/>
        <v>6</v>
      </c>
      <c r="L1400" s="23" t="str">
        <f t="shared" si="261"/>
        <v>R5 </v>
      </c>
      <c r="M1400" s="23" t="s">
        <v>6267</v>
      </c>
      <c r="N1400" s="23" t="s">
        <v>6268</v>
      </c>
      <c r="O1400" s="23" t="s">
        <v>2536</v>
      </c>
      <c r="P1400" s="23">
        <v>1142</v>
      </c>
      <c r="Q1400" s="23">
        <v>5.524</v>
      </c>
      <c r="R1400" s="23" t="s">
        <v>42</v>
      </c>
      <c r="S1400" s="23" t="s">
        <v>36</v>
      </c>
    </row>
    <row r="1401" spans="1:19" x14ac:dyDescent="0.35">
      <c r="A1401" s="23" t="str">
        <f t="shared" si="252"/>
        <v>Hoieii/Serhan Ali</v>
      </c>
      <c r="B1401" s="23" t="str">
        <f t="shared" si="253"/>
        <v>480.11.220.0</v>
      </c>
      <c r="C1401" s="23" t="str">
        <f t="shared" si="254"/>
        <v>R9</v>
      </c>
      <c r="D1401" s="23">
        <f t="shared" si="255"/>
        <v>0.75</v>
      </c>
      <c r="E1401" s="23" t="str">
        <f t="shared" si="256"/>
        <v>16&amp;U</v>
      </c>
      <c r="F1401" s="23" t="str">
        <f t="shared" si="257"/>
        <v>S</v>
      </c>
      <c r="G1401" s="27" t="s">
        <v>5553</v>
      </c>
      <c r="H1401" s="27" t="str">
        <f t="shared" si="262"/>
        <v/>
      </c>
      <c r="I1401" s="23" t="str">
        <f t="shared" si="258"/>
        <v>Messieurs</v>
      </c>
      <c r="J1401" t="str">
        <f t="shared" si="259"/>
        <v>220.0</v>
      </c>
      <c r="K1401">
        <f t="shared" si="260"/>
        <v>2</v>
      </c>
      <c r="L1401" s="23" t="str">
        <f t="shared" si="261"/>
        <v>R9 </v>
      </c>
      <c r="M1401" s="23" t="s">
        <v>5459</v>
      </c>
      <c r="N1401" s="23" t="s">
        <v>5460</v>
      </c>
      <c r="O1401" s="23" t="s">
        <v>2525</v>
      </c>
      <c r="P1401" s="23">
        <v>32606</v>
      </c>
      <c r="Q1401" s="23">
        <v>0.75</v>
      </c>
      <c r="R1401" s="23" t="s">
        <v>85</v>
      </c>
      <c r="S1401" s="23" t="s">
        <v>822</v>
      </c>
    </row>
    <row r="1402" spans="1:19" x14ac:dyDescent="0.35">
      <c r="A1402" s="23" t="str">
        <f t="shared" si="252"/>
        <v>Holgado Juan Carlos</v>
      </c>
      <c r="B1402" s="23" t="str">
        <f t="shared" si="253"/>
        <v>481.68.216.0</v>
      </c>
      <c r="C1402" s="23" t="str">
        <f t="shared" si="254"/>
        <v>R9</v>
      </c>
      <c r="D1402" s="23">
        <f t="shared" si="255"/>
        <v>0.75</v>
      </c>
      <c r="E1402" s="23" t="str">
        <f t="shared" si="256"/>
        <v>55+</v>
      </c>
      <c r="F1402" s="23" t="str">
        <f t="shared" si="257"/>
        <v>S</v>
      </c>
      <c r="G1402" s="27" t="s">
        <v>4910</v>
      </c>
      <c r="H1402" s="27" t="str">
        <f t="shared" si="262"/>
        <v/>
      </c>
      <c r="I1402" s="23" t="str">
        <f t="shared" si="258"/>
        <v>Messieurs</v>
      </c>
      <c r="J1402" t="str">
        <f t="shared" si="259"/>
        <v>216.0</v>
      </c>
      <c r="K1402">
        <f t="shared" si="260"/>
        <v>2</v>
      </c>
      <c r="L1402" s="23" t="str">
        <f t="shared" si="261"/>
        <v>R9 </v>
      </c>
      <c r="M1402" s="23" t="s">
        <v>6894</v>
      </c>
      <c r="N1402" s="23" t="s">
        <v>6895</v>
      </c>
      <c r="O1402" s="23" t="s">
        <v>2525</v>
      </c>
      <c r="P1402" s="23">
        <v>32606</v>
      </c>
      <c r="Q1402" s="23">
        <v>0.75</v>
      </c>
      <c r="R1402" s="23" t="s">
        <v>53</v>
      </c>
      <c r="S1402" s="23" t="s">
        <v>822</v>
      </c>
    </row>
    <row r="1403" spans="1:19" x14ac:dyDescent="0.35">
      <c r="A1403" s="23" t="str">
        <f t="shared" si="252"/>
        <v>Holmes Alison</v>
      </c>
      <c r="B1403" s="23" t="str">
        <f t="shared" si="253"/>
        <v>481.64.577.0</v>
      </c>
      <c r="C1403" s="23" t="str">
        <f t="shared" si="254"/>
        <v>R5</v>
      </c>
      <c r="D1403" s="23">
        <f t="shared" si="255"/>
        <v>4.6130000000000004</v>
      </c>
      <c r="E1403" s="23" t="str">
        <f t="shared" si="256"/>
        <v>60+</v>
      </c>
      <c r="F1403" s="23" t="str">
        <f t="shared" si="257"/>
        <v>A</v>
      </c>
      <c r="G1403" s="27" t="s">
        <v>1733</v>
      </c>
      <c r="H1403" s="27" t="str">
        <f t="shared" si="262"/>
        <v/>
      </c>
      <c r="I1403" s="23" t="str">
        <f t="shared" si="258"/>
        <v>Dames</v>
      </c>
      <c r="J1403" t="str">
        <f t="shared" si="259"/>
        <v>577.0</v>
      </c>
      <c r="K1403">
        <f t="shared" si="260"/>
        <v>5</v>
      </c>
      <c r="L1403" s="23" t="str">
        <f t="shared" si="261"/>
        <v>R5 </v>
      </c>
      <c r="M1403" s="23" t="s">
        <v>2351</v>
      </c>
      <c r="N1403" s="23" t="s">
        <v>2352</v>
      </c>
      <c r="O1403" s="23" t="s">
        <v>2536</v>
      </c>
      <c r="P1403" s="23">
        <v>1930</v>
      </c>
      <c r="Q1403" s="23">
        <v>4.6130000000000004</v>
      </c>
      <c r="R1403" s="23" t="s">
        <v>47</v>
      </c>
      <c r="S1403" s="23" t="s">
        <v>36</v>
      </c>
    </row>
    <row r="1404" spans="1:19" x14ac:dyDescent="0.35">
      <c r="A1404" s="23" t="str">
        <f t="shared" si="252"/>
        <v>Homberger Mathias</v>
      </c>
      <c r="B1404" s="23" t="str">
        <f t="shared" si="253"/>
        <v>482.74.221.0</v>
      </c>
      <c r="C1404" s="23" t="str">
        <f t="shared" si="254"/>
        <v>R9</v>
      </c>
      <c r="D1404" s="23">
        <f t="shared" si="255"/>
        <v>0.75</v>
      </c>
      <c r="E1404" s="23" t="str">
        <f t="shared" si="256"/>
        <v>50+</v>
      </c>
      <c r="F1404" s="23" t="str">
        <f t="shared" si="257"/>
        <v>S</v>
      </c>
      <c r="G1404" s="27" t="s">
        <v>28</v>
      </c>
      <c r="H1404" s="27" t="str">
        <f t="shared" si="262"/>
        <v/>
      </c>
      <c r="I1404" s="23" t="str">
        <f t="shared" si="258"/>
        <v>Messieurs</v>
      </c>
      <c r="J1404" t="str">
        <f t="shared" si="259"/>
        <v>221.0</v>
      </c>
      <c r="K1404">
        <f t="shared" si="260"/>
        <v>2</v>
      </c>
      <c r="L1404" s="23" t="str">
        <f t="shared" si="261"/>
        <v>R9 </v>
      </c>
      <c r="M1404" s="23" t="s">
        <v>1424</v>
      </c>
      <c r="N1404" s="23" t="s">
        <v>1425</v>
      </c>
      <c r="O1404" s="23" t="s">
        <v>2525</v>
      </c>
      <c r="P1404" s="23">
        <v>32606</v>
      </c>
      <c r="Q1404" s="23">
        <v>0.75</v>
      </c>
      <c r="R1404" s="23" t="s">
        <v>39</v>
      </c>
      <c r="S1404" s="23" t="s">
        <v>822</v>
      </c>
    </row>
    <row r="1405" spans="1:19" x14ac:dyDescent="0.35">
      <c r="A1405" s="23" t="str">
        <f t="shared" si="252"/>
        <v>Hombourger Arthur</v>
      </c>
      <c r="B1405" s="23" t="str">
        <f t="shared" si="253"/>
        <v>482.14.182.0</v>
      </c>
      <c r="C1405" s="23" t="str">
        <f t="shared" si="254"/>
        <v>R7</v>
      </c>
      <c r="D1405" s="23">
        <f t="shared" si="255"/>
        <v>1.9810000000000001</v>
      </c>
      <c r="E1405" s="23" t="str">
        <f t="shared" si="256"/>
        <v>12&amp;U</v>
      </c>
      <c r="F1405" s="23" t="str">
        <f t="shared" si="257"/>
        <v>A</v>
      </c>
      <c r="G1405" s="27" t="s">
        <v>2786</v>
      </c>
      <c r="H1405" s="27" t="str">
        <f t="shared" si="262"/>
        <v/>
      </c>
      <c r="I1405" s="23" t="str">
        <f t="shared" si="258"/>
        <v>Messieurs</v>
      </c>
      <c r="J1405" t="str">
        <f t="shared" si="259"/>
        <v>182.0</v>
      </c>
      <c r="K1405">
        <f t="shared" si="260"/>
        <v>1</v>
      </c>
      <c r="L1405" s="23" t="str">
        <f t="shared" si="261"/>
        <v>R7 </v>
      </c>
      <c r="M1405" s="23" t="s">
        <v>3838</v>
      </c>
      <c r="N1405" s="23" t="s">
        <v>3839</v>
      </c>
      <c r="O1405" s="23" t="s">
        <v>2518</v>
      </c>
      <c r="P1405" s="23">
        <v>19561</v>
      </c>
      <c r="Q1405" s="23">
        <v>1.9810000000000001</v>
      </c>
      <c r="R1405" s="23" t="s">
        <v>50</v>
      </c>
      <c r="S1405" s="23" t="s">
        <v>36</v>
      </c>
    </row>
    <row r="1406" spans="1:19" x14ac:dyDescent="0.35">
      <c r="A1406" s="23" t="str">
        <f t="shared" si="252"/>
        <v>Honsberger Fabien</v>
      </c>
      <c r="B1406" s="23" t="str">
        <f t="shared" si="253"/>
        <v>482.89.376.0</v>
      </c>
      <c r="C1406" s="23" t="str">
        <f t="shared" si="254"/>
        <v>R9</v>
      </c>
      <c r="D1406" s="23">
        <f t="shared" si="255"/>
        <v>0.75</v>
      </c>
      <c r="E1406" s="23" t="str">
        <f t="shared" si="256"/>
        <v>35+</v>
      </c>
      <c r="F1406" s="23" t="str">
        <f t="shared" si="257"/>
        <v>S</v>
      </c>
      <c r="G1406" s="27" t="s">
        <v>497</v>
      </c>
      <c r="H1406" s="27" t="str">
        <f t="shared" si="262"/>
        <v/>
      </c>
      <c r="I1406" s="23" t="str">
        <f t="shared" si="258"/>
        <v>Messieurs</v>
      </c>
      <c r="J1406" t="str">
        <f t="shared" si="259"/>
        <v>376.0</v>
      </c>
      <c r="K1406">
        <f t="shared" si="260"/>
        <v>3</v>
      </c>
      <c r="L1406" s="23" t="str">
        <f t="shared" si="261"/>
        <v>R9 </v>
      </c>
      <c r="M1406" s="23" t="s">
        <v>1184</v>
      </c>
      <c r="N1406" s="23" t="s">
        <v>1185</v>
      </c>
      <c r="O1406" s="23" t="s">
        <v>2525</v>
      </c>
      <c r="P1406" s="23">
        <v>32606</v>
      </c>
      <c r="Q1406" s="23">
        <v>0.75</v>
      </c>
      <c r="R1406" s="23" t="s">
        <v>42</v>
      </c>
      <c r="S1406" s="23" t="s">
        <v>822</v>
      </c>
    </row>
    <row r="1407" spans="1:19" x14ac:dyDescent="0.35">
      <c r="A1407" s="23" t="str">
        <f t="shared" si="252"/>
        <v>Hornitschek-Thielan Patricia</v>
      </c>
      <c r="B1407" s="23" t="str">
        <f t="shared" si="253"/>
        <v>483.80.802.0</v>
      </c>
      <c r="C1407" s="23" t="str">
        <f t="shared" si="254"/>
        <v>R7</v>
      </c>
      <c r="D1407" s="23">
        <f t="shared" si="255"/>
        <v>2.512</v>
      </c>
      <c r="E1407" s="23" t="str">
        <f t="shared" si="256"/>
        <v>45+</v>
      </c>
      <c r="F1407" s="23" t="str">
        <f t="shared" si="257"/>
        <v>A</v>
      </c>
      <c r="G1407" s="27" t="s">
        <v>4910</v>
      </c>
      <c r="H1407" s="27" t="str">
        <f t="shared" si="262"/>
        <v/>
      </c>
      <c r="I1407" s="23" t="str">
        <f t="shared" si="258"/>
        <v>Dames</v>
      </c>
      <c r="J1407" t="str">
        <f t="shared" si="259"/>
        <v>802.0</v>
      </c>
      <c r="K1407">
        <f t="shared" si="260"/>
        <v>8</v>
      </c>
      <c r="L1407" s="23" t="str">
        <f t="shared" si="261"/>
        <v>R7 </v>
      </c>
      <c r="M1407" s="23" t="s">
        <v>6393</v>
      </c>
      <c r="N1407" s="23" t="s">
        <v>6394</v>
      </c>
      <c r="O1407" s="23" t="s">
        <v>2518</v>
      </c>
      <c r="P1407" s="23">
        <v>5454</v>
      </c>
      <c r="Q1407" s="23">
        <v>2.512</v>
      </c>
      <c r="R1407" s="23" t="s">
        <v>76</v>
      </c>
      <c r="S1407" s="23" t="s">
        <v>36</v>
      </c>
    </row>
    <row r="1408" spans="1:19" x14ac:dyDescent="0.35">
      <c r="A1408" s="23" t="str">
        <f t="shared" si="252"/>
        <v>Hornung Valérie</v>
      </c>
      <c r="B1408" s="23" t="str">
        <f t="shared" si="253"/>
        <v>483.65.844.0</v>
      </c>
      <c r="C1408" s="23" t="str">
        <f t="shared" si="254"/>
        <v>R9</v>
      </c>
      <c r="D1408" s="23">
        <f t="shared" si="255"/>
        <v>0.75</v>
      </c>
      <c r="E1408" s="23" t="str">
        <f t="shared" si="256"/>
        <v>60+</v>
      </c>
      <c r="F1408" s="23" t="str">
        <f t="shared" si="257"/>
        <v>A</v>
      </c>
      <c r="G1408" s="27" t="s">
        <v>2783</v>
      </c>
      <c r="H1408" s="27" t="str">
        <f t="shared" si="262"/>
        <v/>
      </c>
      <c r="I1408" s="23" t="str">
        <f t="shared" si="258"/>
        <v>Dames</v>
      </c>
      <c r="J1408" t="str">
        <f t="shared" si="259"/>
        <v>844.0</v>
      </c>
      <c r="K1408">
        <f t="shared" si="260"/>
        <v>8</v>
      </c>
      <c r="L1408" s="23" t="str">
        <f t="shared" si="261"/>
        <v>R9 </v>
      </c>
      <c r="M1408" s="23" t="s">
        <v>5060</v>
      </c>
      <c r="N1408" s="23" t="s">
        <v>5061</v>
      </c>
      <c r="O1408" s="23" t="s">
        <v>2525</v>
      </c>
      <c r="P1408" s="23">
        <v>11849</v>
      </c>
      <c r="Q1408" s="23">
        <v>0.75</v>
      </c>
      <c r="R1408" s="23" t="s">
        <v>47</v>
      </c>
      <c r="S1408" s="23" t="s">
        <v>36</v>
      </c>
    </row>
    <row r="1409" spans="1:19" x14ac:dyDescent="0.35">
      <c r="A1409" s="23" t="str">
        <f t="shared" si="252"/>
        <v>Hoti Asman</v>
      </c>
      <c r="B1409" s="23" t="str">
        <f t="shared" si="253"/>
        <v>484.67.188.0</v>
      </c>
      <c r="C1409" s="23" t="str">
        <f t="shared" si="254"/>
        <v>R7</v>
      </c>
      <c r="D1409" s="23">
        <f t="shared" si="255"/>
        <v>2.2080000000000002</v>
      </c>
      <c r="E1409" s="23" t="str">
        <f t="shared" si="256"/>
        <v>55+</v>
      </c>
      <c r="F1409" s="23" t="str">
        <f t="shared" si="257"/>
        <v>A</v>
      </c>
      <c r="G1409" s="27" t="s">
        <v>2786</v>
      </c>
      <c r="H1409" s="27" t="str">
        <f t="shared" si="262"/>
        <v/>
      </c>
      <c r="I1409" s="23" t="str">
        <f t="shared" si="258"/>
        <v>Messieurs</v>
      </c>
      <c r="J1409" t="str">
        <f t="shared" si="259"/>
        <v>188.0</v>
      </c>
      <c r="K1409">
        <f t="shared" si="260"/>
        <v>1</v>
      </c>
      <c r="L1409" s="23" t="str">
        <f t="shared" si="261"/>
        <v>R7 </v>
      </c>
      <c r="M1409" s="23" t="s">
        <v>3036</v>
      </c>
      <c r="N1409" s="23" t="s">
        <v>3037</v>
      </c>
      <c r="O1409" s="23" t="s">
        <v>2518</v>
      </c>
      <c r="P1409" s="23">
        <v>17878</v>
      </c>
      <c r="Q1409" s="23">
        <v>2.2080000000000002</v>
      </c>
      <c r="R1409" s="23" t="s">
        <v>53</v>
      </c>
      <c r="S1409" s="23" t="s">
        <v>36</v>
      </c>
    </row>
    <row r="1410" spans="1:19" x14ac:dyDescent="0.35">
      <c r="A1410" s="23" t="str">
        <f t="shared" si="252"/>
        <v>Hoti Met</v>
      </c>
      <c r="B1410" s="23" t="str">
        <f t="shared" si="253"/>
        <v>484.70.279.0</v>
      </c>
      <c r="C1410" s="23" t="str">
        <f t="shared" si="254"/>
        <v>R8</v>
      </c>
      <c r="D1410" s="23">
        <f t="shared" si="255"/>
        <v>1.417</v>
      </c>
      <c r="E1410" s="23" t="str">
        <f t="shared" si="256"/>
        <v>55+</v>
      </c>
      <c r="F1410" s="23" t="str">
        <f t="shared" si="257"/>
        <v>A</v>
      </c>
      <c r="G1410" s="27" t="s">
        <v>2786</v>
      </c>
      <c r="H1410" s="27" t="str">
        <f t="shared" si="262"/>
        <v/>
      </c>
      <c r="I1410" s="23" t="str">
        <f t="shared" si="258"/>
        <v>Messieurs</v>
      </c>
      <c r="J1410" t="str">
        <f t="shared" si="259"/>
        <v>279.0</v>
      </c>
      <c r="K1410">
        <f t="shared" si="260"/>
        <v>2</v>
      </c>
      <c r="L1410" s="23" t="str">
        <f t="shared" si="261"/>
        <v>R8 </v>
      </c>
      <c r="M1410" s="23" t="s">
        <v>3842</v>
      </c>
      <c r="N1410" s="23" t="s">
        <v>3843</v>
      </c>
      <c r="O1410" s="23" t="s">
        <v>2522</v>
      </c>
      <c r="P1410" s="23">
        <v>24452</v>
      </c>
      <c r="Q1410" s="23">
        <v>1.417</v>
      </c>
      <c r="R1410" s="23" t="s">
        <v>53</v>
      </c>
      <c r="S1410" s="23" t="s">
        <v>36</v>
      </c>
    </row>
    <row r="1411" spans="1:19" x14ac:dyDescent="0.35">
      <c r="A1411" s="23" t="str">
        <f t="shared" si="252"/>
        <v>Houdart Stéphane</v>
      </c>
      <c r="B1411" s="23" t="str">
        <f t="shared" si="253"/>
        <v>484.76.320.0</v>
      </c>
      <c r="C1411" s="23" t="str">
        <f t="shared" si="254"/>
        <v>R7</v>
      </c>
      <c r="D1411" s="23">
        <f t="shared" si="255"/>
        <v>3.0680000000000001</v>
      </c>
      <c r="E1411" s="23" t="str">
        <f t="shared" si="256"/>
        <v>50+</v>
      </c>
      <c r="F1411" s="23" t="str">
        <f t="shared" si="257"/>
        <v>A</v>
      </c>
      <c r="G1411" s="27" t="s">
        <v>28</v>
      </c>
      <c r="H1411" s="27" t="str">
        <f t="shared" si="262"/>
        <v/>
      </c>
      <c r="I1411" s="23" t="str">
        <f t="shared" si="258"/>
        <v>Messieurs</v>
      </c>
      <c r="J1411" t="str">
        <f t="shared" si="259"/>
        <v>320.0</v>
      </c>
      <c r="K1411">
        <f t="shared" si="260"/>
        <v>3</v>
      </c>
      <c r="L1411" s="23" t="str">
        <f t="shared" si="261"/>
        <v>R7 </v>
      </c>
      <c r="M1411" s="23" t="s">
        <v>2297</v>
      </c>
      <c r="N1411" s="23" t="s">
        <v>2298</v>
      </c>
      <c r="O1411" s="23" t="s">
        <v>2518</v>
      </c>
      <c r="P1411" s="23">
        <v>12280</v>
      </c>
      <c r="Q1411" s="23">
        <v>3.0680000000000001</v>
      </c>
      <c r="R1411" s="23" t="s">
        <v>39</v>
      </c>
      <c r="S1411" s="23" t="s">
        <v>36</v>
      </c>
    </row>
    <row r="1412" spans="1:19" x14ac:dyDescent="0.35">
      <c r="A1412" s="23" t="str">
        <f t="shared" ref="A1412:A1475" si="263">+N1412</f>
        <v>Houssin Alexandre</v>
      </c>
      <c r="B1412" s="23" t="str">
        <f t="shared" ref="B1412:B1475" si="264">+M1412</f>
        <v>484.92.310.0</v>
      </c>
      <c r="C1412" s="23" t="str">
        <f t="shared" ref="C1412:C1475" si="265">LEFT(L1412,2)</f>
        <v>R7</v>
      </c>
      <c r="D1412" s="23">
        <f t="shared" ref="D1412:D1475" si="266">+Q1412</f>
        <v>2.8149999999999999</v>
      </c>
      <c r="E1412" s="23" t="str">
        <f t="shared" ref="E1412:E1475" si="267">+R1412</f>
        <v>A</v>
      </c>
      <c r="F1412" s="23" t="str">
        <f t="shared" ref="F1412:F1475" si="268">+S1412</f>
        <v>A</v>
      </c>
      <c r="G1412" s="27" t="s">
        <v>27</v>
      </c>
      <c r="H1412" s="27" t="str">
        <f t="shared" si="262"/>
        <v/>
      </c>
      <c r="I1412" s="23" t="str">
        <f t="shared" ref="I1412:I1475" si="269">IF(K1412&gt;4,"Dames","Messieurs")</f>
        <v>Messieurs</v>
      </c>
      <c r="J1412" t="str">
        <f t="shared" ref="J1412:J1475" si="270">RIGHT(B1412,5)</f>
        <v>310.0</v>
      </c>
      <c r="K1412">
        <f t="shared" ref="K1412:K1475" si="271">VALUE(LEFT(J1412,1))</f>
        <v>3</v>
      </c>
      <c r="L1412" s="23" t="str">
        <f t="shared" ref="L1412:L1475" si="272">+O1412</f>
        <v>R7 </v>
      </c>
      <c r="M1412" s="23" t="s">
        <v>2613</v>
      </c>
      <c r="N1412" s="23" t="s">
        <v>2614</v>
      </c>
      <c r="O1412" s="23" t="s">
        <v>2518</v>
      </c>
      <c r="P1412" s="23">
        <v>13787</v>
      </c>
      <c r="Q1412" s="23">
        <v>2.8149999999999999</v>
      </c>
      <c r="R1412" s="23" t="s">
        <v>36</v>
      </c>
      <c r="S1412" s="23" t="s">
        <v>36</v>
      </c>
    </row>
    <row r="1413" spans="1:19" x14ac:dyDescent="0.35">
      <c r="A1413" s="23" t="str">
        <f t="shared" si="263"/>
        <v>Hu Ying</v>
      </c>
      <c r="B1413" s="23" t="str">
        <f t="shared" si="264"/>
        <v>485.09.629.0</v>
      </c>
      <c r="C1413" s="23" t="str">
        <f t="shared" si="265"/>
        <v>R9</v>
      </c>
      <c r="D1413" s="23">
        <f t="shared" si="266"/>
        <v>0.75</v>
      </c>
      <c r="E1413" s="23" t="str">
        <f t="shared" si="267"/>
        <v>18&amp;U</v>
      </c>
      <c r="F1413" s="23" t="str">
        <f t="shared" si="268"/>
        <v>S</v>
      </c>
      <c r="G1413" s="27" t="s">
        <v>2783</v>
      </c>
      <c r="H1413" s="27" t="str">
        <f t="shared" si="262"/>
        <v/>
      </c>
      <c r="I1413" s="23" t="str">
        <f t="shared" si="269"/>
        <v>Dames</v>
      </c>
      <c r="J1413" t="str">
        <f t="shared" si="270"/>
        <v>629.0</v>
      </c>
      <c r="K1413">
        <f t="shared" si="271"/>
        <v>6</v>
      </c>
      <c r="L1413" s="23" t="str">
        <f t="shared" si="272"/>
        <v>R9 </v>
      </c>
      <c r="M1413" s="23" t="s">
        <v>1757</v>
      </c>
      <c r="N1413" s="23" t="s">
        <v>1758</v>
      </c>
      <c r="O1413" s="23" t="s">
        <v>2525</v>
      </c>
      <c r="P1413" s="23">
        <v>11849</v>
      </c>
      <c r="Q1413" s="23">
        <v>0.75</v>
      </c>
      <c r="R1413" s="23" t="s">
        <v>71</v>
      </c>
      <c r="S1413" s="23" t="s">
        <v>822</v>
      </c>
    </row>
    <row r="1414" spans="1:19" x14ac:dyDescent="0.35">
      <c r="A1414" s="23" t="str">
        <f t="shared" si="263"/>
        <v>Huang Jeffrey</v>
      </c>
      <c r="B1414" s="23" t="str">
        <f t="shared" si="264"/>
        <v>485.66.261.0</v>
      </c>
      <c r="C1414" s="23" t="str">
        <f t="shared" si="265"/>
        <v>R7</v>
      </c>
      <c r="D1414" s="23">
        <f t="shared" si="266"/>
        <v>1.883</v>
      </c>
      <c r="E1414" s="23" t="str">
        <f t="shared" si="267"/>
        <v>60+</v>
      </c>
      <c r="F1414" s="23" t="str">
        <f t="shared" si="268"/>
        <v>A</v>
      </c>
      <c r="G1414" s="27" t="s">
        <v>4910</v>
      </c>
      <c r="H1414" s="27" t="str">
        <f t="shared" si="262"/>
        <v/>
      </c>
      <c r="I1414" s="23" t="str">
        <f t="shared" si="269"/>
        <v>Messieurs</v>
      </c>
      <c r="J1414" t="str">
        <f t="shared" si="270"/>
        <v>261.0</v>
      </c>
      <c r="K1414">
        <f t="shared" si="271"/>
        <v>2</v>
      </c>
      <c r="L1414" s="23" t="str">
        <f t="shared" si="272"/>
        <v>R7 </v>
      </c>
      <c r="M1414" s="23" t="s">
        <v>6706</v>
      </c>
      <c r="N1414" s="23" t="s">
        <v>6707</v>
      </c>
      <c r="O1414" s="23" t="s">
        <v>2518</v>
      </c>
      <c r="P1414" s="23">
        <v>20336</v>
      </c>
      <c r="Q1414" s="23">
        <v>1.883</v>
      </c>
      <c r="R1414" s="23" t="s">
        <v>47</v>
      </c>
      <c r="S1414" s="23" t="s">
        <v>36</v>
      </c>
    </row>
    <row r="1415" spans="1:19" x14ac:dyDescent="0.35">
      <c r="A1415" s="23" t="str">
        <f t="shared" si="263"/>
        <v>Huang Mathieu</v>
      </c>
      <c r="B1415" s="23" t="str">
        <f t="shared" si="264"/>
        <v>485.04.102.0</v>
      </c>
      <c r="C1415" s="23" t="str">
        <f t="shared" si="265"/>
        <v>R6</v>
      </c>
      <c r="D1415" s="23">
        <f t="shared" si="266"/>
        <v>4.048</v>
      </c>
      <c r="E1415" s="23" t="str">
        <f t="shared" si="267"/>
        <v>A</v>
      </c>
      <c r="F1415" s="23" t="str">
        <f t="shared" si="268"/>
        <v>S</v>
      </c>
      <c r="G1415" s="27" t="s">
        <v>7003</v>
      </c>
      <c r="H1415" s="27" t="str">
        <f t="shared" si="262"/>
        <v/>
      </c>
      <c r="I1415" s="23" t="str">
        <f t="shared" si="269"/>
        <v>Messieurs</v>
      </c>
      <c r="J1415" t="str">
        <f t="shared" si="270"/>
        <v>102.0</v>
      </c>
      <c r="K1415">
        <f t="shared" si="271"/>
        <v>1</v>
      </c>
      <c r="L1415" s="23" t="str">
        <f t="shared" si="272"/>
        <v>R6 </v>
      </c>
      <c r="M1415" s="23" t="s">
        <v>3291</v>
      </c>
      <c r="N1415" s="23" t="s">
        <v>3292</v>
      </c>
      <c r="O1415" s="23" t="s">
        <v>2517</v>
      </c>
      <c r="P1415" s="23">
        <v>7449</v>
      </c>
      <c r="Q1415" s="23">
        <v>4.048</v>
      </c>
      <c r="R1415" s="23" t="s">
        <v>36</v>
      </c>
      <c r="S1415" s="23" t="s">
        <v>822</v>
      </c>
    </row>
    <row r="1416" spans="1:19" x14ac:dyDescent="0.35">
      <c r="A1416" s="23" t="str">
        <f t="shared" si="263"/>
        <v>Huber Denise</v>
      </c>
      <c r="B1416" s="23" t="str">
        <f t="shared" si="264"/>
        <v>485.59.837.0</v>
      </c>
      <c r="C1416" s="23" t="str">
        <f t="shared" si="265"/>
        <v>R6</v>
      </c>
      <c r="D1416" s="23">
        <f t="shared" si="266"/>
        <v>3.2330000000000001</v>
      </c>
      <c r="E1416" s="23" t="str">
        <f t="shared" si="267"/>
        <v>65+</v>
      </c>
      <c r="F1416" s="23" t="str">
        <f t="shared" si="268"/>
        <v>A</v>
      </c>
      <c r="G1416" s="27" t="s">
        <v>497</v>
      </c>
      <c r="H1416" s="27" t="str">
        <f t="shared" si="262"/>
        <v/>
      </c>
      <c r="I1416" s="23" t="str">
        <f t="shared" si="269"/>
        <v>Dames</v>
      </c>
      <c r="J1416" t="str">
        <f t="shared" si="270"/>
        <v>837.0</v>
      </c>
      <c r="K1416">
        <f t="shared" si="271"/>
        <v>8</v>
      </c>
      <c r="L1416" s="23" t="str">
        <f t="shared" si="272"/>
        <v>R6 </v>
      </c>
      <c r="M1416" s="23" t="s">
        <v>2197</v>
      </c>
      <c r="N1416" s="23" t="s">
        <v>2198</v>
      </c>
      <c r="O1416" s="23" t="s">
        <v>2517</v>
      </c>
      <c r="P1416" s="23">
        <v>3965</v>
      </c>
      <c r="Q1416" s="23">
        <v>3.2330000000000001</v>
      </c>
      <c r="R1416" s="23" t="s">
        <v>96</v>
      </c>
      <c r="S1416" s="23" t="s">
        <v>36</v>
      </c>
    </row>
    <row r="1417" spans="1:19" x14ac:dyDescent="0.35">
      <c r="A1417" s="23" t="str">
        <f t="shared" si="263"/>
        <v>Huber Patrick</v>
      </c>
      <c r="B1417" s="23" t="str">
        <f t="shared" si="264"/>
        <v>485.69.422.0</v>
      </c>
      <c r="C1417" s="23" t="str">
        <f t="shared" si="265"/>
        <v>R7</v>
      </c>
      <c r="D1417" s="23">
        <f t="shared" si="266"/>
        <v>2.835</v>
      </c>
      <c r="E1417" s="23" t="str">
        <f t="shared" si="267"/>
        <v>55+</v>
      </c>
      <c r="F1417" s="23" t="str">
        <f t="shared" si="268"/>
        <v>A</v>
      </c>
      <c r="G1417" s="27" t="s">
        <v>2783</v>
      </c>
      <c r="H1417" s="27" t="str">
        <f t="shared" si="262"/>
        <v/>
      </c>
      <c r="I1417" s="23" t="str">
        <f t="shared" si="269"/>
        <v>Messieurs</v>
      </c>
      <c r="J1417" t="str">
        <f t="shared" si="270"/>
        <v>422.0</v>
      </c>
      <c r="K1417">
        <f t="shared" si="271"/>
        <v>4</v>
      </c>
      <c r="L1417" s="23" t="str">
        <f t="shared" si="272"/>
        <v>R7 </v>
      </c>
      <c r="M1417" s="23" t="s">
        <v>5051</v>
      </c>
      <c r="N1417" s="23" t="s">
        <v>5052</v>
      </c>
      <c r="O1417" s="23" t="s">
        <v>2518</v>
      </c>
      <c r="P1417" s="23">
        <v>13663</v>
      </c>
      <c r="Q1417" s="23">
        <v>2.835</v>
      </c>
      <c r="R1417" s="23" t="s">
        <v>53</v>
      </c>
      <c r="S1417" s="23" t="s">
        <v>36</v>
      </c>
    </row>
    <row r="1418" spans="1:19" x14ac:dyDescent="0.35">
      <c r="A1418" s="23" t="str">
        <f t="shared" si="263"/>
        <v>Huber René</v>
      </c>
      <c r="B1418" s="23" t="str">
        <f t="shared" si="264"/>
        <v>485.60.105.0</v>
      </c>
      <c r="C1418" s="23" t="str">
        <f t="shared" si="265"/>
        <v>R5</v>
      </c>
      <c r="D1418" s="23">
        <f t="shared" si="266"/>
        <v>5.258</v>
      </c>
      <c r="E1418" s="23" t="str">
        <f t="shared" si="267"/>
        <v>65+</v>
      </c>
      <c r="F1418" s="23" t="str">
        <f t="shared" si="268"/>
        <v>A</v>
      </c>
      <c r="G1418" s="27" t="s">
        <v>3274</v>
      </c>
      <c r="H1418" s="27" t="str">
        <f t="shared" si="262"/>
        <v/>
      </c>
      <c r="I1418" s="23" t="str">
        <f t="shared" si="269"/>
        <v>Messieurs</v>
      </c>
      <c r="J1418" t="str">
        <f t="shared" si="270"/>
        <v>105.0</v>
      </c>
      <c r="K1418">
        <f t="shared" si="271"/>
        <v>1</v>
      </c>
      <c r="L1418" s="23" t="str">
        <f t="shared" si="272"/>
        <v>R5 </v>
      </c>
      <c r="M1418" s="23" t="s">
        <v>3680</v>
      </c>
      <c r="N1418" s="23" t="s">
        <v>3681</v>
      </c>
      <c r="O1418" s="23" t="s">
        <v>2536</v>
      </c>
      <c r="P1418" s="23">
        <v>3667</v>
      </c>
      <c r="Q1418" s="23">
        <v>5.258</v>
      </c>
      <c r="R1418" s="23" t="s">
        <v>96</v>
      </c>
      <c r="S1418" s="23" t="s">
        <v>36</v>
      </c>
    </row>
    <row r="1419" spans="1:19" x14ac:dyDescent="0.35">
      <c r="A1419" s="23" t="str">
        <f t="shared" si="263"/>
        <v>Huber Robin</v>
      </c>
      <c r="B1419" s="23" t="str">
        <f t="shared" si="264"/>
        <v>485.92.377.0</v>
      </c>
      <c r="C1419" s="23" t="str">
        <f t="shared" si="265"/>
        <v>R9</v>
      </c>
      <c r="D1419" s="23">
        <f t="shared" si="266"/>
        <v>0.75</v>
      </c>
      <c r="E1419" s="23" t="str">
        <f t="shared" si="267"/>
        <v>A</v>
      </c>
      <c r="F1419" s="23" t="str">
        <f t="shared" si="268"/>
        <v>S</v>
      </c>
      <c r="G1419" s="27" t="s">
        <v>3273</v>
      </c>
      <c r="H1419" s="27" t="str">
        <f t="shared" si="262"/>
        <v/>
      </c>
      <c r="I1419" s="23" t="str">
        <f t="shared" si="269"/>
        <v>Messieurs</v>
      </c>
      <c r="J1419" t="str">
        <f t="shared" si="270"/>
        <v>377.0</v>
      </c>
      <c r="K1419">
        <f t="shared" si="271"/>
        <v>3</v>
      </c>
      <c r="L1419" s="23" t="str">
        <f t="shared" si="272"/>
        <v>R9 </v>
      </c>
      <c r="M1419" s="23" t="s">
        <v>3583</v>
      </c>
      <c r="N1419" s="23" t="s">
        <v>3584</v>
      </c>
      <c r="O1419" s="23" t="s">
        <v>2525</v>
      </c>
      <c r="P1419" s="23">
        <v>32606</v>
      </c>
      <c r="Q1419" s="23">
        <v>0.75</v>
      </c>
      <c r="R1419" s="23" t="s">
        <v>36</v>
      </c>
      <c r="S1419" s="23" t="s">
        <v>822</v>
      </c>
    </row>
    <row r="1420" spans="1:19" x14ac:dyDescent="0.35">
      <c r="A1420" s="23" t="str">
        <f t="shared" si="263"/>
        <v>Huber Stéphanie</v>
      </c>
      <c r="B1420" s="23" t="str">
        <f t="shared" si="264"/>
        <v>485.93.507.0</v>
      </c>
      <c r="C1420" s="23" t="str">
        <f t="shared" si="265"/>
        <v>R9</v>
      </c>
      <c r="D1420" s="23">
        <f t="shared" si="266"/>
        <v>0.75</v>
      </c>
      <c r="E1420" s="23" t="str">
        <f t="shared" si="267"/>
        <v>30+</v>
      </c>
      <c r="F1420" s="23" t="str">
        <f t="shared" si="268"/>
        <v>S</v>
      </c>
      <c r="G1420" s="27" t="s">
        <v>497</v>
      </c>
      <c r="H1420" s="27" t="str">
        <f t="shared" si="262"/>
        <v/>
      </c>
      <c r="I1420" s="23" t="str">
        <f t="shared" si="269"/>
        <v>Dames</v>
      </c>
      <c r="J1420" t="str">
        <f t="shared" si="270"/>
        <v>507.0</v>
      </c>
      <c r="K1420">
        <f t="shared" si="271"/>
        <v>5</v>
      </c>
      <c r="L1420" s="23" t="str">
        <f t="shared" si="272"/>
        <v>R9 </v>
      </c>
      <c r="M1420" s="23" t="s">
        <v>1186</v>
      </c>
      <c r="N1420" s="23" t="s">
        <v>1187</v>
      </c>
      <c r="O1420" s="23" t="s">
        <v>2525</v>
      </c>
      <c r="P1420" s="23">
        <v>11849</v>
      </c>
      <c r="Q1420" s="23">
        <v>0.75</v>
      </c>
      <c r="R1420" s="23" t="s">
        <v>35</v>
      </c>
      <c r="S1420" s="23" t="s">
        <v>822</v>
      </c>
    </row>
    <row r="1421" spans="1:19" x14ac:dyDescent="0.35">
      <c r="A1421" s="23" t="str">
        <f t="shared" si="263"/>
        <v>Hüdepohl Lucas</v>
      </c>
      <c r="B1421" s="23" t="str">
        <f t="shared" si="264"/>
        <v>487.96.122.0</v>
      </c>
      <c r="C1421" s="23" t="str">
        <f t="shared" si="265"/>
        <v>R7</v>
      </c>
      <c r="D1421" s="23">
        <f t="shared" si="266"/>
        <v>2.371</v>
      </c>
      <c r="E1421" s="23" t="str">
        <f t="shared" si="267"/>
        <v>A</v>
      </c>
      <c r="F1421" s="23" t="str">
        <f t="shared" si="268"/>
        <v>A</v>
      </c>
      <c r="G1421" s="27" t="s">
        <v>28</v>
      </c>
      <c r="H1421" s="27" t="str">
        <f t="shared" si="262"/>
        <v/>
      </c>
      <c r="I1421" s="23" t="str">
        <f t="shared" si="269"/>
        <v>Messieurs</v>
      </c>
      <c r="J1421" t="str">
        <f t="shared" si="270"/>
        <v>122.0</v>
      </c>
      <c r="K1421">
        <f t="shared" si="271"/>
        <v>1</v>
      </c>
      <c r="L1421" s="23" t="str">
        <f t="shared" si="272"/>
        <v>R7 </v>
      </c>
      <c r="M1421" s="23" t="s">
        <v>6079</v>
      </c>
      <c r="N1421" s="23" t="s">
        <v>6080</v>
      </c>
      <c r="O1421" s="23" t="s">
        <v>2518</v>
      </c>
      <c r="P1421" s="23">
        <v>16673</v>
      </c>
      <c r="Q1421" s="23">
        <v>2.371</v>
      </c>
      <c r="R1421" s="23" t="s">
        <v>36</v>
      </c>
      <c r="S1421" s="23" t="s">
        <v>36</v>
      </c>
    </row>
    <row r="1422" spans="1:19" x14ac:dyDescent="0.35">
      <c r="A1422" s="23" t="str">
        <f t="shared" si="263"/>
        <v>Hug Jacques</v>
      </c>
      <c r="B1422" s="23" t="str">
        <f t="shared" si="264"/>
        <v>488.51.357.0</v>
      </c>
      <c r="C1422" s="23" t="str">
        <f t="shared" si="265"/>
        <v>R9</v>
      </c>
      <c r="D1422" s="23">
        <f t="shared" si="266"/>
        <v>0.72199999999999998</v>
      </c>
      <c r="E1422" s="23" t="str">
        <f t="shared" si="267"/>
        <v>75+</v>
      </c>
      <c r="F1422" s="23" t="str">
        <f t="shared" si="268"/>
        <v>S</v>
      </c>
      <c r="G1422" s="27" t="s">
        <v>2783</v>
      </c>
      <c r="H1422" s="27" t="str">
        <f t="shared" si="262"/>
        <v/>
      </c>
      <c r="I1422" s="23" t="str">
        <f t="shared" si="269"/>
        <v>Messieurs</v>
      </c>
      <c r="J1422" t="str">
        <f t="shared" si="270"/>
        <v>357.0</v>
      </c>
      <c r="K1422">
        <f t="shared" si="271"/>
        <v>3</v>
      </c>
      <c r="L1422" s="23" t="str">
        <f t="shared" si="272"/>
        <v>R9 </v>
      </c>
      <c r="M1422" s="23" t="s">
        <v>804</v>
      </c>
      <c r="N1422" s="23" t="s">
        <v>805</v>
      </c>
      <c r="O1422" s="23" t="s">
        <v>2525</v>
      </c>
      <c r="P1422" s="23">
        <v>57387</v>
      </c>
      <c r="Q1422" s="23">
        <v>0.72199999999999998</v>
      </c>
      <c r="R1422" s="23" t="s">
        <v>155</v>
      </c>
      <c r="S1422" s="23" t="s">
        <v>822</v>
      </c>
    </row>
    <row r="1423" spans="1:19" x14ac:dyDescent="0.35">
      <c r="A1423" s="23" t="str">
        <f t="shared" si="263"/>
        <v>Hug Ludovic</v>
      </c>
      <c r="B1423" s="23" t="str">
        <f t="shared" si="264"/>
        <v>488.76.307.0</v>
      </c>
      <c r="C1423" s="23" t="str">
        <f t="shared" si="265"/>
        <v>R9</v>
      </c>
      <c r="D1423" s="23">
        <f t="shared" si="266"/>
        <v>0.75</v>
      </c>
      <c r="E1423" s="23" t="str">
        <f t="shared" si="267"/>
        <v>50+</v>
      </c>
      <c r="F1423" s="23" t="str">
        <f t="shared" si="268"/>
        <v>A</v>
      </c>
      <c r="G1423" s="27" t="s">
        <v>497</v>
      </c>
      <c r="H1423" s="27" t="str">
        <f t="shared" si="262"/>
        <v/>
      </c>
      <c r="I1423" s="23" t="str">
        <f t="shared" si="269"/>
        <v>Messieurs</v>
      </c>
      <c r="J1423" t="str">
        <f t="shared" si="270"/>
        <v>307.0</v>
      </c>
      <c r="K1423">
        <f t="shared" si="271"/>
        <v>3</v>
      </c>
      <c r="L1423" s="23" t="str">
        <f t="shared" si="272"/>
        <v>R9 </v>
      </c>
      <c r="M1423" s="23" t="s">
        <v>2813</v>
      </c>
      <c r="N1423" s="23" t="s">
        <v>2814</v>
      </c>
      <c r="O1423" s="23" t="s">
        <v>2525</v>
      </c>
      <c r="P1423" s="23">
        <v>32606</v>
      </c>
      <c r="Q1423" s="23">
        <v>0.75</v>
      </c>
      <c r="R1423" s="23" t="s">
        <v>39</v>
      </c>
      <c r="S1423" s="23" t="s">
        <v>36</v>
      </c>
    </row>
    <row r="1424" spans="1:19" x14ac:dyDescent="0.35">
      <c r="A1424" s="23" t="str">
        <f t="shared" si="263"/>
        <v>Hugo Heilmann</v>
      </c>
      <c r="B1424" s="23" t="str">
        <f t="shared" si="264"/>
        <v>489.09.428.0</v>
      </c>
      <c r="C1424" s="23" t="str">
        <f t="shared" si="265"/>
        <v>R9</v>
      </c>
      <c r="D1424" s="23">
        <f t="shared" si="266"/>
        <v>0.745</v>
      </c>
      <c r="E1424" s="23" t="str">
        <f t="shared" si="267"/>
        <v>18&amp;U</v>
      </c>
      <c r="F1424" s="23" t="str">
        <f t="shared" si="268"/>
        <v>A</v>
      </c>
      <c r="G1424" s="27" t="s">
        <v>2783</v>
      </c>
      <c r="H1424" s="27" t="str">
        <f t="shared" si="262"/>
        <v/>
      </c>
      <c r="I1424" s="23" t="str">
        <f t="shared" si="269"/>
        <v>Messieurs</v>
      </c>
      <c r="J1424" t="str">
        <f t="shared" si="270"/>
        <v>428.0</v>
      </c>
      <c r="K1424">
        <f t="shared" si="271"/>
        <v>4</v>
      </c>
      <c r="L1424" s="23" t="str">
        <f t="shared" si="272"/>
        <v>R9 </v>
      </c>
      <c r="M1424" s="23" t="s">
        <v>5070</v>
      </c>
      <c r="N1424" s="23" t="s">
        <v>5071</v>
      </c>
      <c r="O1424" s="23" t="s">
        <v>2525</v>
      </c>
      <c r="P1424" s="23">
        <v>44992</v>
      </c>
      <c r="Q1424" s="23">
        <v>0.745</v>
      </c>
      <c r="R1424" s="23" t="s">
        <v>71</v>
      </c>
      <c r="S1424" s="23" t="s">
        <v>36</v>
      </c>
    </row>
    <row r="1425" spans="1:19" x14ac:dyDescent="0.35">
      <c r="A1425" s="23" t="str">
        <f t="shared" si="263"/>
        <v>Huguet Fabien</v>
      </c>
      <c r="B1425" s="23" t="str">
        <f t="shared" si="264"/>
        <v>489.84.316.0</v>
      </c>
      <c r="C1425" s="23" t="str">
        <f t="shared" si="265"/>
        <v>R7</v>
      </c>
      <c r="D1425" s="23">
        <f t="shared" si="266"/>
        <v>2.9590000000000001</v>
      </c>
      <c r="E1425" s="23" t="str">
        <f t="shared" si="267"/>
        <v>40+</v>
      </c>
      <c r="F1425" s="23" t="str">
        <f t="shared" si="268"/>
        <v>A</v>
      </c>
      <c r="G1425" s="27" t="s">
        <v>2786</v>
      </c>
      <c r="H1425" s="27" t="str">
        <f t="shared" si="262"/>
        <v/>
      </c>
      <c r="I1425" s="23" t="str">
        <f t="shared" si="269"/>
        <v>Messieurs</v>
      </c>
      <c r="J1425" t="str">
        <f t="shared" si="270"/>
        <v>316.0</v>
      </c>
      <c r="K1425">
        <f t="shared" si="271"/>
        <v>3</v>
      </c>
      <c r="L1425" s="23" t="str">
        <f t="shared" si="272"/>
        <v>R7 </v>
      </c>
      <c r="M1425" s="23" t="s">
        <v>3016</v>
      </c>
      <c r="N1425" s="23" t="s">
        <v>3017</v>
      </c>
      <c r="O1425" s="23" t="s">
        <v>2518</v>
      </c>
      <c r="P1425" s="23">
        <v>12940</v>
      </c>
      <c r="Q1425" s="23">
        <v>2.9590000000000001</v>
      </c>
      <c r="R1425" s="23" t="s">
        <v>68</v>
      </c>
      <c r="S1425" s="23" t="s">
        <v>36</v>
      </c>
    </row>
    <row r="1426" spans="1:19" x14ac:dyDescent="0.35">
      <c r="A1426" s="23" t="str">
        <f t="shared" si="263"/>
        <v>Humair Lionel</v>
      </c>
      <c r="B1426" s="23" t="str">
        <f t="shared" si="264"/>
        <v>490.86.286.0</v>
      </c>
      <c r="C1426" s="23" t="str">
        <f t="shared" si="265"/>
        <v>R6</v>
      </c>
      <c r="D1426" s="23">
        <f t="shared" si="266"/>
        <v>4.1929999999999996</v>
      </c>
      <c r="E1426" s="23" t="str">
        <f t="shared" si="267"/>
        <v>40+</v>
      </c>
      <c r="F1426" s="23" t="str">
        <f t="shared" si="268"/>
        <v>A</v>
      </c>
      <c r="G1426" s="27" t="s">
        <v>3274</v>
      </c>
      <c r="H1426" s="27" t="str">
        <f t="shared" si="262"/>
        <v/>
      </c>
      <c r="I1426" s="23" t="str">
        <f t="shared" si="269"/>
        <v>Messieurs</v>
      </c>
      <c r="J1426" t="str">
        <f t="shared" si="270"/>
        <v>286.0</v>
      </c>
      <c r="K1426">
        <f t="shared" si="271"/>
        <v>2</v>
      </c>
      <c r="L1426" s="23" t="str">
        <f t="shared" si="272"/>
        <v>R6 </v>
      </c>
      <c r="M1426" s="23" t="s">
        <v>3692</v>
      </c>
      <c r="N1426" s="23" t="s">
        <v>3693</v>
      </c>
      <c r="O1426" s="23" t="s">
        <v>2517</v>
      </c>
      <c r="P1426" s="23">
        <v>6885</v>
      </c>
      <c r="Q1426" s="23">
        <v>4.1929999999999996</v>
      </c>
      <c r="R1426" s="23" t="s">
        <v>68</v>
      </c>
      <c r="S1426" s="23" t="s">
        <v>36</v>
      </c>
    </row>
    <row r="1427" spans="1:19" x14ac:dyDescent="0.35">
      <c r="A1427" s="23" t="str">
        <f t="shared" si="263"/>
        <v>Humbert Julien</v>
      </c>
      <c r="B1427" s="23" t="str">
        <f t="shared" si="264"/>
        <v>490.02.484.0</v>
      </c>
      <c r="C1427" s="23" t="str">
        <f t="shared" si="265"/>
        <v>R9</v>
      </c>
      <c r="D1427" s="23">
        <f t="shared" si="266"/>
        <v>0.75</v>
      </c>
      <c r="E1427" s="23" t="str">
        <f t="shared" si="267"/>
        <v>A</v>
      </c>
      <c r="F1427" s="23" t="str">
        <f t="shared" si="268"/>
        <v>S</v>
      </c>
      <c r="G1427" s="27" t="s">
        <v>25</v>
      </c>
      <c r="H1427" s="27" t="str">
        <f t="shared" si="262"/>
        <v/>
      </c>
      <c r="I1427" s="23" t="str">
        <f t="shared" si="269"/>
        <v>Messieurs</v>
      </c>
      <c r="J1427" t="str">
        <f t="shared" si="270"/>
        <v>484.0</v>
      </c>
      <c r="K1427">
        <f t="shared" si="271"/>
        <v>4</v>
      </c>
      <c r="L1427" s="23" t="str">
        <f t="shared" si="272"/>
        <v>R9 </v>
      </c>
      <c r="M1427" s="23" t="s">
        <v>136</v>
      </c>
      <c r="N1427" s="23" t="s">
        <v>137</v>
      </c>
      <c r="O1427" s="23" t="s">
        <v>2525</v>
      </c>
      <c r="P1427" s="23">
        <v>32606</v>
      </c>
      <c r="Q1427" s="23">
        <v>0.75</v>
      </c>
      <c r="R1427" s="23" t="s">
        <v>36</v>
      </c>
      <c r="S1427" s="23" t="s">
        <v>822</v>
      </c>
    </row>
    <row r="1428" spans="1:19" x14ac:dyDescent="0.35">
      <c r="A1428" s="23" t="str">
        <f t="shared" si="263"/>
        <v>Hunt Guerney</v>
      </c>
      <c r="B1428" s="23" t="str">
        <f t="shared" si="264"/>
        <v>492.94.251.0</v>
      </c>
      <c r="C1428" s="23" t="str">
        <f t="shared" si="265"/>
        <v>R9</v>
      </c>
      <c r="D1428" s="23">
        <f t="shared" si="266"/>
        <v>0.75</v>
      </c>
      <c r="E1428" s="23" t="str">
        <f t="shared" si="267"/>
        <v>A</v>
      </c>
      <c r="F1428" s="23" t="str">
        <f t="shared" si="268"/>
        <v>A</v>
      </c>
      <c r="G1428" s="27" t="s">
        <v>4910</v>
      </c>
      <c r="H1428" s="27" t="str">
        <f t="shared" si="262"/>
        <v/>
      </c>
      <c r="I1428" s="23" t="str">
        <f t="shared" si="269"/>
        <v>Messieurs</v>
      </c>
      <c r="J1428" t="str">
        <f t="shared" si="270"/>
        <v>251.0</v>
      </c>
      <c r="K1428">
        <f t="shared" si="271"/>
        <v>2</v>
      </c>
      <c r="L1428" s="23" t="str">
        <f t="shared" si="272"/>
        <v>R9 </v>
      </c>
      <c r="M1428" s="23" t="s">
        <v>6832</v>
      </c>
      <c r="N1428" s="23" t="s">
        <v>6833</v>
      </c>
      <c r="O1428" s="23" t="s">
        <v>2525</v>
      </c>
      <c r="P1428" s="23">
        <v>32606</v>
      </c>
      <c r="Q1428" s="23">
        <v>0.75</v>
      </c>
      <c r="R1428" s="23" t="s">
        <v>36</v>
      </c>
      <c r="S1428" s="23" t="s">
        <v>36</v>
      </c>
    </row>
    <row r="1429" spans="1:19" x14ac:dyDescent="0.35">
      <c r="A1429" s="23" t="str">
        <f t="shared" si="263"/>
        <v>Husmann Olivier</v>
      </c>
      <c r="B1429" s="23" t="str">
        <f t="shared" si="264"/>
        <v>497.63.245.0</v>
      </c>
      <c r="C1429" s="23" t="str">
        <f t="shared" si="265"/>
        <v>R6</v>
      </c>
      <c r="D1429" s="23">
        <f t="shared" si="266"/>
        <v>3.5859999999999999</v>
      </c>
      <c r="E1429" s="23" t="str">
        <f t="shared" si="267"/>
        <v>60+</v>
      </c>
      <c r="F1429" s="23" t="str">
        <f t="shared" si="268"/>
        <v>A</v>
      </c>
      <c r="G1429" s="27" t="s">
        <v>4910</v>
      </c>
      <c r="H1429" s="27" t="str">
        <f t="shared" si="262"/>
        <v/>
      </c>
      <c r="I1429" s="23" t="str">
        <f t="shared" si="269"/>
        <v>Messieurs</v>
      </c>
      <c r="J1429" t="str">
        <f t="shared" si="270"/>
        <v>245.0</v>
      </c>
      <c r="K1429">
        <f t="shared" si="271"/>
        <v>2</v>
      </c>
      <c r="L1429" s="23" t="str">
        <f t="shared" si="272"/>
        <v>R6 </v>
      </c>
      <c r="M1429" s="23" t="s">
        <v>6531</v>
      </c>
      <c r="N1429" s="23" t="s">
        <v>6532</v>
      </c>
      <c r="O1429" s="23" t="s">
        <v>2517</v>
      </c>
      <c r="P1429" s="23">
        <v>9549</v>
      </c>
      <c r="Q1429" s="23">
        <v>3.5859999999999999</v>
      </c>
      <c r="R1429" s="23" t="s">
        <v>47</v>
      </c>
      <c r="S1429" s="23" t="s">
        <v>36</v>
      </c>
    </row>
    <row r="1430" spans="1:19" x14ac:dyDescent="0.35">
      <c r="A1430" s="23" t="str">
        <f t="shared" si="263"/>
        <v>Hutter François</v>
      </c>
      <c r="B1430" s="23" t="str">
        <f t="shared" si="264"/>
        <v>498.65.341.0</v>
      </c>
      <c r="C1430" s="23" t="str">
        <f t="shared" si="265"/>
        <v>R7</v>
      </c>
      <c r="D1430" s="23">
        <f t="shared" si="266"/>
        <v>3.294</v>
      </c>
      <c r="E1430" s="23" t="str">
        <f t="shared" si="267"/>
        <v>60+</v>
      </c>
      <c r="F1430" s="23" t="str">
        <f t="shared" si="268"/>
        <v>A</v>
      </c>
      <c r="G1430" s="27" t="s">
        <v>4910</v>
      </c>
      <c r="H1430" s="27" t="str">
        <f t="shared" si="262"/>
        <v/>
      </c>
      <c r="I1430" s="23" t="str">
        <f t="shared" si="269"/>
        <v>Messieurs</v>
      </c>
      <c r="J1430" t="str">
        <f t="shared" si="270"/>
        <v>341.0</v>
      </c>
      <c r="K1430">
        <f t="shared" si="271"/>
        <v>3</v>
      </c>
      <c r="L1430" s="23" t="str">
        <f t="shared" si="272"/>
        <v>R7 </v>
      </c>
      <c r="M1430" s="23" t="s">
        <v>6561</v>
      </c>
      <c r="N1430" s="23" t="s">
        <v>6562</v>
      </c>
      <c r="O1430" s="23" t="s">
        <v>2518</v>
      </c>
      <c r="P1430" s="23">
        <v>11047</v>
      </c>
      <c r="Q1430" s="23">
        <v>3.294</v>
      </c>
      <c r="R1430" s="23" t="s">
        <v>47</v>
      </c>
      <c r="S1430" s="23" t="s">
        <v>36</v>
      </c>
    </row>
    <row r="1431" spans="1:19" x14ac:dyDescent="0.35">
      <c r="A1431" s="23" t="str">
        <f t="shared" si="263"/>
        <v>Huwiler Raphaël</v>
      </c>
      <c r="B1431" s="23" t="str">
        <f t="shared" si="264"/>
        <v>499.10.477.0</v>
      </c>
      <c r="C1431" s="23" t="str">
        <f t="shared" si="265"/>
        <v>R9</v>
      </c>
      <c r="D1431" s="23">
        <f t="shared" si="266"/>
        <v>0.75</v>
      </c>
      <c r="E1431" s="23" t="str">
        <f t="shared" si="267"/>
        <v>16&amp;U</v>
      </c>
      <c r="F1431" s="23" t="str">
        <f t="shared" si="268"/>
        <v>A</v>
      </c>
      <c r="G1431" s="27" t="s">
        <v>28</v>
      </c>
      <c r="H1431" s="27" t="str">
        <f t="shared" si="262"/>
        <v/>
      </c>
      <c r="I1431" s="23" t="str">
        <f t="shared" si="269"/>
        <v>Messieurs</v>
      </c>
      <c r="J1431" t="str">
        <f t="shared" si="270"/>
        <v>477.0</v>
      </c>
      <c r="K1431">
        <f t="shared" si="271"/>
        <v>4</v>
      </c>
      <c r="L1431" s="23" t="str">
        <f t="shared" si="272"/>
        <v>R9 </v>
      </c>
      <c r="M1431" s="23" t="s">
        <v>2315</v>
      </c>
      <c r="N1431" s="23" t="s">
        <v>2316</v>
      </c>
      <c r="O1431" s="23" t="s">
        <v>2525</v>
      </c>
      <c r="P1431" s="23">
        <v>32606</v>
      </c>
      <c r="Q1431" s="23">
        <v>0.75</v>
      </c>
      <c r="R1431" s="23" t="s">
        <v>85</v>
      </c>
      <c r="S1431" s="23" t="s">
        <v>36</v>
      </c>
    </row>
    <row r="1432" spans="1:19" x14ac:dyDescent="0.35">
      <c r="A1432" s="23" t="str">
        <f t="shared" si="263"/>
        <v>Ibrahim Yassin</v>
      </c>
      <c r="B1432" s="23" t="str">
        <f t="shared" si="264"/>
        <v>500.09.317.0</v>
      </c>
      <c r="C1432" s="23" t="str">
        <f t="shared" si="265"/>
        <v>R6</v>
      </c>
      <c r="D1432" s="23">
        <f t="shared" si="266"/>
        <v>4.5179999999999998</v>
      </c>
      <c r="E1432" s="23" t="str">
        <f t="shared" si="267"/>
        <v>18&amp;U</v>
      </c>
      <c r="F1432" s="23" t="str">
        <f t="shared" si="268"/>
        <v>A</v>
      </c>
      <c r="G1432" s="27" t="s">
        <v>29</v>
      </c>
      <c r="H1432" s="27" t="str">
        <f t="shared" si="262"/>
        <v/>
      </c>
      <c r="I1432" s="23" t="str">
        <f t="shared" si="269"/>
        <v>Messieurs</v>
      </c>
      <c r="J1432" t="str">
        <f t="shared" si="270"/>
        <v>317.0</v>
      </c>
      <c r="K1432">
        <f t="shared" si="271"/>
        <v>3</v>
      </c>
      <c r="L1432" s="23" t="str">
        <f t="shared" si="272"/>
        <v>R6 </v>
      </c>
      <c r="M1432" s="23" t="s">
        <v>4176</v>
      </c>
      <c r="N1432" s="23" t="s">
        <v>4177</v>
      </c>
      <c r="O1432" s="23" t="s">
        <v>2517</v>
      </c>
      <c r="P1432" s="23">
        <v>5785</v>
      </c>
      <c r="Q1432" s="23">
        <v>4.5179999999999998</v>
      </c>
      <c r="R1432" s="23" t="s">
        <v>71</v>
      </c>
      <c r="S1432" s="23" t="s">
        <v>36</v>
      </c>
    </row>
    <row r="1433" spans="1:19" x14ac:dyDescent="0.35">
      <c r="A1433" s="23" t="str">
        <f t="shared" si="263"/>
        <v>Ienna Mir</v>
      </c>
      <c r="B1433" s="23" t="str">
        <f t="shared" si="264"/>
        <v>500.13.436.0</v>
      </c>
      <c r="C1433" s="23" t="str">
        <f t="shared" si="265"/>
        <v>R8</v>
      </c>
      <c r="D1433" s="23">
        <f t="shared" si="266"/>
        <v>0.98799999999999999</v>
      </c>
      <c r="E1433" s="23" t="str">
        <f t="shared" si="267"/>
        <v>14&amp;U</v>
      </c>
      <c r="F1433" s="23" t="str">
        <f t="shared" si="268"/>
        <v>A</v>
      </c>
      <c r="G1433" s="27" t="s">
        <v>27</v>
      </c>
      <c r="H1433" s="27" t="str">
        <f t="shared" si="262"/>
        <v/>
      </c>
      <c r="I1433" s="23" t="str">
        <f t="shared" si="269"/>
        <v>Messieurs</v>
      </c>
      <c r="J1433" t="str">
        <f t="shared" si="270"/>
        <v>436.0</v>
      </c>
      <c r="K1433">
        <f t="shared" si="271"/>
        <v>4</v>
      </c>
      <c r="L1433" s="23" t="str">
        <f t="shared" si="272"/>
        <v>R8 </v>
      </c>
      <c r="M1433" s="23" t="s">
        <v>3865</v>
      </c>
      <c r="N1433" s="23" t="s">
        <v>3866</v>
      </c>
      <c r="O1433" s="23" t="s">
        <v>2522</v>
      </c>
      <c r="P1433" s="23">
        <v>29218</v>
      </c>
      <c r="Q1433" s="23">
        <v>0.98799999999999999</v>
      </c>
      <c r="R1433" s="23" t="s">
        <v>81</v>
      </c>
      <c r="S1433" s="23" t="s">
        <v>36</v>
      </c>
    </row>
    <row r="1434" spans="1:19" x14ac:dyDescent="0.35">
      <c r="A1434" s="23" t="str">
        <f t="shared" si="263"/>
        <v>Iezuitova Daria</v>
      </c>
      <c r="B1434" s="23" t="str">
        <f t="shared" si="264"/>
        <v>500.07.769.0</v>
      </c>
      <c r="C1434" s="23" t="str">
        <f t="shared" si="265"/>
        <v>R8</v>
      </c>
      <c r="D1434" s="23">
        <f t="shared" si="266"/>
        <v>1.3959999999999999</v>
      </c>
      <c r="E1434" s="23" t="str">
        <f t="shared" si="267"/>
        <v>A</v>
      </c>
      <c r="F1434" s="23" t="str">
        <f t="shared" si="268"/>
        <v>S</v>
      </c>
      <c r="G1434" s="27" t="s">
        <v>4910</v>
      </c>
      <c r="H1434" s="27" t="str">
        <f t="shared" si="262"/>
        <v/>
      </c>
      <c r="I1434" s="23" t="str">
        <f t="shared" si="269"/>
        <v>Dames</v>
      </c>
      <c r="J1434" t="str">
        <f t="shared" si="270"/>
        <v>769.0</v>
      </c>
      <c r="K1434">
        <f t="shared" si="271"/>
        <v>7</v>
      </c>
      <c r="L1434" s="23" t="str">
        <f t="shared" si="272"/>
        <v>R8 </v>
      </c>
      <c r="M1434" s="23" t="s">
        <v>6455</v>
      </c>
      <c r="N1434" s="23" t="s">
        <v>6456</v>
      </c>
      <c r="O1434" s="23" t="s">
        <v>2522</v>
      </c>
      <c r="P1434" s="23">
        <v>9038</v>
      </c>
      <c r="Q1434" s="23">
        <v>1.3959999999999999</v>
      </c>
      <c r="R1434" s="23" t="s">
        <v>36</v>
      </c>
      <c r="S1434" s="23" t="s">
        <v>822</v>
      </c>
    </row>
    <row r="1435" spans="1:19" x14ac:dyDescent="0.35">
      <c r="A1435" s="23" t="str">
        <f t="shared" si="263"/>
        <v>Iizuka Kyoko</v>
      </c>
      <c r="B1435" s="23" t="str">
        <f t="shared" si="264"/>
        <v>500.59.546.0</v>
      </c>
      <c r="C1435" s="23" t="str">
        <f t="shared" si="265"/>
        <v>R8</v>
      </c>
      <c r="D1435" s="23">
        <f t="shared" si="266"/>
        <v>1.7150000000000001</v>
      </c>
      <c r="E1435" s="23" t="str">
        <f t="shared" si="267"/>
        <v>65+</v>
      </c>
      <c r="F1435" s="23" t="str">
        <f t="shared" si="268"/>
        <v>A</v>
      </c>
      <c r="G1435" s="27" t="s">
        <v>5553</v>
      </c>
      <c r="H1435" s="27" t="str">
        <f t="shared" si="262"/>
        <v/>
      </c>
      <c r="I1435" s="23" t="str">
        <f t="shared" si="269"/>
        <v>Dames</v>
      </c>
      <c r="J1435" t="str">
        <f t="shared" si="270"/>
        <v>546.0</v>
      </c>
      <c r="K1435">
        <f t="shared" si="271"/>
        <v>5</v>
      </c>
      <c r="L1435" s="23" t="str">
        <f t="shared" si="272"/>
        <v>R8 </v>
      </c>
      <c r="M1435" s="23" t="s">
        <v>5123</v>
      </c>
      <c r="N1435" s="23" t="s">
        <v>5124</v>
      </c>
      <c r="O1435" s="23" t="s">
        <v>2522</v>
      </c>
      <c r="P1435" s="23">
        <v>7846</v>
      </c>
      <c r="Q1435" s="23">
        <v>1.7150000000000001</v>
      </c>
      <c r="R1435" s="23" t="s">
        <v>96</v>
      </c>
      <c r="S1435" s="23" t="s">
        <v>36</v>
      </c>
    </row>
    <row r="1436" spans="1:19" x14ac:dyDescent="0.35">
      <c r="A1436" s="23" t="str">
        <f t="shared" si="263"/>
        <v>Imfeld Leonard</v>
      </c>
      <c r="B1436" s="23" t="str">
        <f t="shared" si="264"/>
        <v>501.72.488.0</v>
      </c>
      <c r="C1436" s="23" t="str">
        <f t="shared" si="265"/>
        <v>R6</v>
      </c>
      <c r="D1436" s="23">
        <f t="shared" si="266"/>
        <v>4.125</v>
      </c>
      <c r="E1436" s="23" t="str">
        <f t="shared" si="267"/>
        <v>50+</v>
      </c>
      <c r="F1436" s="23" t="str">
        <f t="shared" si="268"/>
        <v>A</v>
      </c>
      <c r="G1436" s="27" t="s">
        <v>4910</v>
      </c>
      <c r="H1436" s="27" t="str">
        <f t="shared" si="262"/>
        <v/>
      </c>
      <c r="I1436" s="23" t="str">
        <f t="shared" si="269"/>
        <v>Messieurs</v>
      </c>
      <c r="J1436" t="str">
        <f t="shared" si="270"/>
        <v>488.0</v>
      </c>
      <c r="K1436">
        <f t="shared" si="271"/>
        <v>4</v>
      </c>
      <c r="L1436" s="23" t="str">
        <f t="shared" si="272"/>
        <v>R6 </v>
      </c>
      <c r="M1436" s="23" t="s">
        <v>6419</v>
      </c>
      <c r="N1436" s="23" t="s">
        <v>6420</v>
      </c>
      <c r="O1436" s="23" t="s">
        <v>2517</v>
      </c>
      <c r="P1436" s="23">
        <v>7147</v>
      </c>
      <c r="Q1436" s="23">
        <v>4.125</v>
      </c>
      <c r="R1436" s="23" t="s">
        <v>39</v>
      </c>
      <c r="S1436" s="23" t="s">
        <v>36</v>
      </c>
    </row>
    <row r="1437" spans="1:19" x14ac:dyDescent="0.35">
      <c r="A1437" s="23" t="str">
        <f t="shared" si="263"/>
        <v>Ingebrand Thomas</v>
      </c>
      <c r="B1437" s="23" t="str">
        <f t="shared" si="264"/>
        <v>502.98.302.0</v>
      </c>
      <c r="C1437" s="23" t="str">
        <f t="shared" si="265"/>
        <v>R8</v>
      </c>
      <c r="D1437" s="23">
        <f t="shared" si="266"/>
        <v>1.216</v>
      </c>
      <c r="E1437" s="23" t="str">
        <f t="shared" si="267"/>
        <v>A</v>
      </c>
      <c r="F1437" s="23" t="str">
        <f t="shared" si="268"/>
        <v>S</v>
      </c>
      <c r="G1437" s="27" t="s">
        <v>4909</v>
      </c>
      <c r="H1437" s="27" t="str">
        <f t="shared" si="262"/>
        <v/>
      </c>
      <c r="I1437" s="23" t="str">
        <f t="shared" si="269"/>
        <v>Messieurs</v>
      </c>
      <c r="J1437" t="str">
        <f t="shared" si="270"/>
        <v>302.0</v>
      </c>
      <c r="K1437">
        <f t="shared" si="271"/>
        <v>3</v>
      </c>
      <c r="L1437" s="23" t="str">
        <f t="shared" si="272"/>
        <v>R8 </v>
      </c>
      <c r="M1437" s="23" t="s">
        <v>5807</v>
      </c>
      <c r="N1437" s="23" t="s">
        <v>5808</v>
      </c>
      <c r="O1437" s="23" t="s">
        <v>2522</v>
      </c>
      <c r="P1437" s="23">
        <v>26765</v>
      </c>
      <c r="Q1437" s="23">
        <v>1.216</v>
      </c>
      <c r="R1437" s="23" t="s">
        <v>36</v>
      </c>
      <c r="S1437" s="23" t="s">
        <v>822</v>
      </c>
    </row>
    <row r="1438" spans="1:19" x14ac:dyDescent="0.35">
      <c r="A1438" s="23" t="str">
        <f t="shared" si="263"/>
        <v>Ingletto Francesca</v>
      </c>
      <c r="B1438" s="23" t="str">
        <f t="shared" si="264"/>
        <v>502.91.878.0</v>
      </c>
      <c r="C1438" s="23" t="str">
        <f t="shared" si="265"/>
        <v>R7</v>
      </c>
      <c r="D1438" s="23">
        <f t="shared" si="266"/>
        <v>2.12</v>
      </c>
      <c r="E1438" s="23" t="str">
        <f t="shared" si="267"/>
        <v>35+</v>
      </c>
      <c r="F1438" s="23" t="str">
        <f t="shared" si="268"/>
        <v>A</v>
      </c>
      <c r="G1438" s="27" t="s">
        <v>28</v>
      </c>
      <c r="H1438" s="27" t="str">
        <f t="shared" si="262"/>
        <v/>
      </c>
      <c r="I1438" s="23" t="str">
        <f t="shared" si="269"/>
        <v>Dames</v>
      </c>
      <c r="J1438" t="str">
        <f t="shared" si="270"/>
        <v>878.0</v>
      </c>
      <c r="K1438">
        <f t="shared" si="271"/>
        <v>8</v>
      </c>
      <c r="L1438" s="23" t="str">
        <f t="shared" si="272"/>
        <v>R7 </v>
      </c>
      <c r="M1438" s="23" t="s">
        <v>3134</v>
      </c>
      <c r="N1438" s="23" t="s">
        <v>3135</v>
      </c>
      <c r="O1438" s="23" t="s">
        <v>2518</v>
      </c>
      <c r="P1438" s="23">
        <v>6511</v>
      </c>
      <c r="Q1438" s="23">
        <v>2.12</v>
      </c>
      <c r="R1438" s="23" t="s">
        <v>42</v>
      </c>
      <c r="S1438" s="23" t="s">
        <v>36</v>
      </c>
    </row>
    <row r="1439" spans="1:19" x14ac:dyDescent="0.35">
      <c r="A1439" s="23" t="str">
        <f t="shared" si="263"/>
        <v>Innaurato Fabio</v>
      </c>
      <c r="B1439" s="23" t="str">
        <f t="shared" si="264"/>
        <v>502.70.227.0</v>
      </c>
      <c r="C1439" s="23" t="str">
        <f t="shared" si="265"/>
        <v>R7</v>
      </c>
      <c r="D1439" s="23">
        <f t="shared" si="266"/>
        <v>3.3919999999999999</v>
      </c>
      <c r="E1439" s="23" t="str">
        <f t="shared" si="267"/>
        <v>55+</v>
      </c>
      <c r="F1439" s="23" t="str">
        <f t="shared" si="268"/>
        <v>A</v>
      </c>
      <c r="G1439" s="27" t="s">
        <v>2783</v>
      </c>
      <c r="H1439" s="27" t="str">
        <f t="shared" si="262"/>
        <v/>
      </c>
      <c r="I1439" s="23" t="str">
        <f t="shared" si="269"/>
        <v>Messieurs</v>
      </c>
      <c r="J1439" t="str">
        <f t="shared" si="270"/>
        <v>227.0</v>
      </c>
      <c r="K1439">
        <f t="shared" si="271"/>
        <v>2</v>
      </c>
      <c r="L1439" s="23" t="str">
        <f t="shared" si="272"/>
        <v>R7 </v>
      </c>
      <c r="M1439" s="23" t="s">
        <v>677</v>
      </c>
      <c r="N1439" s="23" t="s">
        <v>678</v>
      </c>
      <c r="O1439" s="23" t="s">
        <v>2518</v>
      </c>
      <c r="P1439" s="23">
        <v>10552</v>
      </c>
      <c r="Q1439" s="23">
        <v>3.3919999999999999</v>
      </c>
      <c r="R1439" s="23" t="s">
        <v>53</v>
      </c>
      <c r="S1439" s="23" t="s">
        <v>36</v>
      </c>
    </row>
    <row r="1440" spans="1:19" x14ac:dyDescent="0.35">
      <c r="A1440" s="23" t="str">
        <f t="shared" si="263"/>
        <v>Iseli Yannick</v>
      </c>
      <c r="B1440" s="23" t="str">
        <f t="shared" si="264"/>
        <v>503.88.458.0</v>
      </c>
      <c r="C1440" s="23" t="str">
        <f t="shared" si="265"/>
        <v>R7</v>
      </c>
      <c r="D1440" s="23">
        <f t="shared" si="266"/>
        <v>2.7989999999999999</v>
      </c>
      <c r="E1440" s="23" t="str">
        <f t="shared" si="267"/>
        <v>35+</v>
      </c>
      <c r="F1440" s="23" t="str">
        <f t="shared" si="268"/>
        <v>A</v>
      </c>
      <c r="G1440" s="27" t="s">
        <v>4910</v>
      </c>
      <c r="H1440" s="27" t="str">
        <f t="shared" si="262"/>
        <v/>
      </c>
      <c r="I1440" s="23" t="str">
        <f t="shared" si="269"/>
        <v>Messieurs</v>
      </c>
      <c r="J1440" t="str">
        <f t="shared" si="270"/>
        <v>458.0</v>
      </c>
      <c r="K1440">
        <f t="shared" si="271"/>
        <v>4</v>
      </c>
      <c r="L1440" s="23" t="str">
        <f t="shared" si="272"/>
        <v>R7 </v>
      </c>
      <c r="M1440" s="23" t="s">
        <v>6597</v>
      </c>
      <c r="N1440" s="23" t="s">
        <v>6598</v>
      </c>
      <c r="O1440" s="23" t="s">
        <v>2518</v>
      </c>
      <c r="P1440" s="23">
        <v>13881</v>
      </c>
      <c r="Q1440" s="23">
        <v>2.7989999999999999</v>
      </c>
      <c r="R1440" s="23" t="s">
        <v>42</v>
      </c>
      <c r="S1440" s="23" t="s">
        <v>36</v>
      </c>
    </row>
    <row r="1441" spans="1:19" x14ac:dyDescent="0.35">
      <c r="A1441" s="23" t="str">
        <f t="shared" si="263"/>
        <v>Isenegger Laurent</v>
      </c>
      <c r="B1441" s="23" t="str">
        <f t="shared" si="264"/>
        <v>503.70.121.0</v>
      </c>
      <c r="C1441" s="23" t="str">
        <f t="shared" si="265"/>
        <v>R5</v>
      </c>
      <c r="D1441" s="23">
        <f t="shared" si="266"/>
        <v>5.4249999999999998</v>
      </c>
      <c r="E1441" s="23" t="str">
        <f t="shared" si="267"/>
        <v>55+</v>
      </c>
      <c r="F1441" s="23" t="str">
        <f t="shared" si="268"/>
        <v>A</v>
      </c>
      <c r="G1441" s="27" t="s">
        <v>493</v>
      </c>
      <c r="H1441" s="27" t="str">
        <f t="shared" si="262"/>
        <v/>
      </c>
      <c r="I1441" s="23" t="str">
        <f t="shared" si="269"/>
        <v>Messieurs</v>
      </c>
      <c r="J1441" t="str">
        <f t="shared" si="270"/>
        <v>121.0</v>
      </c>
      <c r="K1441">
        <f t="shared" si="271"/>
        <v>1</v>
      </c>
      <c r="L1441" s="23" t="str">
        <f t="shared" si="272"/>
        <v>R5 </v>
      </c>
      <c r="M1441" s="23" t="s">
        <v>2853</v>
      </c>
      <c r="N1441" s="23" t="s">
        <v>2854</v>
      </c>
      <c r="O1441" s="23" t="s">
        <v>2536</v>
      </c>
      <c r="P1441" s="23">
        <v>3304</v>
      </c>
      <c r="Q1441" s="23">
        <v>5.4249999999999998</v>
      </c>
      <c r="R1441" s="23" t="s">
        <v>53</v>
      </c>
      <c r="S1441" s="23" t="s">
        <v>36</v>
      </c>
    </row>
    <row r="1442" spans="1:19" x14ac:dyDescent="0.35">
      <c r="A1442" s="23" t="str">
        <f t="shared" si="263"/>
        <v>Isenegger Lou</v>
      </c>
      <c r="B1442" s="23" t="str">
        <f t="shared" si="264"/>
        <v>503.03.675.0</v>
      </c>
      <c r="C1442" s="23" t="str">
        <f t="shared" si="265"/>
        <v>R9</v>
      </c>
      <c r="D1442" s="23">
        <f t="shared" si="266"/>
        <v>0.75</v>
      </c>
      <c r="E1442" s="23" t="str">
        <f t="shared" si="267"/>
        <v>A</v>
      </c>
      <c r="F1442" s="23" t="str">
        <f t="shared" si="268"/>
        <v>S</v>
      </c>
      <c r="G1442" s="27" t="s">
        <v>493</v>
      </c>
      <c r="H1442" s="27" t="str">
        <f t="shared" si="262"/>
        <v/>
      </c>
      <c r="I1442" s="23" t="str">
        <f t="shared" si="269"/>
        <v>Dames</v>
      </c>
      <c r="J1442" t="str">
        <f t="shared" si="270"/>
        <v>675.0</v>
      </c>
      <c r="K1442">
        <f t="shared" si="271"/>
        <v>6</v>
      </c>
      <c r="L1442" s="23" t="str">
        <f t="shared" si="272"/>
        <v>R9 </v>
      </c>
      <c r="M1442" s="23" t="s">
        <v>514</v>
      </c>
      <c r="N1442" s="23" t="s">
        <v>515</v>
      </c>
      <c r="O1442" s="23" t="s">
        <v>2525</v>
      </c>
      <c r="P1442" s="23">
        <v>11849</v>
      </c>
      <c r="Q1442" s="23">
        <v>0.75</v>
      </c>
      <c r="R1442" s="23" t="s">
        <v>36</v>
      </c>
      <c r="S1442" s="23" t="s">
        <v>822</v>
      </c>
    </row>
    <row r="1443" spans="1:19" x14ac:dyDescent="0.35">
      <c r="A1443" s="23" t="str">
        <f t="shared" si="263"/>
        <v>Isenschmid Marc</v>
      </c>
      <c r="B1443" s="23" t="str">
        <f t="shared" si="264"/>
        <v>503.71.223.0</v>
      </c>
      <c r="C1443" s="23" t="str">
        <f t="shared" si="265"/>
        <v>R9</v>
      </c>
      <c r="D1443" s="23">
        <f t="shared" si="266"/>
        <v>0.75</v>
      </c>
      <c r="E1443" s="23" t="str">
        <f t="shared" si="267"/>
        <v>55+</v>
      </c>
      <c r="F1443" s="23" t="str">
        <f t="shared" si="268"/>
        <v>S</v>
      </c>
      <c r="G1443" s="27" t="s">
        <v>4909</v>
      </c>
      <c r="H1443" s="27" t="str">
        <f t="shared" si="262"/>
        <v/>
      </c>
      <c r="I1443" s="23" t="str">
        <f t="shared" si="269"/>
        <v>Messieurs</v>
      </c>
      <c r="J1443" t="str">
        <f t="shared" si="270"/>
        <v>223.0</v>
      </c>
      <c r="K1443">
        <f t="shared" si="271"/>
        <v>2</v>
      </c>
      <c r="L1443" s="23" t="str">
        <f t="shared" si="272"/>
        <v>R9 </v>
      </c>
      <c r="M1443" s="23" t="s">
        <v>5865</v>
      </c>
      <c r="N1443" s="23" t="s">
        <v>5866</v>
      </c>
      <c r="O1443" s="23" t="s">
        <v>2525</v>
      </c>
      <c r="P1443" s="23">
        <v>32606</v>
      </c>
      <c r="Q1443" s="23">
        <v>0.75</v>
      </c>
      <c r="R1443" s="23" t="s">
        <v>53</v>
      </c>
      <c r="S1443" s="23" t="s">
        <v>822</v>
      </c>
    </row>
    <row r="1444" spans="1:19" x14ac:dyDescent="0.35">
      <c r="A1444" s="23" t="str">
        <f t="shared" si="263"/>
        <v>Ishihara Tomoko</v>
      </c>
      <c r="B1444" s="23" t="str">
        <f t="shared" si="264"/>
        <v>503.87.510.0</v>
      </c>
      <c r="C1444" s="23" t="str">
        <f t="shared" si="265"/>
        <v>R9</v>
      </c>
      <c r="D1444" s="23">
        <f t="shared" si="266"/>
        <v>0.70699999999999996</v>
      </c>
      <c r="E1444" s="23" t="str">
        <f t="shared" si="267"/>
        <v>35+</v>
      </c>
      <c r="F1444" s="23" t="str">
        <f t="shared" si="268"/>
        <v>A</v>
      </c>
      <c r="G1444" s="27" t="s">
        <v>5553</v>
      </c>
      <c r="H1444" s="27" t="str">
        <f t="shared" si="262"/>
        <v/>
      </c>
      <c r="I1444" s="23" t="str">
        <f t="shared" si="269"/>
        <v>Dames</v>
      </c>
      <c r="J1444" t="str">
        <f t="shared" si="270"/>
        <v>510.0</v>
      </c>
      <c r="K1444">
        <f t="shared" si="271"/>
        <v>5</v>
      </c>
      <c r="L1444" s="23" t="str">
        <f t="shared" si="272"/>
        <v>R9 </v>
      </c>
      <c r="M1444" s="23" t="s">
        <v>5319</v>
      </c>
      <c r="N1444" s="23" t="s">
        <v>5320</v>
      </c>
      <c r="O1444" s="23" t="s">
        <v>2525</v>
      </c>
      <c r="P1444" s="23">
        <v>21239</v>
      </c>
      <c r="Q1444" s="23">
        <v>0.70699999999999996</v>
      </c>
      <c r="R1444" s="23" t="s">
        <v>42</v>
      </c>
      <c r="S1444" s="23" t="s">
        <v>36</v>
      </c>
    </row>
    <row r="1445" spans="1:19" x14ac:dyDescent="0.35">
      <c r="A1445" s="23" t="str">
        <f t="shared" si="263"/>
        <v>Isoz Pierre-François</v>
      </c>
      <c r="B1445" s="23" t="str">
        <f t="shared" si="264"/>
        <v>503.59.139.0</v>
      </c>
      <c r="C1445" s="23" t="str">
        <f t="shared" si="265"/>
        <v>R9</v>
      </c>
      <c r="D1445" s="23">
        <f t="shared" si="266"/>
        <v>0.73299999999999998</v>
      </c>
      <c r="E1445" s="23" t="str">
        <f t="shared" si="267"/>
        <v>65+</v>
      </c>
      <c r="F1445" s="23" t="str">
        <f t="shared" si="268"/>
        <v>S</v>
      </c>
      <c r="G1445" s="27" t="s">
        <v>4909</v>
      </c>
      <c r="H1445" s="27" t="str">
        <f t="shared" si="262"/>
        <v/>
      </c>
      <c r="I1445" s="23" t="str">
        <f t="shared" si="269"/>
        <v>Messieurs</v>
      </c>
      <c r="J1445" t="str">
        <f t="shared" si="270"/>
        <v>139.0</v>
      </c>
      <c r="K1445">
        <f t="shared" si="271"/>
        <v>1</v>
      </c>
      <c r="L1445" s="23" t="str">
        <f t="shared" si="272"/>
        <v>R9 </v>
      </c>
      <c r="M1445" s="23" t="s">
        <v>5981</v>
      </c>
      <c r="N1445" s="23" t="s">
        <v>5982</v>
      </c>
      <c r="O1445" s="23" t="s">
        <v>2525</v>
      </c>
      <c r="P1445" s="23">
        <v>57239</v>
      </c>
      <c r="Q1445" s="23">
        <v>0.73299999999999998</v>
      </c>
      <c r="R1445" s="23" t="s">
        <v>96</v>
      </c>
      <c r="S1445" s="23" t="s">
        <v>822</v>
      </c>
    </row>
    <row r="1446" spans="1:19" x14ac:dyDescent="0.35">
      <c r="A1446" s="23" t="str">
        <f t="shared" si="263"/>
        <v>Israbhakdi Oot</v>
      </c>
      <c r="B1446" s="23" t="str">
        <f t="shared" si="264"/>
        <v>695.55.355.0</v>
      </c>
      <c r="C1446" s="23" t="str">
        <f t="shared" si="265"/>
        <v>R9</v>
      </c>
      <c r="D1446" s="23">
        <f t="shared" si="266"/>
        <v>0.75</v>
      </c>
      <c r="E1446" s="23" t="str">
        <f t="shared" si="267"/>
        <v>70+</v>
      </c>
      <c r="F1446" s="23" t="str">
        <f t="shared" si="268"/>
        <v>S</v>
      </c>
      <c r="G1446" s="27" t="s">
        <v>5553</v>
      </c>
      <c r="H1446" s="27" t="str">
        <f t="shared" si="262"/>
        <v/>
      </c>
      <c r="I1446" s="23" t="str">
        <f t="shared" si="269"/>
        <v>Messieurs</v>
      </c>
      <c r="J1446" t="str">
        <f t="shared" si="270"/>
        <v>355.0</v>
      </c>
      <c r="K1446">
        <f t="shared" si="271"/>
        <v>3</v>
      </c>
      <c r="L1446" s="23" t="str">
        <f t="shared" si="272"/>
        <v>R9 </v>
      </c>
      <c r="M1446" s="23" t="s">
        <v>5363</v>
      </c>
      <c r="N1446" s="23" t="s">
        <v>5364</v>
      </c>
      <c r="O1446" s="23" t="s">
        <v>2525</v>
      </c>
      <c r="P1446" s="23">
        <v>32606</v>
      </c>
      <c r="Q1446" s="23">
        <v>0.75</v>
      </c>
      <c r="R1446" s="23" t="s">
        <v>144</v>
      </c>
      <c r="S1446" s="23" t="s">
        <v>822</v>
      </c>
    </row>
    <row r="1447" spans="1:19" x14ac:dyDescent="0.35">
      <c r="A1447" s="23" t="str">
        <f t="shared" si="263"/>
        <v>Iuliano Sophie</v>
      </c>
      <c r="B1447" s="23" t="str">
        <f t="shared" si="264"/>
        <v>504.07.883.0</v>
      </c>
      <c r="C1447" s="23" t="str">
        <f t="shared" si="265"/>
        <v>R5</v>
      </c>
      <c r="D1447" s="23">
        <f t="shared" si="266"/>
        <v>5.2869999999999999</v>
      </c>
      <c r="E1447" s="23" t="str">
        <f t="shared" si="267"/>
        <v>A</v>
      </c>
      <c r="F1447" s="23" t="str">
        <f t="shared" si="268"/>
        <v>S</v>
      </c>
      <c r="G1447" s="27" t="s">
        <v>497</v>
      </c>
      <c r="H1447" s="27" t="str">
        <f t="shared" si="262"/>
        <v/>
      </c>
      <c r="I1447" s="23" t="str">
        <f t="shared" si="269"/>
        <v>Dames</v>
      </c>
      <c r="J1447" t="str">
        <f t="shared" si="270"/>
        <v>883.0</v>
      </c>
      <c r="K1447">
        <f t="shared" si="271"/>
        <v>8</v>
      </c>
      <c r="L1447" s="23" t="str">
        <f t="shared" si="272"/>
        <v>R5 </v>
      </c>
      <c r="M1447" s="23" t="s">
        <v>5610</v>
      </c>
      <c r="N1447" s="23" t="s">
        <v>5611</v>
      </c>
      <c r="O1447" s="23" t="s">
        <v>2536</v>
      </c>
      <c r="P1447" s="23">
        <v>1305</v>
      </c>
      <c r="Q1447" s="23">
        <v>5.2869999999999999</v>
      </c>
      <c r="R1447" s="23" t="s">
        <v>36</v>
      </c>
      <c r="S1447" s="23" t="s">
        <v>822</v>
      </c>
    </row>
    <row r="1448" spans="1:19" x14ac:dyDescent="0.35">
      <c r="A1448" s="23" t="str">
        <f t="shared" si="263"/>
        <v>Ivanovic Maja</v>
      </c>
      <c r="B1448" s="23" t="str">
        <f t="shared" si="264"/>
        <v>504.70.670.0</v>
      </c>
      <c r="C1448" s="23" t="str">
        <f t="shared" si="265"/>
        <v>R7</v>
      </c>
      <c r="D1448" s="23">
        <f t="shared" si="266"/>
        <v>2.306</v>
      </c>
      <c r="E1448" s="23" t="str">
        <f t="shared" si="267"/>
        <v>55+</v>
      </c>
      <c r="F1448" s="23" t="str">
        <f t="shared" si="268"/>
        <v>A</v>
      </c>
      <c r="G1448" s="27" t="s">
        <v>2786</v>
      </c>
      <c r="H1448" s="27" t="str">
        <f t="shared" si="262"/>
        <v/>
      </c>
      <c r="I1448" s="23" t="str">
        <f t="shared" si="269"/>
        <v>Dames</v>
      </c>
      <c r="J1448" t="str">
        <f t="shared" si="270"/>
        <v>670.0</v>
      </c>
      <c r="K1448">
        <f t="shared" si="271"/>
        <v>6</v>
      </c>
      <c r="L1448" s="23" t="str">
        <f t="shared" si="272"/>
        <v>R7 </v>
      </c>
      <c r="M1448" s="23" t="s">
        <v>2908</v>
      </c>
      <c r="N1448" s="23" t="s">
        <v>2909</v>
      </c>
      <c r="O1448" s="23" t="s">
        <v>2518</v>
      </c>
      <c r="P1448" s="23">
        <v>5961</v>
      </c>
      <c r="Q1448" s="23">
        <v>2.306</v>
      </c>
      <c r="R1448" s="23" t="s">
        <v>53</v>
      </c>
      <c r="S1448" s="23" t="s">
        <v>36</v>
      </c>
    </row>
    <row r="1449" spans="1:19" x14ac:dyDescent="0.35">
      <c r="A1449" s="23" t="str">
        <f t="shared" si="263"/>
        <v>Ivanovic Marko</v>
      </c>
      <c r="B1449" s="23" t="str">
        <f t="shared" si="264"/>
        <v>504.96.232.0</v>
      </c>
      <c r="C1449" s="23" t="str">
        <f t="shared" si="265"/>
        <v>R7</v>
      </c>
      <c r="D1449" s="23">
        <f t="shared" si="266"/>
        <v>1.984</v>
      </c>
      <c r="E1449" s="23" t="str">
        <f t="shared" si="267"/>
        <v>A</v>
      </c>
      <c r="F1449" s="23" t="str">
        <f t="shared" si="268"/>
        <v>S</v>
      </c>
      <c r="G1449" s="27" t="s">
        <v>2786</v>
      </c>
      <c r="H1449" s="27" t="str">
        <f t="shared" si="262"/>
        <v/>
      </c>
      <c r="I1449" s="23" t="str">
        <f t="shared" si="269"/>
        <v>Messieurs</v>
      </c>
      <c r="J1449" t="str">
        <f t="shared" si="270"/>
        <v>232.0</v>
      </c>
      <c r="K1449">
        <f t="shared" si="271"/>
        <v>2</v>
      </c>
      <c r="L1449" s="23" t="str">
        <f t="shared" si="272"/>
        <v>R7 </v>
      </c>
      <c r="M1449" s="23" t="s">
        <v>2982</v>
      </c>
      <c r="N1449" s="23" t="s">
        <v>2983</v>
      </c>
      <c r="O1449" s="23" t="s">
        <v>2518</v>
      </c>
      <c r="P1449" s="23">
        <v>19529</v>
      </c>
      <c r="Q1449" s="23">
        <v>1.984</v>
      </c>
      <c r="R1449" s="23" t="s">
        <v>36</v>
      </c>
      <c r="S1449" s="23" t="s">
        <v>822</v>
      </c>
    </row>
    <row r="1450" spans="1:19" x14ac:dyDescent="0.35">
      <c r="A1450" s="23" t="str">
        <f t="shared" si="263"/>
        <v>Ivkovic Ivan</v>
      </c>
      <c r="B1450" s="23" t="str">
        <f t="shared" si="264"/>
        <v>504.77.362.0</v>
      </c>
      <c r="C1450" s="23" t="str">
        <f t="shared" si="265"/>
        <v>R8</v>
      </c>
      <c r="D1450" s="23">
        <f t="shared" si="266"/>
        <v>1.6339999999999999</v>
      </c>
      <c r="E1450" s="23" t="str">
        <f t="shared" si="267"/>
        <v>45+</v>
      </c>
      <c r="F1450" s="23" t="str">
        <f t="shared" si="268"/>
        <v>A</v>
      </c>
      <c r="G1450" s="27" t="s">
        <v>497</v>
      </c>
      <c r="H1450" s="27" t="str">
        <f t="shared" si="262"/>
        <v/>
      </c>
      <c r="I1450" s="23" t="str">
        <f t="shared" si="269"/>
        <v>Messieurs</v>
      </c>
      <c r="J1450" t="str">
        <f t="shared" si="270"/>
        <v>362.0</v>
      </c>
      <c r="K1450">
        <f t="shared" si="271"/>
        <v>3</v>
      </c>
      <c r="L1450" s="23" t="str">
        <f t="shared" si="272"/>
        <v>R8 </v>
      </c>
      <c r="M1450" s="23" t="s">
        <v>5633</v>
      </c>
      <c r="N1450" s="23" t="s">
        <v>5634</v>
      </c>
      <c r="O1450" s="23" t="s">
        <v>2522</v>
      </c>
      <c r="P1450" s="23">
        <v>22456</v>
      </c>
      <c r="Q1450" s="23">
        <v>1.6339999999999999</v>
      </c>
      <c r="R1450" s="23" t="s">
        <v>76</v>
      </c>
      <c r="S1450" s="23" t="s">
        <v>36</v>
      </c>
    </row>
    <row r="1451" spans="1:19" x14ac:dyDescent="0.35">
      <c r="A1451" s="23" t="str">
        <f t="shared" si="263"/>
        <v>Iynédjian Joachim</v>
      </c>
      <c r="B1451" s="23" t="str">
        <f t="shared" si="264"/>
        <v>504.04.188.0</v>
      </c>
      <c r="C1451" s="23" t="str">
        <f t="shared" si="265"/>
        <v>R9</v>
      </c>
      <c r="D1451" s="23">
        <f t="shared" si="266"/>
        <v>0.75</v>
      </c>
      <c r="E1451" s="23" t="str">
        <f t="shared" si="267"/>
        <v>A</v>
      </c>
      <c r="F1451" s="23" t="str">
        <f t="shared" si="268"/>
        <v>S</v>
      </c>
      <c r="G1451" s="27" t="s">
        <v>28</v>
      </c>
      <c r="H1451" s="27" t="str">
        <f t="shared" si="262"/>
        <v/>
      </c>
      <c r="I1451" s="23" t="str">
        <f t="shared" si="269"/>
        <v>Messieurs</v>
      </c>
      <c r="J1451" t="str">
        <f t="shared" si="270"/>
        <v>188.0</v>
      </c>
      <c r="K1451">
        <f t="shared" si="271"/>
        <v>1</v>
      </c>
      <c r="L1451" s="23" t="str">
        <f t="shared" si="272"/>
        <v>R9 </v>
      </c>
      <c r="M1451" s="23" t="s">
        <v>290</v>
      </c>
      <c r="N1451" s="23" t="s">
        <v>291</v>
      </c>
      <c r="O1451" s="23" t="s">
        <v>2525</v>
      </c>
      <c r="P1451" s="23">
        <v>32606</v>
      </c>
      <c r="Q1451" s="23">
        <v>0.75</v>
      </c>
      <c r="R1451" s="23" t="s">
        <v>36</v>
      </c>
      <c r="S1451" s="23" t="s">
        <v>822</v>
      </c>
    </row>
    <row r="1452" spans="1:19" x14ac:dyDescent="0.35">
      <c r="A1452" s="23" t="str">
        <f t="shared" si="263"/>
        <v>Jaccard Christian</v>
      </c>
      <c r="B1452" s="23" t="str">
        <f t="shared" si="264"/>
        <v>505.65.269.0</v>
      </c>
      <c r="C1452" s="23" t="str">
        <f t="shared" si="265"/>
        <v>R9</v>
      </c>
      <c r="D1452" s="23">
        <f t="shared" si="266"/>
        <v>0.75</v>
      </c>
      <c r="E1452" s="23" t="str">
        <f t="shared" si="267"/>
        <v>60+</v>
      </c>
      <c r="F1452" s="23" t="str">
        <f t="shared" si="268"/>
        <v>S</v>
      </c>
      <c r="G1452" s="27" t="s">
        <v>497</v>
      </c>
      <c r="H1452" s="27" t="str">
        <f t="shared" si="262"/>
        <v/>
      </c>
      <c r="I1452" s="23" t="str">
        <f t="shared" si="269"/>
        <v>Messieurs</v>
      </c>
      <c r="J1452" t="str">
        <f t="shared" si="270"/>
        <v>269.0</v>
      </c>
      <c r="K1452">
        <f t="shared" si="271"/>
        <v>2</v>
      </c>
      <c r="L1452" s="23" t="str">
        <f t="shared" si="272"/>
        <v>R9 </v>
      </c>
      <c r="M1452" s="23" t="s">
        <v>601</v>
      </c>
      <c r="N1452" s="23" t="s">
        <v>602</v>
      </c>
      <c r="O1452" s="23" t="s">
        <v>2525</v>
      </c>
      <c r="P1452" s="23">
        <v>32606</v>
      </c>
      <c r="Q1452" s="23">
        <v>0.75</v>
      </c>
      <c r="R1452" s="23" t="s">
        <v>47</v>
      </c>
      <c r="S1452" s="23" t="s">
        <v>822</v>
      </c>
    </row>
    <row r="1453" spans="1:19" x14ac:dyDescent="0.35">
      <c r="A1453" s="23" t="str">
        <f t="shared" si="263"/>
        <v>Jaccard Johann</v>
      </c>
      <c r="B1453" s="23" t="str">
        <f t="shared" si="264"/>
        <v>505.70.170.0</v>
      </c>
      <c r="C1453" s="23" t="str">
        <f t="shared" si="265"/>
        <v>R9</v>
      </c>
      <c r="D1453" s="23">
        <f t="shared" si="266"/>
        <v>0.75</v>
      </c>
      <c r="E1453" s="23" t="str">
        <f t="shared" si="267"/>
        <v>55+</v>
      </c>
      <c r="F1453" s="23" t="str">
        <f t="shared" si="268"/>
        <v>A</v>
      </c>
      <c r="G1453" s="27" t="s">
        <v>28</v>
      </c>
      <c r="H1453" s="27" t="str">
        <f t="shared" si="262"/>
        <v/>
      </c>
      <c r="I1453" s="23" t="str">
        <f t="shared" si="269"/>
        <v>Messieurs</v>
      </c>
      <c r="J1453" t="str">
        <f t="shared" si="270"/>
        <v>170.0</v>
      </c>
      <c r="K1453">
        <f t="shared" si="271"/>
        <v>1</v>
      </c>
      <c r="L1453" s="23" t="str">
        <f t="shared" si="272"/>
        <v>R9 </v>
      </c>
      <c r="M1453" s="23" t="s">
        <v>306</v>
      </c>
      <c r="N1453" s="23" t="s">
        <v>307</v>
      </c>
      <c r="O1453" s="23" t="s">
        <v>2525</v>
      </c>
      <c r="P1453" s="23">
        <v>32606</v>
      </c>
      <c r="Q1453" s="23">
        <v>0.75</v>
      </c>
      <c r="R1453" s="23" t="s">
        <v>53</v>
      </c>
      <c r="S1453" s="23" t="s">
        <v>36</v>
      </c>
    </row>
    <row r="1454" spans="1:19" x14ac:dyDescent="0.35">
      <c r="A1454" s="23" t="str">
        <f t="shared" si="263"/>
        <v>Jaccard Julien</v>
      </c>
      <c r="B1454" s="23" t="str">
        <f t="shared" si="264"/>
        <v>505.87.229.0</v>
      </c>
      <c r="C1454" s="23" t="str">
        <f t="shared" si="265"/>
        <v>R9</v>
      </c>
      <c r="D1454" s="23">
        <f t="shared" si="266"/>
        <v>0.75</v>
      </c>
      <c r="E1454" s="23" t="str">
        <f t="shared" si="267"/>
        <v>35+</v>
      </c>
      <c r="F1454" s="23" t="str">
        <f t="shared" si="268"/>
        <v>S</v>
      </c>
      <c r="G1454" s="27" t="s">
        <v>497</v>
      </c>
      <c r="H1454" s="27" t="str">
        <f t="shared" si="262"/>
        <v/>
      </c>
      <c r="I1454" s="23" t="str">
        <f t="shared" si="269"/>
        <v>Messieurs</v>
      </c>
      <c r="J1454" t="str">
        <f t="shared" si="270"/>
        <v>229.0</v>
      </c>
      <c r="K1454">
        <f t="shared" si="271"/>
        <v>2</v>
      </c>
      <c r="L1454" s="23" t="str">
        <f t="shared" si="272"/>
        <v>R9 </v>
      </c>
      <c r="M1454" s="23" t="s">
        <v>1188</v>
      </c>
      <c r="N1454" s="23" t="s">
        <v>1189</v>
      </c>
      <c r="O1454" s="23" t="s">
        <v>2525</v>
      </c>
      <c r="P1454" s="23">
        <v>32606</v>
      </c>
      <c r="Q1454" s="23">
        <v>0.75</v>
      </c>
      <c r="R1454" s="23" t="s">
        <v>42</v>
      </c>
      <c r="S1454" s="23" t="s">
        <v>822</v>
      </c>
    </row>
    <row r="1455" spans="1:19" x14ac:dyDescent="0.35">
      <c r="A1455" s="23" t="str">
        <f t="shared" si="263"/>
        <v>Jaccard Ulysse</v>
      </c>
      <c r="B1455" s="23" t="str">
        <f t="shared" si="264"/>
        <v>505.09.277.0</v>
      </c>
      <c r="C1455" s="23" t="str">
        <f t="shared" si="265"/>
        <v>R5</v>
      </c>
      <c r="D1455" s="23">
        <f t="shared" si="266"/>
        <v>5.66</v>
      </c>
      <c r="E1455" s="23" t="str">
        <f t="shared" si="267"/>
        <v>18&amp;U</v>
      </c>
      <c r="F1455" s="23" t="str">
        <f t="shared" si="268"/>
        <v>A</v>
      </c>
      <c r="G1455" s="27" t="s">
        <v>7007</v>
      </c>
      <c r="H1455" s="27" t="str">
        <f t="shared" si="262"/>
        <v/>
      </c>
      <c r="I1455" s="23" t="str">
        <f t="shared" si="269"/>
        <v>Messieurs</v>
      </c>
      <c r="J1455" t="str">
        <f t="shared" si="270"/>
        <v>277.0</v>
      </c>
      <c r="K1455">
        <f t="shared" si="271"/>
        <v>2</v>
      </c>
      <c r="L1455" s="23" t="str">
        <f t="shared" si="272"/>
        <v>R5 </v>
      </c>
      <c r="M1455" s="23" t="s">
        <v>6023</v>
      </c>
      <c r="N1455" s="23" t="s">
        <v>6024</v>
      </c>
      <c r="O1455" s="23" t="s">
        <v>2536</v>
      </c>
      <c r="P1455" s="23">
        <v>2847</v>
      </c>
      <c r="Q1455" s="23">
        <v>5.66</v>
      </c>
      <c r="R1455" s="23" t="s">
        <v>71</v>
      </c>
      <c r="S1455" s="23" t="s">
        <v>36</v>
      </c>
    </row>
    <row r="1456" spans="1:19" x14ac:dyDescent="0.35">
      <c r="A1456" s="23" t="str">
        <f t="shared" si="263"/>
        <v>Jaccoud Alain</v>
      </c>
      <c r="B1456" s="23" t="str">
        <f t="shared" si="264"/>
        <v>505.57.211.0</v>
      </c>
      <c r="C1456" s="23" t="str">
        <f t="shared" si="265"/>
        <v>R9</v>
      </c>
      <c r="D1456" s="23">
        <f t="shared" si="266"/>
        <v>0.75</v>
      </c>
      <c r="E1456" s="23" t="str">
        <f t="shared" si="267"/>
        <v>65+</v>
      </c>
      <c r="F1456" s="23" t="str">
        <f t="shared" si="268"/>
        <v>S</v>
      </c>
      <c r="G1456" s="27" t="s">
        <v>28</v>
      </c>
      <c r="H1456" s="27" t="str">
        <f t="shared" si="262"/>
        <v/>
      </c>
      <c r="I1456" s="23" t="str">
        <f t="shared" si="269"/>
        <v>Messieurs</v>
      </c>
      <c r="J1456" t="str">
        <f t="shared" si="270"/>
        <v>211.0</v>
      </c>
      <c r="K1456">
        <f t="shared" si="271"/>
        <v>2</v>
      </c>
      <c r="L1456" s="23" t="str">
        <f t="shared" si="272"/>
        <v>R9 </v>
      </c>
      <c r="M1456" s="23" t="s">
        <v>314</v>
      </c>
      <c r="N1456" s="23" t="s">
        <v>315</v>
      </c>
      <c r="O1456" s="23" t="s">
        <v>2525</v>
      </c>
      <c r="P1456" s="23">
        <v>32606</v>
      </c>
      <c r="Q1456" s="23">
        <v>0.75</v>
      </c>
      <c r="R1456" s="23" t="s">
        <v>96</v>
      </c>
      <c r="S1456" s="23" t="s">
        <v>822</v>
      </c>
    </row>
    <row r="1457" spans="1:19" x14ac:dyDescent="0.35">
      <c r="A1457" s="23" t="str">
        <f t="shared" si="263"/>
        <v>Jaccoud Mélissa</v>
      </c>
      <c r="B1457" s="23" t="str">
        <f t="shared" si="264"/>
        <v>505.87.777.0</v>
      </c>
      <c r="C1457" s="23" t="str">
        <f t="shared" si="265"/>
        <v>R9</v>
      </c>
      <c r="D1457" s="23">
        <f t="shared" si="266"/>
        <v>0.75</v>
      </c>
      <c r="E1457" s="23" t="str">
        <f t="shared" si="267"/>
        <v>35+</v>
      </c>
      <c r="F1457" s="23" t="str">
        <f t="shared" si="268"/>
        <v>S</v>
      </c>
      <c r="G1457" s="27" t="s">
        <v>497</v>
      </c>
      <c r="H1457" s="27" t="str">
        <f t="shared" ref="H1457:H1518" si="273">IF(B1457=B1456,1,"")</f>
        <v/>
      </c>
      <c r="I1457" s="23" t="str">
        <f t="shared" si="269"/>
        <v>Dames</v>
      </c>
      <c r="J1457" t="str">
        <f t="shared" si="270"/>
        <v>777.0</v>
      </c>
      <c r="K1457">
        <f t="shared" si="271"/>
        <v>7</v>
      </c>
      <c r="L1457" s="23" t="str">
        <f t="shared" si="272"/>
        <v>R9 </v>
      </c>
      <c r="M1457" s="23" t="s">
        <v>603</v>
      </c>
      <c r="N1457" s="23" t="s">
        <v>604</v>
      </c>
      <c r="O1457" s="23" t="s">
        <v>2525</v>
      </c>
      <c r="P1457" s="23">
        <v>11849</v>
      </c>
      <c r="Q1457" s="23">
        <v>0.75</v>
      </c>
      <c r="R1457" s="23" t="s">
        <v>42</v>
      </c>
      <c r="S1457" s="23" t="s">
        <v>822</v>
      </c>
    </row>
    <row r="1458" spans="1:19" x14ac:dyDescent="0.35">
      <c r="A1458" s="23" t="str">
        <f t="shared" si="263"/>
        <v>Jacot Bruno</v>
      </c>
      <c r="B1458" s="23" t="str">
        <f t="shared" si="264"/>
        <v>505.00.323.0</v>
      </c>
      <c r="C1458" s="23" t="str">
        <f t="shared" si="265"/>
        <v>R9</v>
      </c>
      <c r="D1458" s="23">
        <f t="shared" si="266"/>
        <v>0.75</v>
      </c>
      <c r="E1458" s="23" t="str">
        <f t="shared" si="267"/>
        <v>A</v>
      </c>
      <c r="F1458" s="23" t="str">
        <f t="shared" si="268"/>
        <v>S</v>
      </c>
      <c r="G1458" s="27" t="s">
        <v>28</v>
      </c>
      <c r="H1458" s="27" t="str">
        <f t="shared" si="273"/>
        <v/>
      </c>
      <c r="I1458" s="23" t="str">
        <f t="shared" si="269"/>
        <v>Messieurs</v>
      </c>
      <c r="J1458" t="str">
        <f t="shared" si="270"/>
        <v>323.0</v>
      </c>
      <c r="K1458">
        <f t="shared" si="271"/>
        <v>3</v>
      </c>
      <c r="L1458" s="23" t="str">
        <f t="shared" si="272"/>
        <v>R9 </v>
      </c>
      <c r="M1458" s="23" t="s">
        <v>316</v>
      </c>
      <c r="N1458" s="23" t="s">
        <v>317</v>
      </c>
      <c r="O1458" s="23" t="s">
        <v>2525</v>
      </c>
      <c r="P1458" s="23">
        <v>32606</v>
      </c>
      <c r="Q1458" s="23">
        <v>0.75</v>
      </c>
      <c r="R1458" s="23" t="s">
        <v>36</v>
      </c>
      <c r="S1458" s="23" t="s">
        <v>822</v>
      </c>
    </row>
    <row r="1459" spans="1:19" x14ac:dyDescent="0.35">
      <c r="A1459" s="23" t="str">
        <f t="shared" si="263"/>
        <v>Jacot Tobias</v>
      </c>
      <c r="B1459" s="23" t="str">
        <f t="shared" si="264"/>
        <v>505.95.386.0</v>
      </c>
      <c r="C1459" s="23" t="str">
        <f t="shared" si="265"/>
        <v>R9</v>
      </c>
      <c r="D1459" s="23">
        <f t="shared" si="266"/>
        <v>0.75</v>
      </c>
      <c r="E1459" s="23" t="str">
        <f t="shared" si="267"/>
        <v>A</v>
      </c>
      <c r="F1459" s="23" t="str">
        <f t="shared" si="268"/>
        <v>S</v>
      </c>
      <c r="G1459" s="27" t="s">
        <v>28</v>
      </c>
      <c r="H1459" s="27" t="str">
        <f t="shared" si="273"/>
        <v/>
      </c>
      <c r="I1459" s="23" t="str">
        <f t="shared" si="269"/>
        <v>Messieurs</v>
      </c>
      <c r="J1459" t="str">
        <f t="shared" si="270"/>
        <v>386.0</v>
      </c>
      <c r="K1459">
        <f t="shared" si="271"/>
        <v>3</v>
      </c>
      <c r="L1459" s="23" t="str">
        <f t="shared" si="272"/>
        <v>R9 </v>
      </c>
      <c r="M1459" s="23" t="s">
        <v>1426</v>
      </c>
      <c r="N1459" s="23" t="s">
        <v>1427</v>
      </c>
      <c r="O1459" s="23" t="s">
        <v>2525</v>
      </c>
      <c r="P1459" s="23">
        <v>32606</v>
      </c>
      <c r="Q1459" s="23">
        <v>0.75</v>
      </c>
      <c r="R1459" s="23" t="s">
        <v>36</v>
      </c>
      <c r="S1459" s="23" t="s">
        <v>822</v>
      </c>
    </row>
    <row r="1460" spans="1:19" x14ac:dyDescent="0.35">
      <c r="A1460" s="23" t="str">
        <f t="shared" si="263"/>
        <v>Jacques Jean-Christophe</v>
      </c>
      <c r="B1460" s="23" t="str">
        <f t="shared" si="264"/>
        <v>505.62.275.0</v>
      </c>
      <c r="C1460" s="23" t="str">
        <f t="shared" si="265"/>
        <v>R6</v>
      </c>
      <c r="D1460" s="23">
        <f t="shared" si="266"/>
        <v>3.8359999999999999</v>
      </c>
      <c r="E1460" s="23" t="str">
        <f t="shared" si="267"/>
        <v>60+</v>
      </c>
      <c r="F1460" s="23" t="str">
        <f t="shared" si="268"/>
        <v>A</v>
      </c>
      <c r="G1460" s="27" t="s">
        <v>4910</v>
      </c>
      <c r="H1460" s="27" t="str">
        <f t="shared" si="273"/>
        <v/>
      </c>
      <c r="I1460" s="23" t="str">
        <f t="shared" si="269"/>
        <v>Messieurs</v>
      </c>
      <c r="J1460" t="str">
        <f t="shared" si="270"/>
        <v>275.0</v>
      </c>
      <c r="K1460">
        <f t="shared" si="271"/>
        <v>2</v>
      </c>
      <c r="L1460" s="23" t="str">
        <f t="shared" si="272"/>
        <v>R6 </v>
      </c>
      <c r="M1460" s="23" t="s">
        <v>6469</v>
      </c>
      <c r="N1460" s="23" t="s">
        <v>6470</v>
      </c>
      <c r="O1460" s="23" t="s">
        <v>2517</v>
      </c>
      <c r="P1460" s="23">
        <v>8395</v>
      </c>
      <c r="Q1460" s="23">
        <v>3.8359999999999999</v>
      </c>
      <c r="R1460" s="23" t="s">
        <v>47</v>
      </c>
      <c r="S1460" s="23" t="s">
        <v>36</v>
      </c>
    </row>
    <row r="1461" spans="1:19" x14ac:dyDescent="0.35">
      <c r="A1461" s="23" t="str">
        <f t="shared" si="263"/>
        <v>Jaeggi Benjamin</v>
      </c>
      <c r="B1461" s="23" t="str">
        <f t="shared" si="264"/>
        <v>506.95.343.0</v>
      </c>
      <c r="C1461" s="23" t="str">
        <f t="shared" si="265"/>
        <v>R9</v>
      </c>
      <c r="D1461" s="23">
        <f t="shared" si="266"/>
        <v>0.75</v>
      </c>
      <c r="E1461" s="23" t="str">
        <f t="shared" si="267"/>
        <v>A</v>
      </c>
      <c r="F1461" s="23" t="str">
        <f t="shared" si="268"/>
        <v>S</v>
      </c>
      <c r="G1461" s="27" t="s">
        <v>493</v>
      </c>
      <c r="H1461" s="27" t="str">
        <f t="shared" si="273"/>
        <v/>
      </c>
      <c r="I1461" s="23" t="str">
        <f t="shared" si="269"/>
        <v>Messieurs</v>
      </c>
      <c r="J1461" t="str">
        <f t="shared" si="270"/>
        <v>343.0</v>
      </c>
      <c r="K1461">
        <f t="shared" si="271"/>
        <v>3</v>
      </c>
      <c r="L1461" s="23" t="str">
        <f t="shared" si="272"/>
        <v>R9 </v>
      </c>
      <c r="M1461" s="23" t="s">
        <v>1000</v>
      </c>
      <c r="N1461" s="23" t="s">
        <v>1001</v>
      </c>
      <c r="O1461" s="23" t="s">
        <v>2525</v>
      </c>
      <c r="P1461" s="23">
        <v>32606</v>
      </c>
      <c r="Q1461" s="23">
        <v>0.75</v>
      </c>
      <c r="R1461" s="23" t="s">
        <v>36</v>
      </c>
      <c r="S1461" s="23" t="s">
        <v>822</v>
      </c>
    </row>
    <row r="1462" spans="1:19" x14ac:dyDescent="0.35">
      <c r="A1462" s="23" t="str">
        <f t="shared" si="263"/>
        <v>Jaekle Loïc</v>
      </c>
      <c r="B1462" s="23" t="str">
        <f t="shared" si="264"/>
        <v>507.91.439.0</v>
      </c>
      <c r="C1462" s="23" t="str">
        <f t="shared" si="265"/>
        <v>R9</v>
      </c>
      <c r="D1462" s="23">
        <f t="shared" si="266"/>
        <v>0.75</v>
      </c>
      <c r="E1462" s="23" t="str">
        <f t="shared" si="267"/>
        <v>35+</v>
      </c>
      <c r="F1462" s="23" t="str">
        <f t="shared" si="268"/>
        <v>S</v>
      </c>
      <c r="G1462" s="27" t="s">
        <v>4909</v>
      </c>
      <c r="H1462" s="27" t="str">
        <f t="shared" si="273"/>
        <v/>
      </c>
      <c r="I1462" s="23" t="str">
        <f t="shared" si="269"/>
        <v>Messieurs</v>
      </c>
      <c r="J1462" t="str">
        <f t="shared" si="270"/>
        <v>439.0</v>
      </c>
      <c r="K1462">
        <f t="shared" si="271"/>
        <v>4</v>
      </c>
      <c r="L1462" s="23" t="str">
        <f t="shared" si="272"/>
        <v>R9 </v>
      </c>
      <c r="M1462" s="23" t="s">
        <v>5935</v>
      </c>
      <c r="N1462" s="23" t="s">
        <v>5936</v>
      </c>
      <c r="O1462" s="23" t="s">
        <v>2525</v>
      </c>
      <c r="P1462" s="23">
        <v>32606</v>
      </c>
      <c r="Q1462" s="23">
        <v>0.75</v>
      </c>
      <c r="R1462" s="23" t="s">
        <v>42</v>
      </c>
      <c r="S1462" s="23" t="s">
        <v>822</v>
      </c>
    </row>
    <row r="1463" spans="1:19" x14ac:dyDescent="0.35">
      <c r="A1463" s="23" t="str">
        <f t="shared" si="263"/>
        <v>Jaju Laksh</v>
      </c>
      <c r="B1463" s="23" t="str">
        <f t="shared" si="264"/>
        <v>507.12.159.0</v>
      </c>
      <c r="C1463" s="23" t="str">
        <f t="shared" si="265"/>
        <v>R8</v>
      </c>
      <c r="D1463" s="23">
        <f t="shared" si="266"/>
        <v>0.91600000000000004</v>
      </c>
      <c r="E1463" s="23" t="str">
        <f t="shared" si="267"/>
        <v>14&amp;U</v>
      </c>
      <c r="F1463" s="23" t="str">
        <f t="shared" si="268"/>
        <v>A</v>
      </c>
      <c r="G1463" s="27" t="s">
        <v>3273</v>
      </c>
      <c r="H1463" s="27" t="str">
        <f t="shared" si="273"/>
        <v/>
      </c>
      <c r="I1463" s="23" t="str">
        <f t="shared" si="269"/>
        <v>Messieurs</v>
      </c>
      <c r="J1463" t="str">
        <f t="shared" si="270"/>
        <v>159.0</v>
      </c>
      <c r="K1463">
        <f t="shared" si="271"/>
        <v>1</v>
      </c>
      <c r="L1463" s="23" t="str">
        <f t="shared" si="272"/>
        <v>R8 </v>
      </c>
      <c r="M1463" s="23" t="s">
        <v>3509</v>
      </c>
      <c r="N1463" s="23" t="s">
        <v>3510</v>
      </c>
      <c r="O1463" s="23" t="s">
        <v>2522</v>
      </c>
      <c r="P1463" s="23">
        <v>30239</v>
      </c>
      <c r="Q1463" s="23">
        <v>0.91600000000000004</v>
      </c>
      <c r="R1463" s="23" t="s">
        <v>81</v>
      </c>
      <c r="S1463" s="23" t="s">
        <v>36</v>
      </c>
    </row>
    <row r="1464" spans="1:19" x14ac:dyDescent="0.35">
      <c r="A1464" s="23" t="str">
        <f t="shared" si="263"/>
        <v>Jakobi Wiebke</v>
      </c>
      <c r="B1464" s="23" t="str">
        <f t="shared" si="264"/>
        <v>507.63.641.0</v>
      </c>
      <c r="C1464" s="23" t="str">
        <f t="shared" si="265"/>
        <v>R6</v>
      </c>
      <c r="D1464" s="23">
        <f t="shared" si="266"/>
        <v>3.4940000000000002</v>
      </c>
      <c r="E1464" s="23" t="str">
        <f t="shared" si="267"/>
        <v>60+</v>
      </c>
      <c r="F1464" s="23" t="str">
        <f t="shared" si="268"/>
        <v>A</v>
      </c>
      <c r="G1464" s="27" t="s">
        <v>4910</v>
      </c>
      <c r="H1464" s="27" t="str">
        <f t="shared" si="273"/>
        <v/>
      </c>
      <c r="I1464" s="23" t="str">
        <f t="shared" si="269"/>
        <v>Dames</v>
      </c>
      <c r="J1464" t="str">
        <f t="shared" si="270"/>
        <v>641.0</v>
      </c>
      <c r="K1464">
        <f t="shared" si="271"/>
        <v>6</v>
      </c>
      <c r="L1464" s="23" t="str">
        <f t="shared" si="272"/>
        <v>R6 </v>
      </c>
      <c r="M1464" s="23" t="s">
        <v>6355</v>
      </c>
      <c r="N1464" s="23" t="s">
        <v>6356</v>
      </c>
      <c r="O1464" s="23" t="s">
        <v>2517</v>
      </c>
      <c r="P1464" s="23">
        <v>3533</v>
      </c>
      <c r="Q1464" s="23">
        <v>3.4940000000000002</v>
      </c>
      <c r="R1464" s="23" t="s">
        <v>47</v>
      </c>
      <c r="S1464" s="23" t="s">
        <v>36</v>
      </c>
    </row>
    <row r="1465" spans="1:19" x14ac:dyDescent="0.35">
      <c r="A1465" s="23" t="str">
        <f t="shared" si="263"/>
        <v>Jakobsen Aaron</v>
      </c>
      <c r="B1465" s="23" t="str">
        <f t="shared" si="264"/>
        <v>507.16.206.0</v>
      </c>
      <c r="C1465" s="23" t="str">
        <f t="shared" si="265"/>
        <v>R7</v>
      </c>
      <c r="D1465" s="23">
        <f t="shared" si="266"/>
        <v>3.2589999999999999</v>
      </c>
      <c r="E1465" s="23" t="str">
        <f t="shared" si="267"/>
        <v>10&amp;U</v>
      </c>
      <c r="F1465" s="23" t="str">
        <f t="shared" si="268"/>
        <v>A</v>
      </c>
      <c r="G1465" s="27" t="s">
        <v>5553</v>
      </c>
      <c r="H1465" s="27" t="str">
        <f t="shared" si="273"/>
        <v/>
      </c>
      <c r="I1465" s="23" t="str">
        <f t="shared" si="269"/>
        <v>Messieurs</v>
      </c>
      <c r="J1465" t="str">
        <f t="shared" si="270"/>
        <v>206.0</v>
      </c>
      <c r="K1465">
        <f t="shared" si="271"/>
        <v>2</v>
      </c>
      <c r="L1465" s="23" t="str">
        <f t="shared" si="272"/>
        <v>R7 </v>
      </c>
      <c r="M1465" s="23" t="s">
        <v>5141</v>
      </c>
      <c r="N1465" s="23" t="s">
        <v>5142</v>
      </c>
      <c r="O1465" s="23" t="s">
        <v>2518</v>
      </c>
      <c r="P1465" s="23">
        <v>11219</v>
      </c>
      <c r="Q1465" s="23">
        <v>3.2589999999999999</v>
      </c>
      <c r="R1465" s="23" t="s">
        <v>106</v>
      </c>
      <c r="S1465" s="23" t="s">
        <v>36</v>
      </c>
    </row>
    <row r="1466" spans="1:19" x14ac:dyDescent="0.35">
      <c r="A1466" s="23" t="str">
        <f t="shared" si="263"/>
        <v>Jakobsen Akos</v>
      </c>
      <c r="B1466" s="23" t="str">
        <f t="shared" si="264"/>
        <v>507.80.186.0</v>
      </c>
      <c r="C1466" s="23" t="str">
        <f t="shared" si="265"/>
        <v>R8</v>
      </c>
      <c r="D1466" s="23">
        <f t="shared" si="266"/>
        <v>1.0429999999999999</v>
      </c>
      <c r="E1466" s="23" t="str">
        <f t="shared" si="267"/>
        <v>45+</v>
      </c>
      <c r="F1466" s="23" t="str">
        <f t="shared" si="268"/>
        <v>A</v>
      </c>
      <c r="G1466" s="27" t="s">
        <v>5553</v>
      </c>
      <c r="H1466" s="27" t="str">
        <f t="shared" si="273"/>
        <v/>
      </c>
      <c r="I1466" s="23" t="str">
        <f t="shared" si="269"/>
        <v>Messieurs</v>
      </c>
      <c r="J1466" t="str">
        <f t="shared" si="270"/>
        <v>186.0</v>
      </c>
      <c r="K1466">
        <f t="shared" si="271"/>
        <v>1</v>
      </c>
      <c r="L1466" s="23" t="str">
        <f t="shared" si="272"/>
        <v>R8 </v>
      </c>
      <c r="M1466" s="23" t="s">
        <v>5281</v>
      </c>
      <c r="N1466" s="23" t="s">
        <v>5282</v>
      </c>
      <c r="O1466" s="23" t="s">
        <v>2522</v>
      </c>
      <c r="P1466" s="23">
        <v>28639</v>
      </c>
      <c r="Q1466" s="23">
        <v>1.0429999999999999</v>
      </c>
      <c r="R1466" s="23" t="s">
        <v>76</v>
      </c>
      <c r="S1466" s="23" t="s">
        <v>36</v>
      </c>
    </row>
    <row r="1467" spans="1:19" x14ac:dyDescent="0.35">
      <c r="A1467" s="23" t="str">
        <f t="shared" si="263"/>
        <v>Jandus Jeremy</v>
      </c>
      <c r="B1467" s="23" t="str">
        <f t="shared" si="264"/>
        <v>508.13.163.0</v>
      </c>
      <c r="C1467" s="23" t="str">
        <f t="shared" si="265"/>
        <v>R9</v>
      </c>
      <c r="D1467" s="23">
        <f t="shared" si="266"/>
        <v>0.43099999999999999</v>
      </c>
      <c r="E1467" s="23" t="str">
        <f t="shared" si="267"/>
        <v>14&amp;U</v>
      </c>
      <c r="F1467" s="23" t="str">
        <f t="shared" si="268"/>
        <v>A</v>
      </c>
      <c r="G1467" s="27" t="s">
        <v>4910</v>
      </c>
      <c r="H1467" s="27" t="str">
        <f t="shared" si="273"/>
        <v/>
      </c>
      <c r="I1467" s="23" t="str">
        <f t="shared" si="269"/>
        <v>Messieurs</v>
      </c>
      <c r="J1467" t="str">
        <f t="shared" si="270"/>
        <v>163.0</v>
      </c>
      <c r="K1467">
        <f t="shared" si="271"/>
        <v>1</v>
      </c>
      <c r="L1467" s="23" t="str">
        <f t="shared" si="272"/>
        <v>R9 </v>
      </c>
      <c r="M1467" s="23" t="s">
        <v>6992</v>
      </c>
      <c r="N1467" s="23" t="s">
        <v>6993</v>
      </c>
      <c r="O1467" s="23" t="s">
        <v>2525</v>
      </c>
      <c r="P1467" s="23">
        <v>59149</v>
      </c>
      <c r="Q1467" s="23">
        <v>0.43099999999999999</v>
      </c>
      <c r="R1467" s="23" t="s">
        <v>81</v>
      </c>
      <c r="S1467" s="23" t="s">
        <v>36</v>
      </c>
    </row>
    <row r="1468" spans="1:19" x14ac:dyDescent="0.35">
      <c r="A1468" s="23" t="str">
        <f t="shared" si="263"/>
        <v>Jandus Luca</v>
      </c>
      <c r="B1468" s="23" t="str">
        <f t="shared" si="264"/>
        <v>508.08.452.0</v>
      </c>
      <c r="C1468" s="23" t="str">
        <f t="shared" si="265"/>
        <v>R9</v>
      </c>
      <c r="D1468" s="23">
        <f t="shared" si="266"/>
        <v>0.75</v>
      </c>
      <c r="E1468" s="23" t="str">
        <f t="shared" si="267"/>
        <v>18&amp;U</v>
      </c>
      <c r="F1468" s="23" t="str">
        <f t="shared" si="268"/>
        <v>S</v>
      </c>
      <c r="G1468" s="27" t="s">
        <v>4909</v>
      </c>
      <c r="H1468" s="27" t="str">
        <f t="shared" si="273"/>
        <v/>
      </c>
      <c r="I1468" s="23" t="str">
        <f t="shared" si="269"/>
        <v>Messieurs</v>
      </c>
      <c r="J1468" t="str">
        <f t="shared" si="270"/>
        <v>452.0</v>
      </c>
      <c r="K1468">
        <f t="shared" si="271"/>
        <v>4</v>
      </c>
      <c r="L1468" s="23" t="str">
        <f t="shared" si="272"/>
        <v>R9 </v>
      </c>
      <c r="M1468" s="23" t="s">
        <v>5943</v>
      </c>
      <c r="N1468" s="23" t="s">
        <v>5944</v>
      </c>
      <c r="O1468" s="23" t="s">
        <v>2525</v>
      </c>
      <c r="P1468" s="23">
        <v>32606</v>
      </c>
      <c r="Q1468" s="23">
        <v>0.75</v>
      </c>
      <c r="R1468" s="23" t="s">
        <v>71</v>
      </c>
      <c r="S1468" s="23" t="s">
        <v>822</v>
      </c>
    </row>
    <row r="1469" spans="1:19" x14ac:dyDescent="0.35">
      <c r="A1469" s="23" t="str">
        <f t="shared" si="263"/>
        <v>Janz Claude</v>
      </c>
      <c r="B1469" s="23" t="str">
        <f t="shared" si="264"/>
        <v>508.51.321.0</v>
      </c>
      <c r="C1469" s="23" t="str">
        <f t="shared" si="265"/>
        <v>R5</v>
      </c>
      <c r="D1469" s="23">
        <f t="shared" si="266"/>
        <v>5.6289999999999996</v>
      </c>
      <c r="E1469" s="23" t="str">
        <f t="shared" si="267"/>
        <v>75+</v>
      </c>
      <c r="F1469" s="23" t="str">
        <f t="shared" si="268"/>
        <v>A</v>
      </c>
      <c r="G1469" s="27" t="s">
        <v>4910</v>
      </c>
      <c r="H1469" s="27" t="str">
        <f t="shared" si="273"/>
        <v/>
      </c>
      <c r="I1469" s="23" t="str">
        <f t="shared" si="269"/>
        <v>Messieurs</v>
      </c>
      <c r="J1469" t="str">
        <f t="shared" si="270"/>
        <v>321.0</v>
      </c>
      <c r="K1469">
        <f t="shared" si="271"/>
        <v>3</v>
      </c>
      <c r="L1469" s="23" t="str">
        <f t="shared" si="272"/>
        <v>R5 </v>
      </c>
      <c r="M1469" s="23" t="s">
        <v>6261</v>
      </c>
      <c r="N1469" s="23" t="s">
        <v>6262</v>
      </c>
      <c r="O1469" s="23" t="s">
        <v>2536</v>
      </c>
      <c r="P1469" s="23">
        <v>2905</v>
      </c>
      <c r="Q1469" s="23">
        <v>5.6289999999999996</v>
      </c>
      <c r="R1469" s="23" t="s">
        <v>155</v>
      </c>
      <c r="S1469" s="23" t="s">
        <v>36</v>
      </c>
    </row>
    <row r="1470" spans="1:19" x14ac:dyDescent="0.35">
      <c r="A1470" s="23" t="str">
        <f t="shared" si="263"/>
        <v>Janz Oliver</v>
      </c>
      <c r="B1470" s="23" t="str">
        <f t="shared" si="264"/>
        <v>508.94.234.0</v>
      </c>
      <c r="C1470" s="23" t="str">
        <f t="shared" si="265"/>
        <v>R9</v>
      </c>
      <c r="D1470" s="23">
        <f t="shared" si="266"/>
        <v>0.75</v>
      </c>
      <c r="E1470" s="23" t="str">
        <f t="shared" si="267"/>
        <v>A</v>
      </c>
      <c r="F1470" s="23" t="str">
        <f t="shared" si="268"/>
        <v>S</v>
      </c>
      <c r="G1470" s="27" t="s">
        <v>27</v>
      </c>
      <c r="H1470" s="27" t="str">
        <f t="shared" si="273"/>
        <v/>
      </c>
      <c r="I1470" s="23" t="str">
        <f t="shared" si="269"/>
        <v>Messieurs</v>
      </c>
      <c r="J1470" t="str">
        <f t="shared" si="270"/>
        <v>234.0</v>
      </c>
      <c r="K1470">
        <f t="shared" si="271"/>
        <v>2</v>
      </c>
      <c r="L1470" s="23" t="str">
        <f t="shared" si="272"/>
        <v>R9 </v>
      </c>
      <c r="M1470" s="23" t="s">
        <v>211</v>
      </c>
      <c r="N1470" s="23" t="s">
        <v>212</v>
      </c>
      <c r="O1470" s="23" t="s">
        <v>2525</v>
      </c>
      <c r="P1470" s="23">
        <v>32606</v>
      </c>
      <c r="Q1470" s="23">
        <v>0.75</v>
      </c>
      <c r="R1470" s="23" t="s">
        <v>36</v>
      </c>
      <c r="S1470" s="23" t="s">
        <v>822</v>
      </c>
    </row>
    <row r="1471" spans="1:19" x14ac:dyDescent="0.35">
      <c r="A1471" s="23" t="str">
        <f t="shared" si="263"/>
        <v>Janzer Simone</v>
      </c>
      <c r="B1471" s="23" t="str">
        <f t="shared" si="264"/>
        <v>508.75.775.0</v>
      </c>
      <c r="C1471" s="23" t="str">
        <f t="shared" si="265"/>
        <v>R9</v>
      </c>
      <c r="D1471" s="23">
        <f t="shared" si="266"/>
        <v>0.75</v>
      </c>
      <c r="E1471" s="23" t="str">
        <f t="shared" si="267"/>
        <v>50+</v>
      </c>
      <c r="F1471" s="23" t="str">
        <f t="shared" si="268"/>
        <v>S</v>
      </c>
      <c r="G1471" s="27" t="s">
        <v>28</v>
      </c>
      <c r="H1471" s="27" t="str">
        <f t="shared" si="273"/>
        <v/>
      </c>
      <c r="I1471" s="23" t="str">
        <f t="shared" si="269"/>
        <v>Dames</v>
      </c>
      <c r="J1471" t="str">
        <f t="shared" si="270"/>
        <v>775.0</v>
      </c>
      <c r="K1471">
        <f t="shared" si="271"/>
        <v>7</v>
      </c>
      <c r="L1471" s="23" t="str">
        <f t="shared" si="272"/>
        <v>R9 </v>
      </c>
      <c r="M1471" s="23" t="s">
        <v>276</v>
      </c>
      <c r="N1471" s="23" t="s">
        <v>277</v>
      </c>
      <c r="O1471" s="23" t="s">
        <v>2525</v>
      </c>
      <c r="P1471" s="23">
        <v>11849</v>
      </c>
      <c r="Q1471" s="23">
        <v>0.75</v>
      </c>
      <c r="R1471" s="23" t="s">
        <v>39</v>
      </c>
      <c r="S1471" s="23" t="s">
        <v>822</v>
      </c>
    </row>
    <row r="1472" spans="1:19" x14ac:dyDescent="0.35">
      <c r="A1472" s="23" t="str">
        <f t="shared" si="263"/>
        <v>Jaques Baptiste</v>
      </c>
      <c r="B1472" s="23" t="str">
        <f t="shared" si="264"/>
        <v>508.98.203.0</v>
      </c>
      <c r="C1472" s="23" t="str">
        <f t="shared" si="265"/>
        <v>R9</v>
      </c>
      <c r="D1472" s="23">
        <f t="shared" si="266"/>
        <v>0.75</v>
      </c>
      <c r="E1472" s="23" t="str">
        <f t="shared" si="267"/>
        <v>A</v>
      </c>
      <c r="F1472" s="23" t="str">
        <f t="shared" si="268"/>
        <v>A</v>
      </c>
      <c r="G1472" s="27" t="s">
        <v>29</v>
      </c>
      <c r="H1472" s="27" t="str">
        <f t="shared" si="273"/>
        <v/>
      </c>
      <c r="I1472" s="23" t="str">
        <f t="shared" si="269"/>
        <v>Messieurs</v>
      </c>
      <c r="J1472" t="str">
        <f t="shared" si="270"/>
        <v>203.0</v>
      </c>
      <c r="K1472">
        <f t="shared" si="271"/>
        <v>2</v>
      </c>
      <c r="L1472" s="23" t="str">
        <f t="shared" si="272"/>
        <v>R9 </v>
      </c>
      <c r="M1472" s="23" t="s">
        <v>4290</v>
      </c>
      <c r="N1472" s="23" t="s">
        <v>4291</v>
      </c>
      <c r="O1472" s="23" t="s">
        <v>2525</v>
      </c>
      <c r="P1472" s="23">
        <v>32606</v>
      </c>
      <c r="Q1472" s="23">
        <v>0.75</v>
      </c>
      <c r="R1472" s="23" t="s">
        <v>36</v>
      </c>
      <c r="S1472" s="23" t="s">
        <v>36</v>
      </c>
    </row>
    <row r="1473" spans="1:19" x14ac:dyDescent="0.35">
      <c r="A1473" s="23" t="str">
        <f t="shared" si="263"/>
        <v>Jaques Cyril</v>
      </c>
      <c r="B1473" s="23" t="str">
        <f t="shared" si="264"/>
        <v>508.95.382.0</v>
      </c>
      <c r="C1473" s="23" t="str">
        <f t="shared" si="265"/>
        <v>R7</v>
      </c>
      <c r="D1473" s="23">
        <f t="shared" si="266"/>
        <v>2.464</v>
      </c>
      <c r="E1473" s="23" t="str">
        <f t="shared" si="267"/>
        <v>A</v>
      </c>
      <c r="F1473" s="23" t="str">
        <f t="shared" si="268"/>
        <v>A</v>
      </c>
      <c r="G1473" s="27" t="s">
        <v>28</v>
      </c>
      <c r="H1473" s="27" t="str">
        <f t="shared" si="273"/>
        <v/>
      </c>
      <c r="I1473" s="23" t="str">
        <f t="shared" si="269"/>
        <v>Messieurs</v>
      </c>
      <c r="J1473" t="str">
        <f t="shared" si="270"/>
        <v>382.0</v>
      </c>
      <c r="K1473">
        <f t="shared" si="271"/>
        <v>3</v>
      </c>
      <c r="L1473" s="23" t="str">
        <f t="shared" si="272"/>
        <v>R7 </v>
      </c>
      <c r="M1473" s="23" t="s">
        <v>245</v>
      </c>
      <c r="N1473" s="23" t="s">
        <v>246</v>
      </c>
      <c r="O1473" s="23" t="s">
        <v>2518</v>
      </c>
      <c r="P1473" s="23">
        <v>16058</v>
      </c>
      <c r="Q1473" s="23">
        <v>2.464</v>
      </c>
      <c r="R1473" s="23" t="s">
        <v>36</v>
      </c>
      <c r="S1473" s="23" t="s">
        <v>36</v>
      </c>
    </row>
    <row r="1474" spans="1:19" x14ac:dyDescent="0.35">
      <c r="A1474" s="23" t="str">
        <f t="shared" si="263"/>
        <v>Jaquier Liam</v>
      </c>
      <c r="B1474" s="23" t="str">
        <f t="shared" si="264"/>
        <v>508.16.156.0</v>
      </c>
      <c r="C1474" s="23" t="str">
        <f t="shared" si="265"/>
        <v>R6</v>
      </c>
      <c r="D1474" s="23">
        <f t="shared" si="266"/>
        <v>4.7140000000000004</v>
      </c>
      <c r="E1474" s="23" t="str">
        <f t="shared" si="267"/>
        <v>10&amp;U</v>
      </c>
      <c r="F1474" s="23" t="str">
        <f t="shared" si="268"/>
        <v>A</v>
      </c>
      <c r="G1474" s="27" t="s">
        <v>497</v>
      </c>
      <c r="H1474" s="27" t="str">
        <f t="shared" si="273"/>
        <v/>
      </c>
      <c r="I1474" s="23" t="str">
        <f t="shared" si="269"/>
        <v>Messieurs</v>
      </c>
      <c r="J1474" t="str">
        <f t="shared" si="270"/>
        <v>156.0</v>
      </c>
      <c r="K1474">
        <f t="shared" si="271"/>
        <v>1</v>
      </c>
      <c r="L1474" s="23" t="str">
        <f t="shared" si="272"/>
        <v>R6 </v>
      </c>
      <c r="M1474" s="23" t="s">
        <v>2821</v>
      </c>
      <c r="N1474" s="23" t="s">
        <v>2822</v>
      </c>
      <c r="O1474" s="23" t="s">
        <v>2517</v>
      </c>
      <c r="P1474" s="23">
        <v>5168</v>
      </c>
      <c r="Q1474" s="23">
        <v>4.7140000000000004</v>
      </c>
      <c r="R1474" s="23" t="s">
        <v>106</v>
      </c>
      <c r="S1474" s="23" t="s">
        <v>36</v>
      </c>
    </row>
    <row r="1475" spans="1:19" x14ac:dyDescent="0.35">
      <c r="A1475" s="23" t="str">
        <f t="shared" si="263"/>
        <v>Jaquier Yaël</v>
      </c>
      <c r="B1475" s="23" t="str">
        <f t="shared" si="264"/>
        <v>508.09.173.0</v>
      </c>
      <c r="C1475" s="23" t="str">
        <f t="shared" si="265"/>
        <v>R5</v>
      </c>
      <c r="D1475" s="23">
        <f t="shared" si="266"/>
        <v>5.468</v>
      </c>
      <c r="E1475" s="23" t="str">
        <f t="shared" si="267"/>
        <v>18&amp;U</v>
      </c>
      <c r="F1475" s="23" t="str">
        <f t="shared" si="268"/>
        <v>A</v>
      </c>
      <c r="G1475" s="27" t="s">
        <v>4910</v>
      </c>
      <c r="H1475" s="27" t="str">
        <f t="shared" si="273"/>
        <v/>
      </c>
      <c r="I1475" s="23" t="str">
        <f t="shared" si="269"/>
        <v>Messieurs</v>
      </c>
      <c r="J1475" t="str">
        <f t="shared" si="270"/>
        <v>173.0</v>
      </c>
      <c r="K1475">
        <f t="shared" si="271"/>
        <v>1</v>
      </c>
      <c r="L1475" s="23" t="str">
        <f t="shared" si="272"/>
        <v>R5 </v>
      </c>
      <c r="M1475" s="23" t="s">
        <v>6279</v>
      </c>
      <c r="N1475" s="23" t="s">
        <v>6280</v>
      </c>
      <c r="O1475" s="23" t="s">
        <v>2536</v>
      </c>
      <c r="P1475" s="23">
        <v>3212</v>
      </c>
      <c r="Q1475" s="23">
        <v>5.468</v>
      </c>
      <c r="R1475" s="23" t="s">
        <v>71</v>
      </c>
      <c r="S1475" s="23" t="s">
        <v>36</v>
      </c>
    </row>
    <row r="1476" spans="1:19" x14ac:dyDescent="0.35">
      <c r="A1476" s="23" t="str">
        <f t="shared" ref="A1476:A1539" si="274">+N1476</f>
        <v>Jasinski Arnaud</v>
      </c>
      <c r="B1476" s="23" t="str">
        <f t="shared" ref="B1476:B1539" si="275">+M1476</f>
        <v>509.95.409.0</v>
      </c>
      <c r="C1476" s="23" t="str">
        <f t="shared" ref="C1476:C1539" si="276">LEFT(L1476,2)</f>
        <v>R9</v>
      </c>
      <c r="D1476" s="23">
        <f t="shared" ref="D1476:D1539" si="277">+Q1476</f>
        <v>0.75</v>
      </c>
      <c r="E1476" s="23" t="str">
        <f t="shared" ref="E1476:E1539" si="278">+R1476</f>
        <v>A</v>
      </c>
      <c r="F1476" s="23" t="str">
        <f t="shared" ref="F1476:F1539" si="279">+S1476</f>
        <v>S</v>
      </c>
      <c r="G1476" s="27" t="s">
        <v>2783</v>
      </c>
      <c r="H1476" s="27" t="str">
        <f t="shared" si="273"/>
        <v/>
      </c>
      <c r="I1476" s="23" t="str">
        <f t="shared" ref="I1476:I1539" si="280">IF(K1476&gt;4,"Dames","Messieurs")</f>
        <v>Messieurs</v>
      </c>
      <c r="J1476" t="str">
        <f t="shared" ref="J1476:J1539" si="281">RIGHT(B1476,5)</f>
        <v>409.0</v>
      </c>
      <c r="K1476">
        <f t="shared" ref="K1476:K1539" si="282">VALUE(LEFT(J1476,1))</f>
        <v>4</v>
      </c>
      <c r="L1476" s="23" t="str">
        <f t="shared" ref="L1476:L1539" si="283">+O1476</f>
        <v>R9 </v>
      </c>
      <c r="M1476" s="23" t="s">
        <v>1580</v>
      </c>
      <c r="N1476" s="23" t="s">
        <v>1581</v>
      </c>
      <c r="O1476" s="23" t="s">
        <v>2525</v>
      </c>
      <c r="P1476" s="23">
        <v>32606</v>
      </c>
      <c r="Q1476" s="23">
        <v>0.75</v>
      </c>
      <c r="R1476" s="23" t="s">
        <v>36</v>
      </c>
      <c r="S1476" s="23" t="s">
        <v>822</v>
      </c>
    </row>
    <row r="1477" spans="1:19" x14ac:dyDescent="0.35">
      <c r="A1477" s="23" t="str">
        <f t="shared" si="274"/>
        <v>Jasinski Jérémy</v>
      </c>
      <c r="B1477" s="23" t="str">
        <f t="shared" si="275"/>
        <v>509.98.336.0</v>
      </c>
      <c r="C1477" s="23" t="str">
        <f t="shared" si="276"/>
        <v>R9</v>
      </c>
      <c r="D1477" s="23">
        <f t="shared" si="277"/>
        <v>0.75</v>
      </c>
      <c r="E1477" s="23" t="str">
        <f t="shared" si="278"/>
        <v>A</v>
      </c>
      <c r="F1477" s="23" t="str">
        <f t="shared" si="279"/>
        <v>S</v>
      </c>
      <c r="G1477" s="27" t="s">
        <v>2783</v>
      </c>
      <c r="H1477" s="27" t="str">
        <f t="shared" si="273"/>
        <v/>
      </c>
      <c r="I1477" s="23" t="str">
        <f t="shared" si="280"/>
        <v>Messieurs</v>
      </c>
      <c r="J1477" t="str">
        <f t="shared" si="281"/>
        <v>336.0</v>
      </c>
      <c r="K1477">
        <f t="shared" si="282"/>
        <v>3</v>
      </c>
      <c r="L1477" s="23" t="str">
        <f t="shared" si="283"/>
        <v>R9 </v>
      </c>
      <c r="M1477" s="23" t="s">
        <v>1582</v>
      </c>
      <c r="N1477" s="23" t="s">
        <v>1583</v>
      </c>
      <c r="O1477" s="23" t="s">
        <v>2525</v>
      </c>
      <c r="P1477" s="23">
        <v>32606</v>
      </c>
      <c r="Q1477" s="23">
        <v>0.75</v>
      </c>
      <c r="R1477" s="23" t="s">
        <v>36</v>
      </c>
      <c r="S1477" s="23" t="s">
        <v>822</v>
      </c>
    </row>
    <row r="1478" spans="1:19" x14ac:dyDescent="0.35">
      <c r="A1478" s="23" t="str">
        <f t="shared" si="274"/>
        <v>Jaton Stéphane</v>
      </c>
      <c r="B1478" s="23" t="str">
        <f t="shared" si="275"/>
        <v>509.75.381.0</v>
      </c>
      <c r="C1478" s="23" t="str">
        <f t="shared" si="276"/>
        <v>R9</v>
      </c>
      <c r="D1478" s="23">
        <f t="shared" si="277"/>
        <v>0.84</v>
      </c>
      <c r="E1478" s="23" t="str">
        <f t="shared" si="278"/>
        <v>50+</v>
      </c>
      <c r="F1478" s="23" t="str">
        <f t="shared" si="279"/>
        <v>A</v>
      </c>
      <c r="G1478" s="27" t="s">
        <v>4910</v>
      </c>
      <c r="H1478" s="27" t="str">
        <f t="shared" si="273"/>
        <v/>
      </c>
      <c r="I1478" s="23" t="str">
        <f t="shared" si="280"/>
        <v>Messieurs</v>
      </c>
      <c r="J1478" t="str">
        <f t="shared" si="281"/>
        <v>381.0</v>
      </c>
      <c r="K1478">
        <f t="shared" si="282"/>
        <v>3</v>
      </c>
      <c r="L1478" s="23" t="str">
        <f t="shared" si="283"/>
        <v>R9 </v>
      </c>
      <c r="M1478" s="23" t="s">
        <v>6800</v>
      </c>
      <c r="N1478" s="23" t="s">
        <v>6801</v>
      </c>
      <c r="O1478" s="23" t="s">
        <v>2525</v>
      </c>
      <c r="P1478" s="23">
        <v>31313</v>
      </c>
      <c r="Q1478" s="23">
        <v>0.84</v>
      </c>
      <c r="R1478" s="23" t="s">
        <v>39</v>
      </c>
      <c r="S1478" s="23" t="s">
        <v>36</v>
      </c>
    </row>
    <row r="1479" spans="1:19" x14ac:dyDescent="0.35">
      <c r="A1479" s="23" t="str">
        <f t="shared" si="274"/>
        <v>Jaton Yves</v>
      </c>
      <c r="B1479" s="23" t="str">
        <f t="shared" si="275"/>
        <v>509.56.411.0</v>
      </c>
      <c r="C1479" s="23" t="str">
        <f t="shared" si="276"/>
        <v>R7</v>
      </c>
      <c r="D1479" s="23">
        <f t="shared" si="277"/>
        <v>3.3570000000000002</v>
      </c>
      <c r="E1479" s="23" t="str">
        <f t="shared" si="278"/>
        <v>70+</v>
      </c>
      <c r="F1479" s="23" t="str">
        <f t="shared" si="279"/>
        <v>A</v>
      </c>
      <c r="G1479" s="27" t="s">
        <v>4910</v>
      </c>
      <c r="H1479" s="27" t="str">
        <f t="shared" si="273"/>
        <v/>
      </c>
      <c r="I1479" s="23" t="str">
        <f t="shared" si="280"/>
        <v>Messieurs</v>
      </c>
      <c r="J1479" t="str">
        <f t="shared" si="281"/>
        <v>411.0</v>
      </c>
      <c r="K1479">
        <f t="shared" si="282"/>
        <v>4</v>
      </c>
      <c r="L1479" s="23" t="str">
        <f t="shared" si="283"/>
        <v>R7 </v>
      </c>
      <c r="M1479" s="23" t="s">
        <v>6549</v>
      </c>
      <c r="N1479" s="23" t="s">
        <v>6550</v>
      </c>
      <c r="O1479" s="23" t="s">
        <v>2518</v>
      </c>
      <c r="P1479" s="23">
        <v>10711</v>
      </c>
      <c r="Q1479" s="23">
        <v>3.3570000000000002</v>
      </c>
      <c r="R1479" s="23" t="s">
        <v>144</v>
      </c>
      <c r="S1479" s="23" t="s">
        <v>36</v>
      </c>
    </row>
    <row r="1480" spans="1:19" x14ac:dyDescent="0.35">
      <c r="A1480" s="23" t="str">
        <f t="shared" si="274"/>
        <v>Jaumain Alexandre</v>
      </c>
      <c r="B1480" s="23" t="str">
        <f t="shared" si="275"/>
        <v>509.92.166.0</v>
      </c>
      <c r="C1480" s="23" t="str">
        <f t="shared" si="276"/>
        <v>R6</v>
      </c>
      <c r="D1480" s="23">
        <f t="shared" si="277"/>
        <v>4.7060000000000004</v>
      </c>
      <c r="E1480" s="23" t="str">
        <f t="shared" si="278"/>
        <v>A</v>
      </c>
      <c r="F1480" s="23" t="str">
        <f t="shared" si="279"/>
        <v>A</v>
      </c>
      <c r="G1480" s="27" t="s">
        <v>3273</v>
      </c>
      <c r="H1480" s="27" t="str">
        <f t="shared" si="273"/>
        <v/>
      </c>
      <c r="I1480" s="23" t="str">
        <f t="shared" si="280"/>
        <v>Messieurs</v>
      </c>
      <c r="J1480" t="str">
        <f t="shared" si="281"/>
        <v>166.0</v>
      </c>
      <c r="K1480">
        <f t="shared" si="282"/>
        <v>1</v>
      </c>
      <c r="L1480" s="23" t="str">
        <f t="shared" si="283"/>
        <v>R6 </v>
      </c>
      <c r="M1480" s="23" t="s">
        <v>4895</v>
      </c>
      <c r="N1480" s="23" t="s">
        <v>4896</v>
      </c>
      <c r="O1480" s="23" t="s">
        <v>2517</v>
      </c>
      <c r="P1480" s="23">
        <v>5186</v>
      </c>
      <c r="Q1480" s="23">
        <v>4.7060000000000004</v>
      </c>
      <c r="R1480" s="23" t="s">
        <v>36</v>
      </c>
      <c r="S1480" s="23" t="s">
        <v>36</v>
      </c>
    </row>
    <row r="1481" spans="1:19" x14ac:dyDescent="0.35">
      <c r="A1481" s="23" t="str">
        <f t="shared" si="274"/>
        <v>Jayaratnam Ranjit</v>
      </c>
      <c r="B1481" s="23" t="str">
        <f t="shared" si="275"/>
        <v>509.48.423.0</v>
      </c>
      <c r="C1481" s="23" t="str">
        <f t="shared" si="276"/>
        <v>R9</v>
      </c>
      <c r="D1481" s="23">
        <f t="shared" si="277"/>
        <v>0.75</v>
      </c>
      <c r="E1481" s="23" t="str">
        <f t="shared" si="278"/>
        <v>75+</v>
      </c>
      <c r="F1481" s="23" t="str">
        <f t="shared" si="279"/>
        <v>A</v>
      </c>
      <c r="G1481" s="27" t="s">
        <v>4910</v>
      </c>
      <c r="H1481" s="27" t="str">
        <f t="shared" si="273"/>
        <v/>
      </c>
      <c r="I1481" s="23" t="str">
        <f t="shared" si="280"/>
        <v>Messieurs</v>
      </c>
      <c r="J1481" t="str">
        <f t="shared" si="281"/>
        <v>423.0</v>
      </c>
      <c r="K1481">
        <f t="shared" si="282"/>
        <v>4</v>
      </c>
      <c r="L1481" s="23" t="str">
        <f t="shared" si="283"/>
        <v>R9 </v>
      </c>
      <c r="M1481" s="23" t="s">
        <v>6820</v>
      </c>
      <c r="N1481" s="23" t="s">
        <v>6821</v>
      </c>
      <c r="O1481" s="23" t="s">
        <v>2525</v>
      </c>
      <c r="P1481" s="23">
        <v>32606</v>
      </c>
      <c r="Q1481" s="23">
        <v>0.75</v>
      </c>
      <c r="R1481" s="23" t="s">
        <v>155</v>
      </c>
      <c r="S1481" s="23" t="s">
        <v>36</v>
      </c>
    </row>
    <row r="1482" spans="1:19" x14ac:dyDescent="0.35">
      <c r="A1482" s="23" t="str">
        <f t="shared" si="274"/>
        <v>Jayet Nicolas</v>
      </c>
      <c r="B1482" s="23" t="str">
        <f t="shared" si="275"/>
        <v>509.86.386.0</v>
      </c>
      <c r="C1482" s="23" t="str">
        <f t="shared" si="276"/>
        <v>R7</v>
      </c>
      <c r="D1482" s="23">
        <f t="shared" si="277"/>
        <v>1.9359999999999999</v>
      </c>
      <c r="E1482" s="23" t="str">
        <f t="shared" si="278"/>
        <v>40+</v>
      </c>
      <c r="F1482" s="23" t="str">
        <f t="shared" si="279"/>
        <v>A</v>
      </c>
      <c r="G1482" s="27" t="s">
        <v>28</v>
      </c>
      <c r="H1482" s="27" t="str">
        <f t="shared" si="273"/>
        <v/>
      </c>
      <c r="I1482" s="23" t="str">
        <f t="shared" si="280"/>
        <v>Messieurs</v>
      </c>
      <c r="J1482" t="str">
        <f t="shared" si="281"/>
        <v>386.0</v>
      </c>
      <c r="K1482">
        <f t="shared" si="282"/>
        <v>3</v>
      </c>
      <c r="L1482" s="23" t="str">
        <f t="shared" si="283"/>
        <v>R7 </v>
      </c>
      <c r="M1482" s="23" t="s">
        <v>294</v>
      </c>
      <c r="N1482" s="23" t="s">
        <v>295</v>
      </c>
      <c r="O1482" s="23" t="s">
        <v>2518</v>
      </c>
      <c r="P1482" s="23">
        <v>19905</v>
      </c>
      <c r="Q1482" s="23">
        <v>1.9359999999999999</v>
      </c>
      <c r="R1482" s="23" t="s">
        <v>68</v>
      </c>
      <c r="S1482" s="23" t="s">
        <v>36</v>
      </c>
    </row>
    <row r="1483" spans="1:19" x14ac:dyDescent="0.35">
      <c r="A1483" s="23" t="str">
        <f t="shared" si="274"/>
        <v>Jecker Gautier</v>
      </c>
      <c r="B1483" s="23" t="str">
        <f t="shared" si="275"/>
        <v>511.90.242.0</v>
      </c>
      <c r="C1483" s="23" t="str">
        <f t="shared" si="276"/>
        <v>R6</v>
      </c>
      <c r="D1483" s="23">
        <f t="shared" si="277"/>
        <v>4.0579999999999998</v>
      </c>
      <c r="E1483" s="23" t="str">
        <f t="shared" si="278"/>
        <v>35+</v>
      </c>
      <c r="F1483" s="23" t="str">
        <f t="shared" si="279"/>
        <v>A</v>
      </c>
      <c r="G1483" s="27" t="s">
        <v>3273</v>
      </c>
      <c r="H1483" s="27" t="str">
        <f t="shared" si="273"/>
        <v/>
      </c>
      <c r="I1483" s="23" t="str">
        <f t="shared" si="280"/>
        <v>Messieurs</v>
      </c>
      <c r="J1483" t="str">
        <f t="shared" si="281"/>
        <v>242.0</v>
      </c>
      <c r="K1483">
        <f t="shared" si="282"/>
        <v>2</v>
      </c>
      <c r="L1483" s="23" t="str">
        <f t="shared" si="283"/>
        <v>R6 </v>
      </c>
      <c r="M1483" s="23" t="s">
        <v>3409</v>
      </c>
      <c r="N1483" s="23" t="s">
        <v>3410</v>
      </c>
      <c r="O1483" s="23" t="s">
        <v>2517</v>
      </c>
      <c r="P1483" s="23">
        <v>7408</v>
      </c>
      <c r="Q1483" s="23">
        <v>4.0579999999999998</v>
      </c>
      <c r="R1483" s="23" t="s">
        <v>42</v>
      </c>
      <c r="S1483" s="23" t="s">
        <v>36</v>
      </c>
    </row>
    <row r="1484" spans="1:19" x14ac:dyDescent="0.35">
      <c r="A1484" s="23" t="str">
        <f t="shared" si="274"/>
        <v>Jenk Michel</v>
      </c>
      <c r="B1484" s="23" t="str">
        <f t="shared" si="275"/>
        <v>513.79.481.0</v>
      </c>
      <c r="C1484" s="23" t="str">
        <f t="shared" si="276"/>
        <v>R7</v>
      </c>
      <c r="D1484" s="23">
        <f t="shared" si="277"/>
        <v>2.944</v>
      </c>
      <c r="E1484" s="23" t="str">
        <f t="shared" si="278"/>
        <v>45+</v>
      </c>
      <c r="F1484" s="23" t="str">
        <f t="shared" si="279"/>
        <v>A</v>
      </c>
      <c r="G1484" s="27" t="s">
        <v>3274</v>
      </c>
      <c r="H1484" s="27" t="str">
        <f t="shared" si="273"/>
        <v/>
      </c>
      <c r="I1484" s="23" t="str">
        <f t="shared" si="280"/>
        <v>Messieurs</v>
      </c>
      <c r="J1484" t="str">
        <f t="shared" si="281"/>
        <v>481.0</v>
      </c>
      <c r="K1484">
        <f t="shared" si="282"/>
        <v>4</v>
      </c>
      <c r="L1484" s="23" t="str">
        <f t="shared" si="283"/>
        <v>R7 </v>
      </c>
      <c r="M1484" s="23" t="s">
        <v>3704</v>
      </c>
      <c r="N1484" s="23" t="s">
        <v>3705</v>
      </c>
      <c r="O1484" s="23" t="s">
        <v>2518</v>
      </c>
      <c r="P1484" s="23">
        <v>13020</v>
      </c>
      <c r="Q1484" s="23">
        <v>2.944</v>
      </c>
      <c r="R1484" s="23" t="s">
        <v>76</v>
      </c>
      <c r="S1484" s="23" t="s">
        <v>36</v>
      </c>
    </row>
    <row r="1485" spans="1:19" x14ac:dyDescent="0.35">
      <c r="A1485" s="23" t="str">
        <f t="shared" si="274"/>
        <v>Jin Deyi</v>
      </c>
      <c r="B1485" s="23" t="str">
        <f t="shared" si="275"/>
        <v>514.15.140.0</v>
      </c>
      <c r="C1485" s="23" t="str">
        <f t="shared" si="276"/>
        <v>R7</v>
      </c>
      <c r="D1485" s="23">
        <f t="shared" si="277"/>
        <v>1.909</v>
      </c>
      <c r="E1485" s="23" t="str">
        <f t="shared" si="278"/>
        <v>12&amp;U</v>
      </c>
      <c r="F1485" s="23" t="str">
        <f t="shared" si="279"/>
        <v>A</v>
      </c>
      <c r="G1485" s="27" t="s">
        <v>1733</v>
      </c>
      <c r="H1485" s="27" t="str">
        <f t="shared" si="273"/>
        <v/>
      </c>
      <c r="I1485" s="23" t="str">
        <f t="shared" si="280"/>
        <v>Messieurs</v>
      </c>
      <c r="J1485" t="str">
        <f t="shared" si="281"/>
        <v>140.0</v>
      </c>
      <c r="K1485">
        <f t="shared" si="282"/>
        <v>1</v>
      </c>
      <c r="L1485" s="23" t="str">
        <f t="shared" si="283"/>
        <v>R7 </v>
      </c>
      <c r="M1485" s="23" t="s">
        <v>4006</v>
      </c>
      <c r="N1485" s="23" t="s">
        <v>4007</v>
      </c>
      <c r="O1485" s="23" t="s">
        <v>2518</v>
      </c>
      <c r="P1485" s="23">
        <v>20111</v>
      </c>
      <c r="Q1485" s="23">
        <v>1.909</v>
      </c>
      <c r="R1485" s="23" t="s">
        <v>50</v>
      </c>
      <c r="S1485" s="23" t="s">
        <v>36</v>
      </c>
    </row>
    <row r="1486" spans="1:19" x14ac:dyDescent="0.35">
      <c r="A1486" s="23" t="str">
        <f t="shared" si="274"/>
        <v>Jodry Tony</v>
      </c>
      <c r="B1486" s="23" t="str">
        <f t="shared" si="275"/>
        <v>515.45.329.1</v>
      </c>
      <c r="C1486" s="23" t="str">
        <f t="shared" si="276"/>
        <v>R9</v>
      </c>
      <c r="D1486" s="23">
        <f t="shared" si="277"/>
        <v>0.75</v>
      </c>
      <c r="E1486" s="23" t="str">
        <f t="shared" si="278"/>
        <v>80+</v>
      </c>
      <c r="F1486" s="23" t="str">
        <f t="shared" si="279"/>
        <v>S</v>
      </c>
      <c r="G1486" s="27" t="s">
        <v>5553</v>
      </c>
      <c r="H1486" s="27" t="str">
        <f t="shared" si="273"/>
        <v/>
      </c>
      <c r="I1486" s="23" t="str">
        <f t="shared" si="280"/>
        <v>Messieurs</v>
      </c>
      <c r="J1486" t="str">
        <f t="shared" si="281"/>
        <v>329.1</v>
      </c>
      <c r="K1486">
        <f t="shared" si="282"/>
        <v>3</v>
      </c>
      <c r="L1486" s="23" t="str">
        <f t="shared" si="283"/>
        <v>R9 </v>
      </c>
      <c r="M1486" s="23" t="s">
        <v>5405</v>
      </c>
      <c r="N1486" s="23" t="s">
        <v>5406</v>
      </c>
      <c r="O1486" s="23" t="s">
        <v>2525</v>
      </c>
      <c r="P1486" s="23">
        <v>32606</v>
      </c>
      <c r="Q1486" s="23">
        <v>0.75</v>
      </c>
      <c r="R1486" s="23" t="s">
        <v>156</v>
      </c>
      <c r="S1486" s="23" t="s">
        <v>822</v>
      </c>
    </row>
    <row r="1487" spans="1:19" x14ac:dyDescent="0.35">
      <c r="A1487" s="23" t="str">
        <f t="shared" si="274"/>
        <v>Johan Merissa</v>
      </c>
      <c r="B1487" s="23" t="str">
        <f t="shared" si="275"/>
        <v>515.76.886.0</v>
      </c>
      <c r="C1487" s="23" t="str">
        <f t="shared" si="276"/>
        <v>R8</v>
      </c>
      <c r="D1487" s="23">
        <f t="shared" si="277"/>
        <v>1.7070000000000001</v>
      </c>
      <c r="E1487" s="23" t="str">
        <f t="shared" si="278"/>
        <v>50+</v>
      </c>
      <c r="F1487" s="23" t="str">
        <f t="shared" si="279"/>
        <v>S</v>
      </c>
      <c r="G1487" s="27" t="s">
        <v>3273</v>
      </c>
      <c r="H1487" s="27" t="str">
        <f t="shared" si="273"/>
        <v/>
      </c>
      <c r="I1487" s="23" t="str">
        <f t="shared" si="280"/>
        <v>Dames</v>
      </c>
      <c r="J1487" t="str">
        <f t="shared" si="281"/>
        <v>886.0</v>
      </c>
      <c r="K1487">
        <f t="shared" si="282"/>
        <v>8</v>
      </c>
      <c r="L1487" s="23" t="str">
        <f t="shared" si="283"/>
        <v>R8 </v>
      </c>
      <c r="M1487" s="23" t="s">
        <v>3347</v>
      </c>
      <c r="N1487" s="23" t="s">
        <v>3348</v>
      </c>
      <c r="O1487" s="23" t="s">
        <v>2522</v>
      </c>
      <c r="P1487" s="23">
        <v>7881</v>
      </c>
      <c r="Q1487" s="23">
        <v>1.7070000000000001</v>
      </c>
      <c r="R1487" s="23" t="s">
        <v>39</v>
      </c>
      <c r="S1487" s="23" t="s">
        <v>822</v>
      </c>
    </row>
    <row r="1488" spans="1:19" x14ac:dyDescent="0.35">
      <c r="A1488" s="23" t="str">
        <f t="shared" si="274"/>
        <v>Johnson Margaret</v>
      </c>
      <c r="B1488" s="23" t="str">
        <f t="shared" si="275"/>
        <v>515.60.629.0</v>
      </c>
      <c r="C1488" s="23" t="str">
        <f t="shared" si="276"/>
        <v>R9</v>
      </c>
      <c r="D1488" s="23">
        <f t="shared" si="277"/>
        <v>0.75</v>
      </c>
      <c r="E1488" s="23" t="str">
        <f t="shared" si="278"/>
        <v>65+</v>
      </c>
      <c r="F1488" s="23" t="str">
        <f t="shared" si="279"/>
        <v>S</v>
      </c>
      <c r="G1488" s="27" t="s">
        <v>1733</v>
      </c>
      <c r="H1488" s="27" t="str">
        <f t="shared" si="273"/>
        <v/>
      </c>
      <c r="I1488" s="23" t="str">
        <f t="shared" si="280"/>
        <v>Dames</v>
      </c>
      <c r="J1488" t="str">
        <f t="shared" si="281"/>
        <v>629.0</v>
      </c>
      <c r="K1488">
        <f t="shared" si="282"/>
        <v>6</v>
      </c>
      <c r="L1488" s="23" t="str">
        <f t="shared" si="283"/>
        <v>R9 </v>
      </c>
      <c r="M1488" s="23" t="s">
        <v>1954</v>
      </c>
      <c r="N1488" s="23" t="s">
        <v>1955</v>
      </c>
      <c r="O1488" s="23" t="s">
        <v>2525</v>
      </c>
      <c r="P1488" s="23">
        <v>11849</v>
      </c>
      <c r="Q1488" s="23">
        <v>0.75</v>
      </c>
      <c r="R1488" s="23" t="s">
        <v>96</v>
      </c>
      <c r="S1488" s="23" t="s">
        <v>822</v>
      </c>
    </row>
    <row r="1489" spans="1:19" x14ac:dyDescent="0.35">
      <c r="A1489" s="23" t="str">
        <f t="shared" si="274"/>
        <v>Jonet Coraline</v>
      </c>
      <c r="B1489" s="23" t="str">
        <f t="shared" si="275"/>
        <v>516.82.551.0</v>
      </c>
      <c r="C1489" s="23" t="str">
        <f t="shared" si="276"/>
        <v>R9</v>
      </c>
      <c r="D1489" s="23">
        <f t="shared" si="277"/>
        <v>0.74299999999999999</v>
      </c>
      <c r="E1489" s="23" t="str">
        <f t="shared" si="278"/>
        <v>40+</v>
      </c>
      <c r="F1489" s="23" t="str">
        <f t="shared" si="279"/>
        <v>A</v>
      </c>
      <c r="G1489" s="27" t="s">
        <v>493</v>
      </c>
      <c r="H1489" s="27" t="str">
        <f t="shared" si="273"/>
        <v/>
      </c>
      <c r="I1489" s="23" t="str">
        <f t="shared" si="280"/>
        <v>Dames</v>
      </c>
      <c r="J1489" t="str">
        <f t="shared" si="281"/>
        <v>551.0</v>
      </c>
      <c r="K1489">
        <f t="shared" si="282"/>
        <v>5</v>
      </c>
      <c r="L1489" s="23" t="str">
        <f t="shared" si="283"/>
        <v>R9 </v>
      </c>
      <c r="M1489" s="23" t="s">
        <v>5033</v>
      </c>
      <c r="N1489" s="23" t="s">
        <v>5034</v>
      </c>
      <c r="O1489" s="23" t="s">
        <v>2525</v>
      </c>
      <c r="P1489" s="23">
        <v>16773</v>
      </c>
      <c r="Q1489" s="23">
        <v>0.74299999999999999</v>
      </c>
      <c r="R1489" s="23" t="s">
        <v>68</v>
      </c>
      <c r="S1489" s="23" t="s">
        <v>36</v>
      </c>
    </row>
    <row r="1490" spans="1:19" x14ac:dyDescent="0.35">
      <c r="A1490" s="23" t="str">
        <f t="shared" si="274"/>
        <v>Jongbloed Fay-Lynn</v>
      </c>
      <c r="B1490" s="23" t="str">
        <f t="shared" si="275"/>
        <v>516.06.564.0</v>
      </c>
      <c r="C1490" s="23" t="str">
        <f t="shared" si="276"/>
        <v>R6</v>
      </c>
      <c r="D1490" s="23">
        <f t="shared" si="277"/>
        <v>3.84</v>
      </c>
      <c r="E1490" s="23" t="str">
        <f t="shared" si="278"/>
        <v>A</v>
      </c>
      <c r="F1490" s="23" t="str">
        <f t="shared" si="279"/>
        <v>A</v>
      </c>
      <c r="G1490" s="27" t="s">
        <v>1733</v>
      </c>
      <c r="H1490" s="27" t="str">
        <f t="shared" si="273"/>
        <v/>
      </c>
      <c r="I1490" s="23" t="str">
        <f t="shared" si="280"/>
        <v>Dames</v>
      </c>
      <c r="J1490" t="str">
        <f t="shared" si="281"/>
        <v>564.0</v>
      </c>
      <c r="K1490">
        <f t="shared" si="282"/>
        <v>5</v>
      </c>
      <c r="L1490" s="23" t="str">
        <f t="shared" si="283"/>
        <v>R6 </v>
      </c>
      <c r="M1490" s="23" t="s">
        <v>3924</v>
      </c>
      <c r="N1490" s="23" t="s">
        <v>3925</v>
      </c>
      <c r="O1490" s="23" t="s">
        <v>2517</v>
      </c>
      <c r="P1490" s="23">
        <v>2964</v>
      </c>
      <c r="Q1490" s="23">
        <v>3.84</v>
      </c>
      <c r="R1490" s="23" t="s">
        <v>36</v>
      </c>
      <c r="S1490" s="23" t="s">
        <v>36</v>
      </c>
    </row>
    <row r="1491" spans="1:19" x14ac:dyDescent="0.35">
      <c r="A1491" s="23" t="str">
        <f t="shared" si="274"/>
        <v>Joos Nicolas</v>
      </c>
      <c r="B1491" s="23" t="str">
        <f t="shared" si="275"/>
        <v>516.13.225.0</v>
      </c>
      <c r="C1491" s="23" t="str">
        <f t="shared" si="276"/>
        <v>R9</v>
      </c>
      <c r="D1491" s="23">
        <f t="shared" si="277"/>
        <v>0.75</v>
      </c>
      <c r="E1491" s="23" t="str">
        <f t="shared" si="278"/>
        <v>14&amp;U</v>
      </c>
      <c r="F1491" s="23" t="str">
        <f t="shared" si="279"/>
        <v>S</v>
      </c>
      <c r="G1491" s="27" t="s">
        <v>493</v>
      </c>
      <c r="H1491" s="27" t="str">
        <f t="shared" si="273"/>
        <v/>
      </c>
      <c r="I1491" s="23" t="str">
        <f t="shared" si="280"/>
        <v>Messieurs</v>
      </c>
      <c r="J1491" t="str">
        <f t="shared" si="281"/>
        <v>225.0</v>
      </c>
      <c r="K1491">
        <f t="shared" si="282"/>
        <v>2</v>
      </c>
      <c r="L1491" s="23" t="str">
        <f t="shared" si="283"/>
        <v>R9 </v>
      </c>
      <c r="M1491" s="23" t="s">
        <v>2556</v>
      </c>
      <c r="N1491" s="23" t="s">
        <v>2557</v>
      </c>
      <c r="O1491" s="23" t="s">
        <v>2525</v>
      </c>
      <c r="P1491" s="23">
        <v>32606</v>
      </c>
      <c r="Q1491" s="23">
        <v>0.75</v>
      </c>
      <c r="R1491" s="23" t="s">
        <v>81</v>
      </c>
      <c r="S1491" s="23" t="s">
        <v>822</v>
      </c>
    </row>
    <row r="1492" spans="1:19" x14ac:dyDescent="0.35">
      <c r="A1492" s="23" t="str">
        <f t="shared" si="274"/>
        <v>Joset Céline</v>
      </c>
      <c r="B1492" s="23" t="str">
        <f t="shared" si="275"/>
        <v>518.95.672.0</v>
      </c>
      <c r="C1492" s="23" t="str">
        <f t="shared" si="276"/>
        <v>R4</v>
      </c>
      <c r="D1492" s="23">
        <f t="shared" si="277"/>
        <v>5.94</v>
      </c>
      <c r="E1492" s="23" t="str">
        <f t="shared" si="278"/>
        <v>30+</v>
      </c>
      <c r="F1492" s="23" t="str">
        <f t="shared" si="279"/>
        <v>A</v>
      </c>
      <c r="G1492" s="27" t="s">
        <v>28</v>
      </c>
      <c r="H1492" s="27" t="str">
        <f t="shared" si="273"/>
        <v/>
      </c>
      <c r="I1492" s="23" t="str">
        <f t="shared" si="280"/>
        <v>Dames</v>
      </c>
      <c r="J1492" t="str">
        <f t="shared" si="281"/>
        <v>672.0</v>
      </c>
      <c r="K1492">
        <f t="shared" si="282"/>
        <v>6</v>
      </c>
      <c r="L1492" s="23" t="str">
        <f t="shared" si="283"/>
        <v>R4 </v>
      </c>
      <c r="M1492" s="23" t="s">
        <v>3128</v>
      </c>
      <c r="N1492" s="23" t="s">
        <v>3129</v>
      </c>
      <c r="O1492" s="23" t="s">
        <v>2516</v>
      </c>
      <c r="P1492" s="23">
        <v>899</v>
      </c>
      <c r="Q1492" s="23">
        <v>5.94</v>
      </c>
      <c r="R1492" s="23" t="s">
        <v>35</v>
      </c>
      <c r="S1492" s="23" t="s">
        <v>36</v>
      </c>
    </row>
    <row r="1493" spans="1:19" x14ac:dyDescent="0.35">
      <c r="A1493" s="23" t="str">
        <f t="shared" si="274"/>
        <v>Joset Patrick</v>
      </c>
      <c r="B1493" s="23" t="str">
        <f t="shared" si="275"/>
        <v>518.59.139.0</v>
      </c>
      <c r="C1493" s="23" t="str">
        <f t="shared" si="276"/>
        <v>R9</v>
      </c>
      <c r="D1493" s="23">
        <f t="shared" si="277"/>
        <v>0.75</v>
      </c>
      <c r="E1493" s="23" t="str">
        <f t="shared" si="278"/>
        <v>65+</v>
      </c>
      <c r="F1493" s="23" t="str">
        <f t="shared" si="279"/>
        <v>S</v>
      </c>
      <c r="G1493" s="27" t="s">
        <v>28</v>
      </c>
      <c r="H1493" s="27" t="str">
        <f t="shared" si="273"/>
        <v/>
      </c>
      <c r="I1493" s="23" t="str">
        <f t="shared" si="280"/>
        <v>Messieurs</v>
      </c>
      <c r="J1493" t="str">
        <f t="shared" si="281"/>
        <v>139.0</v>
      </c>
      <c r="K1493">
        <f t="shared" si="282"/>
        <v>1</v>
      </c>
      <c r="L1493" s="23" t="str">
        <f t="shared" si="283"/>
        <v>R9 </v>
      </c>
      <c r="M1493" s="23" t="s">
        <v>643</v>
      </c>
      <c r="N1493" s="23" t="s">
        <v>644</v>
      </c>
      <c r="O1493" s="23" t="s">
        <v>2525</v>
      </c>
      <c r="P1493" s="23">
        <v>32606</v>
      </c>
      <c r="Q1493" s="23">
        <v>0.75</v>
      </c>
      <c r="R1493" s="23" t="s">
        <v>96</v>
      </c>
      <c r="S1493" s="23" t="s">
        <v>822</v>
      </c>
    </row>
    <row r="1494" spans="1:19" x14ac:dyDescent="0.35">
      <c r="A1494" s="23" t="str">
        <f t="shared" si="274"/>
        <v>Josserand Alexandre</v>
      </c>
      <c r="B1494" s="23" t="str">
        <f t="shared" si="275"/>
        <v>518.17.286.0</v>
      </c>
      <c r="C1494" s="23" t="str">
        <f t="shared" si="276"/>
        <v>R7</v>
      </c>
      <c r="D1494" s="23">
        <f t="shared" si="277"/>
        <v>2.5099999999999998</v>
      </c>
      <c r="E1494" s="23" t="str">
        <f t="shared" si="278"/>
        <v>10&amp;U</v>
      </c>
      <c r="F1494" s="23" t="str">
        <f t="shared" si="279"/>
        <v>A</v>
      </c>
      <c r="G1494" s="27" t="s">
        <v>1733</v>
      </c>
      <c r="H1494" s="27" t="str">
        <f t="shared" si="273"/>
        <v/>
      </c>
      <c r="I1494" s="23" t="str">
        <f t="shared" si="280"/>
        <v>Messieurs</v>
      </c>
      <c r="J1494" t="str">
        <f t="shared" si="281"/>
        <v>286.0</v>
      </c>
      <c r="K1494">
        <f t="shared" si="282"/>
        <v>2</v>
      </c>
      <c r="L1494" s="23" t="str">
        <f t="shared" si="283"/>
        <v>R7 </v>
      </c>
      <c r="M1494" s="23" t="s">
        <v>4020</v>
      </c>
      <c r="N1494" s="23" t="s">
        <v>4021</v>
      </c>
      <c r="O1494" s="23" t="s">
        <v>2518</v>
      </c>
      <c r="P1494" s="23">
        <v>15726</v>
      </c>
      <c r="Q1494" s="23">
        <v>2.5099999999999998</v>
      </c>
      <c r="R1494" s="23" t="s">
        <v>106</v>
      </c>
      <c r="S1494" s="23" t="s">
        <v>36</v>
      </c>
    </row>
    <row r="1495" spans="1:19" x14ac:dyDescent="0.35">
      <c r="A1495" s="23" t="str">
        <f t="shared" si="274"/>
        <v>Josserand Bruno</v>
      </c>
      <c r="B1495" s="23" t="str">
        <f t="shared" si="275"/>
        <v>518.74.354.0</v>
      </c>
      <c r="C1495" s="23" t="str">
        <f t="shared" si="276"/>
        <v>R6</v>
      </c>
      <c r="D1495" s="23">
        <f t="shared" si="277"/>
        <v>3.589</v>
      </c>
      <c r="E1495" s="23" t="str">
        <f t="shared" si="278"/>
        <v>50+</v>
      </c>
      <c r="F1495" s="23" t="str">
        <f t="shared" si="279"/>
        <v>A</v>
      </c>
      <c r="G1495" s="27" t="s">
        <v>1733</v>
      </c>
      <c r="H1495" s="27" t="str">
        <f t="shared" si="273"/>
        <v/>
      </c>
      <c r="I1495" s="23" t="str">
        <f t="shared" si="280"/>
        <v>Messieurs</v>
      </c>
      <c r="J1495" t="str">
        <f t="shared" si="281"/>
        <v>354.0</v>
      </c>
      <c r="K1495">
        <f t="shared" si="282"/>
        <v>3</v>
      </c>
      <c r="L1495" s="23" t="str">
        <f t="shared" si="283"/>
        <v>R6 </v>
      </c>
      <c r="M1495" s="23" t="s">
        <v>6185</v>
      </c>
      <c r="N1495" s="23" t="s">
        <v>6186</v>
      </c>
      <c r="O1495" s="23" t="s">
        <v>2517</v>
      </c>
      <c r="P1495" s="23">
        <v>9538</v>
      </c>
      <c r="Q1495" s="23">
        <v>3.589</v>
      </c>
      <c r="R1495" s="23" t="s">
        <v>39</v>
      </c>
      <c r="S1495" s="23" t="s">
        <v>36</v>
      </c>
    </row>
    <row r="1496" spans="1:19" x14ac:dyDescent="0.35">
      <c r="A1496" s="23" t="str">
        <f t="shared" si="274"/>
        <v>Jost Laura</v>
      </c>
      <c r="B1496" s="23" t="str">
        <f t="shared" si="275"/>
        <v>518.82.878.0</v>
      </c>
      <c r="C1496" s="23" t="str">
        <f t="shared" si="276"/>
        <v>R6</v>
      </c>
      <c r="D1496" s="23">
        <f t="shared" si="277"/>
        <v>3.855</v>
      </c>
      <c r="E1496" s="23" t="str">
        <f t="shared" si="278"/>
        <v>40+</v>
      </c>
      <c r="F1496" s="23" t="str">
        <f t="shared" si="279"/>
        <v>A</v>
      </c>
      <c r="G1496" s="27" t="s">
        <v>3273</v>
      </c>
      <c r="H1496" s="27" t="str">
        <f t="shared" si="273"/>
        <v/>
      </c>
      <c r="I1496" s="23" t="str">
        <f t="shared" si="280"/>
        <v>Dames</v>
      </c>
      <c r="J1496" t="str">
        <f t="shared" si="281"/>
        <v>878.0</v>
      </c>
      <c r="K1496">
        <f t="shared" si="282"/>
        <v>8</v>
      </c>
      <c r="L1496" s="23" t="str">
        <f t="shared" si="283"/>
        <v>R6 </v>
      </c>
      <c r="M1496" s="23" t="s">
        <v>3323</v>
      </c>
      <c r="N1496" s="23" t="s">
        <v>3324</v>
      </c>
      <c r="O1496" s="23" t="s">
        <v>2517</v>
      </c>
      <c r="P1496" s="23">
        <v>2938</v>
      </c>
      <c r="Q1496" s="23">
        <v>3.855</v>
      </c>
      <c r="R1496" s="23" t="s">
        <v>68</v>
      </c>
      <c r="S1496" s="23" t="s">
        <v>36</v>
      </c>
    </row>
    <row r="1497" spans="1:19" x14ac:dyDescent="0.35">
      <c r="A1497" s="23" t="str">
        <f t="shared" si="274"/>
        <v>Jouanneau-Courville Jérome</v>
      </c>
      <c r="B1497" s="23" t="str">
        <f t="shared" si="275"/>
        <v>519.69.114.0</v>
      </c>
      <c r="C1497" s="23" t="str">
        <f t="shared" si="276"/>
        <v>R7</v>
      </c>
      <c r="D1497" s="23">
        <f t="shared" si="277"/>
        <v>2.3929999999999998</v>
      </c>
      <c r="E1497" s="23" t="str">
        <f t="shared" si="278"/>
        <v>55+</v>
      </c>
      <c r="F1497" s="23" t="str">
        <f t="shared" si="279"/>
        <v>A</v>
      </c>
      <c r="G1497" s="27" t="s">
        <v>3273</v>
      </c>
      <c r="H1497" s="27" t="str">
        <f t="shared" si="273"/>
        <v/>
      </c>
      <c r="I1497" s="23" t="str">
        <f t="shared" si="280"/>
        <v>Messieurs</v>
      </c>
      <c r="J1497" t="str">
        <f t="shared" si="281"/>
        <v>114.0</v>
      </c>
      <c r="K1497">
        <f t="shared" si="282"/>
        <v>1</v>
      </c>
      <c r="L1497" s="23" t="str">
        <f t="shared" si="283"/>
        <v>R7 </v>
      </c>
      <c r="M1497" s="23" t="s">
        <v>3445</v>
      </c>
      <c r="N1497" s="23" t="s">
        <v>3446</v>
      </c>
      <c r="O1497" s="23" t="s">
        <v>2518</v>
      </c>
      <c r="P1497" s="23">
        <v>16533</v>
      </c>
      <c r="Q1497" s="23">
        <v>2.3929999999999998</v>
      </c>
      <c r="R1497" s="23" t="s">
        <v>53</v>
      </c>
      <c r="S1497" s="23" t="s">
        <v>36</v>
      </c>
    </row>
    <row r="1498" spans="1:19" x14ac:dyDescent="0.35">
      <c r="A1498" s="23" t="str">
        <f t="shared" si="274"/>
        <v>Joubert Elsabe</v>
      </c>
      <c r="B1498" s="23" t="str">
        <f t="shared" si="275"/>
        <v>519.72.803.0</v>
      </c>
      <c r="C1498" s="23" t="str">
        <f t="shared" si="276"/>
        <v>R9</v>
      </c>
      <c r="D1498" s="23">
        <f t="shared" si="277"/>
        <v>0.74299999999999999</v>
      </c>
      <c r="E1498" s="23" t="str">
        <f t="shared" si="278"/>
        <v>50+</v>
      </c>
      <c r="F1498" s="23" t="str">
        <f t="shared" si="279"/>
        <v>A</v>
      </c>
      <c r="G1498" s="27" t="s">
        <v>5553</v>
      </c>
      <c r="H1498" s="27" t="str">
        <f t="shared" si="273"/>
        <v/>
      </c>
      <c r="I1498" s="23" t="str">
        <f t="shared" si="280"/>
        <v>Dames</v>
      </c>
      <c r="J1498" t="str">
        <f t="shared" si="281"/>
        <v>803.0</v>
      </c>
      <c r="K1498">
        <f t="shared" si="282"/>
        <v>8</v>
      </c>
      <c r="L1498" s="23" t="str">
        <f t="shared" si="283"/>
        <v>R9 </v>
      </c>
      <c r="M1498" s="23" t="s">
        <v>5315</v>
      </c>
      <c r="N1498" s="23" t="s">
        <v>5316</v>
      </c>
      <c r="O1498" s="23" t="s">
        <v>2525</v>
      </c>
      <c r="P1498" s="23">
        <v>16773</v>
      </c>
      <c r="Q1498" s="23">
        <v>0.74299999999999999</v>
      </c>
      <c r="R1498" s="23" t="s">
        <v>39</v>
      </c>
      <c r="S1498" s="23" t="s">
        <v>36</v>
      </c>
    </row>
    <row r="1499" spans="1:19" x14ac:dyDescent="0.35">
      <c r="A1499" s="23" t="str">
        <f t="shared" si="274"/>
        <v>Joublot-Ferré Marin</v>
      </c>
      <c r="B1499" s="23" t="str">
        <f t="shared" si="275"/>
        <v>519.97.346.0</v>
      </c>
      <c r="C1499" s="23" t="str">
        <f t="shared" si="276"/>
        <v>R9</v>
      </c>
      <c r="D1499" s="23">
        <f t="shared" si="277"/>
        <v>0.69799999999999995</v>
      </c>
      <c r="E1499" s="23" t="str">
        <f t="shared" si="278"/>
        <v>A</v>
      </c>
      <c r="F1499" s="23" t="str">
        <f t="shared" si="279"/>
        <v>A</v>
      </c>
      <c r="G1499" s="27" t="s">
        <v>4910</v>
      </c>
      <c r="H1499" s="27" t="str">
        <f t="shared" si="273"/>
        <v/>
      </c>
      <c r="I1499" s="23" t="str">
        <f t="shared" si="280"/>
        <v>Messieurs</v>
      </c>
      <c r="J1499" t="str">
        <f t="shared" si="281"/>
        <v>346.0</v>
      </c>
      <c r="K1499">
        <f t="shared" si="282"/>
        <v>3</v>
      </c>
      <c r="L1499" s="23" t="str">
        <f t="shared" si="283"/>
        <v>R9 </v>
      </c>
      <c r="M1499" s="23" t="s">
        <v>6976</v>
      </c>
      <c r="N1499" s="23" t="s">
        <v>6977</v>
      </c>
      <c r="O1499" s="23" t="s">
        <v>2525</v>
      </c>
      <c r="P1499" s="23">
        <v>57652</v>
      </c>
      <c r="Q1499" s="23">
        <v>0.69799999999999995</v>
      </c>
      <c r="R1499" s="23" t="s">
        <v>36</v>
      </c>
      <c r="S1499" s="23" t="s">
        <v>36</v>
      </c>
    </row>
    <row r="1500" spans="1:19" x14ac:dyDescent="0.35">
      <c r="A1500" s="23" t="str">
        <f t="shared" si="274"/>
        <v>Journé Patrice</v>
      </c>
      <c r="B1500" s="23" t="str">
        <f t="shared" si="275"/>
        <v>519.49.339.0</v>
      </c>
      <c r="C1500" s="23" t="str">
        <f t="shared" si="276"/>
        <v>R9</v>
      </c>
      <c r="D1500" s="23">
        <f t="shared" si="277"/>
        <v>0.75</v>
      </c>
      <c r="E1500" s="23" t="str">
        <f t="shared" si="278"/>
        <v>75+</v>
      </c>
      <c r="F1500" s="23" t="str">
        <f t="shared" si="279"/>
        <v>S</v>
      </c>
      <c r="G1500" s="27" t="s">
        <v>497</v>
      </c>
      <c r="H1500" s="27" t="str">
        <f t="shared" si="273"/>
        <v/>
      </c>
      <c r="I1500" s="23" t="str">
        <f t="shared" si="280"/>
        <v>Messieurs</v>
      </c>
      <c r="J1500" t="str">
        <f t="shared" si="281"/>
        <v>339.0</v>
      </c>
      <c r="K1500">
        <f t="shared" si="282"/>
        <v>3</v>
      </c>
      <c r="L1500" s="23" t="str">
        <f t="shared" si="283"/>
        <v>R9 </v>
      </c>
      <c r="M1500" s="23" t="s">
        <v>1190</v>
      </c>
      <c r="N1500" s="23" t="s">
        <v>1191</v>
      </c>
      <c r="O1500" s="23" t="s">
        <v>2525</v>
      </c>
      <c r="P1500" s="23">
        <v>32606</v>
      </c>
      <c r="Q1500" s="23">
        <v>0.75</v>
      </c>
      <c r="R1500" s="23" t="s">
        <v>155</v>
      </c>
      <c r="S1500" s="23" t="s">
        <v>822</v>
      </c>
    </row>
    <row r="1501" spans="1:19" x14ac:dyDescent="0.35">
      <c r="A1501" s="23" t="str">
        <f t="shared" si="274"/>
        <v>Jouvet Benoit</v>
      </c>
      <c r="B1501" s="23" t="str">
        <f t="shared" si="275"/>
        <v>519.90.277.0</v>
      </c>
      <c r="C1501" s="23" t="str">
        <f t="shared" si="276"/>
        <v>R9</v>
      </c>
      <c r="D1501" s="23">
        <f t="shared" si="277"/>
        <v>0.75</v>
      </c>
      <c r="E1501" s="23" t="str">
        <f t="shared" si="278"/>
        <v>35+</v>
      </c>
      <c r="F1501" s="23" t="str">
        <f t="shared" si="279"/>
        <v>S</v>
      </c>
      <c r="G1501" s="27" t="s">
        <v>25</v>
      </c>
      <c r="H1501" s="27" t="str">
        <f t="shared" si="273"/>
        <v/>
      </c>
      <c r="I1501" s="23" t="str">
        <f t="shared" si="280"/>
        <v>Messieurs</v>
      </c>
      <c r="J1501" t="str">
        <f t="shared" si="281"/>
        <v>277.0</v>
      </c>
      <c r="K1501">
        <f t="shared" si="282"/>
        <v>2</v>
      </c>
      <c r="L1501" s="23" t="str">
        <f t="shared" si="283"/>
        <v>R9 </v>
      </c>
      <c r="M1501" s="23" t="s">
        <v>513</v>
      </c>
      <c r="N1501" s="23" t="s">
        <v>975</v>
      </c>
      <c r="O1501" s="23" t="s">
        <v>2525</v>
      </c>
      <c r="P1501" s="23">
        <v>32606</v>
      </c>
      <c r="Q1501" s="23">
        <v>0.75</v>
      </c>
      <c r="R1501" s="23" t="s">
        <v>42</v>
      </c>
      <c r="S1501" s="23" t="s">
        <v>822</v>
      </c>
    </row>
    <row r="1502" spans="1:19" x14ac:dyDescent="0.35">
      <c r="A1502" s="23" t="str">
        <f t="shared" si="274"/>
        <v>Jovanovic Mihajlo</v>
      </c>
      <c r="B1502" s="23" t="str">
        <f t="shared" si="275"/>
        <v>519.99.142.0</v>
      </c>
      <c r="C1502" s="23" t="str">
        <f t="shared" si="276"/>
        <v>R9</v>
      </c>
      <c r="D1502" s="23">
        <f t="shared" si="277"/>
        <v>0.745</v>
      </c>
      <c r="E1502" s="23" t="str">
        <f t="shared" si="278"/>
        <v>A</v>
      </c>
      <c r="F1502" s="23" t="str">
        <f t="shared" si="279"/>
        <v>A</v>
      </c>
      <c r="G1502" s="27" t="s">
        <v>4909</v>
      </c>
      <c r="H1502" s="27" t="str">
        <f t="shared" si="273"/>
        <v/>
      </c>
      <c r="I1502" s="23" t="str">
        <f t="shared" si="280"/>
        <v>Messieurs</v>
      </c>
      <c r="J1502" t="str">
        <f t="shared" si="281"/>
        <v>142.0</v>
      </c>
      <c r="K1502">
        <f t="shared" si="282"/>
        <v>1</v>
      </c>
      <c r="L1502" s="23" t="str">
        <f t="shared" si="283"/>
        <v>R9 </v>
      </c>
      <c r="M1502" s="23" t="s">
        <v>5973</v>
      </c>
      <c r="N1502" s="23" t="s">
        <v>5974</v>
      </c>
      <c r="O1502" s="23" t="s">
        <v>2525</v>
      </c>
      <c r="P1502" s="23">
        <v>44992</v>
      </c>
      <c r="Q1502" s="23">
        <v>0.745</v>
      </c>
      <c r="R1502" s="23" t="s">
        <v>36</v>
      </c>
      <c r="S1502" s="23" t="s">
        <v>36</v>
      </c>
    </row>
    <row r="1503" spans="1:19" x14ac:dyDescent="0.35">
      <c r="A1503" s="23" t="str">
        <f t="shared" si="274"/>
        <v>Joye Estelle</v>
      </c>
      <c r="B1503" s="23" t="str">
        <f t="shared" si="275"/>
        <v>519.97.606.0</v>
      </c>
      <c r="C1503" s="23" t="str">
        <f t="shared" si="276"/>
        <v>R5</v>
      </c>
      <c r="D1503" s="23">
        <f t="shared" si="277"/>
        <v>4.9359999999999999</v>
      </c>
      <c r="E1503" s="23" t="str">
        <f t="shared" si="278"/>
        <v>A</v>
      </c>
      <c r="F1503" s="23" t="str">
        <f t="shared" si="279"/>
        <v>A</v>
      </c>
      <c r="G1503" s="27" t="s">
        <v>25</v>
      </c>
      <c r="H1503" s="27" t="str">
        <f t="shared" si="273"/>
        <v/>
      </c>
      <c r="I1503" s="23" t="str">
        <f t="shared" si="280"/>
        <v>Dames</v>
      </c>
      <c r="J1503" t="str">
        <f t="shared" si="281"/>
        <v>606.0</v>
      </c>
      <c r="K1503">
        <f t="shared" si="282"/>
        <v>6</v>
      </c>
      <c r="L1503" s="23" t="str">
        <f t="shared" si="283"/>
        <v>R5 </v>
      </c>
      <c r="M1503" s="23" t="s">
        <v>3309</v>
      </c>
      <c r="N1503" s="23" t="s">
        <v>3310</v>
      </c>
      <c r="O1503" s="23" t="s">
        <v>2536</v>
      </c>
      <c r="P1503" s="23">
        <v>1587</v>
      </c>
      <c r="Q1503" s="23">
        <v>4.9359999999999999</v>
      </c>
      <c r="R1503" s="23" t="s">
        <v>36</v>
      </c>
      <c r="S1503" s="23" t="s">
        <v>36</v>
      </c>
    </row>
    <row r="1504" spans="1:19" x14ac:dyDescent="0.35">
      <c r="A1504" s="23" t="str">
        <f t="shared" si="274"/>
        <v>Joye Sacha</v>
      </c>
      <c r="B1504" s="23" t="str">
        <f t="shared" si="275"/>
        <v>519.09.106.1</v>
      </c>
      <c r="C1504" s="23" t="str">
        <f t="shared" si="276"/>
        <v>R9</v>
      </c>
      <c r="D1504" s="23">
        <f t="shared" si="277"/>
        <v>0.78600000000000003</v>
      </c>
      <c r="E1504" s="23" t="str">
        <f t="shared" si="278"/>
        <v>18&amp;U</v>
      </c>
      <c r="F1504" s="23" t="str">
        <f t="shared" si="279"/>
        <v>A</v>
      </c>
      <c r="G1504" s="27" t="s">
        <v>5553</v>
      </c>
      <c r="H1504" s="27" t="str">
        <f t="shared" si="273"/>
        <v/>
      </c>
      <c r="I1504" s="23" t="str">
        <f t="shared" si="280"/>
        <v>Messieurs</v>
      </c>
      <c r="J1504" t="str">
        <f t="shared" si="281"/>
        <v>106.1</v>
      </c>
      <c r="K1504">
        <f t="shared" si="282"/>
        <v>1</v>
      </c>
      <c r="L1504" s="23" t="str">
        <f t="shared" si="283"/>
        <v>R9 </v>
      </c>
      <c r="M1504" s="23" t="s">
        <v>5331</v>
      </c>
      <c r="N1504" s="23" t="s">
        <v>5332</v>
      </c>
      <c r="O1504" s="23" t="s">
        <v>2525</v>
      </c>
      <c r="P1504" s="23">
        <v>32125</v>
      </c>
      <c r="Q1504" s="23">
        <v>0.78600000000000003</v>
      </c>
      <c r="R1504" s="23" t="s">
        <v>71</v>
      </c>
      <c r="S1504" s="23" t="s">
        <v>36</v>
      </c>
    </row>
    <row r="1505" spans="1:19" x14ac:dyDescent="0.35">
      <c r="A1505" s="23" t="str">
        <f t="shared" si="274"/>
        <v>Jullien Terry</v>
      </c>
      <c r="B1505" s="23" t="str">
        <f t="shared" si="275"/>
        <v>521.85.235.0</v>
      </c>
      <c r="C1505" s="23" t="str">
        <f t="shared" si="276"/>
        <v>R8</v>
      </c>
      <c r="D1505" s="23">
        <f t="shared" si="277"/>
        <v>1.1679999999999999</v>
      </c>
      <c r="E1505" s="23" t="str">
        <f t="shared" si="278"/>
        <v>40+</v>
      </c>
      <c r="F1505" s="23" t="str">
        <f t="shared" si="279"/>
        <v>A</v>
      </c>
      <c r="G1505" s="27" t="s">
        <v>29</v>
      </c>
      <c r="H1505" s="27" t="str">
        <f t="shared" si="273"/>
        <v/>
      </c>
      <c r="I1505" s="23" t="str">
        <f t="shared" si="280"/>
        <v>Messieurs</v>
      </c>
      <c r="J1505" t="str">
        <f t="shared" si="281"/>
        <v>235.0</v>
      </c>
      <c r="K1505">
        <f t="shared" si="282"/>
        <v>2</v>
      </c>
      <c r="L1505" s="23" t="str">
        <f t="shared" si="283"/>
        <v>R8 </v>
      </c>
      <c r="M1505" s="23" t="s">
        <v>4236</v>
      </c>
      <c r="N1505" s="23" t="s">
        <v>4237</v>
      </c>
      <c r="O1505" s="23" t="s">
        <v>2522</v>
      </c>
      <c r="P1505" s="23">
        <v>27281</v>
      </c>
      <c r="Q1505" s="23">
        <v>1.1679999999999999</v>
      </c>
      <c r="R1505" s="23" t="s">
        <v>68</v>
      </c>
      <c r="S1505" s="23" t="s">
        <v>36</v>
      </c>
    </row>
    <row r="1506" spans="1:19" x14ac:dyDescent="0.35">
      <c r="A1506" s="23" t="str">
        <f t="shared" si="274"/>
        <v>Julmy Leo</v>
      </c>
      <c r="B1506" s="23" t="str">
        <f t="shared" si="275"/>
        <v>521.12.408.0</v>
      </c>
      <c r="C1506" s="23" t="str">
        <f t="shared" si="276"/>
        <v>R9</v>
      </c>
      <c r="D1506" s="23">
        <f t="shared" si="277"/>
        <v>0.75</v>
      </c>
      <c r="E1506" s="23" t="str">
        <f t="shared" si="278"/>
        <v>14&amp;U</v>
      </c>
      <c r="F1506" s="23" t="str">
        <f t="shared" si="279"/>
        <v>A</v>
      </c>
      <c r="G1506" s="27" t="s">
        <v>2786</v>
      </c>
      <c r="H1506" s="27" t="str">
        <f t="shared" si="273"/>
        <v/>
      </c>
      <c r="I1506" s="23" t="str">
        <f t="shared" si="280"/>
        <v>Messieurs</v>
      </c>
      <c r="J1506" t="str">
        <f t="shared" si="281"/>
        <v>408.0</v>
      </c>
      <c r="K1506">
        <f t="shared" si="282"/>
        <v>4</v>
      </c>
      <c r="L1506" s="23" t="str">
        <f t="shared" si="283"/>
        <v>R9 </v>
      </c>
      <c r="M1506" s="23" t="s">
        <v>3038</v>
      </c>
      <c r="N1506" s="23" t="s">
        <v>3039</v>
      </c>
      <c r="O1506" s="23" t="s">
        <v>2525</v>
      </c>
      <c r="P1506" s="23">
        <v>32606</v>
      </c>
      <c r="Q1506" s="23">
        <v>0.75</v>
      </c>
      <c r="R1506" s="23" t="s">
        <v>81</v>
      </c>
      <c r="S1506" s="23" t="s">
        <v>36</v>
      </c>
    </row>
    <row r="1507" spans="1:19" x14ac:dyDescent="0.35">
      <c r="A1507" s="23" t="str">
        <f t="shared" si="274"/>
        <v>Jüngling Daniele Francesco</v>
      </c>
      <c r="B1507" s="23" t="str">
        <f t="shared" si="275"/>
        <v>522.67.452.0</v>
      </c>
      <c r="C1507" s="23" t="str">
        <f t="shared" si="276"/>
        <v>R8</v>
      </c>
      <c r="D1507" s="23">
        <f t="shared" si="277"/>
        <v>1.5620000000000001</v>
      </c>
      <c r="E1507" s="23" t="str">
        <f t="shared" si="278"/>
        <v>55+</v>
      </c>
      <c r="F1507" s="23" t="str">
        <f t="shared" si="279"/>
        <v>A</v>
      </c>
      <c r="G1507" s="27" t="s">
        <v>4910</v>
      </c>
      <c r="H1507" s="27" t="str">
        <f t="shared" si="273"/>
        <v/>
      </c>
      <c r="I1507" s="23" t="str">
        <f t="shared" si="280"/>
        <v>Messieurs</v>
      </c>
      <c r="J1507" t="str">
        <f t="shared" si="281"/>
        <v>452.0</v>
      </c>
      <c r="K1507">
        <f t="shared" si="282"/>
        <v>4</v>
      </c>
      <c r="L1507" s="23" t="str">
        <f t="shared" si="283"/>
        <v>R8 </v>
      </c>
      <c r="M1507" s="23" t="s">
        <v>6742</v>
      </c>
      <c r="N1507" s="23" t="s">
        <v>6743</v>
      </c>
      <c r="O1507" s="23" t="s">
        <v>2522</v>
      </c>
      <c r="P1507" s="23">
        <v>23091</v>
      </c>
      <c r="Q1507" s="23">
        <v>1.5620000000000001</v>
      </c>
      <c r="R1507" s="23" t="s">
        <v>53</v>
      </c>
      <c r="S1507" s="23" t="s">
        <v>36</v>
      </c>
    </row>
    <row r="1508" spans="1:19" x14ac:dyDescent="0.35">
      <c r="A1508" s="23" t="str">
        <f t="shared" si="274"/>
        <v>Jungo Léon</v>
      </c>
      <c r="B1508" s="23" t="str">
        <f t="shared" si="275"/>
        <v>522.10.237.0</v>
      </c>
      <c r="C1508" s="23" t="str">
        <f t="shared" si="276"/>
        <v>R5</v>
      </c>
      <c r="D1508" s="23">
        <f t="shared" si="277"/>
        <v>5.7489999999999997</v>
      </c>
      <c r="E1508" s="23" t="str">
        <f t="shared" si="278"/>
        <v>16&amp;U</v>
      </c>
      <c r="F1508" s="23" t="str">
        <f t="shared" si="279"/>
        <v>A</v>
      </c>
      <c r="G1508" s="27" t="s">
        <v>2786</v>
      </c>
      <c r="H1508" s="27" t="str">
        <f t="shared" si="273"/>
        <v/>
      </c>
      <c r="I1508" s="23" t="str">
        <f t="shared" si="280"/>
        <v>Messieurs</v>
      </c>
      <c r="J1508" t="str">
        <f t="shared" si="281"/>
        <v>237.0</v>
      </c>
      <c r="K1508">
        <f t="shared" si="282"/>
        <v>2</v>
      </c>
      <c r="L1508" s="23" t="str">
        <f t="shared" si="283"/>
        <v>R5 </v>
      </c>
      <c r="M1508" s="23" t="s">
        <v>4914</v>
      </c>
      <c r="N1508" s="23" t="s">
        <v>4915</v>
      </c>
      <c r="O1508" s="23" t="s">
        <v>2536</v>
      </c>
      <c r="P1508" s="23">
        <v>2698</v>
      </c>
      <c r="Q1508" s="23">
        <v>5.7489999999999997</v>
      </c>
      <c r="R1508" s="23" t="s">
        <v>85</v>
      </c>
      <c r="S1508" s="23" t="s">
        <v>36</v>
      </c>
    </row>
    <row r="1509" spans="1:19" x14ac:dyDescent="0.35">
      <c r="A1509" s="23" t="str">
        <f t="shared" si="274"/>
        <v>Junod Alice</v>
      </c>
      <c r="B1509" s="23" t="str">
        <f t="shared" si="275"/>
        <v>523.04.509.0</v>
      </c>
      <c r="C1509" s="23" t="str">
        <f t="shared" si="276"/>
        <v>R9</v>
      </c>
      <c r="D1509" s="23">
        <f t="shared" si="277"/>
        <v>0.75</v>
      </c>
      <c r="E1509" s="23" t="str">
        <f t="shared" si="278"/>
        <v>A</v>
      </c>
      <c r="F1509" s="23" t="str">
        <f t="shared" si="279"/>
        <v>S</v>
      </c>
      <c r="G1509" s="27" t="s">
        <v>28</v>
      </c>
      <c r="H1509" s="27" t="str">
        <f t="shared" si="273"/>
        <v/>
      </c>
      <c r="I1509" s="23" t="str">
        <f t="shared" si="280"/>
        <v>Dames</v>
      </c>
      <c r="J1509" t="str">
        <f t="shared" si="281"/>
        <v>509.0</v>
      </c>
      <c r="K1509">
        <f t="shared" si="282"/>
        <v>5</v>
      </c>
      <c r="L1509" s="23" t="str">
        <f t="shared" si="283"/>
        <v>R9 </v>
      </c>
      <c r="M1509" s="23" t="s">
        <v>474</v>
      </c>
      <c r="N1509" s="23" t="s">
        <v>475</v>
      </c>
      <c r="O1509" s="23" t="s">
        <v>2525</v>
      </c>
      <c r="P1509" s="23">
        <v>11849</v>
      </c>
      <c r="Q1509" s="23">
        <v>0.75</v>
      </c>
      <c r="R1509" s="23" t="s">
        <v>36</v>
      </c>
      <c r="S1509" s="23" t="s">
        <v>822</v>
      </c>
    </row>
    <row r="1510" spans="1:19" x14ac:dyDescent="0.35">
      <c r="A1510" s="23" t="str">
        <f t="shared" si="274"/>
        <v>Jurca Oana</v>
      </c>
      <c r="B1510" s="23" t="str">
        <f t="shared" si="275"/>
        <v>524.80.585.0</v>
      </c>
      <c r="C1510" s="23" t="str">
        <f t="shared" si="276"/>
        <v>R9</v>
      </c>
      <c r="D1510" s="23">
        <f t="shared" si="277"/>
        <v>0.75</v>
      </c>
      <c r="E1510" s="23" t="str">
        <f t="shared" si="278"/>
        <v>45+</v>
      </c>
      <c r="F1510" s="23" t="str">
        <f t="shared" si="279"/>
        <v>A</v>
      </c>
      <c r="G1510" s="27" t="s">
        <v>4910</v>
      </c>
      <c r="H1510" s="27" t="str">
        <f t="shared" si="273"/>
        <v/>
      </c>
      <c r="I1510" s="23" t="str">
        <f t="shared" si="280"/>
        <v>Dames</v>
      </c>
      <c r="J1510" t="str">
        <f t="shared" si="281"/>
        <v>585.0</v>
      </c>
      <c r="K1510">
        <f t="shared" si="282"/>
        <v>5</v>
      </c>
      <c r="L1510" s="23" t="str">
        <f t="shared" si="283"/>
        <v>R9 </v>
      </c>
      <c r="M1510" s="23" t="s">
        <v>6521</v>
      </c>
      <c r="N1510" s="23" t="s">
        <v>6522</v>
      </c>
      <c r="O1510" s="23" t="s">
        <v>2525</v>
      </c>
      <c r="P1510" s="23">
        <v>11849</v>
      </c>
      <c r="Q1510" s="23">
        <v>0.75</v>
      </c>
      <c r="R1510" s="23" t="s">
        <v>76</v>
      </c>
      <c r="S1510" s="23" t="s">
        <v>36</v>
      </c>
    </row>
    <row r="1511" spans="1:19" x14ac:dyDescent="0.35">
      <c r="A1511" s="23" t="str">
        <f t="shared" si="274"/>
        <v>Jürgensen Nicolas</v>
      </c>
      <c r="B1511" s="23" t="str">
        <f t="shared" si="275"/>
        <v>524.97.267.0</v>
      </c>
      <c r="C1511" s="23" t="str">
        <f t="shared" si="276"/>
        <v>R6</v>
      </c>
      <c r="D1511" s="23">
        <f t="shared" si="277"/>
        <v>3.46</v>
      </c>
      <c r="E1511" s="23" t="str">
        <f t="shared" si="278"/>
        <v>A</v>
      </c>
      <c r="F1511" s="23" t="str">
        <f t="shared" si="279"/>
        <v>A</v>
      </c>
      <c r="G1511" s="27" t="s">
        <v>2786</v>
      </c>
      <c r="H1511" s="27" t="str">
        <f t="shared" si="273"/>
        <v/>
      </c>
      <c r="I1511" s="23" t="str">
        <f t="shared" si="280"/>
        <v>Messieurs</v>
      </c>
      <c r="J1511" t="str">
        <f t="shared" si="281"/>
        <v>267.0</v>
      </c>
      <c r="K1511">
        <f t="shared" si="282"/>
        <v>2</v>
      </c>
      <c r="L1511" s="23" t="str">
        <f t="shared" si="283"/>
        <v>R6 </v>
      </c>
      <c r="M1511" s="23" t="s">
        <v>2958</v>
      </c>
      <c r="N1511" s="23" t="s">
        <v>2959</v>
      </c>
      <c r="O1511" s="23" t="s">
        <v>2517</v>
      </c>
      <c r="P1511" s="23">
        <v>10169</v>
      </c>
      <c r="Q1511" s="23">
        <v>3.46</v>
      </c>
      <c r="R1511" s="23" t="s">
        <v>36</v>
      </c>
      <c r="S1511" s="23" t="s">
        <v>36</v>
      </c>
    </row>
    <row r="1512" spans="1:19" x14ac:dyDescent="0.35">
      <c r="A1512" s="23" t="str">
        <f t="shared" si="274"/>
        <v>Jutzet Eric</v>
      </c>
      <c r="B1512" s="23" t="str">
        <f t="shared" si="275"/>
        <v>524.69.359.0</v>
      </c>
      <c r="C1512" s="23" t="str">
        <f t="shared" si="276"/>
        <v>R9</v>
      </c>
      <c r="D1512" s="23">
        <f t="shared" si="277"/>
        <v>0.75</v>
      </c>
      <c r="E1512" s="23" t="str">
        <f t="shared" si="278"/>
        <v>55+</v>
      </c>
      <c r="F1512" s="23" t="str">
        <f t="shared" si="279"/>
        <v>S</v>
      </c>
      <c r="G1512" s="27" t="s">
        <v>497</v>
      </c>
      <c r="H1512" s="27" t="str">
        <f t="shared" si="273"/>
        <v/>
      </c>
      <c r="I1512" s="23" t="str">
        <f t="shared" si="280"/>
        <v>Messieurs</v>
      </c>
      <c r="J1512" t="str">
        <f t="shared" si="281"/>
        <v>359.0</v>
      </c>
      <c r="K1512">
        <f t="shared" si="282"/>
        <v>3</v>
      </c>
      <c r="L1512" s="23" t="str">
        <f t="shared" si="283"/>
        <v>R9 </v>
      </c>
      <c r="M1512" s="23" t="s">
        <v>1192</v>
      </c>
      <c r="N1512" s="23" t="s">
        <v>1193</v>
      </c>
      <c r="O1512" s="23" t="s">
        <v>2525</v>
      </c>
      <c r="P1512" s="23">
        <v>32606</v>
      </c>
      <c r="Q1512" s="23">
        <v>0.75</v>
      </c>
      <c r="R1512" s="23" t="s">
        <v>53</v>
      </c>
      <c r="S1512" s="23" t="s">
        <v>822</v>
      </c>
    </row>
    <row r="1513" spans="1:19" x14ac:dyDescent="0.35">
      <c r="A1513" s="23" t="str">
        <f t="shared" si="274"/>
        <v>Kacimi Moulay Driss</v>
      </c>
      <c r="B1513" s="23" t="str">
        <f t="shared" si="275"/>
        <v>525.84.313.0</v>
      </c>
      <c r="C1513" s="23" t="str">
        <f t="shared" si="276"/>
        <v>R5</v>
      </c>
      <c r="D1513" s="23">
        <f t="shared" si="277"/>
        <v>5.0069999999999997</v>
      </c>
      <c r="E1513" s="23" t="str">
        <f t="shared" si="278"/>
        <v>40+</v>
      </c>
      <c r="F1513" s="23" t="str">
        <f t="shared" si="279"/>
        <v>A</v>
      </c>
      <c r="G1513" s="27" t="s">
        <v>1733</v>
      </c>
      <c r="H1513" s="27" t="str">
        <f t="shared" si="273"/>
        <v/>
      </c>
      <c r="I1513" s="23" t="str">
        <f t="shared" si="280"/>
        <v>Messieurs</v>
      </c>
      <c r="J1513" t="str">
        <f t="shared" si="281"/>
        <v>313.0</v>
      </c>
      <c r="K1513">
        <f t="shared" si="282"/>
        <v>3</v>
      </c>
      <c r="L1513" s="23" t="str">
        <f t="shared" si="283"/>
        <v>R5 </v>
      </c>
      <c r="M1513" s="23" t="s">
        <v>2707</v>
      </c>
      <c r="N1513" s="23" t="s">
        <v>2708</v>
      </c>
      <c r="O1513" s="23" t="s">
        <v>2536</v>
      </c>
      <c r="P1513" s="23">
        <v>4277</v>
      </c>
      <c r="Q1513" s="23">
        <v>5.0069999999999997</v>
      </c>
      <c r="R1513" s="23" t="s">
        <v>68</v>
      </c>
      <c r="S1513" s="23" t="s">
        <v>36</v>
      </c>
    </row>
    <row r="1514" spans="1:19" x14ac:dyDescent="0.35">
      <c r="A1514" s="23" t="str">
        <f t="shared" si="274"/>
        <v>Kadyrov Nourali</v>
      </c>
      <c r="B1514" s="23" t="str">
        <f t="shared" si="275"/>
        <v>525.13.365.0</v>
      </c>
      <c r="C1514" s="23" t="str">
        <f t="shared" si="276"/>
        <v>R9</v>
      </c>
      <c r="D1514" s="23">
        <f t="shared" si="277"/>
        <v>0.745</v>
      </c>
      <c r="E1514" s="23" t="str">
        <f t="shared" si="278"/>
        <v>14&amp;U</v>
      </c>
      <c r="F1514" s="23" t="str">
        <f t="shared" si="279"/>
        <v>A</v>
      </c>
      <c r="G1514" s="27" t="s">
        <v>3273</v>
      </c>
      <c r="H1514" s="27" t="str">
        <f t="shared" si="273"/>
        <v/>
      </c>
      <c r="I1514" s="23" t="str">
        <f t="shared" si="280"/>
        <v>Messieurs</v>
      </c>
      <c r="J1514" t="str">
        <f t="shared" si="281"/>
        <v>365.0</v>
      </c>
      <c r="K1514">
        <f t="shared" si="282"/>
        <v>3</v>
      </c>
      <c r="L1514" s="23" t="str">
        <f t="shared" si="283"/>
        <v>R9 </v>
      </c>
      <c r="M1514" s="23" t="s">
        <v>4996</v>
      </c>
      <c r="N1514" s="23" t="s">
        <v>4997</v>
      </c>
      <c r="O1514" s="23" t="s">
        <v>2525</v>
      </c>
      <c r="P1514" s="23">
        <v>44992</v>
      </c>
      <c r="Q1514" s="23">
        <v>0.745</v>
      </c>
      <c r="R1514" s="23" t="s">
        <v>81</v>
      </c>
      <c r="S1514" s="23" t="s">
        <v>36</v>
      </c>
    </row>
    <row r="1515" spans="1:19" x14ac:dyDescent="0.35">
      <c r="A1515" s="23" t="str">
        <f t="shared" si="274"/>
        <v>Kaelin Bryan</v>
      </c>
      <c r="B1515" s="23" t="str">
        <f t="shared" si="275"/>
        <v>527.02.438.0</v>
      </c>
      <c r="C1515" s="23" t="str">
        <f t="shared" si="276"/>
        <v>R9</v>
      </c>
      <c r="D1515" s="23">
        <f t="shared" si="277"/>
        <v>0.75</v>
      </c>
      <c r="E1515" s="23" t="str">
        <f t="shared" si="278"/>
        <v>A</v>
      </c>
      <c r="F1515" s="23" t="str">
        <f t="shared" si="279"/>
        <v>S</v>
      </c>
      <c r="G1515" s="27" t="s">
        <v>4909</v>
      </c>
      <c r="H1515" s="27" t="str">
        <f t="shared" si="273"/>
        <v/>
      </c>
      <c r="I1515" s="23" t="str">
        <f t="shared" si="280"/>
        <v>Messieurs</v>
      </c>
      <c r="J1515" t="str">
        <f t="shared" si="281"/>
        <v>438.0</v>
      </c>
      <c r="K1515">
        <f t="shared" si="282"/>
        <v>4</v>
      </c>
      <c r="L1515" s="23" t="str">
        <f t="shared" si="283"/>
        <v>R9 </v>
      </c>
      <c r="M1515" s="23" t="s">
        <v>5877</v>
      </c>
      <c r="N1515" s="23" t="s">
        <v>5878</v>
      </c>
      <c r="O1515" s="23" t="s">
        <v>2525</v>
      </c>
      <c r="P1515" s="23">
        <v>32606</v>
      </c>
      <c r="Q1515" s="23">
        <v>0.75</v>
      </c>
      <c r="R1515" s="23" t="s">
        <v>36</v>
      </c>
      <c r="S1515" s="23" t="s">
        <v>822</v>
      </c>
    </row>
    <row r="1516" spans="1:19" x14ac:dyDescent="0.35">
      <c r="A1516" s="23" t="str">
        <f t="shared" si="274"/>
        <v>Kaelin Evan</v>
      </c>
      <c r="B1516" s="23" t="str">
        <f t="shared" si="275"/>
        <v>527.07.358.0</v>
      </c>
      <c r="C1516" s="23" t="str">
        <f t="shared" si="276"/>
        <v>R8</v>
      </c>
      <c r="D1516" s="23">
        <f t="shared" si="277"/>
        <v>1.629</v>
      </c>
      <c r="E1516" s="23" t="str">
        <f t="shared" si="278"/>
        <v>A</v>
      </c>
      <c r="F1516" s="23" t="str">
        <f t="shared" si="279"/>
        <v>A</v>
      </c>
      <c r="G1516" s="27" t="s">
        <v>4909</v>
      </c>
      <c r="H1516" s="27" t="str">
        <f t="shared" si="273"/>
        <v/>
      </c>
      <c r="I1516" s="23" t="str">
        <f t="shared" si="280"/>
        <v>Messieurs</v>
      </c>
      <c r="J1516" t="str">
        <f t="shared" si="281"/>
        <v>358.0</v>
      </c>
      <c r="K1516">
        <f t="shared" si="282"/>
        <v>3</v>
      </c>
      <c r="L1516" s="23" t="str">
        <f t="shared" si="283"/>
        <v>R8 </v>
      </c>
      <c r="M1516" s="23" t="s">
        <v>5755</v>
      </c>
      <c r="N1516" s="23" t="s">
        <v>5756</v>
      </c>
      <c r="O1516" s="23" t="s">
        <v>2522</v>
      </c>
      <c r="P1516" s="23">
        <v>22493</v>
      </c>
      <c r="Q1516" s="23">
        <v>1.629</v>
      </c>
      <c r="R1516" s="23" t="s">
        <v>36</v>
      </c>
      <c r="S1516" s="23" t="s">
        <v>36</v>
      </c>
    </row>
    <row r="1517" spans="1:19" x14ac:dyDescent="0.35">
      <c r="A1517" s="23" t="str">
        <f t="shared" si="274"/>
        <v>Kaelin Pierre</v>
      </c>
      <c r="B1517" s="23" t="str">
        <f t="shared" si="275"/>
        <v>527.64.258.0</v>
      </c>
      <c r="C1517" s="23" t="str">
        <f t="shared" si="276"/>
        <v>R9</v>
      </c>
      <c r="D1517" s="23">
        <f t="shared" si="277"/>
        <v>0.75</v>
      </c>
      <c r="E1517" s="23" t="str">
        <f t="shared" si="278"/>
        <v>60+</v>
      </c>
      <c r="F1517" s="23" t="str">
        <f t="shared" si="279"/>
        <v>A</v>
      </c>
      <c r="G1517" s="27" t="s">
        <v>4909</v>
      </c>
      <c r="H1517" s="27" t="str">
        <f t="shared" si="273"/>
        <v/>
      </c>
      <c r="I1517" s="23" t="str">
        <f t="shared" si="280"/>
        <v>Messieurs</v>
      </c>
      <c r="J1517" t="str">
        <f t="shared" si="281"/>
        <v>258.0</v>
      </c>
      <c r="K1517">
        <f t="shared" si="282"/>
        <v>2</v>
      </c>
      <c r="L1517" s="23" t="str">
        <f t="shared" si="283"/>
        <v>R9 </v>
      </c>
      <c r="M1517" s="23" t="s">
        <v>5853</v>
      </c>
      <c r="N1517" s="23" t="s">
        <v>5854</v>
      </c>
      <c r="O1517" s="23" t="s">
        <v>2525</v>
      </c>
      <c r="P1517" s="23">
        <v>32606</v>
      </c>
      <c r="Q1517" s="23">
        <v>0.75</v>
      </c>
      <c r="R1517" s="23" t="s">
        <v>47</v>
      </c>
      <c r="S1517" s="23" t="s">
        <v>36</v>
      </c>
    </row>
    <row r="1518" spans="1:19" x14ac:dyDescent="0.35">
      <c r="A1518" s="23" t="str">
        <f t="shared" si="274"/>
        <v>Kaempfer Jonathan</v>
      </c>
      <c r="B1518" s="23" t="str">
        <f t="shared" si="275"/>
        <v>528.02.242.0</v>
      </c>
      <c r="C1518" s="23" t="str">
        <f t="shared" si="276"/>
        <v>R9</v>
      </c>
      <c r="D1518" s="23">
        <f t="shared" si="277"/>
        <v>0.75</v>
      </c>
      <c r="E1518" s="23" t="str">
        <f t="shared" si="278"/>
        <v>A</v>
      </c>
      <c r="F1518" s="23" t="str">
        <f t="shared" si="279"/>
        <v>S</v>
      </c>
      <c r="G1518" s="27" t="s">
        <v>25</v>
      </c>
      <c r="H1518" s="27" t="str">
        <f t="shared" si="273"/>
        <v/>
      </c>
      <c r="I1518" s="23" t="str">
        <f t="shared" si="280"/>
        <v>Messieurs</v>
      </c>
      <c r="J1518" t="str">
        <f t="shared" si="281"/>
        <v>242.0</v>
      </c>
      <c r="K1518">
        <f t="shared" si="282"/>
        <v>2</v>
      </c>
      <c r="L1518" s="23" t="str">
        <f t="shared" si="283"/>
        <v>R9 </v>
      </c>
      <c r="M1518" s="23" t="s">
        <v>134</v>
      </c>
      <c r="N1518" s="23" t="s">
        <v>135</v>
      </c>
      <c r="O1518" s="23" t="s">
        <v>2525</v>
      </c>
      <c r="P1518" s="23">
        <v>32606</v>
      </c>
      <c r="Q1518" s="23">
        <v>0.75</v>
      </c>
      <c r="R1518" s="23" t="s">
        <v>36</v>
      </c>
      <c r="S1518" s="23" t="s">
        <v>822</v>
      </c>
    </row>
    <row r="1519" spans="1:19" x14ac:dyDescent="0.35">
      <c r="A1519" s="23" t="str">
        <f t="shared" si="274"/>
        <v>Kaempfer Ludovic</v>
      </c>
      <c r="B1519" s="23" t="str">
        <f t="shared" si="275"/>
        <v>528.04.165.0</v>
      </c>
      <c r="C1519" s="23" t="str">
        <f t="shared" si="276"/>
        <v>R9</v>
      </c>
      <c r="D1519" s="23">
        <f t="shared" si="277"/>
        <v>0.75</v>
      </c>
      <c r="E1519" s="23" t="str">
        <f t="shared" si="278"/>
        <v>A</v>
      </c>
      <c r="F1519" s="23" t="str">
        <f t="shared" si="279"/>
        <v>S</v>
      </c>
      <c r="G1519" s="27" t="s">
        <v>25</v>
      </c>
      <c r="H1519" s="27" t="str">
        <f t="shared" ref="H1519:H1581" si="284">IF(B1519=B1518,1,"")</f>
        <v/>
      </c>
      <c r="I1519" s="23" t="str">
        <f t="shared" si="280"/>
        <v>Messieurs</v>
      </c>
      <c r="J1519" t="str">
        <f t="shared" si="281"/>
        <v>165.0</v>
      </c>
      <c r="K1519">
        <f t="shared" si="282"/>
        <v>1</v>
      </c>
      <c r="L1519" s="23" t="str">
        <f t="shared" si="283"/>
        <v>R9 </v>
      </c>
      <c r="M1519" s="23" t="s">
        <v>147</v>
      </c>
      <c r="N1519" s="23" t="s">
        <v>148</v>
      </c>
      <c r="O1519" s="23" t="s">
        <v>2525</v>
      </c>
      <c r="P1519" s="23">
        <v>32606</v>
      </c>
      <c r="Q1519" s="23">
        <v>0.75</v>
      </c>
      <c r="R1519" s="23" t="s">
        <v>36</v>
      </c>
      <c r="S1519" s="23" t="s">
        <v>822</v>
      </c>
    </row>
    <row r="1520" spans="1:19" x14ac:dyDescent="0.35">
      <c r="A1520" s="23" t="str">
        <f t="shared" si="274"/>
        <v>Kagel Theo</v>
      </c>
      <c r="B1520" s="23" t="str">
        <f t="shared" si="275"/>
        <v>525.13.412.0</v>
      </c>
      <c r="C1520" s="23" t="str">
        <f t="shared" si="276"/>
        <v>R9</v>
      </c>
      <c r="D1520" s="23">
        <f t="shared" si="277"/>
        <v>0.75</v>
      </c>
      <c r="E1520" s="23" t="str">
        <f t="shared" si="278"/>
        <v>14&amp;U</v>
      </c>
      <c r="F1520" s="23" t="str">
        <f t="shared" si="279"/>
        <v>A</v>
      </c>
      <c r="G1520" s="27" t="s">
        <v>3274</v>
      </c>
      <c r="H1520" s="27" t="str">
        <f t="shared" si="284"/>
        <v/>
      </c>
      <c r="I1520" s="23" t="str">
        <f t="shared" si="280"/>
        <v>Messieurs</v>
      </c>
      <c r="J1520" t="str">
        <f t="shared" si="281"/>
        <v>412.0</v>
      </c>
      <c r="K1520">
        <f t="shared" si="282"/>
        <v>4</v>
      </c>
      <c r="L1520" s="23" t="str">
        <f t="shared" si="283"/>
        <v>R9 </v>
      </c>
      <c r="M1520" s="23" t="s">
        <v>3750</v>
      </c>
      <c r="N1520" s="23" t="s">
        <v>3751</v>
      </c>
      <c r="O1520" s="23" t="s">
        <v>2525</v>
      </c>
      <c r="P1520" s="23">
        <v>32606</v>
      </c>
      <c r="Q1520" s="23">
        <v>0.75</v>
      </c>
      <c r="R1520" s="23" t="s">
        <v>81</v>
      </c>
      <c r="S1520" s="23" t="s">
        <v>36</v>
      </c>
    </row>
    <row r="1521" spans="1:19" x14ac:dyDescent="0.35">
      <c r="A1521" s="23" t="str">
        <f t="shared" si="274"/>
        <v>Kahlert Victor</v>
      </c>
      <c r="B1521" s="23" t="str">
        <f t="shared" si="275"/>
        <v>526.08.429.0</v>
      </c>
      <c r="C1521" s="23" t="str">
        <f t="shared" si="276"/>
        <v>R9</v>
      </c>
      <c r="D1521" s="23">
        <f t="shared" si="277"/>
        <v>0.75</v>
      </c>
      <c r="E1521" s="23" t="str">
        <f t="shared" si="278"/>
        <v>18&amp;U</v>
      </c>
      <c r="F1521" s="23" t="str">
        <f t="shared" si="279"/>
        <v>S</v>
      </c>
      <c r="G1521" s="27" t="s">
        <v>26</v>
      </c>
      <c r="H1521" s="27" t="str">
        <f t="shared" si="284"/>
        <v/>
      </c>
      <c r="I1521" s="23" t="str">
        <f t="shared" si="280"/>
        <v>Messieurs</v>
      </c>
      <c r="J1521" t="str">
        <f t="shared" si="281"/>
        <v>429.0</v>
      </c>
      <c r="K1521">
        <f t="shared" si="282"/>
        <v>4</v>
      </c>
      <c r="L1521" s="23" t="str">
        <f t="shared" si="283"/>
        <v>R9 </v>
      </c>
      <c r="M1521" s="23" t="s">
        <v>2541</v>
      </c>
      <c r="N1521" s="23" t="s">
        <v>2542</v>
      </c>
      <c r="O1521" s="23" t="s">
        <v>2525</v>
      </c>
      <c r="P1521" s="23">
        <v>32606</v>
      </c>
      <c r="Q1521" s="23">
        <v>0.75</v>
      </c>
      <c r="R1521" s="23" t="s">
        <v>71</v>
      </c>
      <c r="S1521" s="23" t="s">
        <v>822</v>
      </c>
    </row>
    <row r="1522" spans="1:19" x14ac:dyDescent="0.35">
      <c r="A1522" s="23" t="str">
        <f t="shared" si="274"/>
        <v>Kaisserian Didier</v>
      </c>
      <c r="B1522" s="23" t="str">
        <f t="shared" si="275"/>
        <v>526.54.412.0</v>
      </c>
      <c r="C1522" s="23" t="str">
        <f t="shared" si="276"/>
        <v>R7</v>
      </c>
      <c r="D1522" s="23">
        <f t="shared" si="277"/>
        <v>2.306</v>
      </c>
      <c r="E1522" s="23" t="str">
        <f t="shared" si="278"/>
        <v>70+</v>
      </c>
      <c r="F1522" s="23" t="str">
        <f t="shared" si="279"/>
        <v>S</v>
      </c>
      <c r="G1522" s="27" t="s">
        <v>1733</v>
      </c>
      <c r="H1522" s="27" t="str">
        <f t="shared" si="284"/>
        <v/>
      </c>
      <c r="I1522" s="23" t="str">
        <f t="shared" si="280"/>
        <v>Messieurs</v>
      </c>
      <c r="J1522" t="str">
        <f t="shared" si="281"/>
        <v>412.0</v>
      </c>
      <c r="K1522">
        <f t="shared" si="282"/>
        <v>4</v>
      </c>
      <c r="L1522" s="23" t="str">
        <f t="shared" si="283"/>
        <v>R7 </v>
      </c>
      <c r="M1522" s="23" t="s">
        <v>3182</v>
      </c>
      <c r="N1522" s="23" t="s">
        <v>3183</v>
      </c>
      <c r="O1522" s="23" t="s">
        <v>2518</v>
      </c>
      <c r="P1522" s="23">
        <v>17174</v>
      </c>
      <c r="Q1522" s="23">
        <v>2.306</v>
      </c>
      <c r="R1522" s="23" t="s">
        <v>144</v>
      </c>
      <c r="S1522" s="23" t="s">
        <v>822</v>
      </c>
    </row>
    <row r="1523" spans="1:19" x14ac:dyDescent="0.35">
      <c r="A1523" s="23" t="str">
        <f t="shared" si="274"/>
        <v>Kalbermatten Mathieu</v>
      </c>
      <c r="B1523" s="23" t="str">
        <f t="shared" si="275"/>
        <v>527.10.109.0</v>
      </c>
      <c r="C1523" s="23" t="str">
        <f t="shared" si="276"/>
        <v>R9</v>
      </c>
      <c r="D1523" s="23">
        <f t="shared" si="277"/>
        <v>0.72599999999999998</v>
      </c>
      <c r="E1523" s="23" t="str">
        <f t="shared" si="278"/>
        <v>16&amp;U</v>
      </c>
      <c r="F1523" s="23" t="str">
        <f t="shared" si="279"/>
        <v>S</v>
      </c>
      <c r="G1523" s="27" t="s">
        <v>2786</v>
      </c>
      <c r="H1523" s="27" t="str">
        <f t="shared" si="284"/>
        <v/>
      </c>
      <c r="I1523" s="23" t="str">
        <f t="shared" si="280"/>
        <v>Messieurs</v>
      </c>
      <c r="J1523" t="str">
        <f t="shared" si="281"/>
        <v>109.0</v>
      </c>
      <c r="K1523">
        <f t="shared" si="282"/>
        <v>1</v>
      </c>
      <c r="L1523" s="23" t="str">
        <f t="shared" si="283"/>
        <v>R9 </v>
      </c>
      <c r="M1523" s="23" t="s">
        <v>3076</v>
      </c>
      <c r="N1523" s="23" t="s">
        <v>3077</v>
      </c>
      <c r="O1523" s="23" t="s">
        <v>2525</v>
      </c>
      <c r="P1523" s="23">
        <v>57331</v>
      </c>
      <c r="Q1523" s="23">
        <v>0.72599999999999998</v>
      </c>
      <c r="R1523" s="23" t="s">
        <v>85</v>
      </c>
      <c r="S1523" s="23" t="s">
        <v>822</v>
      </c>
    </row>
    <row r="1524" spans="1:19" x14ac:dyDescent="0.35">
      <c r="A1524" s="23" t="str">
        <f t="shared" si="274"/>
        <v>Kalbermatter Emilie</v>
      </c>
      <c r="B1524" s="23" t="str">
        <f t="shared" si="275"/>
        <v>527.88.808.0</v>
      </c>
      <c r="C1524" s="23" t="str">
        <f t="shared" si="276"/>
        <v>R8</v>
      </c>
      <c r="D1524" s="23">
        <f t="shared" si="277"/>
        <v>1.3069999999999999</v>
      </c>
      <c r="E1524" s="23" t="str">
        <f t="shared" si="278"/>
        <v>35+</v>
      </c>
      <c r="F1524" s="23" t="str">
        <f t="shared" si="279"/>
        <v>A</v>
      </c>
      <c r="G1524" s="27" t="s">
        <v>26</v>
      </c>
      <c r="H1524" s="27" t="str">
        <f t="shared" si="284"/>
        <v/>
      </c>
      <c r="I1524" s="23" t="str">
        <f t="shared" si="280"/>
        <v>Dames</v>
      </c>
      <c r="J1524" t="str">
        <f t="shared" si="281"/>
        <v>808.0</v>
      </c>
      <c r="K1524">
        <f t="shared" si="282"/>
        <v>8</v>
      </c>
      <c r="L1524" s="23" t="str">
        <f t="shared" si="283"/>
        <v>R8 </v>
      </c>
      <c r="M1524" s="23" t="s">
        <v>963</v>
      </c>
      <c r="N1524" s="23" t="s">
        <v>964</v>
      </c>
      <c r="O1524" s="23" t="s">
        <v>2522</v>
      </c>
      <c r="P1524" s="23">
        <v>9410</v>
      </c>
      <c r="Q1524" s="23">
        <v>1.3069999999999999</v>
      </c>
      <c r="R1524" s="23" t="s">
        <v>42</v>
      </c>
      <c r="S1524" s="23" t="s">
        <v>36</v>
      </c>
    </row>
    <row r="1525" spans="1:19" x14ac:dyDescent="0.35">
      <c r="A1525" s="23" t="str">
        <f t="shared" si="274"/>
        <v>Kalledey juan</v>
      </c>
      <c r="B1525" s="23" t="str">
        <f t="shared" si="275"/>
        <v>527.91.277.0</v>
      </c>
      <c r="C1525" s="23" t="str">
        <f t="shared" si="276"/>
        <v>R7</v>
      </c>
      <c r="D1525" s="23">
        <f t="shared" si="277"/>
        <v>2.0720000000000001</v>
      </c>
      <c r="E1525" s="23" t="str">
        <f t="shared" si="278"/>
        <v>35+</v>
      </c>
      <c r="F1525" s="23" t="str">
        <f t="shared" si="279"/>
        <v>A</v>
      </c>
      <c r="G1525" s="27" t="s">
        <v>4910</v>
      </c>
      <c r="H1525" s="27" t="str">
        <f t="shared" si="284"/>
        <v/>
      </c>
      <c r="I1525" s="23" t="str">
        <f t="shared" si="280"/>
        <v>Messieurs</v>
      </c>
      <c r="J1525" t="str">
        <f t="shared" si="281"/>
        <v>277.0</v>
      </c>
      <c r="K1525">
        <f t="shared" si="282"/>
        <v>2</v>
      </c>
      <c r="L1525" s="23" t="str">
        <f t="shared" si="283"/>
        <v>R7 </v>
      </c>
      <c r="M1525" s="23" t="s">
        <v>6682</v>
      </c>
      <c r="N1525" s="23" t="s">
        <v>6683</v>
      </c>
      <c r="O1525" s="23" t="s">
        <v>2518</v>
      </c>
      <c r="P1525" s="23">
        <v>18850</v>
      </c>
      <c r="Q1525" s="23">
        <v>2.0720000000000001</v>
      </c>
      <c r="R1525" s="23" t="s">
        <v>42</v>
      </c>
      <c r="S1525" s="23" t="s">
        <v>36</v>
      </c>
    </row>
    <row r="1526" spans="1:19" x14ac:dyDescent="0.35">
      <c r="A1526" s="23" t="str">
        <f t="shared" si="274"/>
        <v>Kallen Martin</v>
      </c>
      <c r="B1526" s="23" t="str">
        <f t="shared" si="275"/>
        <v>527.63.322.0</v>
      </c>
      <c r="C1526" s="23" t="str">
        <f t="shared" si="276"/>
        <v>R9</v>
      </c>
      <c r="D1526" s="23">
        <f t="shared" si="277"/>
        <v>0.75</v>
      </c>
      <c r="E1526" s="23" t="str">
        <f t="shared" si="278"/>
        <v>60+</v>
      </c>
      <c r="F1526" s="23" t="str">
        <f t="shared" si="279"/>
        <v>A</v>
      </c>
      <c r="G1526" s="27" t="s">
        <v>1733</v>
      </c>
      <c r="H1526" s="27" t="str">
        <f t="shared" si="284"/>
        <v/>
      </c>
      <c r="I1526" s="23" t="str">
        <f t="shared" si="280"/>
        <v>Messieurs</v>
      </c>
      <c r="J1526" t="str">
        <f t="shared" si="281"/>
        <v>322.0</v>
      </c>
      <c r="K1526">
        <f t="shared" si="282"/>
        <v>3</v>
      </c>
      <c r="L1526" s="23" t="str">
        <f t="shared" si="283"/>
        <v>R9 </v>
      </c>
      <c r="M1526" s="23" t="s">
        <v>1926</v>
      </c>
      <c r="N1526" s="23" t="s">
        <v>1927</v>
      </c>
      <c r="O1526" s="23" t="s">
        <v>2525</v>
      </c>
      <c r="P1526" s="23">
        <v>32606</v>
      </c>
      <c r="Q1526" s="23">
        <v>0.75</v>
      </c>
      <c r="R1526" s="23" t="s">
        <v>47</v>
      </c>
      <c r="S1526" s="23" t="s">
        <v>36</v>
      </c>
    </row>
    <row r="1527" spans="1:19" x14ac:dyDescent="0.35">
      <c r="A1527" s="23" t="str">
        <f t="shared" si="274"/>
        <v>Kalogiannidis Alexandre</v>
      </c>
      <c r="B1527" s="23" t="str">
        <f t="shared" si="275"/>
        <v>527.84.113.0</v>
      </c>
      <c r="C1527" s="23" t="str">
        <f t="shared" si="276"/>
        <v>R9</v>
      </c>
      <c r="D1527" s="23">
        <f t="shared" si="277"/>
        <v>0.75</v>
      </c>
      <c r="E1527" s="23" t="str">
        <f t="shared" si="278"/>
        <v>40+</v>
      </c>
      <c r="F1527" s="23" t="str">
        <f t="shared" si="279"/>
        <v>S</v>
      </c>
      <c r="G1527" s="27" t="s">
        <v>28</v>
      </c>
      <c r="H1527" s="27" t="str">
        <f t="shared" si="284"/>
        <v/>
      </c>
      <c r="I1527" s="23" t="str">
        <f t="shared" si="280"/>
        <v>Messieurs</v>
      </c>
      <c r="J1527" t="str">
        <f t="shared" si="281"/>
        <v>113.0</v>
      </c>
      <c r="K1527">
        <f t="shared" si="282"/>
        <v>1</v>
      </c>
      <c r="L1527" s="23" t="str">
        <f t="shared" si="283"/>
        <v>R9 </v>
      </c>
      <c r="M1527" s="23" t="s">
        <v>659</v>
      </c>
      <c r="N1527" s="23" t="s">
        <v>660</v>
      </c>
      <c r="O1527" s="23" t="s">
        <v>2525</v>
      </c>
      <c r="P1527" s="23">
        <v>32606</v>
      </c>
      <c r="Q1527" s="23">
        <v>0.75</v>
      </c>
      <c r="R1527" s="23" t="s">
        <v>68</v>
      </c>
      <c r="S1527" s="23" t="s">
        <v>822</v>
      </c>
    </row>
    <row r="1528" spans="1:19" x14ac:dyDescent="0.35">
      <c r="A1528" s="23" t="str">
        <f t="shared" si="274"/>
        <v>Kamerzin Valli Marianne</v>
      </c>
      <c r="B1528" s="23" t="str">
        <f t="shared" si="275"/>
        <v>528.63.774.0</v>
      </c>
      <c r="C1528" s="23" t="str">
        <f t="shared" si="276"/>
        <v>R9</v>
      </c>
      <c r="D1528" s="23">
        <f t="shared" si="277"/>
        <v>0.75</v>
      </c>
      <c r="E1528" s="23" t="str">
        <f t="shared" si="278"/>
        <v>60+</v>
      </c>
      <c r="F1528" s="23" t="str">
        <f t="shared" si="279"/>
        <v>S</v>
      </c>
      <c r="G1528" s="27" t="s">
        <v>25</v>
      </c>
      <c r="H1528" s="27" t="str">
        <f t="shared" si="284"/>
        <v/>
      </c>
      <c r="I1528" s="23" t="str">
        <f t="shared" si="280"/>
        <v>Dames</v>
      </c>
      <c r="J1528" t="str">
        <f t="shared" si="281"/>
        <v>774.0</v>
      </c>
      <c r="K1528">
        <f t="shared" si="282"/>
        <v>7</v>
      </c>
      <c r="L1528" s="23" t="str">
        <f t="shared" si="283"/>
        <v>R9 </v>
      </c>
      <c r="M1528" s="23" t="s">
        <v>911</v>
      </c>
      <c r="N1528" s="23" t="s">
        <v>912</v>
      </c>
      <c r="O1528" s="23" t="s">
        <v>2525</v>
      </c>
      <c r="P1528" s="23">
        <v>11849</v>
      </c>
      <c r="Q1528" s="23">
        <v>0.75</v>
      </c>
      <c r="R1528" s="23" t="s">
        <v>47</v>
      </c>
      <c r="S1528" s="23" t="s">
        <v>822</v>
      </c>
    </row>
    <row r="1529" spans="1:19" x14ac:dyDescent="0.35">
      <c r="A1529" s="23" t="str">
        <f t="shared" si="274"/>
        <v>Kamouna Sacha</v>
      </c>
      <c r="B1529" s="23" t="str">
        <f t="shared" si="275"/>
        <v>528.14.288.0</v>
      </c>
      <c r="C1529" s="23" t="str">
        <f t="shared" si="276"/>
        <v>R9</v>
      </c>
      <c r="D1529" s="23">
        <f t="shared" si="277"/>
        <v>0.75</v>
      </c>
      <c r="E1529" s="23" t="str">
        <f t="shared" si="278"/>
        <v>12&amp;U</v>
      </c>
      <c r="F1529" s="23" t="str">
        <f t="shared" si="279"/>
        <v>S</v>
      </c>
      <c r="G1529" s="27" t="s">
        <v>497</v>
      </c>
      <c r="H1529" s="27" t="str">
        <f t="shared" si="284"/>
        <v/>
      </c>
      <c r="I1529" s="23" t="str">
        <f t="shared" si="280"/>
        <v>Messieurs</v>
      </c>
      <c r="J1529" t="str">
        <f t="shared" si="281"/>
        <v>288.0</v>
      </c>
      <c r="K1529">
        <f t="shared" si="282"/>
        <v>2</v>
      </c>
      <c r="L1529" s="23" t="str">
        <f t="shared" si="283"/>
        <v>R9 </v>
      </c>
      <c r="M1529" s="23" t="s">
        <v>2228</v>
      </c>
      <c r="N1529" s="23" t="s">
        <v>2229</v>
      </c>
      <c r="O1529" s="23" t="s">
        <v>2525</v>
      </c>
      <c r="P1529" s="23">
        <v>32606</v>
      </c>
      <c r="Q1529" s="23">
        <v>0.75</v>
      </c>
      <c r="R1529" s="23" t="s">
        <v>50</v>
      </c>
      <c r="S1529" s="23" t="s">
        <v>822</v>
      </c>
    </row>
    <row r="1530" spans="1:19" x14ac:dyDescent="0.35">
      <c r="A1530" s="23" t="str">
        <f t="shared" si="274"/>
        <v>Kansu Baris</v>
      </c>
      <c r="B1530" s="23" t="str">
        <f t="shared" si="275"/>
        <v>529.69.130.0</v>
      </c>
      <c r="C1530" s="23" t="str">
        <f t="shared" si="276"/>
        <v>R9</v>
      </c>
      <c r="D1530" s="23">
        <f t="shared" si="277"/>
        <v>0.75</v>
      </c>
      <c r="E1530" s="23" t="str">
        <f t="shared" si="278"/>
        <v>55+</v>
      </c>
      <c r="F1530" s="23" t="str">
        <f t="shared" si="279"/>
        <v>A</v>
      </c>
      <c r="G1530" s="27" t="s">
        <v>4910</v>
      </c>
      <c r="H1530" s="27" t="str">
        <f t="shared" si="284"/>
        <v/>
      </c>
      <c r="I1530" s="23" t="str">
        <f t="shared" si="280"/>
        <v>Messieurs</v>
      </c>
      <c r="J1530" t="str">
        <f t="shared" si="281"/>
        <v>130.0</v>
      </c>
      <c r="K1530">
        <f t="shared" si="282"/>
        <v>1</v>
      </c>
      <c r="L1530" s="23" t="str">
        <f t="shared" si="283"/>
        <v>R9 </v>
      </c>
      <c r="M1530" s="23" t="s">
        <v>6938</v>
      </c>
      <c r="N1530" s="23" t="s">
        <v>6939</v>
      </c>
      <c r="O1530" s="23" t="s">
        <v>2525</v>
      </c>
      <c r="P1530" s="23">
        <v>32606</v>
      </c>
      <c r="Q1530" s="23">
        <v>0.75</v>
      </c>
      <c r="R1530" s="23" t="s">
        <v>53</v>
      </c>
      <c r="S1530" s="23" t="s">
        <v>36</v>
      </c>
    </row>
    <row r="1531" spans="1:19" x14ac:dyDescent="0.35">
      <c r="A1531" s="23" t="str">
        <f t="shared" si="274"/>
        <v>Kansu Nicolas</v>
      </c>
      <c r="B1531" s="23" t="str">
        <f t="shared" si="275"/>
        <v>529.08.212.0</v>
      </c>
      <c r="C1531" s="23" t="str">
        <f t="shared" si="276"/>
        <v>R9</v>
      </c>
      <c r="D1531" s="23">
        <f t="shared" si="277"/>
        <v>0.75</v>
      </c>
      <c r="E1531" s="23" t="str">
        <f t="shared" si="278"/>
        <v>18&amp;U</v>
      </c>
      <c r="F1531" s="23" t="str">
        <f t="shared" si="279"/>
        <v>S</v>
      </c>
      <c r="G1531" s="27" t="s">
        <v>7007</v>
      </c>
      <c r="H1531" s="27" t="str">
        <f t="shared" si="284"/>
        <v/>
      </c>
      <c r="I1531" s="23" t="str">
        <f t="shared" si="280"/>
        <v>Messieurs</v>
      </c>
      <c r="J1531" t="str">
        <f t="shared" si="281"/>
        <v>212.0</v>
      </c>
      <c r="K1531">
        <f t="shared" si="282"/>
        <v>2</v>
      </c>
      <c r="L1531" s="23" t="str">
        <f t="shared" si="283"/>
        <v>R9 </v>
      </c>
      <c r="M1531" s="23" t="s">
        <v>466</v>
      </c>
      <c r="N1531" s="23" t="s">
        <v>467</v>
      </c>
      <c r="O1531" s="23" t="s">
        <v>2525</v>
      </c>
      <c r="P1531" s="23">
        <v>32606</v>
      </c>
      <c r="Q1531" s="23">
        <v>0.75</v>
      </c>
      <c r="R1531" s="23" t="s">
        <v>71</v>
      </c>
      <c r="S1531" s="23" t="s">
        <v>822</v>
      </c>
    </row>
    <row r="1532" spans="1:19" x14ac:dyDescent="0.35">
      <c r="A1532" s="23" t="str">
        <f t="shared" si="274"/>
        <v>Kappel Roger</v>
      </c>
      <c r="B1532" s="23" t="str">
        <f t="shared" si="275"/>
        <v>529.62.206.0</v>
      </c>
      <c r="C1532" s="23" t="str">
        <f t="shared" si="276"/>
        <v>R9</v>
      </c>
      <c r="D1532" s="23">
        <f t="shared" si="277"/>
        <v>0.84299999999999997</v>
      </c>
      <c r="E1532" s="23" t="str">
        <f t="shared" si="278"/>
        <v>60+</v>
      </c>
      <c r="F1532" s="23" t="str">
        <f t="shared" si="279"/>
        <v>A</v>
      </c>
      <c r="G1532" s="27" t="s">
        <v>3273</v>
      </c>
      <c r="H1532" s="27" t="str">
        <f t="shared" si="284"/>
        <v/>
      </c>
      <c r="I1532" s="23" t="str">
        <f t="shared" si="280"/>
        <v>Messieurs</v>
      </c>
      <c r="J1532" t="str">
        <f t="shared" si="281"/>
        <v>206.0</v>
      </c>
      <c r="K1532">
        <f t="shared" si="282"/>
        <v>2</v>
      </c>
      <c r="L1532" s="23" t="str">
        <f t="shared" si="283"/>
        <v>R9 </v>
      </c>
      <c r="M1532" s="23" t="s">
        <v>3453</v>
      </c>
      <c r="N1532" s="23" t="s">
        <v>3454</v>
      </c>
      <c r="O1532" s="23" t="s">
        <v>2525</v>
      </c>
      <c r="P1532" s="23">
        <v>31268</v>
      </c>
      <c r="Q1532" s="23">
        <v>0.84299999999999997</v>
      </c>
      <c r="R1532" s="23" t="s">
        <v>47</v>
      </c>
      <c r="S1532" s="23" t="s">
        <v>36</v>
      </c>
    </row>
    <row r="1533" spans="1:19" x14ac:dyDescent="0.35">
      <c r="A1533" s="23" t="str">
        <f t="shared" si="274"/>
        <v>Karma Indra</v>
      </c>
      <c r="B1533" s="23" t="str">
        <f t="shared" si="275"/>
        <v>530.82.485.0</v>
      </c>
      <c r="C1533" s="23" t="str">
        <f t="shared" si="276"/>
        <v>R7</v>
      </c>
      <c r="D1533" s="23">
        <f t="shared" si="277"/>
        <v>3.2570000000000001</v>
      </c>
      <c r="E1533" s="23" t="str">
        <f t="shared" si="278"/>
        <v>40+</v>
      </c>
      <c r="F1533" s="23" t="str">
        <f t="shared" si="279"/>
        <v>A</v>
      </c>
      <c r="G1533" s="27" t="s">
        <v>1733</v>
      </c>
      <c r="H1533" s="27" t="str">
        <f t="shared" si="284"/>
        <v/>
      </c>
      <c r="I1533" s="23" t="str">
        <f t="shared" si="280"/>
        <v>Messieurs</v>
      </c>
      <c r="J1533" t="str">
        <f t="shared" si="281"/>
        <v>485.0</v>
      </c>
      <c r="K1533">
        <f t="shared" si="282"/>
        <v>4</v>
      </c>
      <c r="L1533" s="23" t="str">
        <f t="shared" si="283"/>
        <v>R7 </v>
      </c>
      <c r="M1533" s="23" t="s">
        <v>3963</v>
      </c>
      <c r="N1533" s="23" t="s">
        <v>3964</v>
      </c>
      <c r="O1533" s="23" t="s">
        <v>2518</v>
      </c>
      <c r="P1533" s="23">
        <v>11228</v>
      </c>
      <c r="Q1533" s="23">
        <v>3.2570000000000001</v>
      </c>
      <c r="R1533" s="23" t="s">
        <v>68</v>
      </c>
      <c r="S1533" s="23" t="s">
        <v>36</v>
      </c>
    </row>
    <row r="1534" spans="1:19" x14ac:dyDescent="0.35">
      <c r="A1534" s="23" t="str">
        <f t="shared" si="274"/>
        <v>Kas David</v>
      </c>
      <c r="B1534" s="23" t="str">
        <f t="shared" si="275"/>
        <v>531.90.418.0</v>
      </c>
      <c r="C1534" s="23" t="str">
        <f t="shared" si="276"/>
        <v>R6</v>
      </c>
      <c r="D1534" s="23">
        <f t="shared" si="277"/>
        <v>3.62</v>
      </c>
      <c r="E1534" s="23" t="str">
        <f t="shared" si="278"/>
        <v>35+</v>
      </c>
      <c r="F1534" s="23" t="str">
        <f t="shared" si="279"/>
        <v>A</v>
      </c>
      <c r="G1534" s="27" t="s">
        <v>4910</v>
      </c>
      <c r="H1534" s="27" t="str">
        <f t="shared" si="284"/>
        <v/>
      </c>
      <c r="I1534" s="23" t="str">
        <f t="shared" si="280"/>
        <v>Messieurs</v>
      </c>
      <c r="J1534" t="str">
        <f t="shared" si="281"/>
        <v>418.0</v>
      </c>
      <c r="K1534">
        <f t="shared" si="282"/>
        <v>4</v>
      </c>
      <c r="L1534" s="23" t="str">
        <f t="shared" si="283"/>
        <v>R6 </v>
      </c>
      <c r="M1534" s="23" t="s">
        <v>6527</v>
      </c>
      <c r="N1534" s="23" t="s">
        <v>6528</v>
      </c>
      <c r="O1534" s="23" t="s">
        <v>2517</v>
      </c>
      <c r="P1534" s="23">
        <v>9377</v>
      </c>
      <c r="Q1534" s="23">
        <v>3.62</v>
      </c>
      <c r="R1534" s="23" t="s">
        <v>42</v>
      </c>
      <c r="S1534" s="23" t="s">
        <v>36</v>
      </c>
    </row>
    <row r="1535" spans="1:19" x14ac:dyDescent="0.35">
      <c r="A1535" s="23" t="str">
        <f t="shared" si="274"/>
        <v>Kastrati Devon</v>
      </c>
      <c r="B1535" s="23" t="str">
        <f t="shared" si="275"/>
        <v>532.17.390.0</v>
      </c>
      <c r="C1535" s="23" t="str">
        <f t="shared" si="276"/>
        <v>R7</v>
      </c>
      <c r="D1535" s="23">
        <f t="shared" si="277"/>
        <v>2.08</v>
      </c>
      <c r="E1535" s="23" t="str">
        <f t="shared" si="278"/>
        <v>10&amp;U</v>
      </c>
      <c r="F1535" s="23" t="str">
        <f t="shared" si="279"/>
        <v>A</v>
      </c>
      <c r="G1535" s="27" t="s">
        <v>1733</v>
      </c>
      <c r="H1535" s="27" t="str">
        <f t="shared" si="284"/>
        <v/>
      </c>
      <c r="I1535" s="23" t="str">
        <f t="shared" si="280"/>
        <v>Messieurs</v>
      </c>
      <c r="J1535" t="str">
        <f t="shared" si="281"/>
        <v>390.0</v>
      </c>
      <c r="K1535">
        <f t="shared" si="282"/>
        <v>3</v>
      </c>
      <c r="L1535" s="23" t="str">
        <f t="shared" si="283"/>
        <v>R7 </v>
      </c>
      <c r="M1535" s="23" t="s">
        <v>6197</v>
      </c>
      <c r="N1535" s="23" t="s">
        <v>6198</v>
      </c>
      <c r="O1535" s="23" t="s">
        <v>2518</v>
      </c>
      <c r="P1535" s="23">
        <v>18785</v>
      </c>
      <c r="Q1535" s="23">
        <v>2.08</v>
      </c>
      <c r="R1535" s="23" t="s">
        <v>106</v>
      </c>
      <c r="S1535" s="23" t="s">
        <v>36</v>
      </c>
    </row>
    <row r="1536" spans="1:19" x14ac:dyDescent="0.35">
      <c r="A1536" s="23" t="str">
        <f t="shared" si="274"/>
        <v>Kato Norio</v>
      </c>
      <c r="B1536" s="23" t="str">
        <f t="shared" si="275"/>
        <v>533.49.352.0</v>
      </c>
      <c r="C1536" s="23" t="str">
        <f t="shared" si="276"/>
        <v>R8</v>
      </c>
      <c r="D1536" s="23">
        <f t="shared" si="277"/>
        <v>1.488</v>
      </c>
      <c r="E1536" s="23" t="str">
        <f t="shared" si="278"/>
        <v>75+</v>
      </c>
      <c r="F1536" s="23" t="str">
        <f t="shared" si="279"/>
        <v>A</v>
      </c>
      <c r="G1536" s="27" t="s">
        <v>29</v>
      </c>
      <c r="H1536" s="27" t="str">
        <f t="shared" si="284"/>
        <v/>
      </c>
      <c r="I1536" s="23" t="str">
        <f t="shared" si="280"/>
        <v>Messieurs</v>
      </c>
      <c r="J1536" t="str">
        <f t="shared" si="281"/>
        <v>352.0</v>
      </c>
      <c r="K1536">
        <f t="shared" si="282"/>
        <v>3</v>
      </c>
      <c r="L1536" s="23" t="str">
        <f t="shared" si="283"/>
        <v>R8 </v>
      </c>
      <c r="M1536" s="23" t="s">
        <v>4266</v>
      </c>
      <c r="N1536" s="23" t="s">
        <v>4267</v>
      </c>
      <c r="O1536" s="23" t="s">
        <v>2522</v>
      </c>
      <c r="P1536" s="23">
        <v>23776</v>
      </c>
      <c r="Q1536" s="23">
        <v>1.488</v>
      </c>
      <c r="R1536" s="23" t="s">
        <v>155</v>
      </c>
      <c r="S1536" s="23" t="s">
        <v>36</v>
      </c>
    </row>
    <row r="1537" spans="1:19" x14ac:dyDescent="0.35">
      <c r="A1537" s="23" t="str">
        <f t="shared" si="274"/>
        <v>Katuku Gaël</v>
      </c>
      <c r="B1537" s="23" t="str">
        <f t="shared" si="275"/>
        <v>533.87.153.0</v>
      </c>
      <c r="C1537" s="23" t="str">
        <f t="shared" si="276"/>
        <v>R9</v>
      </c>
      <c r="D1537" s="23">
        <f t="shared" si="277"/>
        <v>0.78700000000000003</v>
      </c>
      <c r="E1537" s="23" t="str">
        <f t="shared" si="278"/>
        <v>35+</v>
      </c>
      <c r="F1537" s="23" t="str">
        <f t="shared" si="279"/>
        <v>S</v>
      </c>
      <c r="G1537" s="27" t="s">
        <v>4909</v>
      </c>
      <c r="H1537" s="27" t="str">
        <f t="shared" si="284"/>
        <v/>
      </c>
      <c r="I1537" s="23" t="str">
        <f t="shared" si="280"/>
        <v>Messieurs</v>
      </c>
      <c r="J1537" t="str">
        <f t="shared" si="281"/>
        <v>153.0</v>
      </c>
      <c r="K1537">
        <f t="shared" si="282"/>
        <v>1</v>
      </c>
      <c r="L1537" s="23" t="str">
        <f t="shared" si="283"/>
        <v>R9 </v>
      </c>
      <c r="M1537" s="23" t="s">
        <v>5837</v>
      </c>
      <c r="N1537" s="23" t="s">
        <v>5838</v>
      </c>
      <c r="O1537" s="23" t="s">
        <v>2525</v>
      </c>
      <c r="P1537" s="23">
        <v>32106</v>
      </c>
      <c r="Q1537" s="23">
        <v>0.78700000000000003</v>
      </c>
      <c r="R1537" s="23" t="s">
        <v>42</v>
      </c>
      <c r="S1537" s="23" t="s">
        <v>822</v>
      </c>
    </row>
    <row r="1538" spans="1:19" x14ac:dyDescent="0.35">
      <c r="A1538" s="23" t="str">
        <f t="shared" si="274"/>
        <v>Kauffmann Yohan</v>
      </c>
      <c r="B1538" s="23" t="str">
        <f t="shared" si="275"/>
        <v>534.14.327.0</v>
      </c>
      <c r="C1538" s="23" t="str">
        <f t="shared" si="276"/>
        <v>R8</v>
      </c>
      <c r="D1538" s="23">
        <f t="shared" si="277"/>
        <v>1.671</v>
      </c>
      <c r="E1538" s="23" t="str">
        <f t="shared" si="278"/>
        <v>12&amp;U</v>
      </c>
      <c r="F1538" s="23" t="str">
        <f t="shared" si="279"/>
        <v>S</v>
      </c>
      <c r="G1538" s="27" t="s">
        <v>2786</v>
      </c>
      <c r="H1538" s="27" t="str">
        <f t="shared" si="284"/>
        <v/>
      </c>
      <c r="I1538" s="23" t="str">
        <f t="shared" si="280"/>
        <v>Messieurs</v>
      </c>
      <c r="J1538" t="str">
        <f t="shared" si="281"/>
        <v>327.0</v>
      </c>
      <c r="K1538">
        <f t="shared" si="282"/>
        <v>3</v>
      </c>
      <c r="L1538" s="23" t="str">
        <f t="shared" si="283"/>
        <v>R8 </v>
      </c>
      <c r="M1538" s="23" t="s">
        <v>3820</v>
      </c>
      <c r="N1538" s="23" t="s">
        <v>3821</v>
      </c>
      <c r="O1538" s="23" t="s">
        <v>2522</v>
      </c>
      <c r="P1538" s="23">
        <v>22133</v>
      </c>
      <c r="Q1538" s="23">
        <v>1.671</v>
      </c>
      <c r="R1538" s="23" t="s">
        <v>50</v>
      </c>
      <c r="S1538" s="23" t="s">
        <v>822</v>
      </c>
    </row>
    <row r="1539" spans="1:19" x14ac:dyDescent="0.35">
      <c r="A1539" s="23" t="str">
        <f t="shared" si="274"/>
        <v>Kaufmann-Dauge Ilyan</v>
      </c>
      <c r="B1539" s="23" t="str">
        <f t="shared" si="275"/>
        <v>534.10.425.0</v>
      </c>
      <c r="C1539" s="23" t="str">
        <f t="shared" si="276"/>
        <v>R9</v>
      </c>
      <c r="D1539" s="23">
        <f t="shared" si="277"/>
        <v>0.56899999999999995</v>
      </c>
      <c r="E1539" s="23" t="str">
        <f t="shared" si="278"/>
        <v>16&amp;U</v>
      </c>
      <c r="F1539" s="23" t="str">
        <f t="shared" si="279"/>
        <v>S</v>
      </c>
      <c r="G1539" s="27" t="s">
        <v>4909</v>
      </c>
      <c r="H1539" s="27" t="str">
        <f t="shared" si="284"/>
        <v/>
      </c>
      <c r="I1539" s="23" t="str">
        <f t="shared" si="280"/>
        <v>Messieurs</v>
      </c>
      <c r="J1539" t="str">
        <f t="shared" si="281"/>
        <v>425.0</v>
      </c>
      <c r="K1539">
        <f t="shared" si="282"/>
        <v>4</v>
      </c>
      <c r="L1539" s="23" t="str">
        <f t="shared" si="283"/>
        <v>R9 </v>
      </c>
      <c r="M1539" s="23" t="s">
        <v>5989</v>
      </c>
      <c r="N1539" s="23" t="s">
        <v>5990</v>
      </c>
      <c r="O1539" s="23" t="s">
        <v>2525</v>
      </c>
      <c r="P1539" s="23">
        <v>58757</v>
      </c>
      <c r="Q1539" s="23">
        <v>0.56899999999999995</v>
      </c>
      <c r="R1539" s="23" t="s">
        <v>85</v>
      </c>
      <c r="S1539" s="23" t="s">
        <v>822</v>
      </c>
    </row>
    <row r="1540" spans="1:19" x14ac:dyDescent="0.35">
      <c r="A1540" s="23" t="str">
        <f t="shared" ref="A1540:A1603" si="285">+N1540</f>
        <v>Kealman Gabriel</v>
      </c>
      <c r="B1540" s="23" t="str">
        <f t="shared" ref="B1540:B1603" si="286">+M1540</f>
        <v>535.15.334.0</v>
      </c>
      <c r="C1540" s="23" t="str">
        <f t="shared" ref="C1540:C1603" si="287">LEFT(L1540,2)</f>
        <v>R7</v>
      </c>
      <c r="D1540" s="23">
        <f t="shared" ref="D1540:D1603" si="288">+Q1540</f>
        <v>3.2450000000000001</v>
      </c>
      <c r="E1540" s="23" t="str">
        <f t="shared" ref="E1540:E1603" si="289">+R1540</f>
        <v>12&amp;U</v>
      </c>
      <c r="F1540" s="23" t="str">
        <f t="shared" ref="F1540:F1603" si="290">+S1540</f>
        <v>A</v>
      </c>
      <c r="G1540" s="27" t="s">
        <v>5553</v>
      </c>
      <c r="H1540" s="27" t="str">
        <f t="shared" si="284"/>
        <v/>
      </c>
      <c r="I1540" s="23" t="str">
        <f t="shared" ref="I1540:I1603" si="291">IF(K1540&gt;4,"Dames","Messieurs")</f>
        <v>Messieurs</v>
      </c>
      <c r="J1540" t="str">
        <f t="shared" ref="J1540:J1603" si="292">RIGHT(B1540,5)</f>
        <v>334.0</v>
      </c>
      <c r="K1540">
        <f t="shared" ref="K1540:K1603" si="293">VALUE(LEFT(J1540,1))</f>
        <v>3</v>
      </c>
      <c r="L1540" s="23" t="str">
        <f t="shared" ref="L1540:L1603" si="294">+O1540</f>
        <v>R7 </v>
      </c>
      <c r="M1540" s="23" t="s">
        <v>5145</v>
      </c>
      <c r="N1540" s="23" t="s">
        <v>5146</v>
      </c>
      <c r="O1540" s="23" t="s">
        <v>2518</v>
      </c>
      <c r="P1540" s="23">
        <v>11302</v>
      </c>
      <c r="Q1540" s="23">
        <v>3.2450000000000001</v>
      </c>
      <c r="R1540" s="23" t="s">
        <v>50</v>
      </c>
      <c r="S1540" s="23" t="s">
        <v>36</v>
      </c>
    </row>
    <row r="1541" spans="1:19" x14ac:dyDescent="0.35">
      <c r="A1541" s="23" t="str">
        <f t="shared" si="285"/>
        <v>Keefer Deborah</v>
      </c>
      <c r="B1541" s="23" t="str">
        <f t="shared" si="286"/>
        <v>535.46.504.0</v>
      </c>
      <c r="C1541" s="23" t="str">
        <f t="shared" si="287"/>
        <v>R9</v>
      </c>
      <c r="D1541" s="23">
        <f t="shared" si="288"/>
        <v>0.75</v>
      </c>
      <c r="E1541" s="23" t="str">
        <f t="shared" si="289"/>
        <v>80+</v>
      </c>
      <c r="F1541" s="23" t="str">
        <f t="shared" si="290"/>
        <v>S</v>
      </c>
      <c r="G1541" s="27" t="s">
        <v>1733</v>
      </c>
      <c r="H1541" s="27" t="str">
        <f t="shared" si="284"/>
        <v/>
      </c>
      <c r="I1541" s="23" t="str">
        <f t="shared" si="291"/>
        <v>Dames</v>
      </c>
      <c r="J1541" t="str">
        <f t="shared" si="292"/>
        <v>504.0</v>
      </c>
      <c r="K1541">
        <f t="shared" si="293"/>
        <v>5</v>
      </c>
      <c r="L1541" s="23" t="str">
        <f t="shared" si="294"/>
        <v>R9 </v>
      </c>
      <c r="M1541" s="23" t="s">
        <v>6205</v>
      </c>
      <c r="N1541" s="23" t="s">
        <v>6206</v>
      </c>
      <c r="O1541" s="23" t="s">
        <v>2525</v>
      </c>
      <c r="P1541" s="23">
        <v>11849</v>
      </c>
      <c r="Q1541" s="23">
        <v>0.75</v>
      </c>
      <c r="R1541" s="23" t="s">
        <v>156</v>
      </c>
      <c r="S1541" s="23" t="s">
        <v>822</v>
      </c>
    </row>
    <row r="1542" spans="1:19" x14ac:dyDescent="0.35">
      <c r="A1542" s="23" t="str">
        <f t="shared" si="285"/>
        <v>Keller Anaël</v>
      </c>
      <c r="B1542" s="23" t="str">
        <f t="shared" si="286"/>
        <v>536.94.127.0</v>
      </c>
      <c r="C1542" s="23" t="str">
        <f t="shared" si="287"/>
        <v>R9</v>
      </c>
      <c r="D1542" s="23">
        <f t="shared" si="288"/>
        <v>0.75</v>
      </c>
      <c r="E1542" s="23" t="str">
        <f t="shared" si="289"/>
        <v>A</v>
      </c>
      <c r="F1542" s="23" t="str">
        <f t="shared" si="290"/>
        <v>S</v>
      </c>
      <c r="G1542" s="27" t="s">
        <v>497</v>
      </c>
      <c r="H1542" s="27" t="str">
        <f t="shared" si="284"/>
        <v/>
      </c>
      <c r="I1542" s="23" t="str">
        <f t="shared" si="291"/>
        <v>Messieurs</v>
      </c>
      <c r="J1542" t="str">
        <f t="shared" si="292"/>
        <v>127.0</v>
      </c>
      <c r="K1542">
        <f t="shared" si="293"/>
        <v>1</v>
      </c>
      <c r="L1542" s="23" t="str">
        <f t="shared" si="294"/>
        <v>R9 </v>
      </c>
      <c r="M1542" s="23" t="s">
        <v>1194</v>
      </c>
      <c r="N1542" s="23" t="s">
        <v>1195</v>
      </c>
      <c r="O1542" s="23" t="s">
        <v>2525</v>
      </c>
      <c r="P1542" s="23">
        <v>32606</v>
      </c>
      <c r="Q1542" s="23">
        <v>0.75</v>
      </c>
      <c r="R1542" s="23" t="s">
        <v>36</v>
      </c>
      <c r="S1542" s="23" t="s">
        <v>822</v>
      </c>
    </row>
    <row r="1543" spans="1:19" x14ac:dyDescent="0.35">
      <c r="A1543" s="23" t="str">
        <f t="shared" si="285"/>
        <v>Keller André</v>
      </c>
      <c r="B1543" s="23" t="str">
        <f t="shared" si="286"/>
        <v>536.65.314.0</v>
      </c>
      <c r="C1543" s="23" t="str">
        <f t="shared" si="287"/>
        <v>R9</v>
      </c>
      <c r="D1543" s="23">
        <f t="shared" si="288"/>
        <v>0.75</v>
      </c>
      <c r="E1543" s="23" t="str">
        <f t="shared" si="289"/>
        <v>60+</v>
      </c>
      <c r="F1543" s="23" t="str">
        <f t="shared" si="290"/>
        <v>S</v>
      </c>
      <c r="G1543" s="27" t="s">
        <v>2783</v>
      </c>
      <c r="H1543" s="27" t="str">
        <f t="shared" si="284"/>
        <v/>
      </c>
      <c r="I1543" s="23" t="str">
        <f t="shared" si="291"/>
        <v>Messieurs</v>
      </c>
      <c r="J1543" t="str">
        <f t="shared" si="292"/>
        <v>314.0</v>
      </c>
      <c r="K1543">
        <f t="shared" si="293"/>
        <v>3</v>
      </c>
      <c r="L1543" s="23" t="str">
        <f t="shared" si="294"/>
        <v>R9 </v>
      </c>
      <c r="M1543" s="23" t="s">
        <v>1584</v>
      </c>
      <c r="N1543" s="23" t="s">
        <v>1585</v>
      </c>
      <c r="O1543" s="23" t="s">
        <v>2525</v>
      </c>
      <c r="P1543" s="23">
        <v>32606</v>
      </c>
      <c r="Q1543" s="23">
        <v>0.75</v>
      </c>
      <c r="R1543" s="23" t="s">
        <v>47</v>
      </c>
      <c r="S1543" s="23" t="s">
        <v>822</v>
      </c>
    </row>
    <row r="1544" spans="1:19" x14ac:dyDescent="0.35">
      <c r="A1544" s="23" t="str">
        <f t="shared" si="285"/>
        <v>Keller Jacques</v>
      </c>
      <c r="B1544" s="23" t="str">
        <f t="shared" si="286"/>
        <v>536.45.429.0</v>
      </c>
      <c r="C1544" s="23" t="str">
        <f t="shared" si="287"/>
        <v>R8</v>
      </c>
      <c r="D1544" s="23">
        <f t="shared" si="288"/>
        <v>1.401</v>
      </c>
      <c r="E1544" s="23" t="str">
        <f t="shared" si="289"/>
        <v>80+</v>
      </c>
      <c r="F1544" s="23" t="str">
        <f t="shared" si="290"/>
        <v>A</v>
      </c>
      <c r="G1544" s="27" t="s">
        <v>4910</v>
      </c>
      <c r="H1544" s="27" t="str">
        <f t="shared" si="284"/>
        <v/>
      </c>
      <c r="I1544" s="23" t="str">
        <f t="shared" si="291"/>
        <v>Messieurs</v>
      </c>
      <c r="J1544" t="str">
        <f t="shared" si="292"/>
        <v>429.0</v>
      </c>
      <c r="K1544">
        <f t="shared" si="293"/>
        <v>4</v>
      </c>
      <c r="L1544" s="23" t="str">
        <f t="shared" si="294"/>
        <v>R8 </v>
      </c>
      <c r="M1544" s="23" t="s">
        <v>6758</v>
      </c>
      <c r="N1544" s="23" t="s">
        <v>6759</v>
      </c>
      <c r="O1544" s="23" t="s">
        <v>2522</v>
      </c>
      <c r="P1544" s="23">
        <v>24599</v>
      </c>
      <c r="Q1544" s="23">
        <v>1.401</v>
      </c>
      <c r="R1544" s="23" t="s">
        <v>156</v>
      </c>
      <c r="S1544" s="23" t="s">
        <v>36</v>
      </c>
    </row>
    <row r="1545" spans="1:19" x14ac:dyDescent="0.35">
      <c r="A1545" s="23" t="str">
        <f t="shared" si="285"/>
        <v>Keller Lisa</v>
      </c>
      <c r="B1545" s="23" t="str">
        <f t="shared" si="286"/>
        <v>536.12.521.0</v>
      </c>
      <c r="C1545" s="23" t="str">
        <f t="shared" si="287"/>
        <v>R8</v>
      </c>
      <c r="D1545" s="23">
        <f t="shared" si="288"/>
        <v>0.83499999999999996</v>
      </c>
      <c r="E1545" s="23" t="str">
        <f t="shared" si="289"/>
        <v>14&amp;U</v>
      </c>
      <c r="F1545" s="23" t="str">
        <f t="shared" si="290"/>
        <v>S</v>
      </c>
      <c r="G1545" s="27" t="s">
        <v>2783</v>
      </c>
      <c r="H1545" s="27" t="str">
        <f t="shared" si="284"/>
        <v/>
      </c>
      <c r="I1545" s="23" t="str">
        <f t="shared" si="291"/>
        <v>Dames</v>
      </c>
      <c r="J1545" t="str">
        <f t="shared" si="292"/>
        <v>521.0</v>
      </c>
      <c r="K1545">
        <f t="shared" si="293"/>
        <v>5</v>
      </c>
      <c r="L1545" s="23" t="str">
        <f t="shared" si="294"/>
        <v>R8 </v>
      </c>
      <c r="M1545" s="23" t="s">
        <v>4044</v>
      </c>
      <c r="N1545" s="23" t="s">
        <v>4045</v>
      </c>
      <c r="O1545" s="23" t="s">
        <v>2522</v>
      </c>
      <c r="P1545" s="23">
        <v>11425</v>
      </c>
      <c r="Q1545" s="23">
        <v>0.83499999999999996</v>
      </c>
      <c r="R1545" s="23" t="s">
        <v>81</v>
      </c>
      <c r="S1545" s="23" t="s">
        <v>822</v>
      </c>
    </row>
    <row r="1546" spans="1:19" x14ac:dyDescent="0.35">
      <c r="A1546" s="23" t="str">
        <f t="shared" si="285"/>
        <v>Keller Stéphane</v>
      </c>
      <c r="B1546" s="23" t="str">
        <f t="shared" si="286"/>
        <v>536.67.142.0</v>
      </c>
      <c r="C1546" s="23" t="str">
        <f t="shared" si="287"/>
        <v>R9</v>
      </c>
      <c r="D1546" s="23">
        <f t="shared" si="288"/>
        <v>0.75</v>
      </c>
      <c r="E1546" s="23" t="str">
        <f t="shared" si="289"/>
        <v>55+</v>
      </c>
      <c r="F1546" s="23" t="str">
        <f t="shared" si="290"/>
        <v>S</v>
      </c>
      <c r="G1546" s="27" t="s">
        <v>2783</v>
      </c>
      <c r="H1546" s="27" t="str">
        <f t="shared" si="284"/>
        <v/>
      </c>
      <c r="I1546" s="23" t="str">
        <f t="shared" si="291"/>
        <v>Messieurs</v>
      </c>
      <c r="J1546" t="str">
        <f t="shared" si="292"/>
        <v>142.0</v>
      </c>
      <c r="K1546">
        <f t="shared" si="293"/>
        <v>1</v>
      </c>
      <c r="L1546" s="23" t="str">
        <f t="shared" si="294"/>
        <v>R9 </v>
      </c>
      <c r="M1546" s="23" t="s">
        <v>1586</v>
      </c>
      <c r="N1546" s="23" t="s">
        <v>1587</v>
      </c>
      <c r="O1546" s="23" t="s">
        <v>2525</v>
      </c>
      <c r="P1546" s="23">
        <v>32606</v>
      </c>
      <c r="Q1546" s="23">
        <v>0.75</v>
      </c>
      <c r="R1546" s="23" t="s">
        <v>53</v>
      </c>
      <c r="S1546" s="23" t="s">
        <v>822</v>
      </c>
    </row>
    <row r="1547" spans="1:19" x14ac:dyDescent="0.35">
      <c r="A1547" s="23" t="str">
        <f t="shared" si="285"/>
        <v>Keller Yann</v>
      </c>
      <c r="B1547" s="23" t="str">
        <f t="shared" si="286"/>
        <v>536.04.280.0</v>
      </c>
      <c r="C1547" s="23" t="str">
        <f t="shared" si="287"/>
        <v>R7</v>
      </c>
      <c r="D1547" s="23">
        <f t="shared" si="288"/>
        <v>2.0720000000000001</v>
      </c>
      <c r="E1547" s="23" t="str">
        <f t="shared" si="289"/>
        <v>A</v>
      </c>
      <c r="F1547" s="23" t="str">
        <f t="shared" si="290"/>
        <v>A</v>
      </c>
      <c r="G1547" s="27" t="s">
        <v>3274</v>
      </c>
      <c r="H1547" s="27" t="str">
        <f t="shared" si="284"/>
        <v/>
      </c>
      <c r="I1547" s="23" t="str">
        <f t="shared" si="291"/>
        <v>Messieurs</v>
      </c>
      <c r="J1547" t="str">
        <f t="shared" si="292"/>
        <v>280.0</v>
      </c>
      <c r="K1547">
        <f t="shared" si="293"/>
        <v>2</v>
      </c>
      <c r="L1547" s="23" t="str">
        <f t="shared" si="294"/>
        <v>R7 </v>
      </c>
      <c r="M1547" s="23" t="s">
        <v>3674</v>
      </c>
      <c r="N1547" s="23" t="s">
        <v>3675</v>
      </c>
      <c r="O1547" s="23" t="s">
        <v>2518</v>
      </c>
      <c r="P1547" s="23">
        <v>18843</v>
      </c>
      <c r="Q1547" s="23">
        <v>2.0720000000000001</v>
      </c>
      <c r="R1547" s="23" t="s">
        <v>36</v>
      </c>
      <c r="S1547" s="23" t="s">
        <v>36</v>
      </c>
    </row>
    <row r="1548" spans="1:19" x14ac:dyDescent="0.35">
      <c r="A1548" s="23" t="str">
        <f t="shared" si="285"/>
        <v>Kelley Brett</v>
      </c>
      <c r="B1548" s="23" t="str">
        <f t="shared" si="286"/>
        <v>536.70.260.0</v>
      </c>
      <c r="C1548" s="23" t="str">
        <f t="shared" si="287"/>
        <v>R7</v>
      </c>
      <c r="D1548" s="23">
        <f t="shared" si="288"/>
        <v>2.0510000000000002</v>
      </c>
      <c r="E1548" s="23" t="str">
        <f t="shared" si="289"/>
        <v>55+</v>
      </c>
      <c r="F1548" s="23" t="str">
        <f t="shared" si="290"/>
        <v>A</v>
      </c>
      <c r="G1548" s="27" t="s">
        <v>29</v>
      </c>
      <c r="H1548" s="27" t="str">
        <f t="shared" si="284"/>
        <v/>
      </c>
      <c r="I1548" s="23" t="str">
        <f t="shared" si="291"/>
        <v>Messieurs</v>
      </c>
      <c r="J1548" t="str">
        <f t="shared" si="292"/>
        <v>260.0</v>
      </c>
      <c r="K1548">
        <f t="shared" si="293"/>
        <v>2</v>
      </c>
      <c r="L1548" s="23" t="str">
        <f t="shared" si="294"/>
        <v>R7 </v>
      </c>
      <c r="M1548" s="23" t="s">
        <v>4308</v>
      </c>
      <c r="N1548" s="23" t="s">
        <v>4309</v>
      </c>
      <c r="O1548" s="23" t="s">
        <v>2518</v>
      </c>
      <c r="P1548" s="23">
        <v>19005</v>
      </c>
      <c r="Q1548" s="23">
        <v>2.0510000000000002</v>
      </c>
      <c r="R1548" s="23" t="s">
        <v>53</v>
      </c>
      <c r="S1548" s="23" t="s">
        <v>36</v>
      </c>
    </row>
    <row r="1549" spans="1:19" x14ac:dyDescent="0.35">
      <c r="A1549" s="23" t="str">
        <f t="shared" si="285"/>
        <v>Kempter Kevin</v>
      </c>
      <c r="B1549" s="23" t="str">
        <f t="shared" si="286"/>
        <v>537.94.282.0</v>
      </c>
      <c r="C1549" s="23" t="str">
        <f t="shared" si="287"/>
        <v>R5</v>
      </c>
      <c r="D1549" s="23">
        <f t="shared" si="288"/>
        <v>5.2039999999999997</v>
      </c>
      <c r="E1549" s="23" t="str">
        <f t="shared" si="289"/>
        <v>A</v>
      </c>
      <c r="F1549" s="23" t="str">
        <f t="shared" si="290"/>
        <v>A</v>
      </c>
      <c r="G1549" s="27" t="s">
        <v>28</v>
      </c>
      <c r="H1549" s="27" t="str">
        <f t="shared" si="284"/>
        <v/>
      </c>
      <c r="I1549" s="23" t="str">
        <f t="shared" si="291"/>
        <v>Messieurs</v>
      </c>
      <c r="J1549" t="str">
        <f t="shared" si="292"/>
        <v>282.0</v>
      </c>
      <c r="K1549">
        <f t="shared" si="293"/>
        <v>2</v>
      </c>
      <c r="L1549" s="23" t="str">
        <f t="shared" si="294"/>
        <v>R5 </v>
      </c>
      <c r="M1549" s="23" t="s">
        <v>6063</v>
      </c>
      <c r="N1549" s="23" t="s">
        <v>6064</v>
      </c>
      <c r="O1549" s="23" t="s">
        <v>2536</v>
      </c>
      <c r="P1549" s="23">
        <v>3786</v>
      </c>
      <c r="Q1549" s="23">
        <v>5.2039999999999997</v>
      </c>
      <c r="R1549" s="23" t="s">
        <v>36</v>
      </c>
      <c r="S1549" s="23" t="s">
        <v>36</v>
      </c>
    </row>
    <row r="1550" spans="1:19" x14ac:dyDescent="0.35">
      <c r="A1550" s="23" t="str">
        <f t="shared" si="285"/>
        <v>Kerguen Nicolas</v>
      </c>
      <c r="B1550" s="23" t="str">
        <f t="shared" si="286"/>
        <v>537.84.456.0</v>
      </c>
      <c r="C1550" s="23" t="str">
        <f t="shared" si="287"/>
        <v>R9</v>
      </c>
      <c r="D1550" s="23">
        <f t="shared" si="288"/>
        <v>0.75</v>
      </c>
      <c r="E1550" s="23" t="str">
        <f t="shared" si="289"/>
        <v>40+</v>
      </c>
      <c r="F1550" s="23" t="str">
        <f t="shared" si="290"/>
        <v>S</v>
      </c>
      <c r="G1550" s="27" t="s">
        <v>493</v>
      </c>
      <c r="H1550" s="27" t="str">
        <f t="shared" si="284"/>
        <v/>
      </c>
      <c r="I1550" s="23" t="str">
        <f t="shared" si="291"/>
        <v>Messieurs</v>
      </c>
      <c r="J1550" t="str">
        <f t="shared" si="292"/>
        <v>456.0</v>
      </c>
      <c r="K1550">
        <f t="shared" si="293"/>
        <v>4</v>
      </c>
      <c r="L1550" s="23" t="str">
        <f t="shared" si="294"/>
        <v>R9 </v>
      </c>
      <c r="M1550" s="23" t="s">
        <v>427</v>
      </c>
      <c r="N1550" s="23" t="s">
        <v>428</v>
      </c>
      <c r="O1550" s="23" t="s">
        <v>2525</v>
      </c>
      <c r="P1550" s="23">
        <v>32606</v>
      </c>
      <c r="Q1550" s="23">
        <v>0.75</v>
      </c>
      <c r="R1550" s="23" t="s">
        <v>68</v>
      </c>
      <c r="S1550" s="23" t="s">
        <v>822</v>
      </c>
    </row>
    <row r="1551" spans="1:19" x14ac:dyDescent="0.35">
      <c r="A1551" s="23" t="str">
        <f t="shared" si="285"/>
        <v>Kermode Auxence</v>
      </c>
      <c r="B1551" s="23" t="str">
        <f t="shared" si="286"/>
        <v>537.08.360.0</v>
      </c>
      <c r="C1551" s="23" t="str">
        <f t="shared" si="287"/>
        <v>R9</v>
      </c>
      <c r="D1551" s="23">
        <f t="shared" si="288"/>
        <v>0.75</v>
      </c>
      <c r="E1551" s="23" t="str">
        <f t="shared" si="289"/>
        <v>18&amp;U</v>
      </c>
      <c r="F1551" s="23" t="str">
        <f t="shared" si="290"/>
        <v>S</v>
      </c>
      <c r="G1551" s="27" t="s">
        <v>1733</v>
      </c>
      <c r="H1551" s="27" t="str">
        <f t="shared" si="284"/>
        <v/>
      </c>
      <c r="I1551" s="23" t="str">
        <f t="shared" si="291"/>
        <v>Messieurs</v>
      </c>
      <c r="J1551" t="str">
        <f t="shared" si="292"/>
        <v>360.0</v>
      </c>
      <c r="K1551">
        <f t="shared" si="293"/>
        <v>3</v>
      </c>
      <c r="L1551" s="23" t="str">
        <f t="shared" si="294"/>
        <v>R9 </v>
      </c>
      <c r="M1551" s="23" t="s">
        <v>2442</v>
      </c>
      <c r="N1551" s="23" t="s">
        <v>2443</v>
      </c>
      <c r="O1551" s="23" t="s">
        <v>2525</v>
      </c>
      <c r="P1551" s="23">
        <v>32606</v>
      </c>
      <c r="Q1551" s="23">
        <v>0.75</v>
      </c>
      <c r="R1551" s="23" t="s">
        <v>71</v>
      </c>
      <c r="S1551" s="23" t="s">
        <v>822</v>
      </c>
    </row>
    <row r="1552" spans="1:19" x14ac:dyDescent="0.35">
      <c r="A1552" s="23" t="str">
        <f t="shared" si="285"/>
        <v>Kermode Callista</v>
      </c>
      <c r="B1552" s="23" t="str">
        <f t="shared" si="286"/>
        <v>537.04.732.0</v>
      </c>
      <c r="C1552" s="23" t="str">
        <f t="shared" si="287"/>
        <v>R9</v>
      </c>
      <c r="D1552" s="23">
        <f t="shared" si="288"/>
        <v>0.75</v>
      </c>
      <c r="E1552" s="23" t="str">
        <f t="shared" si="289"/>
        <v>A</v>
      </c>
      <c r="F1552" s="23" t="str">
        <f t="shared" si="290"/>
        <v>S</v>
      </c>
      <c r="G1552" s="27" t="s">
        <v>1733</v>
      </c>
      <c r="H1552" s="27" t="str">
        <f t="shared" si="284"/>
        <v/>
      </c>
      <c r="I1552" s="23" t="str">
        <f t="shared" si="291"/>
        <v>Dames</v>
      </c>
      <c r="J1552" t="str">
        <f t="shared" si="292"/>
        <v>732.0</v>
      </c>
      <c r="K1552">
        <f t="shared" si="293"/>
        <v>7</v>
      </c>
      <c r="L1552" s="23" t="str">
        <f t="shared" si="294"/>
        <v>R9 </v>
      </c>
      <c r="M1552" s="23" t="s">
        <v>2395</v>
      </c>
      <c r="N1552" s="23" t="s">
        <v>2396</v>
      </c>
      <c r="O1552" s="23" t="s">
        <v>2525</v>
      </c>
      <c r="P1552" s="23">
        <v>11849</v>
      </c>
      <c r="Q1552" s="23">
        <v>0.75</v>
      </c>
      <c r="R1552" s="23" t="s">
        <v>36</v>
      </c>
      <c r="S1552" s="23" t="s">
        <v>822</v>
      </c>
    </row>
    <row r="1553" spans="1:19" x14ac:dyDescent="0.35">
      <c r="A1553" s="23" t="str">
        <f t="shared" si="285"/>
        <v>Kerzel David</v>
      </c>
      <c r="B1553" s="23" t="str">
        <f t="shared" si="286"/>
        <v>537.01.254.0</v>
      </c>
      <c r="C1553" s="23" t="str">
        <f t="shared" si="287"/>
        <v>R8</v>
      </c>
      <c r="D1553" s="23">
        <f t="shared" si="288"/>
        <v>1.4830000000000001</v>
      </c>
      <c r="E1553" s="23" t="str">
        <f t="shared" si="289"/>
        <v>A</v>
      </c>
      <c r="F1553" s="23" t="str">
        <f t="shared" si="290"/>
        <v>S</v>
      </c>
      <c r="G1553" s="27" t="s">
        <v>4909</v>
      </c>
      <c r="H1553" s="27" t="str">
        <f t="shared" si="284"/>
        <v/>
      </c>
      <c r="I1553" s="23" t="str">
        <f t="shared" si="291"/>
        <v>Messieurs</v>
      </c>
      <c r="J1553" t="str">
        <f t="shared" si="292"/>
        <v>254.0</v>
      </c>
      <c r="K1553">
        <f t="shared" si="293"/>
        <v>2</v>
      </c>
      <c r="L1553" s="23" t="str">
        <f t="shared" si="294"/>
        <v>R8 </v>
      </c>
      <c r="M1553" s="23" t="s">
        <v>5777</v>
      </c>
      <c r="N1553" s="23" t="s">
        <v>5778</v>
      </c>
      <c r="O1553" s="23" t="s">
        <v>2522</v>
      </c>
      <c r="P1553" s="23">
        <v>23824</v>
      </c>
      <c r="Q1553" s="23">
        <v>1.4830000000000001</v>
      </c>
      <c r="R1553" s="23" t="s">
        <v>36</v>
      </c>
      <c r="S1553" s="23" t="s">
        <v>822</v>
      </c>
    </row>
    <row r="1554" spans="1:19" x14ac:dyDescent="0.35">
      <c r="A1554" s="23" t="str">
        <f t="shared" si="285"/>
        <v>Ketterer Ludivine</v>
      </c>
      <c r="B1554" s="23" t="str">
        <f t="shared" si="286"/>
        <v>539.97.505.0</v>
      </c>
      <c r="C1554" s="23" t="str">
        <f t="shared" si="287"/>
        <v>R9</v>
      </c>
      <c r="D1554" s="23">
        <f t="shared" si="288"/>
        <v>0.75</v>
      </c>
      <c r="E1554" s="23" t="str">
        <f t="shared" si="289"/>
        <v>A</v>
      </c>
      <c r="F1554" s="23" t="str">
        <f t="shared" si="290"/>
        <v>S</v>
      </c>
      <c r="G1554" s="27" t="s">
        <v>497</v>
      </c>
      <c r="H1554" s="27" t="str">
        <f t="shared" si="284"/>
        <v/>
      </c>
      <c r="I1554" s="23" t="str">
        <f t="shared" si="291"/>
        <v>Dames</v>
      </c>
      <c r="J1554" t="str">
        <f t="shared" si="292"/>
        <v>505.0</v>
      </c>
      <c r="K1554">
        <f t="shared" si="293"/>
        <v>5</v>
      </c>
      <c r="L1554" s="23" t="str">
        <f t="shared" si="294"/>
        <v>R9 </v>
      </c>
      <c r="M1554" s="23" t="s">
        <v>1196</v>
      </c>
      <c r="N1554" s="23" t="s">
        <v>1197</v>
      </c>
      <c r="O1554" s="23" t="s">
        <v>2525</v>
      </c>
      <c r="P1554" s="23">
        <v>11849</v>
      </c>
      <c r="Q1554" s="23">
        <v>0.75</v>
      </c>
      <c r="R1554" s="23" t="s">
        <v>36</v>
      </c>
      <c r="S1554" s="23" t="s">
        <v>822</v>
      </c>
    </row>
    <row r="1555" spans="1:19" x14ac:dyDescent="0.35">
      <c r="A1555" s="23" t="str">
        <f t="shared" si="285"/>
        <v>Khalidy Jad</v>
      </c>
      <c r="B1555" s="23" t="str">
        <f t="shared" si="286"/>
        <v>539.02.410.0</v>
      </c>
      <c r="C1555" s="23" t="str">
        <f t="shared" si="287"/>
        <v>R9</v>
      </c>
      <c r="D1555" s="23">
        <f t="shared" si="288"/>
        <v>0.75</v>
      </c>
      <c r="E1555" s="23" t="str">
        <f t="shared" si="289"/>
        <v>A</v>
      </c>
      <c r="F1555" s="23" t="str">
        <f t="shared" si="290"/>
        <v>S</v>
      </c>
      <c r="G1555" s="27" t="s">
        <v>3273</v>
      </c>
      <c r="H1555" s="27" t="str">
        <f t="shared" si="284"/>
        <v/>
      </c>
      <c r="I1555" s="23" t="str">
        <f t="shared" si="291"/>
        <v>Messieurs</v>
      </c>
      <c r="J1555" t="str">
        <f t="shared" si="292"/>
        <v>410.0</v>
      </c>
      <c r="K1555">
        <f t="shared" si="293"/>
        <v>4</v>
      </c>
      <c r="L1555" s="23" t="str">
        <f t="shared" si="294"/>
        <v>R9 </v>
      </c>
      <c r="M1555" s="23" t="s">
        <v>3573</v>
      </c>
      <c r="N1555" s="23" t="s">
        <v>3574</v>
      </c>
      <c r="O1555" s="23" t="s">
        <v>2525</v>
      </c>
      <c r="P1555" s="23">
        <v>32606</v>
      </c>
      <c r="Q1555" s="23">
        <v>0.75</v>
      </c>
      <c r="R1555" s="23" t="s">
        <v>36</v>
      </c>
      <c r="S1555" s="23" t="s">
        <v>822</v>
      </c>
    </row>
    <row r="1556" spans="1:19" x14ac:dyDescent="0.35">
      <c r="A1556" s="23" t="str">
        <f t="shared" si="285"/>
        <v>Khalidy Nadim</v>
      </c>
      <c r="B1556" s="23" t="str">
        <f t="shared" si="286"/>
        <v>539.02.410.1</v>
      </c>
      <c r="C1556" s="23" t="str">
        <f t="shared" si="287"/>
        <v>R9</v>
      </c>
      <c r="D1556" s="23">
        <f t="shared" si="288"/>
        <v>0.75</v>
      </c>
      <c r="E1556" s="23" t="str">
        <f t="shared" si="289"/>
        <v>A</v>
      </c>
      <c r="F1556" s="23" t="str">
        <f t="shared" si="290"/>
        <v>S</v>
      </c>
      <c r="G1556" s="27" t="s">
        <v>3273</v>
      </c>
      <c r="H1556" s="27" t="str">
        <f t="shared" si="284"/>
        <v/>
      </c>
      <c r="I1556" s="23" t="str">
        <f t="shared" si="291"/>
        <v>Messieurs</v>
      </c>
      <c r="J1556" t="str">
        <f t="shared" si="292"/>
        <v>410.1</v>
      </c>
      <c r="K1556">
        <f t="shared" si="293"/>
        <v>4</v>
      </c>
      <c r="L1556" s="23" t="str">
        <f t="shared" si="294"/>
        <v>R9 </v>
      </c>
      <c r="M1556" s="23" t="s">
        <v>3575</v>
      </c>
      <c r="N1556" s="23" t="s">
        <v>3576</v>
      </c>
      <c r="O1556" s="23" t="s">
        <v>2525</v>
      </c>
      <c r="P1556" s="23">
        <v>32606</v>
      </c>
      <c r="Q1556" s="23">
        <v>0.75</v>
      </c>
      <c r="R1556" s="23" t="s">
        <v>36</v>
      </c>
      <c r="S1556" s="23" t="s">
        <v>822</v>
      </c>
    </row>
    <row r="1557" spans="1:19" x14ac:dyDescent="0.35">
      <c r="A1557" s="23" t="str">
        <f t="shared" si="285"/>
        <v>Khalife Antoine</v>
      </c>
      <c r="B1557" s="23" t="str">
        <f t="shared" si="286"/>
        <v>539.74.101.0</v>
      </c>
      <c r="C1557" s="23" t="str">
        <f t="shared" si="287"/>
        <v>R8</v>
      </c>
      <c r="D1557" s="23">
        <f t="shared" si="288"/>
        <v>1.131</v>
      </c>
      <c r="E1557" s="23" t="str">
        <f t="shared" si="289"/>
        <v>50+</v>
      </c>
      <c r="F1557" s="23" t="str">
        <f t="shared" si="290"/>
        <v>S</v>
      </c>
      <c r="G1557" s="27" t="s">
        <v>3273</v>
      </c>
      <c r="H1557" s="27" t="str">
        <f t="shared" si="284"/>
        <v/>
      </c>
      <c r="I1557" s="23" t="str">
        <f t="shared" si="291"/>
        <v>Messieurs</v>
      </c>
      <c r="J1557" t="str">
        <f t="shared" si="292"/>
        <v>101.0</v>
      </c>
      <c r="K1557">
        <f t="shared" si="293"/>
        <v>1</v>
      </c>
      <c r="L1557" s="23" t="str">
        <f t="shared" si="294"/>
        <v>R8 </v>
      </c>
      <c r="M1557" s="23" t="s">
        <v>3441</v>
      </c>
      <c r="N1557" s="23" t="s">
        <v>3442</v>
      </c>
      <c r="O1557" s="23" t="s">
        <v>2522</v>
      </c>
      <c r="P1557" s="23">
        <v>27710</v>
      </c>
      <c r="Q1557" s="23">
        <v>1.131</v>
      </c>
      <c r="R1557" s="23" t="s">
        <v>39</v>
      </c>
      <c r="S1557" s="23" t="s">
        <v>822</v>
      </c>
    </row>
    <row r="1558" spans="1:19" x14ac:dyDescent="0.35">
      <c r="A1558" s="23" t="str">
        <f t="shared" si="285"/>
        <v>Khan Sohan</v>
      </c>
      <c r="B1558" s="23" t="str">
        <f t="shared" si="286"/>
        <v>539.11.306.0</v>
      </c>
      <c r="C1558" s="23" t="str">
        <f t="shared" si="287"/>
        <v>R8</v>
      </c>
      <c r="D1558" s="23">
        <f t="shared" si="288"/>
        <v>1.417</v>
      </c>
      <c r="E1558" s="23" t="str">
        <f t="shared" si="289"/>
        <v>16&amp;U</v>
      </c>
      <c r="F1558" s="23" t="str">
        <f t="shared" si="290"/>
        <v>S</v>
      </c>
      <c r="G1558" s="27" t="s">
        <v>29</v>
      </c>
      <c r="H1558" s="27" t="str">
        <f t="shared" si="284"/>
        <v/>
      </c>
      <c r="I1558" s="23" t="str">
        <f t="shared" si="291"/>
        <v>Messieurs</v>
      </c>
      <c r="J1558" t="str">
        <f t="shared" si="292"/>
        <v>306.0</v>
      </c>
      <c r="K1558">
        <f t="shared" si="293"/>
        <v>3</v>
      </c>
      <c r="L1558" s="23" t="str">
        <f t="shared" si="294"/>
        <v>R8 </v>
      </c>
      <c r="M1558" s="23" t="s">
        <v>4226</v>
      </c>
      <c r="N1558" s="23" t="s">
        <v>4227</v>
      </c>
      <c r="O1558" s="23" t="s">
        <v>2522</v>
      </c>
      <c r="P1558" s="23">
        <v>24450</v>
      </c>
      <c r="Q1558" s="23">
        <v>1.417</v>
      </c>
      <c r="R1558" s="23" t="s">
        <v>85</v>
      </c>
      <c r="S1558" s="23" t="s">
        <v>822</v>
      </c>
    </row>
    <row r="1559" spans="1:19" x14ac:dyDescent="0.35">
      <c r="A1559" s="23" t="str">
        <f t="shared" si="285"/>
        <v>Khedir Rayan</v>
      </c>
      <c r="B1559" s="23" t="str">
        <f t="shared" si="286"/>
        <v>533.13.447.0</v>
      </c>
      <c r="C1559" s="23" t="str">
        <f t="shared" si="287"/>
        <v>R9</v>
      </c>
      <c r="D1559" s="23">
        <f t="shared" si="288"/>
        <v>0.745</v>
      </c>
      <c r="E1559" s="23" t="str">
        <f t="shared" si="289"/>
        <v>14&amp;U</v>
      </c>
      <c r="F1559" s="23" t="str">
        <f t="shared" si="290"/>
        <v>A</v>
      </c>
      <c r="G1559" s="27" t="s">
        <v>4909</v>
      </c>
      <c r="H1559" s="27" t="str">
        <f t="shared" si="284"/>
        <v/>
      </c>
      <c r="I1559" s="23" t="str">
        <f t="shared" si="291"/>
        <v>Messieurs</v>
      </c>
      <c r="J1559" t="str">
        <f t="shared" si="292"/>
        <v>447.0</v>
      </c>
      <c r="K1559">
        <f t="shared" si="293"/>
        <v>4</v>
      </c>
      <c r="L1559" s="23" t="str">
        <f t="shared" si="294"/>
        <v>R9 </v>
      </c>
      <c r="M1559" s="23" t="s">
        <v>5971</v>
      </c>
      <c r="N1559" s="23" t="s">
        <v>5972</v>
      </c>
      <c r="O1559" s="23" t="s">
        <v>2525</v>
      </c>
      <c r="P1559" s="23">
        <v>44992</v>
      </c>
      <c r="Q1559" s="23">
        <v>0.745</v>
      </c>
      <c r="R1559" s="23" t="s">
        <v>81</v>
      </c>
      <c r="S1559" s="23" t="s">
        <v>36</v>
      </c>
    </row>
    <row r="1560" spans="1:19" x14ac:dyDescent="0.35">
      <c r="A1560" s="23" t="str">
        <f t="shared" si="285"/>
        <v>Khemeli Sarah</v>
      </c>
      <c r="B1560" s="23" t="str">
        <f t="shared" si="286"/>
        <v>533.12.660.0</v>
      </c>
      <c r="C1560" s="23" t="str">
        <f t="shared" si="287"/>
        <v>R9</v>
      </c>
      <c r="D1560" s="23">
        <f t="shared" si="288"/>
        <v>0.74299999999999999</v>
      </c>
      <c r="E1560" s="23" t="str">
        <f t="shared" si="289"/>
        <v>14&amp;U</v>
      </c>
      <c r="F1560" s="23" t="str">
        <f t="shared" si="290"/>
        <v>A</v>
      </c>
      <c r="G1560" s="27" t="s">
        <v>4909</v>
      </c>
      <c r="H1560" s="27" t="str">
        <f t="shared" si="284"/>
        <v/>
      </c>
      <c r="I1560" s="23" t="str">
        <f t="shared" si="291"/>
        <v>Dames</v>
      </c>
      <c r="J1560" t="str">
        <f t="shared" si="292"/>
        <v>660.0</v>
      </c>
      <c r="K1560">
        <f t="shared" si="293"/>
        <v>6</v>
      </c>
      <c r="L1560" s="23" t="str">
        <f t="shared" si="294"/>
        <v>R9 </v>
      </c>
      <c r="M1560" s="23" t="s">
        <v>5787</v>
      </c>
      <c r="N1560" s="23" t="s">
        <v>5788</v>
      </c>
      <c r="O1560" s="23" t="s">
        <v>2525</v>
      </c>
      <c r="P1560" s="23">
        <v>16773</v>
      </c>
      <c r="Q1560" s="23">
        <v>0.74299999999999999</v>
      </c>
      <c r="R1560" s="23" t="s">
        <v>81</v>
      </c>
      <c r="S1560" s="23" t="s">
        <v>36</v>
      </c>
    </row>
    <row r="1561" spans="1:19" x14ac:dyDescent="0.35">
      <c r="A1561" s="23" t="str">
        <f t="shared" si="285"/>
        <v>Khieu Elena</v>
      </c>
      <c r="B1561" s="23" t="str">
        <f t="shared" si="286"/>
        <v>539.12.620.0</v>
      </c>
      <c r="C1561" s="23" t="str">
        <f t="shared" si="287"/>
        <v>R4</v>
      </c>
      <c r="D1561" s="23">
        <f t="shared" si="288"/>
        <v>6.2619999999999996</v>
      </c>
      <c r="E1561" s="23" t="str">
        <f t="shared" si="289"/>
        <v>14&amp;U</v>
      </c>
      <c r="F1561" s="23" t="str">
        <f t="shared" si="290"/>
        <v>A</v>
      </c>
      <c r="G1561" s="27" t="s">
        <v>493</v>
      </c>
      <c r="H1561" s="27" t="str">
        <f t="shared" si="284"/>
        <v/>
      </c>
      <c r="I1561" s="23" t="str">
        <f t="shared" si="291"/>
        <v>Dames</v>
      </c>
      <c r="J1561" t="str">
        <f t="shared" si="292"/>
        <v>620.0</v>
      </c>
      <c r="K1561">
        <f t="shared" si="293"/>
        <v>6</v>
      </c>
      <c r="L1561" s="23" t="str">
        <f t="shared" si="294"/>
        <v>R4 </v>
      </c>
      <c r="M1561" s="23" t="s">
        <v>2156</v>
      </c>
      <c r="N1561" s="23" t="s">
        <v>2157</v>
      </c>
      <c r="O1561" s="23" t="s">
        <v>2516</v>
      </c>
      <c r="P1561" s="23">
        <v>745</v>
      </c>
      <c r="Q1561" s="23">
        <v>6.2619999999999996</v>
      </c>
      <c r="R1561" s="23" t="s">
        <v>81</v>
      </c>
      <c r="S1561" s="23" t="s">
        <v>36</v>
      </c>
    </row>
    <row r="1562" spans="1:19" x14ac:dyDescent="0.35">
      <c r="A1562" s="23" t="str">
        <f t="shared" si="285"/>
        <v>Khieu William</v>
      </c>
      <c r="B1562" s="23" t="str">
        <f t="shared" si="286"/>
        <v>539.14.314.0</v>
      </c>
      <c r="C1562" s="23" t="str">
        <f t="shared" si="287"/>
        <v>R7</v>
      </c>
      <c r="D1562" s="23">
        <f t="shared" si="288"/>
        <v>1.9810000000000001</v>
      </c>
      <c r="E1562" s="23" t="str">
        <f t="shared" si="289"/>
        <v>12&amp;U</v>
      </c>
      <c r="F1562" s="23" t="str">
        <f t="shared" si="290"/>
        <v>A</v>
      </c>
      <c r="G1562" s="27" t="s">
        <v>493</v>
      </c>
      <c r="H1562" s="27" t="str">
        <f t="shared" si="284"/>
        <v/>
      </c>
      <c r="I1562" s="23" t="str">
        <f t="shared" si="291"/>
        <v>Messieurs</v>
      </c>
      <c r="J1562" t="str">
        <f t="shared" si="292"/>
        <v>314.0</v>
      </c>
      <c r="K1562">
        <f t="shared" si="293"/>
        <v>3</v>
      </c>
      <c r="L1562" s="23" t="str">
        <f t="shared" si="294"/>
        <v>R7 </v>
      </c>
      <c r="M1562" s="23" t="s">
        <v>2884</v>
      </c>
      <c r="N1562" s="23" t="s">
        <v>2885</v>
      </c>
      <c r="O1562" s="23" t="s">
        <v>2518</v>
      </c>
      <c r="P1562" s="23">
        <v>19569</v>
      </c>
      <c r="Q1562" s="23">
        <v>1.9810000000000001</v>
      </c>
      <c r="R1562" s="23" t="s">
        <v>50</v>
      </c>
      <c r="S1562" s="23" t="s">
        <v>36</v>
      </c>
    </row>
    <row r="1563" spans="1:19" x14ac:dyDescent="0.35">
      <c r="A1563" s="23" t="str">
        <f t="shared" si="285"/>
        <v>Khoury Cyril</v>
      </c>
      <c r="B1563" s="23" t="str">
        <f t="shared" si="286"/>
        <v>539.99.336.0</v>
      </c>
      <c r="C1563" s="23" t="str">
        <f t="shared" si="287"/>
        <v>R7</v>
      </c>
      <c r="D1563" s="23">
        <f t="shared" si="288"/>
        <v>3.1619999999999999</v>
      </c>
      <c r="E1563" s="23" t="str">
        <f t="shared" si="289"/>
        <v>A</v>
      </c>
      <c r="F1563" s="23" t="str">
        <f t="shared" si="290"/>
        <v>A</v>
      </c>
      <c r="G1563" s="27" t="s">
        <v>3273</v>
      </c>
      <c r="H1563" s="27" t="str">
        <f t="shared" si="284"/>
        <v/>
      </c>
      <c r="I1563" s="23" t="str">
        <f t="shared" si="291"/>
        <v>Messieurs</v>
      </c>
      <c r="J1563" t="str">
        <f t="shared" si="292"/>
        <v>336.0</v>
      </c>
      <c r="K1563">
        <f t="shared" si="293"/>
        <v>3</v>
      </c>
      <c r="L1563" s="23" t="str">
        <f t="shared" si="294"/>
        <v>R7 </v>
      </c>
      <c r="M1563" s="23" t="s">
        <v>3437</v>
      </c>
      <c r="N1563" s="23" t="s">
        <v>3438</v>
      </c>
      <c r="O1563" s="23" t="s">
        <v>2518</v>
      </c>
      <c r="P1563" s="23">
        <v>11750</v>
      </c>
      <c r="Q1563" s="23">
        <v>3.1619999999999999</v>
      </c>
      <c r="R1563" s="23" t="s">
        <v>36</v>
      </c>
      <c r="S1563" s="23" t="s">
        <v>36</v>
      </c>
    </row>
    <row r="1564" spans="1:19" x14ac:dyDescent="0.35">
      <c r="A1564" s="23" t="str">
        <f t="shared" si="285"/>
        <v>Khoury Robert</v>
      </c>
      <c r="B1564" s="23" t="str">
        <f t="shared" si="286"/>
        <v>539.64.222.0</v>
      </c>
      <c r="C1564" s="23" t="str">
        <f t="shared" si="287"/>
        <v>R7</v>
      </c>
      <c r="D1564" s="23">
        <f t="shared" si="288"/>
        <v>2.3530000000000002</v>
      </c>
      <c r="E1564" s="23" t="str">
        <f t="shared" si="289"/>
        <v>60+</v>
      </c>
      <c r="F1564" s="23" t="str">
        <f t="shared" si="290"/>
        <v>A</v>
      </c>
      <c r="G1564" s="27" t="s">
        <v>3273</v>
      </c>
      <c r="H1564" s="27" t="str">
        <f t="shared" si="284"/>
        <v/>
      </c>
      <c r="I1564" s="23" t="str">
        <f t="shared" si="291"/>
        <v>Messieurs</v>
      </c>
      <c r="J1564" t="str">
        <f t="shared" si="292"/>
        <v>222.0</v>
      </c>
      <c r="K1564">
        <f t="shared" si="293"/>
        <v>2</v>
      </c>
      <c r="L1564" s="23" t="str">
        <f t="shared" si="294"/>
        <v>R7 </v>
      </c>
      <c r="M1564" s="23" t="s">
        <v>3449</v>
      </c>
      <c r="N1564" s="23" t="s">
        <v>3450</v>
      </c>
      <c r="O1564" s="23" t="s">
        <v>2518</v>
      </c>
      <c r="P1564" s="23">
        <v>16817</v>
      </c>
      <c r="Q1564" s="23">
        <v>2.3530000000000002</v>
      </c>
      <c r="R1564" s="23" t="s">
        <v>47</v>
      </c>
      <c r="S1564" s="23" t="s">
        <v>36</v>
      </c>
    </row>
    <row r="1565" spans="1:19" x14ac:dyDescent="0.35">
      <c r="A1565" s="23" t="str">
        <f t="shared" si="285"/>
        <v>Khristich Anna</v>
      </c>
      <c r="B1565" s="23" t="str">
        <f t="shared" si="286"/>
        <v>539.74.617.0</v>
      </c>
      <c r="C1565" s="23" t="str">
        <f t="shared" si="287"/>
        <v>R9</v>
      </c>
      <c r="D1565" s="23">
        <f t="shared" si="288"/>
        <v>0.75</v>
      </c>
      <c r="E1565" s="23" t="str">
        <f t="shared" si="289"/>
        <v>50+</v>
      </c>
      <c r="F1565" s="23" t="str">
        <f t="shared" si="290"/>
        <v>S</v>
      </c>
      <c r="G1565" s="27" t="s">
        <v>5553</v>
      </c>
      <c r="H1565" s="27" t="str">
        <f t="shared" si="284"/>
        <v/>
      </c>
      <c r="I1565" s="23" t="str">
        <f t="shared" si="291"/>
        <v>Dames</v>
      </c>
      <c r="J1565" t="str">
        <f t="shared" si="292"/>
        <v>617.0</v>
      </c>
      <c r="K1565">
        <f t="shared" si="293"/>
        <v>6</v>
      </c>
      <c r="L1565" s="23" t="str">
        <f t="shared" si="294"/>
        <v>R9 </v>
      </c>
      <c r="M1565" s="23" t="s">
        <v>5199</v>
      </c>
      <c r="N1565" s="23" t="s">
        <v>5200</v>
      </c>
      <c r="O1565" s="23" t="s">
        <v>2525</v>
      </c>
      <c r="P1565" s="23">
        <v>11849</v>
      </c>
      <c r="Q1565" s="23">
        <v>0.75</v>
      </c>
      <c r="R1565" s="23" t="s">
        <v>39</v>
      </c>
      <c r="S1565" s="23" t="s">
        <v>822</v>
      </c>
    </row>
    <row r="1566" spans="1:19" x14ac:dyDescent="0.35">
      <c r="A1566" s="23" t="str">
        <f t="shared" si="285"/>
        <v>Khuri Fawwaz</v>
      </c>
      <c r="B1566" s="23" t="str">
        <f t="shared" si="286"/>
        <v>539.73.142.0</v>
      </c>
      <c r="C1566" s="23" t="str">
        <f t="shared" si="287"/>
        <v>R7</v>
      </c>
      <c r="D1566" s="23">
        <f t="shared" si="288"/>
        <v>2.0419999999999998</v>
      </c>
      <c r="E1566" s="23" t="str">
        <f t="shared" si="289"/>
        <v>50+</v>
      </c>
      <c r="F1566" s="23" t="str">
        <f t="shared" si="290"/>
        <v>A</v>
      </c>
      <c r="G1566" s="27" t="s">
        <v>29</v>
      </c>
      <c r="H1566" s="27" t="str">
        <f t="shared" si="284"/>
        <v/>
      </c>
      <c r="I1566" s="23" t="str">
        <f t="shared" si="291"/>
        <v>Messieurs</v>
      </c>
      <c r="J1566" t="str">
        <f t="shared" si="292"/>
        <v>142.0</v>
      </c>
      <c r="K1566">
        <f t="shared" si="293"/>
        <v>1</v>
      </c>
      <c r="L1566" s="23" t="str">
        <f t="shared" si="294"/>
        <v>R7 </v>
      </c>
      <c r="M1566" s="23" t="s">
        <v>4258</v>
      </c>
      <c r="N1566" s="23" t="s">
        <v>4259</v>
      </c>
      <c r="O1566" s="23" t="s">
        <v>2518</v>
      </c>
      <c r="P1566" s="23">
        <v>19070</v>
      </c>
      <c r="Q1566" s="23">
        <v>2.0419999999999998</v>
      </c>
      <c r="R1566" s="23" t="s">
        <v>39</v>
      </c>
      <c r="S1566" s="23" t="s">
        <v>36</v>
      </c>
    </row>
    <row r="1567" spans="1:19" x14ac:dyDescent="0.35">
      <c r="A1567" s="23" t="str">
        <f t="shared" si="285"/>
        <v>Khuri Karim</v>
      </c>
      <c r="B1567" s="23" t="str">
        <f t="shared" si="286"/>
        <v>539.05.411.0</v>
      </c>
      <c r="C1567" s="23" t="str">
        <f t="shared" si="287"/>
        <v>R7</v>
      </c>
      <c r="D1567" s="23">
        <f t="shared" si="288"/>
        <v>2.1869999999999998</v>
      </c>
      <c r="E1567" s="23" t="str">
        <f t="shared" si="289"/>
        <v>A</v>
      </c>
      <c r="F1567" s="23" t="str">
        <f t="shared" si="290"/>
        <v>A</v>
      </c>
      <c r="G1567" s="27" t="s">
        <v>29</v>
      </c>
      <c r="H1567" s="27" t="str">
        <f t="shared" si="284"/>
        <v/>
      </c>
      <c r="I1567" s="23" t="str">
        <f t="shared" si="291"/>
        <v>Messieurs</v>
      </c>
      <c r="J1567" t="str">
        <f t="shared" si="292"/>
        <v>411.0</v>
      </c>
      <c r="K1567">
        <f t="shared" si="293"/>
        <v>4</v>
      </c>
      <c r="L1567" s="23" t="str">
        <f t="shared" si="294"/>
        <v>R7 </v>
      </c>
      <c r="M1567" s="23" t="s">
        <v>4238</v>
      </c>
      <c r="N1567" s="23" t="s">
        <v>4239</v>
      </c>
      <c r="O1567" s="23" t="s">
        <v>2518</v>
      </c>
      <c r="P1567" s="23">
        <v>18039</v>
      </c>
      <c r="Q1567" s="23">
        <v>2.1869999999999998</v>
      </c>
      <c r="R1567" s="23" t="s">
        <v>36</v>
      </c>
      <c r="S1567" s="23" t="s">
        <v>36</v>
      </c>
    </row>
    <row r="1568" spans="1:19" x14ac:dyDescent="0.35">
      <c r="A1568" s="23" t="str">
        <f t="shared" si="285"/>
        <v>Khyuppenen Dan</v>
      </c>
      <c r="B1568" s="23" t="str">
        <f t="shared" si="286"/>
        <v>539.12.403.0</v>
      </c>
      <c r="C1568" s="23" t="str">
        <f t="shared" si="287"/>
        <v>R7</v>
      </c>
      <c r="D1568" s="23">
        <f t="shared" si="288"/>
        <v>2.956</v>
      </c>
      <c r="E1568" s="23" t="str">
        <f t="shared" si="289"/>
        <v>14&amp;U</v>
      </c>
      <c r="F1568" s="23" t="str">
        <f t="shared" si="290"/>
        <v>A</v>
      </c>
      <c r="G1568" s="27" t="s">
        <v>1733</v>
      </c>
      <c r="H1568" s="27" t="str">
        <f t="shared" si="284"/>
        <v/>
      </c>
      <c r="I1568" s="23" t="str">
        <f t="shared" si="291"/>
        <v>Messieurs</v>
      </c>
      <c r="J1568" t="str">
        <f t="shared" si="292"/>
        <v>403.0</v>
      </c>
      <c r="K1568">
        <f t="shared" si="293"/>
        <v>4</v>
      </c>
      <c r="L1568" s="23" t="str">
        <f t="shared" si="294"/>
        <v>R7 </v>
      </c>
      <c r="M1568" s="23" t="s">
        <v>2727</v>
      </c>
      <c r="N1568" s="23" t="s">
        <v>2728</v>
      </c>
      <c r="O1568" s="23" t="s">
        <v>2518</v>
      </c>
      <c r="P1568" s="23">
        <v>12958</v>
      </c>
      <c r="Q1568" s="23">
        <v>2.956</v>
      </c>
      <c r="R1568" s="23" t="s">
        <v>81</v>
      </c>
      <c r="S1568" s="23" t="s">
        <v>36</v>
      </c>
    </row>
    <row r="1569" spans="1:19" x14ac:dyDescent="0.35">
      <c r="A1569" s="23" t="str">
        <f t="shared" si="285"/>
        <v>Kicova Ciompa Julia</v>
      </c>
      <c r="B1569" s="23" t="str">
        <f t="shared" si="286"/>
        <v>540.12.821.0</v>
      </c>
      <c r="C1569" s="23" t="str">
        <f t="shared" si="287"/>
        <v>R8</v>
      </c>
      <c r="D1569" s="23">
        <f t="shared" si="288"/>
        <v>1.5840000000000001</v>
      </c>
      <c r="E1569" s="23" t="str">
        <f t="shared" si="289"/>
        <v>14&amp;U</v>
      </c>
      <c r="F1569" s="23" t="str">
        <f t="shared" si="290"/>
        <v>S</v>
      </c>
      <c r="G1569" s="27" t="s">
        <v>1733</v>
      </c>
      <c r="H1569" s="27" t="str">
        <f t="shared" si="284"/>
        <v/>
      </c>
      <c r="I1569" s="23" t="str">
        <f t="shared" si="291"/>
        <v>Dames</v>
      </c>
      <c r="J1569" t="str">
        <f t="shared" si="292"/>
        <v>821.0</v>
      </c>
      <c r="K1569">
        <f t="shared" si="293"/>
        <v>8</v>
      </c>
      <c r="L1569" s="23" t="str">
        <f t="shared" si="294"/>
        <v>R8 </v>
      </c>
      <c r="M1569" s="23" t="s">
        <v>2689</v>
      </c>
      <c r="N1569" s="23" t="s">
        <v>2690</v>
      </c>
      <c r="O1569" s="23" t="s">
        <v>2522</v>
      </c>
      <c r="P1569" s="23">
        <v>8288</v>
      </c>
      <c r="Q1569" s="23">
        <v>1.5840000000000001</v>
      </c>
      <c r="R1569" s="23" t="s">
        <v>81</v>
      </c>
      <c r="S1569" s="23" t="s">
        <v>822</v>
      </c>
    </row>
    <row r="1570" spans="1:19" x14ac:dyDescent="0.35">
      <c r="A1570" s="23" t="str">
        <f t="shared" si="285"/>
        <v>Kicova Ciompa Sophia</v>
      </c>
      <c r="B1570" s="23" t="str">
        <f t="shared" si="286"/>
        <v>540.14.785.0</v>
      </c>
      <c r="C1570" s="23" t="str">
        <f t="shared" si="287"/>
        <v>R8</v>
      </c>
      <c r="D1570" s="23">
        <f t="shared" si="288"/>
        <v>0.92800000000000005</v>
      </c>
      <c r="E1570" s="23" t="str">
        <f t="shared" si="289"/>
        <v>12&amp;U</v>
      </c>
      <c r="F1570" s="23" t="str">
        <f t="shared" si="290"/>
        <v>A</v>
      </c>
      <c r="G1570" s="27" t="s">
        <v>1733</v>
      </c>
      <c r="H1570" s="27" t="str">
        <f t="shared" si="284"/>
        <v/>
      </c>
      <c r="I1570" s="23" t="str">
        <f t="shared" si="291"/>
        <v>Dames</v>
      </c>
      <c r="J1570" t="str">
        <f t="shared" si="292"/>
        <v>785.0</v>
      </c>
      <c r="K1570">
        <f t="shared" si="293"/>
        <v>7</v>
      </c>
      <c r="L1570" s="23" t="str">
        <f t="shared" si="294"/>
        <v>R8 </v>
      </c>
      <c r="M1570" s="23" t="s">
        <v>3946</v>
      </c>
      <c r="N1570" s="23" t="s">
        <v>3947</v>
      </c>
      <c r="O1570" s="23" t="s">
        <v>2522</v>
      </c>
      <c r="P1570" s="23">
        <v>10988</v>
      </c>
      <c r="Q1570" s="23">
        <v>0.92800000000000005</v>
      </c>
      <c r="R1570" s="23" t="s">
        <v>50</v>
      </c>
      <c r="S1570" s="23" t="s">
        <v>36</v>
      </c>
    </row>
    <row r="1571" spans="1:19" x14ac:dyDescent="0.35">
      <c r="A1571" s="23" t="str">
        <f t="shared" si="285"/>
        <v>Kiener Jean-Marie</v>
      </c>
      <c r="B1571" s="23" t="str">
        <f t="shared" si="286"/>
        <v>540.81.287.0</v>
      </c>
      <c r="C1571" s="23" t="str">
        <f t="shared" si="287"/>
        <v>R9</v>
      </c>
      <c r="D1571" s="23">
        <f t="shared" si="288"/>
        <v>0.75</v>
      </c>
      <c r="E1571" s="23" t="str">
        <f t="shared" si="289"/>
        <v>45+</v>
      </c>
      <c r="F1571" s="23" t="str">
        <f t="shared" si="290"/>
        <v>S</v>
      </c>
      <c r="G1571" s="27" t="s">
        <v>3273</v>
      </c>
      <c r="H1571" s="27" t="str">
        <f t="shared" si="284"/>
        <v/>
      </c>
      <c r="I1571" s="23" t="str">
        <f t="shared" si="291"/>
        <v>Messieurs</v>
      </c>
      <c r="J1571" t="str">
        <f t="shared" si="292"/>
        <v>287.0</v>
      </c>
      <c r="K1571">
        <f t="shared" si="293"/>
        <v>2</v>
      </c>
      <c r="L1571" s="23" t="str">
        <f t="shared" si="294"/>
        <v>R9 </v>
      </c>
      <c r="M1571" s="23" t="s">
        <v>3555</v>
      </c>
      <c r="N1571" s="23" t="s">
        <v>3556</v>
      </c>
      <c r="O1571" s="23" t="s">
        <v>2525</v>
      </c>
      <c r="P1571" s="23">
        <v>32606</v>
      </c>
      <c r="Q1571" s="23">
        <v>0.75</v>
      </c>
      <c r="R1571" s="23" t="s">
        <v>76</v>
      </c>
      <c r="S1571" s="23" t="s">
        <v>822</v>
      </c>
    </row>
    <row r="1572" spans="1:19" x14ac:dyDescent="0.35">
      <c r="A1572" s="23" t="str">
        <f t="shared" si="285"/>
        <v>Kiliaridis Dimitrios</v>
      </c>
      <c r="B1572" s="23" t="str">
        <f t="shared" si="286"/>
        <v>541.98.347.0</v>
      </c>
      <c r="C1572" s="23" t="str">
        <f t="shared" si="287"/>
        <v>R8</v>
      </c>
      <c r="D1572" s="23">
        <f t="shared" si="288"/>
        <v>0.91400000000000003</v>
      </c>
      <c r="E1572" s="23" t="str">
        <f t="shared" si="289"/>
        <v>A</v>
      </c>
      <c r="F1572" s="23" t="str">
        <f t="shared" si="290"/>
        <v>S</v>
      </c>
      <c r="G1572" s="27" t="s">
        <v>3273</v>
      </c>
      <c r="H1572" s="27" t="str">
        <f t="shared" si="284"/>
        <v/>
      </c>
      <c r="I1572" s="23" t="str">
        <f t="shared" si="291"/>
        <v>Messieurs</v>
      </c>
      <c r="J1572" t="str">
        <f t="shared" si="292"/>
        <v>347.0</v>
      </c>
      <c r="K1572">
        <f t="shared" si="293"/>
        <v>3</v>
      </c>
      <c r="L1572" s="23" t="str">
        <f t="shared" si="294"/>
        <v>R8 </v>
      </c>
      <c r="M1572" s="23" t="s">
        <v>3465</v>
      </c>
      <c r="N1572" s="23" t="s">
        <v>3466</v>
      </c>
      <c r="O1572" s="23" t="s">
        <v>2522</v>
      </c>
      <c r="P1572" s="23">
        <v>30271</v>
      </c>
      <c r="Q1572" s="23">
        <v>0.91400000000000003</v>
      </c>
      <c r="R1572" s="23" t="s">
        <v>36</v>
      </c>
      <c r="S1572" s="23" t="s">
        <v>822</v>
      </c>
    </row>
    <row r="1573" spans="1:19" x14ac:dyDescent="0.35">
      <c r="A1573" s="23" t="str">
        <f t="shared" si="285"/>
        <v>Kindel Tim</v>
      </c>
      <c r="B1573" s="23" t="str">
        <f t="shared" si="286"/>
        <v>542.09.222.0</v>
      </c>
      <c r="C1573" s="23" t="str">
        <f t="shared" si="287"/>
        <v>R9</v>
      </c>
      <c r="D1573" s="23">
        <f t="shared" si="288"/>
        <v>0.75</v>
      </c>
      <c r="E1573" s="23" t="str">
        <f t="shared" si="289"/>
        <v>18&amp;U</v>
      </c>
      <c r="F1573" s="23" t="str">
        <f t="shared" si="290"/>
        <v>S</v>
      </c>
      <c r="G1573" s="27" t="s">
        <v>1733</v>
      </c>
      <c r="H1573" s="27" t="str">
        <f t="shared" si="284"/>
        <v/>
      </c>
      <c r="I1573" s="23" t="str">
        <f t="shared" si="291"/>
        <v>Messieurs</v>
      </c>
      <c r="J1573" t="str">
        <f t="shared" si="292"/>
        <v>222.0</v>
      </c>
      <c r="K1573">
        <f t="shared" si="293"/>
        <v>2</v>
      </c>
      <c r="L1573" s="23" t="str">
        <f t="shared" si="294"/>
        <v>R9 </v>
      </c>
      <c r="M1573" s="23" t="s">
        <v>2389</v>
      </c>
      <c r="N1573" s="23" t="s">
        <v>2390</v>
      </c>
      <c r="O1573" s="23" t="s">
        <v>2525</v>
      </c>
      <c r="P1573" s="23">
        <v>32606</v>
      </c>
      <c r="Q1573" s="23">
        <v>0.75</v>
      </c>
      <c r="R1573" s="23" t="s">
        <v>71</v>
      </c>
      <c r="S1573" s="23" t="s">
        <v>822</v>
      </c>
    </row>
    <row r="1574" spans="1:19" x14ac:dyDescent="0.35">
      <c r="A1574" s="23" t="str">
        <f t="shared" si="285"/>
        <v>Kinder David</v>
      </c>
      <c r="B1574" s="23" t="str">
        <f t="shared" si="286"/>
        <v>542.79.353.0</v>
      </c>
      <c r="C1574" s="23" t="str">
        <f t="shared" si="287"/>
        <v>R6</v>
      </c>
      <c r="D1574" s="23">
        <f t="shared" si="288"/>
        <v>3.6179999999999999</v>
      </c>
      <c r="E1574" s="23" t="str">
        <f t="shared" si="289"/>
        <v>45+</v>
      </c>
      <c r="F1574" s="23" t="str">
        <f t="shared" si="290"/>
        <v>S</v>
      </c>
      <c r="G1574" s="27" t="s">
        <v>5553</v>
      </c>
      <c r="H1574" s="27" t="str">
        <f t="shared" si="284"/>
        <v/>
      </c>
      <c r="I1574" s="23" t="str">
        <f t="shared" si="291"/>
        <v>Messieurs</v>
      </c>
      <c r="J1574" t="str">
        <f t="shared" si="292"/>
        <v>353.0</v>
      </c>
      <c r="K1574">
        <f t="shared" si="293"/>
        <v>3</v>
      </c>
      <c r="L1574" s="23" t="str">
        <f t="shared" si="294"/>
        <v>R6 </v>
      </c>
      <c r="M1574" s="23" t="s">
        <v>5129</v>
      </c>
      <c r="N1574" s="23" t="s">
        <v>5130</v>
      </c>
      <c r="O1574" s="23" t="s">
        <v>2517</v>
      </c>
      <c r="P1574" s="23">
        <v>9388</v>
      </c>
      <c r="Q1574" s="23">
        <v>3.6179999999999999</v>
      </c>
      <c r="R1574" s="23" t="s">
        <v>76</v>
      </c>
      <c r="S1574" s="23" t="s">
        <v>822</v>
      </c>
    </row>
    <row r="1575" spans="1:19" x14ac:dyDescent="0.35">
      <c r="A1575" s="23" t="str">
        <f t="shared" si="285"/>
        <v>King Minna</v>
      </c>
      <c r="B1575" s="23" t="str">
        <f t="shared" si="286"/>
        <v>542.70.884.0</v>
      </c>
      <c r="C1575" s="23" t="str">
        <f t="shared" si="287"/>
        <v>R5</v>
      </c>
      <c r="D1575" s="23">
        <f t="shared" si="288"/>
        <v>4.758</v>
      </c>
      <c r="E1575" s="23" t="str">
        <f t="shared" si="289"/>
        <v>55+</v>
      </c>
      <c r="F1575" s="23" t="str">
        <f t="shared" si="290"/>
        <v>A</v>
      </c>
      <c r="G1575" s="27" t="s">
        <v>1733</v>
      </c>
      <c r="H1575" s="27" t="str">
        <f t="shared" si="284"/>
        <v/>
      </c>
      <c r="I1575" s="23" t="str">
        <f t="shared" si="291"/>
        <v>Dames</v>
      </c>
      <c r="J1575" t="str">
        <f t="shared" si="292"/>
        <v>884.0</v>
      </c>
      <c r="K1575">
        <f t="shared" si="293"/>
        <v>8</v>
      </c>
      <c r="L1575" s="23" t="str">
        <f t="shared" si="294"/>
        <v>R5 </v>
      </c>
      <c r="M1575" s="23" t="s">
        <v>1952</v>
      </c>
      <c r="N1575" s="23" t="s">
        <v>1953</v>
      </c>
      <c r="O1575" s="23" t="s">
        <v>2536</v>
      </c>
      <c r="P1575" s="23">
        <v>1770</v>
      </c>
      <c r="Q1575" s="23">
        <v>4.758</v>
      </c>
      <c r="R1575" s="23" t="s">
        <v>53</v>
      </c>
      <c r="S1575" s="23" t="s">
        <v>36</v>
      </c>
    </row>
    <row r="1576" spans="1:19" x14ac:dyDescent="0.35">
      <c r="A1576" s="23" t="str">
        <f t="shared" si="285"/>
        <v>Kipfer Nadine</v>
      </c>
      <c r="B1576" s="23" t="str">
        <f t="shared" si="286"/>
        <v>533.76.512.0</v>
      </c>
      <c r="C1576" s="23" t="str">
        <f t="shared" si="287"/>
        <v>R9</v>
      </c>
      <c r="D1576" s="23">
        <f t="shared" si="288"/>
        <v>0.74299999999999999</v>
      </c>
      <c r="E1576" s="23" t="str">
        <f t="shared" si="289"/>
        <v>50+</v>
      </c>
      <c r="F1576" s="23" t="str">
        <f t="shared" si="290"/>
        <v>A</v>
      </c>
      <c r="G1576" s="27" t="s">
        <v>4909</v>
      </c>
      <c r="H1576" s="27" t="str">
        <f t="shared" si="284"/>
        <v/>
      </c>
      <c r="I1576" s="23" t="str">
        <f t="shared" si="291"/>
        <v>Dames</v>
      </c>
      <c r="J1576" t="str">
        <f t="shared" si="292"/>
        <v>512.0</v>
      </c>
      <c r="K1576">
        <f t="shared" si="293"/>
        <v>5</v>
      </c>
      <c r="L1576" s="23" t="str">
        <f t="shared" si="294"/>
        <v>R9 </v>
      </c>
      <c r="M1576" s="23" t="s">
        <v>5813</v>
      </c>
      <c r="N1576" s="23" t="s">
        <v>5814</v>
      </c>
      <c r="O1576" s="23" t="s">
        <v>2525</v>
      </c>
      <c r="P1576" s="23">
        <v>16773</v>
      </c>
      <c r="Q1576" s="23">
        <v>0.74299999999999999</v>
      </c>
      <c r="R1576" s="23" t="s">
        <v>39</v>
      </c>
      <c r="S1576" s="23" t="s">
        <v>36</v>
      </c>
    </row>
    <row r="1577" spans="1:19" x14ac:dyDescent="0.35">
      <c r="A1577" s="23" t="str">
        <f t="shared" si="285"/>
        <v>Kirk Peter</v>
      </c>
      <c r="B1577" s="23" t="str">
        <f t="shared" si="286"/>
        <v>543.75.436.0</v>
      </c>
      <c r="C1577" s="23" t="str">
        <f t="shared" si="287"/>
        <v>R9</v>
      </c>
      <c r="D1577" s="23">
        <f t="shared" si="288"/>
        <v>0.75</v>
      </c>
      <c r="E1577" s="23" t="str">
        <f t="shared" si="289"/>
        <v>50+</v>
      </c>
      <c r="F1577" s="23" t="str">
        <f t="shared" si="290"/>
        <v>S</v>
      </c>
      <c r="G1577" s="27" t="s">
        <v>1733</v>
      </c>
      <c r="H1577" s="27" t="str">
        <f t="shared" si="284"/>
        <v/>
      </c>
      <c r="I1577" s="23" t="str">
        <f t="shared" si="291"/>
        <v>Messieurs</v>
      </c>
      <c r="J1577" t="str">
        <f t="shared" si="292"/>
        <v>436.0</v>
      </c>
      <c r="K1577">
        <f t="shared" si="293"/>
        <v>4</v>
      </c>
      <c r="L1577" s="23" t="str">
        <f t="shared" si="294"/>
        <v>R9 </v>
      </c>
      <c r="M1577" s="23" t="s">
        <v>4030</v>
      </c>
      <c r="N1577" s="23" t="s">
        <v>4031</v>
      </c>
      <c r="O1577" s="23" t="s">
        <v>2525</v>
      </c>
      <c r="P1577" s="23">
        <v>32606</v>
      </c>
      <c r="Q1577" s="23">
        <v>0.75</v>
      </c>
      <c r="R1577" s="23" t="s">
        <v>39</v>
      </c>
      <c r="S1577" s="23" t="s">
        <v>822</v>
      </c>
    </row>
    <row r="1578" spans="1:19" x14ac:dyDescent="0.35">
      <c r="A1578" s="23" t="str">
        <f t="shared" si="285"/>
        <v>Kirov Johan</v>
      </c>
      <c r="B1578" s="23" t="str">
        <f t="shared" si="286"/>
        <v>543.89.153.0</v>
      </c>
      <c r="C1578" s="23" t="str">
        <f t="shared" si="287"/>
        <v>R9</v>
      </c>
      <c r="D1578" s="23">
        <f t="shared" si="288"/>
        <v>0.75</v>
      </c>
      <c r="E1578" s="23" t="str">
        <f t="shared" si="289"/>
        <v>35+</v>
      </c>
      <c r="F1578" s="23" t="str">
        <f t="shared" si="290"/>
        <v>S</v>
      </c>
      <c r="G1578" s="27" t="s">
        <v>497</v>
      </c>
      <c r="H1578" s="27" t="str">
        <f t="shared" si="284"/>
        <v/>
      </c>
      <c r="I1578" s="23" t="str">
        <f t="shared" si="291"/>
        <v>Messieurs</v>
      </c>
      <c r="J1578" t="str">
        <f t="shared" si="292"/>
        <v>153.0</v>
      </c>
      <c r="K1578">
        <f t="shared" si="293"/>
        <v>1</v>
      </c>
      <c r="L1578" s="23" t="str">
        <f t="shared" si="294"/>
        <v>R9 </v>
      </c>
      <c r="M1578" s="23" t="s">
        <v>1198</v>
      </c>
      <c r="N1578" s="23" t="s">
        <v>1199</v>
      </c>
      <c r="O1578" s="23" t="s">
        <v>2525</v>
      </c>
      <c r="P1578" s="23">
        <v>32606</v>
      </c>
      <c r="Q1578" s="23">
        <v>0.75</v>
      </c>
      <c r="R1578" s="23" t="s">
        <v>42</v>
      </c>
      <c r="S1578" s="23" t="s">
        <v>822</v>
      </c>
    </row>
    <row r="1579" spans="1:19" x14ac:dyDescent="0.35">
      <c r="A1579" s="23" t="str">
        <f t="shared" si="285"/>
        <v>Klanke Jens</v>
      </c>
      <c r="B1579" s="23" t="str">
        <f t="shared" si="286"/>
        <v>545.89.215.0</v>
      </c>
      <c r="C1579" s="23" t="str">
        <f t="shared" si="287"/>
        <v>R8</v>
      </c>
      <c r="D1579" s="23">
        <f t="shared" si="288"/>
        <v>1.085</v>
      </c>
      <c r="E1579" s="23" t="str">
        <f t="shared" si="289"/>
        <v>35+</v>
      </c>
      <c r="F1579" s="23" t="str">
        <f t="shared" si="290"/>
        <v>A</v>
      </c>
      <c r="G1579" s="27" t="s">
        <v>3273</v>
      </c>
      <c r="H1579" s="27" t="str">
        <f t="shared" si="284"/>
        <v/>
      </c>
      <c r="I1579" s="23" t="str">
        <f t="shared" si="291"/>
        <v>Messieurs</v>
      </c>
      <c r="J1579" t="str">
        <f t="shared" si="292"/>
        <v>215.0</v>
      </c>
      <c r="K1579">
        <f t="shared" si="293"/>
        <v>2</v>
      </c>
      <c r="L1579" s="23" t="str">
        <f t="shared" si="294"/>
        <v>R8 </v>
      </c>
      <c r="M1579" s="23" t="s">
        <v>3455</v>
      </c>
      <c r="N1579" s="23" t="s">
        <v>3456</v>
      </c>
      <c r="O1579" s="23" t="s">
        <v>2522</v>
      </c>
      <c r="P1579" s="23">
        <v>28226</v>
      </c>
      <c r="Q1579" s="23">
        <v>1.085</v>
      </c>
      <c r="R1579" s="23" t="s">
        <v>42</v>
      </c>
      <c r="S1579" s="23" t="s">
        <v>36</v>
      </c>
    </row>
    <row r="1580" spans="1:19" x14ac:dyDescent="0.35">
      <c r="A1580" s="23" t="str">
        <f t="shared" si="285"/>
        <v>Klau Arne</v>
      </c>
      <c r="B1580" s="23" t="str">
        <f t="shared" si="286"/>
        <v>545.66.348.0</v>
      </c>
      <c r="C1580" s="23" t="str">
        <f t="shared" si="287"/>
        <v>R8</v>
      </c>
      <c r="D1580" s="23">
        <f t="shared" si="288"/>
        <v>1.2889999999999999</v>
      </c>
      <c r="E1580" s="23" t="str">
        <f t="shared" si="289"/>
        <v>60+</v>
      </c>
      <c r="F1580" s="23" t="str">
        <f t="shared" si="290"/>
        <v>A</v>
      </c>
      <c r="G1580" s="27" t="s">
        <v>5553</v>
      </c>
      <c r="H1580" s="27" t="str">
        <f t="shared" si="284"/>
        <v/>
      </c>
      <c r="I1580" s="23" t="str">
        <f t="shared" si="291"/>
        <v>Messieurs</v>
      </c>
      <c r="J1580" t="str">
        <f t="shared" si="292"/>
        <v>348.0</v>
      </c>
      <c r="K1580">
        <f t="shared" si="293"/>
        <v>3</v>
      </c>
      <c r="L1580" s="23" t="str">
        <f t="shared" si="294"/>
        <v>R8 </v>
      </c>
      <c r="M1580" s="23" t="s">
        <v>5265</v>
      </c>
      <c r="N1580" s="23" t="s">
        <v>5266</v>
      </c>
      <c r="O1580" s="23" t="s">
        <v>2522</v>
      </c>
      <c r="P1580" s="23">
        <v>25860</v>
      </c>
      <c r="Q1580" s="23">
        <v>1.2889999999999999</v>
      </c>
      <c r="R1580" s="23" t="s">
        <v>47</v>
      </c>
      <c r="S1580" s="23" t="s">
        <v>36</v>
      </c>
    </row>
    <row r="1581" spans="1:19" x14ac:dyDescent="0.35">
      <c r="A1581" s="23" t="str">
        <f t="shared" si="285"/>
        <v>Kleinfercher Audrey</v>
      </c>
      <c r="B1581" s="23" t="str">
        <f t="shared" si="286"/>
        <v>546.00.877.0</v>
      </c>
      <c r="C1581" s="23" t="str">
        <f t="shared" si="287"/>
        <v>R7</v>
      </c>
      <c r="D1581" s="23">
        <f t="shared" si="288"/>
        <v>2.601</v>
      </c>
      <c r="E1581" s="23" t="str">
        <f t="shared" si="289"/>
        <v>A</v>
      </c>
      <c r="F1581" s="23" t="str">
        <f t="shared" si="290"/>
        <v>A</v>
      </c>
      <c r="G1581" s="27" t="s">
        <v>1733</v>
      </c>
      <c r="H1581" s="27" t="str">
        <f t="shared" si="284"/>
        <v/>
      </c>
      <c r="I1581" s="23" t="str">
        <f t="shared" si="291"/>
        <v>Dames</v>
      </c>
      <c r="J1581" t="str">
        <f t="shared" si="292"/>
        <v>877.0</v>
      </c>
      <c r="K1581">
        <f t="shared" si="293"/>
        <v>8</v>
      </c>
      <c r="L1581" s="23" t="str">
        <f t="shared" si="294"/>
        <v>R7 </v>
      </c>
      <c r="M1581" s="23" t="s">
        <v>1870</v>
      </c>
      <c r="N1581" s="23" t="s">
        <v>1871</v>
      </c>
      <c r="O1581" s="23" t="s">
        <v>2518</v>
      </c>
      <c r="P1581" s="23">
        <v>5253</v>
      </c>
      <c r="Q1581" s="23">
        <v>2.601</v>
      </c>
      <c r="R1581" s="23" t="s">
        <v>36</v>
      </c>
      <c r="S1581" s="23" t="s">
        <v>36</v>
      </c>
    </row>
    <row r="1582" spans="1:19" x14ac:dyDescent="0.35">
      <c r="A1582" s="23" t="str">
        <f t="shared" si="285"/>
        <v>Kleinfercher Victoria</v>
      </c>
      <c r="B1582" s="23" t="str">
        <f t="shared" si="286"/>
        <v>546.06.504.0</v>
      </c>
      <c r="C1582" s="23" t="str">
        <f t="shared" si="287"/>
        <v>R9</v>
      </c>
      <c r="D1582" s="23">
        <f t="shared" si="288"/>
        <v>0.75</v>
      </c>
      <c r="E1582" s="23" t="str">
        <f t="shared" si="289"/>
        <v>A</v>
      </c>
      <c r="F1582" s="23" t="str">
        <f t="shared" si="290"/>
        <v>S</v>
      </c>
      <c r="G1582" s="27" t="s">
        <v>1733</v>
      </c>
      <c r="H1582" s="27" t="str">
        <f t="shared" ref="H1582:H1643" si="295">IF(B1582=B1581,1,"")</f>
        <v/>
      </c>
      <c r="I1582" s="23" t="str">
        <f t="shared" si="291"/>
        <v>Dames</v>
      </c>
      <c r="J1582" t="str">
        <f t="shared" si="292"/>
        <v>504.0</v>
      </c>
      <c r="K1582">
        <f t="shared" si="293"/>
        <v>5</v>
      </c>
      <c r="L1582" s="23" t="str">
        <f t="shared" si="294"/>
        <v>R9 </v>
      </c>
      <c r="M1582" s="23" t="s">
        <v>1880</v>
      </c>
      <c r="N1582" s="23" t="s">
        <v>1881</v>
      </c>
      <c r="O1582" s="23" t="s">
        <v>2525</v>
      </c>
      <c r="P1582" s="23">
        <v>11849</v>
      </c>
      <c r="Q1582" s="23">
        <v>0.75</v>
      </c>
      <c r="R1582" s="23" t="s">
        <v>36</v>
      </c>
      <c r="S1582" s="23" t="s">
        <v>822</v>
      </c>
    </row>
    <row r="1583" spans="1:19" x14ac:dyDescent="0.35">
      <c r="A1583" s="23" t="str">
        <f t="shared" si="285"/>
        <v>Klun Nicolas</v>
      </c>
      <c r="B1583" s="23" t="str">
        <f t="shared" si="286"/>
        <v>547.79.203.0</v>
      </c>
      <c r="C1583" s="23" t="str">
        <f t="shared" si="287"/>
        <v>R9</v>
      </c>
      <c r="D1583" s="23">
        <f t="shared" si="288"/>
        <v>0.75</v>
      </c>
      <c r="E1583" s="23" t="str">
        <f t="shared" si="289"/>
        <v>45+</v>
      </c>
      <c r="F1583" s="23" t="str">
        <f t="shared" si="290"/>
        <v>A</v>
      </c>
      <c r="G1583" s="27" t="s">
        <v>4909</v>
      </c>
      <c r="H1583" s="27" t="str">
        <f t="shared" si="295"/>
        <v/>
      </c>
      <c r="I1583" s="23" t="str">
        <f t="shared" si="291"/>
        <v>Messieurs</v>
      </c>
      <c r="J1583" t="str">
        <f t="shared" si="292"/>
        <v>203.0</v>
      </c>
      <c r="K1583">
        <f t="shared" si="293"/>
        <v>2</v>
      </c>
      <c r="L1583" s="23" t="str">
        <f t="shared" si="294"/>
        <v>R9 </v>
      </c>
      <c r="M1583" s="23" t="s">
        <v>5849</v>
      </c>
      <c r="N1583" s="23" t="s">
        <v>5850</v>
      </c>
      <c r="O1583" s="23" t="s">
        <v>2525</v>
      </c>
      <c r="P1583" s="23">
        <v>32606</v>
      </c>
      <c r="Q1583" s="23">
        <v>0.75</v>
      </c>
      <c r="R1583" s="23" t="s">
        <v>76</v>
      </c>
      <c r="S1583" s="23" t="s">
        <v>36</v>
      </c>
    </row>
    <row r="1584" spans="1:19" x14ac:dyDescent="0.35">
      <c r="A1584" s="23" t="str">
        <f t="shared" si="285"/>
        <v>Knälmann Hildegard</v>
      </c>
      <c r="B1584" s="23" t="str">
        <f t="shared" si="286"/>
        <v>548.67.584.0</v>
      </c>
      <c r="C1584" s="23" t="str">
        <f t="shared" si="287"/>
        <v>R9</v>
      </c>
      <c r="D1584" s="23">
        <f t="shared" si="288"/>
        <v>0.75</v>
      </c>
      <c r="E1584" s="23" t="str">
        <f t="shared" si="289"/>
        <v>55+</v>
      </c>
      <c r="F1584" s="23" t="str">
        <f t="shared" si="290"/>
        <v>S</v>
      </c>
      <c r="G1584" s="27" t="s">
        <v>4909</v>
      </c>
      <c r="H1584" s="27" t="str">
        <f t="shared" si="295"/>
        <v/>
      </c>
      <c r="I1584" s="23" t="str">
        <f t="shared" si="291"/>
        <v>Dames</v>
      </c>
      <c r="J1584" t="str">
        <f t="shared" si="292"/>
        <v>584.0</v>
      </c>
      <c r="K1584">
        <f t="shared" si="293"/>
        <v>5</v>
      </c>
      <c r="L1584" s="23" t="str">
        <f t="shared" si="294"/>
        <v>R9 </v>
      </c>
      <c r="M1584" s="23" t="s">
        <v>5745</v>
      </c>
      <c r="N1584" s="23" t="s">
        <v>5746</v>
      </c>
      <c r="O1584" s="23" t="s">
        <v>2525</v>
      </c>
      <c r="P1584" s="23">
        <v>11849</v>
      </c>
      <c r="Q1584" s="23">
        <v>0.75</v>
      </c>
      <c r="R1584" s="23" t="s">
        <v>53</v>
      </c>
      <c r="S1584" s="23" t="s">
        <v>822</v>
      </c>
    </row>
    <row r="1585" spans="1:19" x14ac:dyDescent="0.35">
      <c r="A1585" s="23" t="str">
        <f t="shared" si="285"/>
        <v>Kobzos Philippe</v>
      </c>
      <c r="B1585" s="23" t="str">
        <f t="shared" si="286"/>
        <v>550.77.237.0</v>
      </c>
      <c r="C1585" s="23" t="str">
        <f t="shared" si="287"/>
        <v>R9</v>
      </c>
      <c r="D1585" s="23">
        <f t="shared" si="288"/>
        <v>0.75</v>
      </c>
      <c r="E1585" s="23" t="str">
        <f t="shared" si="289"/>
        <v>45+</v>
      </c>
      <c r="F1585" s="23" t="str">
        <f t="shared" si="290"/>
        <v>A</v>
      </c>
      <c r="G1585" s="27" t="s">
        <v>7003</v>
      </c>
      <c r="H1585" s="27" t="str">
        <f t="shared" si="295"/>
        <v/>
      </c>
      <c r="I1585" s="23" t="str">
        <f t="shared" si="291"/>
        <v>Messieurs</v>
      </c>
      <c r="J1585" t="str">
        <f t="shared" si="292"/>
        <v>237.0</v>
      </c>
      <c r="K1585">
        <f t="shared" si="293"/>
        <v>2</v>
      </c>
      <c r="L1585" s="23" t="str">
        <f t="shared" si="294"/>
        <v>R9 </v>
      </c>
      <c r="M1585" s="23" t="s">
        <v>611</v>
      </c>
      <c r="N1585" s="23" t="s">
        <v>612</v>
      </c>
      <c r="O1585" s="23" t="s">
        <v>2525</v>
      </c>
      <c r="P1585" s="23">
        <v>32606</v>
      </c>
      <c r="Q1585" s="23">
        <v>0.75</v>
      </c>
      <c r="R1585" s="23" t="s">
        <v>76</v>
      </c>
      <c r="S1585" s="23" t="s">
        <v>36</v>
      </c>
    </row>
    <row r="1586" spans="1:19" x14ac:dyDescent="0.35">
      <c r="A1586" s="23" t="str">
        <f t="shared" si="285"/>
        <v>Koch Nathalie</v>
      </c>
      <c r="B1586" s="23" t="str">
        <f t="shared" si="286"/>
        <v>551.73.665.0</v>
      </c>
      <c r="C1586" s="23" t="str">
        <f t="shared" si="287"/>
        <v>R9</v>
      </c>
      <c r="D1586" s="23">
        <f t="shared" si="288"/>
        <v>0.75</v>
      </c>
      <c r="E1586" s="23" t="str">
        <f t="shared" si="289"/>
        <v>50+</v>
      </c>
      <c r="F1586" s="23" t="str">
        <f t="shared" si="290"/>
        <v>S</v>
      </c>
      <c r="G1586" s="27" t="s">
        <v>28</v>
      </c>
      <c r="H1586" s="27" t="str">
        <f t="shared" si="295"/>
        <v/>
      </c>
      <c r="I1586" s="23" t="str">
        <f t="shared" si="291"/>
        <v>Dames</v>
      </c>
      <c r="J1586" t="str">
        <f t="shared" si="292"/>
        <v>665.0</v>
      </c>
      <c r="K1586">
        <f t="shared" si="293"/>
        <v>6</v>
      </c>
      <c r="L1586" s="23" t="str">
        <f t="shared" si="294"/>
        <v>R9 </v>
      </c>
      <c r="M1586" s="23" t="s">
        <v>648</v>
      </c>
      <c r="N1586" s="23" t="s">
        <v>649</v>
      </c>
      <c r="O1586" s="23" t="s">
        <v>2525</v>
      </c>
      <c r="P1586" s="23">
        <v>11849</v>
      </c>
      <c r="Q1586" s="23">
        <v>0.75</v>
      </c>
      <c r="R1586" s="23" t="s">
        <v>39</v>
      </c>
      <c r="S1586" s="23" t="s">
        <v>822</v>
      </c>
    </row>
    <row r="1587" spans="1:19" x14ac:dyDescent="0.35">
      <c r="A1587" s="23" t="str">
        <f t="shared" si="285"/>
        <v>Kochmann Esteban</v>
      </c>
      <c r="B1587" s="23" t="str">
        <f t="shared" si="286"/>
        <v>551.68.209.0</v>
      </c>
      <c r="C1587" s="23" t="str">
        <f t="shared" si="287"/>
        <v>R9</v>
      </c>
      <c r="D1587" s="23">
        <f t="shared" si="288"/>
        <v>0.75</v>
      </c>
      <c r="E1587" s="23" t="str">
        <f t="shared" si="289"/>
        <v>55+</v>
      </c>
      <c r="F1587" s="23" t="str">
        <f t="shared" si="290"/>
        <v>S</v>
      </c>
      <c r="G1587" s="27" t="s">
        <v>4910</v>
      </c>
      <c r="H1587" s="27" t="str">
        <f t="shared" si="295"/>
        <v/>
      </c>
      <c r="I1587" s="23" t="str">
        <f t="shared" si="291"/>
        <v>Messieurs</v>
      </c>
      <c r="J1587" t="str">
        <f t="shared" si="292"/>
        <v>209.0</v>
      </c>
      <c r="K1587">
        <f t="shared" si="293"/>
        <v>2</v>
      </c>
      <c r="L1587" s="23" t="str">
        <f t="shared" si="294"/>
        <v>R9 </v>
      </c>
      <c r="M1587" s="23" t="s">
        <v>6840</v>
      </c>
      <c r="N1587" s="23" t="s">
        <v>6841</v>
      </c>
      <c r="O1587" s="23" t="s">
        <v>2525</v>
      </c>
      <c r="P1587" s="23">
        <v>32606</v>
      </c>
      <c r="Q1587" s="23">
        <v>0.75</v>
      </c>
      <c r="R1587" s="23" t="s">
        <v>53</v>
      </c>
      <c r="S1587" s="23" t="s">
        <v>822</v>
      </c>
    </row>
    <row r="1588" spans="1:19" x14ac:dyDescent="0.35">
      <c r="A1588" s="23" t="str">
        <f t="shared" si="285"/>
        <v>Kochmann Mila Marie</v>
      </c>
      <c r="B1588" s="23" t="str">
        <f t="shared" si="286"/>
        <v>551.14.810.0</v>
      </c>
      <c r="C1588" s="23" t="str">
        <f t="shared" si="287"/>
        <v>R5</v>
      </c>
      <c r="D1588" s="23">
        <f t="shared" si="288"/>
        <v>4.5810000000000004</v>
      </c>
      <c r="E1588" s="23" t="str">
        <f t="shared" si="289"/>
        <v>12&amp;U</v>
      </c>
      <c r="F1588" s="23" t="str">
        <f t="shared" si="290"/>
        <v>A</v>
      </c>
      <c r="G1588" s="27" t="s">
        <v>7003</v>
      </c>
      <c r="H1588" s="27" t="str">
        <f t="shared" si="295"/>
        <v/>
      </c>
      <c r="I1588" s="23" t="str">
        <f t="shared" si="291"/>
        <v>Dames</v>
      </c>
      <c r="J1588" t="str">
        <f t="shared" si="292"/>
        <v>810.0</v>
      </c>
      <c r="K1588">
        <f t="shared" si="293"/>
        <v>8</v>
      </c>
      <c r="L1588" s="23" t="str">
        <f t="shared" si="294"/>
        <v>R5 </v>
      </c>
      <c r="M1588" s="23" t="s">
        <v>5616</v>
      </c>
      <c r="N1588" s="23" t="s">
        <v>5617</v>
      </c>
      <c r="O1588" s="23" t="s">
        <v>2536</v>
      </c>
      <c r="P1588" s="23">
        <v>1959</v>
      </c>
      <c r="Q1588" s="23">
        <v>4.5810000000000004</v>
      </c>
      <c r="R1588" s="23" t="s">
        <v>50</v>
      </c>
      <c r="S1588" s="23" t="s">
        <v>36</v>
      </c>
    </row>
    <row r="1589" spans="1:19" x14ac:dyDescent="0.35">
      <c r="A1589" s="23" t="str">
        <f t="shared" si="285"/>
        <v>Kodjo Franck</v>
      </c>
      <c r="B1589" s="23" t="str">
        <f t="shared" si="286"/>
        <v>552.98.142.0</v>
      </c>
      <c r="C1589" s="23" t="str">
        <f t="shared" si="287"/>
        <v>R9</v>
      </c>
      <c r="D1589" s="23">
        <f t="shared" si="288"/>
        <v>0.75</v>
      </c>
      <c r="E1589" s="23" t="str">
        <f t="shared" si="289"/>
        <v>A</v>
      </c>
      <c r="F1589" s="23" t="str">
        <f t="shared" si="290"/>
        <v>S</v>
      </c>
      <c r="G1589" s="27" t="s">
        <v>2783</v>
      </c>
      <c r="H1589" s="27" t="str">
        <f t="shared" si="295"/>
        <v/>
      </c>
      <c r="I1589" s="23" t="str">
        <f t="shared" si="291"/>
        <v>Messieurs</v>
      </c>
      <c r="J1589" t="str">
        <f t="shared" si="292"/>
        <v>142.0</v>
      </c>
      <c r="K1589">
        <f t="shared" si="293"/>
        <v>1</v>
      </c>
      <c r="L1589" s="23" t="str">
        <f t="shared" si="294"/>
        <v>R9 </v>
      </c>
      <c r="M1589" s="23" t="s">
        <v>1588</v>
      </c>
      <c r="N1589" s="23" t="s">
        <v>1589</v>
      </c>
      <c r="O1589" s="23" t="s">
        <v>2525</v>
      </c>
      <c r="P1589" s="23">
        <v>32606</v>
      </c>
      <c r="Q1589" s="23">
        <v>0.75</v>
      </c>
      <c r="R1589" s="23" t="s">
        <v>36</v>
      </c>
      <c r="S1589" s="23" t="s">
        <v>822</v>
      </c>
    </row>
    <row r="1590" spans="1:19" x14ac:dyDescent="0.35">
      <c r="A1590" s="23" t="str">
        <f t="shared" si="285"/>
        <v>Koeneman Harold</v>
      </c>
      <c r="B1590" s="23" t="str">
        <f t="shared" si="286"/>
        <v>556.61.324.0</v>
      </c>
      <c r="C1590" s="23" t="str">
        <f t="shared" si="287"/>
        <v>R9</v>
      </c>
      <c r="D1590" s="23">
        <f t="shared" si="288"/>
        <v>0.75</v>
      </c>
      <c r="E1590" s="23" t="str">
        <f t="shared" si="289"/>
        <v>65+</v>
      </c>
      <c r="F1590" s="23" t="str">
        <f t="shared" si="290"/>
        <v>A</v>
      </c>
      <c r="G1590" s="27" t="s">
        <v>1733</v>
      </c>
      <c r="H1590" s="27" t="str">
        <f t="shared" si="295"/>
        <v/>
      </c>
      <c r="I1590" s="23" t="str">
        <f t="shared" si="291"/>
        <v>Messieurs</v>
      </c>
      <c r="J1590" t="str">
        <f t="shared" si="292"/>
        <v>324.0</v>
      </c>
      <c r="K1590">
        <f t="shared" si="293"/>
        <v>3</v>
      </c>
      <c r="L1590" s="23" t="str">
        <f t="shared" si="294"/>
        <v>R9 </v>
      </c>
      <c r="M1590" s="23" t="s">
        <v>1974</v>
      </c>
      <c r="N1590" s="23" t="s">
        <v>1975</v>
      </c>
      <c r="O1590" s="23" t="s">
        <v>2525</v>
      </c>
      <c r="P1590" s="23">
        <v>32606</v>
      </c>
      <c r="Q1590" s="23">
        <v>0.75</v>
      </c>
      <c r="R1590" s="23" t="s">
        <v>96</v>
      </c>
      <c r="S1590" s="23" t="s">
        <v>36</v>
      </c>
    </row>
    <row r="1591" spans="1:19" x14ac:dyDescent="0.35">
      <c r="A1591" s="23" t="str">
        <f t="shared" si="285"/>
        <v>Kohler Tess</v>
      </c>
      <c r="B1591" s="23" t="str">
        <f t="shared" si="286"/>
        <v>553.14.633.0</v>
      </c>
      <c r="C1591" s="23" t="str">
        <f t="shared" si="287"/>
        <v>R7</v>
      </c>
      <c r="D1591" s="23">
        <f t="shared" si="288"/>
        <v>1.7689999999999999</v>
      </c>
      <c r="E1591" s="23" t="str">
        <f t="shared" si="289"/>
        <v>12&amp;U</v>
      </c>
      <c r="F1591" s="23" t="str">
        <f t="shared" si="290"/>
        <v>A</v>
      </c>
      <c r="G1591" s="27" t="s">
        <v>2786</v>
      </c>
      <c r="H1591" s="27" t="str">
        <f t="shared" si="295"/>
        <v/>
      </c>
      <c r="I1591" s="23" t="str">
        <f t="shared" si="291"/>
        <v>Dames</v>
      </c>
      <c r="J1591" t="str">
        <f t="shared" si="292"/>
        <v>633.0</v>
      </c>
      <c r="K1591">
        <f t="shared" si="293"/>
        <v>6</v>
      </c>
      <c r="L1591" s="23" t="str">
        <f t="shared" si="294"/>
        <v>R7 </v>
      </c>
      <c r="M1591" s="23" t="s">
        <v>2930</v>
      </c>
      <c r="N1591" s="23" t="s">
        <v>2931</v>
      </c>
      <c r="O1591" s="23" t="s">
        <v>2518</v>
      </c>
      <c r="P1591" s="23">
        <v>7645</v>
      </c>
      <c r="Q1591" s="23">
        <v>1.7689999999999999</v>
      </c>
      <c r="R1591" s="23" t="s">
        <v>50</v>
      </c>
      <c r="S1591" s="23" t="s">
        <v>36</v>
      </c>
    </row>
    <row r="1592" spans="1:19" x14ac:dyDescent="0.35">
      <c r="A1592" s="23" t="str">
        <f t="shared" si="285"/>
        <v>Kolaczek Emma</v>
      </c>
      <c r="B1592" s="23" t="str">
        <f t="shared" si="286"/>
        <v>554.09.543.0</v>
      </c>
      <c r="C1592" s="23" t="str">
        <f t="shared" si="287"/>
        <v>R7</v>
      </c>
      <c r="D1592" s="23">
        <f t="shared" si="288"/>
        <v>2.3140000000000001</v>
      </c>
      <c r="E1592" s="23" t="str">
        <f t="shared" si="289"/>
        <v>18&amp;U</v>
      </c>
      <c r="F1592" s="23" t="str">
        <f t="shared" si="290"/>
        <v>S</v>
      </c>
      <c r="G1592" s="27" t="s">
        <v>1733</v>
      </c>
      <c r="H1592" s="27" t="str">
        <f t="shared" si="295"/>
        <v/>
      </c>
      <c r="I1592" s="23" t="str">
        <f t="shared" si="291"/>
        <v>Dames</v>
      </c>
      <c r="J1592" t="str">
        <f t="shared" si="292"/>
        <v>543.0</v>
      </c>
      <c r="K1592">
        <f t="shared" si="293"/>
        <v>5</v>
      </c>
      <c r="L1592" s="23" t="str">
        <f t="shared" si="294"/>
        <v>R7 </v>
      </c>
      <c r="M1592" s="23" t="s">
        <v>1902</v>
      </c>
      <c r="N1592" s="23" t="s">
        <v>1903</v>
      </c>
      <c r="O1592" s="23" t="s">
        <v>2518</v>
      </c>
      <c r="P1592" s="23">
        <v>5937</v>
      </c>
      <c r="Q1592" s="23">
        <v>2.3140000000000001</v>
      </c>
      <c r="R1592" s="23" t="s">
        <v>71</v>
      </c>
      <c r="S1592" s="23" t="s">
        <v>822</v>
      </c>
    </row>
    <row r="1593" spans="1:19" x14ac:dyDescent="0.35">
      <c r="A1593" s="23" t="str">
        <f t="shared" si="285"/>
        <v>Kolaczek Marion</v>
      </c>
      <c r="B1593" s="23" t="str">
        <f t="shared" si="286"/>
        <v>554.78.583.0</v>
      </c>
      <c r="C1593" s="23" t="str">
        <f t="shared" si="287"/>
        <v>R7</v>
      </c>
      <c r="D1593" s="23">
        <f t="shared" si="288"/>
        <v>2.4260000000000002</v>
      </c>
      <c r="E1593" s="23" t="str">
        <f t="shared" si="289"/>
        <v>45+</v>
      </c>
      <c r="F1593" s="23" t="str">
        <f t="shared" si="290"/>
        <v>S</v>
      </c>
      <c r="G1593" s="27" t="s">
        <v>1733</v>
      </c>
      <c r="H1593" s="27" t="str">
        <f t="shared" si="295"/>
        <v/>
      </c>
      <c r="I1593" s="23" t="str">
        <f t="shared" si="291"/>
        <v>Dames</v>
      </c>
      <c r="J1593" t="str">
        <f t="shared" si="292"/>
        <v>583.0</v>
      </c>
      <c r="K1593">
        <f t="shared" si="293"/>
        <v>5</v>
      </c>
      <c r="L1593" s="23" t="str">
        <f t="shared" si="294"/>
        <v>R7 </v>
      </c>
      <c r="M1593" s="23" t="s">
        <v>2377</v>
      </c>
      <c r="N1593" s="23" t="s">
        <v>2378</v>
      </c>
      <c r="O1593" s="23" t="s">
        <v>2518</v>
      </c>
      <c r="P1593" s="23">
        <v>5654</v>
      </c>
      <c r="Q1593" s="23">
        <v>2.4260000000000002</v>
      </c>
      <c r="R1593" s="23" t="s">
        <v>76</v>
      </c>
      <c r="S1593" s="23" t="s">
        <v>822</v>
      </c>
    </row>
    <row r="1594" spans="1:19" x14ac:dyDescent="0.35">
      <c r="A1594" s="23" t="str">
        <f t="shared" si="285"/>
        <v>Kolaczek Romane</v>
      </c>
      <c r="B1594" s="23" t="str">
        <f t="shared" si="286"/>
        <v>554.06.646.0</v>
      </c>
      <c r="C1594" s="23" t="str">
        <f t="shared" si="287"/>
        <v>R6</v>
      </c>
      <c r="D1594" s="23">
        <f t="shared" si="288"/>
        <v>3.3410000000000002</v>
      </c>
      <c r="E1594" s="23" t="str">
        <f t="shared" si="289"/>
        <v>A</v>
      </c>
      <c r="F1594" s="23" t="str">
        <f t="shared" si="290"/>
        <v>S</v>
      </c>
      <c r="G1594" s="27" t="s">
        <v>1733</v>
      </c>
      <c r="H1594" s="27" t="str">
        <f t="shared" si="295"/>
        <v/>
      </c>
      <c r="I1594" s="23" t="str">
        <f t="shared" si="291"/>
        <v>Dames</v>
      </c>
      <c r="J1594" t="str">
        <f t="shared" si="292"/>
        <v>646.0</v>
      </c>
      <c r="K1594">
        <f t="shared" si="293"/>
        <v>6</v>
      </c>
      <c r="L1594" s="23" t="str">
        <f t="shared" si="294"/>
        <v>R6 </v>
      </c>
      <c r="M1594" s="23" t="s">
        <v>1775</v>
      </c>
      <c r="N1594" s="23" t="s">
        <v>1776</v>
      </c>
      <c r="O1594" s="23" t="s">
        <v>2517</v>
      </c>
      <c r="P1594" s="23">
        <v>3778</v>
      </c>
      <c r="Q1594" s="23">
        <v>3.3410000000000002</v>
      </c>
      <c r="R1594" s="23" t="s">
        <v>36</v>
      </c>
      <c r="S1594" s="23" t="s">
        <v>822</v>
      </c>
    </row>
    <row r="1595" spans="1:19" x14ac:dyDescent="0.35">
      <c r="A1595" s="23" t="str">
        <f t="shared" si="285"/>
        <v>Kolk Dora</v>
      </c>
      <c r="B1595" s="23" t="str">
        <f t="shared" si="286"/>
        <v>554.15.733.0</v>
      </c>
      <c r="C1595" s="23" t="str">
        <f t="shared" si="287"/>
        <v>R8</v>
      </c>
      <c r="D1595" s="23">
        <f t="shared" si="288"/>
        <v>0.99199999999999999</v>
      </c>
      <c r="E1595" s="23" t="str">
        <f t="shared" si="289"/>
        <v>12&amp;U</v>
      </c>
      <c r="F1595" s="23" t="str">
        <f t="shared" si="290"/>
        <v>A</v>
      </c>
      <c r="G1595" s="27" t="s">
        <v>4910</v>
      </c>
      <c r="H1595" s="27" t="str">
        <f t="shared" si="295"/>
        <v/>
      </c>
      <c r="I1595" s="23" t="str">
        <f t="shared" si="291"/>
        <v>Dames</v>
      </c>
      <c r="J1595" t="str">
        <f t="shared" si="292"/>
        <v>733.0</v>
      </c>
      <c r="K1595">
        <f t="shared" si="293"/>
        <v>7</v>
      </c>
      <c r="L1595" s="23" t="str">
        <f t="shared" si="294"/>
        <v>R8 </v>
      </c>
      <c r="M1595" s="23" t="s">
        <v>6473</v>
      </c>
      <c r="N1595" s="23" t="s">
        <v>6474</v>
      </c>
      <c r="O1595" s="23" t="s">
        <v>2522</v>
      </c>
      <c r="P1595" s="23">
        <v>10681</v>
      </c>
      <c r="Q1595" s="23">
        <v>0.99199999999999999</v>
      </c>
      <c r="R1595" s="23" t="s">
        <v>50</v>
      </c>
      <c r="S1595" s="23" t="s">
        <v>36</v>
      </c>
    </row>
    <row r="1596" spans="1:19" x14ac:dyDescent="0.35">
      <c r="A1596" s="23" t="str">
        <f t="shared" si="285"/>
        <v>Kolk Emil Efraim</v>
      </c>
      <c r="B1596" s="23" t="str">
        <f t="shared" si="286"/>
        <v>554.13.472.0</v>
      </c>
      <c r="C1596" s="23" t="str">
        <f t="shared" si="287"/>
        <v>R7</v>
      </c>
      <c r="D1596" s="23">
        <f t="shared" si="288"/>
        <v>2.9790000000000001</v>
      </c>
      <c r="E1596" s="23" t="str">
        <f t="shared" si="289"/>
        <v>14&amp;U</v>
      </c>
      <c r="F1596" s="23" t="str">
        <f t="shared" si="290"/>
        <v>A</v>
      </c>
      <c r="G1596" s="27" t="s">
        <v>4910</v>
      </c>
      <c r="H1596" s="27" t="str">
        <f t="shared" si="295"/>
        <v/>
      </c>
      <c r="I1596" s="23" t="str">
        <f t="shared" si="291"/>
        <v>Messieurs</v>
      </c>
      <c r="J1596" t="str">
        <f t="shared" si="292"/>
        <v>472.0</v>
      </c>
      <c r="K1596">
        <f t="shared" si="293"/>
        <v>4</v>
      </c>
      <c r="L1596" s="23" t="str">
        <f t="shared" si="294"/>
        <v>R7 </v>
      </c>
      <c r="M1596" s="23" t="s">
        <v>6579</v>
      </c>
      <c r="N1596" s="23" t="s">
        <v>6580</v>
      </c>
      <c r="O1596" s="23" t="s">
        <v>2518</v>
      </c>
      <c r="P1596" s="23">
        <v>12817</v>
      </c>
      <c r="Q1596" s="23">
        <v>2.9790000000000001</v>
      </c>
      <c r="R1596" s="23" t="s">
        <v>81</v>
      </c>
      <c r="S1596" s="23" t="s">
        <v>36</v>
      </c>
    </row>
    <row r="1597" spans="1:19" x14ac:dyDescent="0.35">
      <c r="A1597" s="23" t="str">
        <f t="shared" si="285"/>
        <v>Kopp Valentin</v>
      </c>
      <c r="B1597" s="23" t="str">
        <f t="shared" si="286"/>
        <v>557.99.478.0</v>
      </c>
      <c r="C1597" s="23" t="str">
        <f t="shared" si="287"/>
        <v>R9</v>
      </c>
      <c r="D1597" s="23">
        <f t="shared" si="288"/>
        <v>0.75</v>
      </c>
      <c r="E1597" s="23" t="str">
        <f t="shared" si="289"/>
        <v>A</v>
      </c>
      <c r="F1597" s="23" t="str">
        <f t="shared" si="290"/>
        <v>S</v>
      </c>
      <c r="G1597" s="27" t="s">
        <v>2783</v>
      </c>
      <c r="H1597" s="27" t="str">
        <f t="shared" si="295"/>
        <v/>
      </c>
      <c r="I1597" s="23" t="str">
        <f t="shared" si="291"/>
        <v>Messieurs</v>
      </c>
      <c r="J1597" t="str">
        <f t="shared" si="292"/>
        <v>478.0</v>
      </c>
      <c r="K1597">
        <f t="shared" si="293"/>
        <v>4</v>
      </c>
      <c r="L1597" s="23" t="str">
        <f t="shared" si="294"/>
        <v>R9 </v>
      </c>
      <c r="M1597" s="23" t="s">
        <v>1590</v>
      </c>
      <c r="N1597" s="23" t="s">
        <v>1591</v>
      </c>
      <c r="O1597" s="23" t="s">
        <v>2525</v>
      </c>
      <c r="P1597" s="23">
        <v>32606</v>
      </c>
      <c r="Q1597" s="23">
        <v>0.75</v>
      </c>
      <c r="R1597" s="23" t="s">
        <v>36</v>
      </c>
      <c r="S1597" s="23" t="s">
        <v>822</v>
      </c>
    </row>
    <row r="1598" spans="1:19" x14ac:dyDescent="0.35">
      <c r="A1598" s="23" t="str">
        <f t="shared" si="285"/>
        <v>Korchagina Elena</v>
      </c>
      <c r="B1598" s="23" t="str">
        <f t="shared" si="286"/>
        <v>558.73.592.0</v>
      </c>
      <c r="C1598" s="23" t="str">
        <f t="shared" si="287"/>
        <v>R9</v>
      </c>
      <c r="D1598" s="23">
        <f t="shared" si="288"/>
        <v>0.75</v>
      </c>
      <c r="E1598" s="23" t="str">
        <f t="shared" si="289"/>
        <v>50+</v>
      </c>
      <c r="F1598" s="23" t="str">
        <f t="shared" si="290"/>
        <v>S</v>
      </c>
      <c r="G1598" s="27" t="s">
        <v>5553</v>
      </c>
      <c r="H1598" s="27" t="str">
        <f t="shared" si="295"/>
        <v/>
      </c>
      <c r="I1598" s="23" t="str">
        <f t="shared" si="291"/>
        <v>Dames</v>
      </c>
      <c r="J1598" t="str">
        <f t="shared" si="292"/>
        <v>592.0</v>
      </c>
      <c r="K1598">
        <f t="shared" si="293"/>
        <v>5</v>
      </c>
      <c r="L1598" s="23" t="str">
        <f t="shared" si="294"/>
        <v>R9 </v>
      </c>
      <c r="M1598" s="23" t="s">
        <v>5259</v>
      </c>
      <c r="N1598" s="23" t="s">
        <v>5260</v>
      </c>
      <c r="O1598" s="23" t="s">
        <v>2525</v>
      </c>
      <c r="P1598" s="23">
        <v>11849</v>
      </c>
      <c r="Q1598" s="23">
        <v>0.75</v>
      </c>
      <c r="R1598" s="23" t="s">
        <v>39</v>
      </c>
      <c r="S1598" s="23" t="s">
        <v>822</v>
      </c>
    </row>
    <row r="1599" spans="1:19" x14ac:dyDescent="0.35">
      <c r="A1599" s="23" t="str">
        <f t="shared" si="285"/>
        <v>Korshunova Anna</v>
      </c>
      <c r="B1599" s="23" t="str">
        <f t="shared" si="286"/>
        <v>558.94.528.0</v>
      </c>
      <c r="C1599" s="23" t="str">
        <f t="shared" si="287"/>
        <v>R6</v>
      </c>
      <c r="D1599" s="23">
        <f t="shared" si="288"/>
        <v>4.26</v>
      </c>
      <c r="E1599" s="23" t="str">
        <f t="shared" si="289"/>
        <v>30+</v>
      </c>
      <c r="F1599" s="23" t="str">
        <f t="shared" si="290"/>
        <v>A</v>
      </c>
      <c r="G1599" s="27" t="s">
        <v>3273</v>
      </c>
      <c r="H1599" s="27" t="str">
        <f t="shared" si="295"/>
        <v/>
      </c>
      <c r="I1599" s="23" t="str">
        <f t="shared" si="291"/>
        <v>Dames</v>
      </c>
      <c r="J1599" t="str">
        <f t="shared" si="292"/>
        <v>528.0</v>
      </c>
      <c r="K1599">
        <f t="shared" si="293"/>
        <v>5</v>
      </c>
      <c r="L1599" s="23" t="str">
        <f t="shared" si="294"/>
        <v>R6 </v>
      </c>
      <c r="M1599" s="23" t="s">
        <v>3319</v>
      </c>
      <c r="N1599" s="23" t="s">
        <v>3320</v>
      </c>
      <c r="O1599" s="23" t="s">
        <v>2517</v>
      </c>
      <c r="P1599" s="23">
        <v>2341</v>
      </c>
      <c r="Q1599" s="23">
        <v>4.26</v>
      </c>
      <c r="R1599" s="23" t="s">
        <v>35</v>
      </c>
      <c r="S1599" s="23" t="s">
        <v>36</v>
      </c>
    </row>
    <row r="1600" spans="1:19" x14ac:dyDescent="0.35">
      <c r="A1600" s="23" t="str">
        <f t="shared" si="285"/>
        <v>Korzeniewska Monika</v>
      </c>
      <c r="B1600" s="23" t="str">
        <f t="shared" si="286"/>
        <v>558.92.781.0</v>
      </c>
      <c r="C1600" s="23" t="str">
        <f t="shared" si="287"/>
        <v>R9</v>
      </c>
      <c r="D1600" s="23">
        <f t="shared" si="288"/>
        <v>0.75</v>
      </c>
      <c r="E1600" s="23" t="str">
        <f t="shared" si="289"/>
        <v>30+</v>
      </c>
      <c r="F1600" s="23" t="str">
        <f t="shared" si="290"/>
        <v>A</v>
      </c>
      <c r="G1600" s="27" t="s">
        <v>4910</v>
      </c>
      <c r="H1600" s="27" t="str">
        <f t="shared" si="295"/>
        <v/>
      </c>
      <c r="I1600" s="23" t="str">
        <f t="shared" si="291"/>
        <v>Dames</v>
      </c>
      <c r="J1600" t="str">
        <f t="shared" si="292"/>
        <v>781.0</v>
      </c>
      <c r="K1600">
        <f t="shared" si="293"/>
        <v>7</v>
      </c>
      <c r="L1600" s="23" t="str">
        <f t="shared" si="294"/>
        <v>R9 </v>
      </c>
      <c r="M1600" s="23" t="s">
        <v>6501</v>
      </c>
      <c r="N1600" s="23" t="s">
        <v>6502</v>
      </c>
      <c r="O1600" s="23" t="s">
        <v>2525</v>
      </c>
      <c r="P1600" s="23">
        <v>11849</v>
      </c>
      <c r="Q1600" s="23">
        <v>0.75</v>
      </c>
      <c r="R1600" s="23" t="s">
        <v>35</v>
      </c>
      <c r="S1600" s="23" t="s">
        <v>36</v>
      </c>
    </row>
    <row r="1601" spans="1:19" x14ac:dyDescent="0.35">
      <c r="A1601" s="23" t="str">
        <f t="shared" si="285"/>
        <v>Koukab Naël</v>
      </c>
      <c r="B1601" s="23" t="str">
        <f t="shared" si="286"/>
        <v>559.08.140.0</v>
      </c>
      <c r="C1601" s="23" t="str">
        <f t="shared" si="287"/>
        <v>R9</v>
      </c>
      <c r="D1601" s="23">
        <f t="shared" si="288"/>
        <v>0.75</v>
      </c>
      <c r="E1601" s="23" t="str">
        <f t="shared" si="289"/>
        <v>18&amp;U</v>
      </c>
      <c r="F1601" s="23" t="str">
        <f t="shared" si="290"/>
        <v>S</v>
      </c>
      <c r="G1601" s="27" t="s">
        <v>4909</v>
      </c>
      <c r="H1601" s="27" t="str">
        <f t="shared" si="295"/>
        <v/>
      </c>
      <c r="I1601" s="23" t="str">
        <f t="shared" si="291"/>
        <v>Messieurs</v>
      </c>
      <c r="J1601" t="str">
        <f t="shared" si="292"/>
        <v>140.0</v>
      </c>
      <c r="K1601">
        <f t="shared" si="293"/>
        <v>1</v>
      </c>
      <c r="L1601" s="23" t="str">
        <f t="shared" si="294"/>
        <v>R9 </v>
      </c>
      <c r="M1601" s="23" t="s">
        <v>5843</v>
      </c>
      <c r="N1601" s="23" t="s">
        <v>5844</v>
      </c>
      <c r="O1601" s="23" t="s">
        <v>2525</v>
      </c>
      <c r="P1601" s="23">
        <v>32606</v>
      </c>
      <c r="Q1601" s="23">
        <v>0.75</v>
      </c>
      <c r="R1601" s="23" t="s">
        <v>71</v>
      </c>
      <c r="S1601" s="23" t="s">
        <v>822</v>
      </c>
    </row>
    <row r="1602" spans="1:19" x14ac:dyDescent="0.35">
      <c r="A1602" s="23" t="str">
        <f t="shared" si="285"/>
        <v>Kovacs Peter</v>
      </c>
      <c r="B1602" s="23" t="str">
        <f t="shared" si="286"/>
        <v>533.69.305.0</v>
      </c>
      <c r="C1602" s="23" t="str">
        <f t="shared" si="287"/>
        <v>R6</v>
      </c>
      <c r="D1602" s="23">
        <f t="shared" si="288"/>
        <v>4.03</v>
      </c>
      <c r="E1602" s="23" t="str">
        <f t="shared" si="289"/>
        <v>55+</v>
      </c>
      <c r="F1602" s="23" t="str">
        <f t="shared" si="290"/>
        <v>A</v>
      </c>
      <c r="G1602" s="27" t="s">
        <v>5553</v>
      </c>
      <c r="H1602" s="27" t="str">
        <f t="shared" si="295"/>
        <v/>
      </c>
      <c r="I1602" s="23" t="str">
        <f t="shared" si="291"/>
        <v>Messieurs</v>
      </c>
      <c r="J1602" t="str">
        <f t="shared" si="292"/>
        <v>305.0</v>
      </c>
      <c r="K1602">
        <f t="shared" si="293"/>
        <v>3</v>
      </c>
      <c r="L1602" s="23" t="str">
        <f t="shared" si="294"/>
        <v>R6 </v>
      </c>
      <c r="M1602" s="23" t="s">
        <v>5117</v>
      </c>
      <c r="N1602" s="23" t="s">
        <v>5118</v>
      </c>
      <c r="O1602" s="23" t="s">
        <v>2517</v>
      </c>
      <c r="P1602" s="23">
        <v>7671</v>
      </c>
      <c r="Q1602" s="23">
        <v>4.03</v>
      </c>
      <c r="R1602" s="23" t="s">
        <v>53</v>
      </c>
      <c r="S1602" s="23" t="s">
        <v>36</v>
      </c>
    </row>
    <row r="1603" spans="1:19" x14ac:dyDescent="0.35">
      <c r="A1603" s="23" t="str">
        <f t="shared" si="285"/>
        <v>Koval Laurence</v>
      </c>
      <c r="B1603" s="23" t="str">
        <f t="shared" si="286"/>
        <v>559.17.332.0</v>
      </c>
      <c r="C1603" s="23" t="str">
        <f t="shared" si="287"/>
        <v>R7</v>
      </c>
      <c r="D1603" s="23">
        <f t="shared" si="288"/>
        <v>2.0569999999999999</v>
      </c>
      <c r="E1603" s="23" t="str">
        <f t="shared" si="289"/>
        <v>10&amp;U</v>
      </c>
      <c r="F1603" s="23" t="str">
        <f t="shared" si="290"/>
        <v>A</v>
      </c>
      <c r="G1603" s="27" t="s">
        <v>1733</v>
      </c>
      <c r="H1603" s="27" t="str">
        <f t="shared" si="295"/>
        <v/>
      </c>
      <c r="I1603" s="23" t="str">
        <f t="shared" si="291"/>
        <v>Messieurs</v>
      </c>
      <c r="J1603" t="str">
        <f t="shared" si="292"/>
        <v>332.0</v>
      </c>
      <c r="K1603">
        <f t="shared" si="293"/>
        <v>3</v>
      </c>
      <c r="L1603" s="23" t="str">
        <f t="shared" si="294"/>
        <v>R7 </v>
      </c>
      <c r="M1603" s="23" t="s">
        <v>6199</v>
      </c>
      <c r="N1603" s="23" t="s">
        <v>6200</v>
      </c>
      <c r="O1603" s="23" t="s">
        <v>2518</v>
      </c>
      <c r="P1603" s="23">
        <v>18964</v>
      </c>
      <c r="Q1603" s="23">
        <v>2.0569999999999999</v>
      </c>
      <c r="R1603" s="23" t="s">
        <v>106</v>
      </c>
      <c r="S1603" s="23" t="s">
        <v>36</v>
      </c>
    </row>
    <row r="1604" spans="1:19" x14ac:dyDescent="0.35">
      <c r="A1604" s="23" t="str">
        <f t="shared" ref="A1604:A1667" si="296">+N1604</f>
        <v>Koval Sergiy</v>
      </c>
      <c r="B1604" s="23" t="str">
        <f t="shared" ref="B1604:B1667" si="297">+M1604</f>
        <v>559.78.381.0</v>
      </c>
      <c r="C1604" s="23" t="str">
        <f t="shared" ref="C1604:C1667" si="298">LEFT(L1604,2)</f>
        <v>R9</v>
      </c>
      <c r="D1604" s="23">
        <f t="shared" ref="D1604:D1667" si="299">+Q1604</f>
        <v>0.75</v>
      </c>
      <c r="E1604" s="23" t="str">
        <f t="shared" ref="E1604:E1667" si="300">+R1604</f>
        <v>45+</v>
      </c>
      <c r="F1604" s="23" t="str">
        <f t="shared" ref="F1604:F1667" si="301">+S1604</f>
        <v>A</v>
      </c>
      <c r="G1604" s="27" t="s">
        <v>1733</v>
      </c>
      <c r="H1604" s="27" t="str">
        <f t="shared" si="295"/>
        <v/>
      </c>
      <c r="I1604" s="23" t="str">
        <f t="shared" ref="I1604:I1667" si="302">IF(K1604&gt;4,"Dames","Messieurs")</f>
        <v>Messieurs</v>
      </c>
      <c r="J1604" t="str">
        <f t="shared" ref="J1604:J1667" si="303">RIGHT(B1604,5)</f>
        <v>381.0</v>
      </c>
      <c r="K1604">
        <f t="shared" ref="K1604:K1667" si="304">VALUE(LEFT(J1604,1))</f>
        <v>3</v>
      </c>
      <c r="L1604" s="23" t="str">
        <f t="shared" ref="L1604:L1667" si="305">+O1604</f>
        <v>R9 </v>
      </c>
      <c r="M1604" s="23" t="s">
        <v>6215</v>
      </c>
      <c r="N1604" s="23" t="s">
        <v>6216</v>
      </c>
      <c r="O1604" s="23" t="s">
        <v>2525</v>
      </c>
      <c r="P1604" s="23">
        <v>32606</v>
      </c>
      <c r="Q1604" s="23">
        <v>0.75</v>
      </c>
      <c r="R1604" s="23" t="s">
        <v>76</v>
      </c>
      <c r="S1604" s="23" t="s">
        <v>36</v>
      </c>
    </row>
    <row r="1605" spans="1:19" x14ac:dyDescent="0.35">
      <c r="A1605" s="23" t="str">
        <f t="shared" si="296"/>
        <v>Kovalenko Klim</v>
      </c>
      <c r="B1605" s="23" t="str">
        <f t="shared" si="297"/>
        <v>533.14.259.1</v>
      </c>
      <c r="C1605" s="23" t="str">
        <f t="shared" si="298"/>
        <v>R9</v>
      </c>
      <c r="D1605" s="23">
        <f t="shared" si="299"/>
        <v>0.745</v>
      </c>
      <c r="E1605" s="23" t="str">
        <f t="shared" si="300"/>
        <v>12&amp;U</v>
      </c>
      <c r="F1605" s="23" t="str">
        <f t="shared" si="301"/>
        <v>A</v>
      </c>
      <c r="G1605" s="27" t="s">
        <v>3273</v>
      </c>
      <c r="H1605" s="27" t="str">
        <f t="shared" si="295"/>
        <v/>
      </c>
      <c r="I1605" s="23" t="str">
        <f t="shared" si="302"/>
        <v>Messieurs</v>
      </c>
      <c r="J1605" t="str">
        <f t="shared" si="303"/>
        <v>259.1</v>
      </c>
      <c r="K1605">
        <f t="shared" si="304"/>
        <v>2</v>
      </c>
      <c r="L1605" s="23" t="str">
        <f t="shared" si="305"/>
        <v>R9 </v>
      </c>
      <c r="M1605" s="23" t="s">
        <v>4990</v>
      </c>
      <c r="N1605" s="23" t="s">
        <v>4991</v>
      </c>
      <c r="O1605" s="23" t="s">
        <v>2525</v>
      </c>
      <c r="P1605" s="23">
        <v>44992</v>
      </c>
      <c r="Q1605" s="23">
        <v>0.745</v>
      </c>
      <c r="R1605" s="23" t="s">
        <v>50</v>
      </c>
      <c r="S1605" s="23" t="s">
        <v>36</v>
      </c>
    </row>
    <row r="1606" spans="1:19" x14ac:dyDescent="0.35">
      <c r="A1606" s="23" t="str">
        <f t="shared" si="296"/>
        <v>Kovar Alexandre</v>
      </c>
      <c r="B1606" s="23" t="str">
        <f t="shared" si="297"/>
        <v>559.87.211.0</v>
      </c>
      <c r="C1606" s="23" t="str">
        <f t="shared" si="298"/>
        <v>R7</v>
      </c>
      <c r="D1606" s="23">
        <f t="shared" si="299"/>
        <v>3.23</v>
      </c>
      <c r="E1606" s="23" t="str">
        <f t="shared" si="300"/>
        <v>35+</v>
      </c>
      <c r="F1606" s="23" t="str">
        <f t="shared" si="301"/>
        <v>S</v>
      </c>
      <c r="G1606" s="27" t="s">
        <v>497</v>
      </c>
      <c r="H1606" s="27" t="str">
        <f t="shared" si="295"/>
        <v/>
      </c>
      <c r="I1606" s="23" t="str">
        <f t="shared" si="302"/>
        <v>Messieurs</v>
      </c>
      <c r="J1606" t="str">
        <f t="shared" si="303"/>
        <v>211.0</v>
      </c>
      <c r="K1606">
        <f t="shared" si="304"/>
        <v>2</v>
      </c>
      <c r="L1606" s="23" t="str">
        <f t="shared" si="305"/>
        <v>R7 </v>
      </c>
      <c r="M1606" s="23" t="s">
        <v>2590</v>
      </c>
      <c r="N1606" s="23" t="s">
        <v>2591</v>
      </c>
      <c r="O1606" s="23" t="s">
        <v>2518</v>
      </c>
      <c r="P1606" s="23">
        <v>11376</v>
      </c>
      <c r="Q1606" s="23">
        <v>3.23</v>
      </c>
      <c r="R1606" s="23" t="s">
        <v>42</v>
      </c>
      <c r="S1606" s="23" t="s">
        <v>822</v>
      </c>
    </row>
    <row r="1607" spans="1:19" x14ac:dyDescent="0.35">
      <c r="A1607" s="23" t="str">
        <f t="shared" si="296"/>
        <v>Krasniqi Ervin</v>
      </c>
      <c r="B1607" s="23" t="str">
        <f t="shared" si="297"/>
        <v>561.08.404.0</v>
      </c>
      <c r="C1607" s="23" t="str">
        <f t="shared" si="298"/>
        <v>R9</v>
      </c>
      <c r="D1607" s="23">
        <f t="shared" si="299"/>
        <v>0.75</v>
      </c>
      <c r="E1607" s="23" t="str">
        <f t="shared" si="300"/>
        <v>18&amp;U</v>
      </c>
      <c r="F1607" s="23" t="str">
        <f t="shared" si="301"/>
        <v>S</v>
      </c>
      <c r="G1607" s="27" t="s">
        <v>1733</v>
      </c>
      <c r="H1607" s="27" t="str">
        <f t="shared" si="295"/>
        <v/>
      </c>
      <c r="I1607" s="23" t="str">
        <f t="shared" si="302"/>
        <v>Messieurs</v>
      </c>
      <c r="J1607" t="str">
        <f t="shared" si="303"/>
        <v>404.0</v>
      </c>
      <c r="K1607">
        <f t="shared" si="304"/>
        <v>4</v>
      </c>
      <c r="L1607" s="23" t="str">
        <f t="shared" si="305"/>
        <v>R9 </v>
      </c>
      <c r="M1607" s="23" t="s">
        <v>1982</v>
      </c>
      <c r="N1607" s="23" t="s">
        <v>1983</v>
      </c>
      <c r="O1607" s="23" t="s">
        <v>2525</v>
      </c>
      <c r="P1607" s="23">
        <v>32606</v>
      </c>
      <c r="Q1607" s="23">
        <v>0.75</v>
      </c>
      <c r="R1607" s="23" t="s">
        <v>71</v>
      </c>
      <c r="S1607" s="23" t="s">
        <v>822</v>
      </c>
    </row>
    <row r="1608" spans="1:19" x14ac:dyDescent="0.35">
      <c r="A1608" s="23" t="str">
        <f t="shared" si="296"/>
        <v>Krauze Agnieszka</v>
      </c>
      <c r="B1608" s="23" t="str">
        <f t="shared" si="297"/>
        <v>561.80.865.0</v>
      </c>
      <c r="C1608" s="23" t="str">
        <f t="shared" si="298"/>
        <v>R9</v>
      </c>
      <c r="D1608" s="23">
        <f t="shared" si="299"/>
        <v>0.75</v>
      </c>
      <c r="E1608" s="23" t="str">
        <f t="shared" si="300"/>
        <v>45+</v>
      </c>
      <c r="F1608" s="23" t="str">
        <f t="shared" si="301"/>
        <v>S</v>
      </c>
      <c r="G1608" s="27" t="s">
        <v>1733</v>
      </c>
      <c r="H1608" s="27" t="str">
        <f t="shared" si="295"/>
        <v/>
      </c>
      <c r="I1608" s="23" t="str">
        <f t="shared" si="302"/>
        <v>Dames</v>
      </c>
      <c r="J1608" t="str">
        <f t="shared" si="303"/>
        <v>865.0</v>
      </c>
      <c r="K1608">
        <f t="shared" si="304"/>
        <v>8</v>
      </c>
      <c r="L1608" s="23" t="str">
        <f t="shared" si="305"/>
        <v>R9 </v>
      </c>
      <c r="M1608" s="23" t="s">
        <v>2677</v>
      </c>
      <c r="N1608" s="23" t="s">
        <v>2678</v>
      </c>
      <c r="O1608" s="23" t="s">
        <v>2525</v>
      </c>
      <c r="P1608" s="23">
        <v>11849</v>
      </c>
      <c r="Q1608" s="23">
        <v>0.75</v>
      </c>
      <c r="R1608" s="23" t="s">
        <v>76</v>
      </c>
      <c r="S1608" s="23" t="s">
        <v>822</v>
      </c>
    </row>
    <row r="1609" spans="1:19" x14ac:dyDescent="0.35">
      <c r="A1609" s="23" t="str">
        <f t="shared" si="296"/>
        <v>Kreiner Johann</v>
      </c>
      <c r="B1609" s="23" t="str">
        <f t="shared" si="297"/>
        <v>562.49.458.0</v>
      </c>
      <c r="C1609" s="23" t="str">
        <f t="shared" si="298"/>
        <v>R9</v>
      </c>
      <c r="D1609" s="23">
        <f t="shared" si="299"/>
        <v>0.75</v>
      </c>
      <c r="E1609" s="23" t="str">
        <f t="shared" si="300"/>
        <v>75+</v>
      </c>
      <c r="F1609" s="23" t="str">
        <f t="shared" si="301"/>
        <v>S</v>
      </c>
      <c r="G1609" s="27" t="s">
        <v>28</v>
      </c>
      <c r="H1609" s="27" t="str">
        <f t="shared" si="295"/>
        <v/>
      </c>
      <c r="I1609" s="23" t="str">
        <f t="shared" si="302"/>
        <v>Messieurs</v>
      </c>
      <c r="J1609" t="str">
        <f t="shared" si="303"/>
        <v>458.0</v>
      </c>
      <c r="K1609">
        <f t="shared" si="304"/>
        <v>4</v>
      </c>
      <c r="L1609" s="23" t="str">
        <f t="shared" si="305"/>
        <v>R9 </v>
      </c>
      <c r="M1609" s="23" t="s">
        <v>1428</v>
      </c>
      <c r="N1609" s="23" t="s">
        <v>1429</v>
      </c>
      <c r="O1609" s="23" t="s">
        <v>2525</v>
      </c>
      <c r="P1609" s="23">
        <v>32606</v>
      </c>
      <c r="Q1609" s="23">
        <v>0.75</v>
      </c>
      <c r="R1609" s="23" t="s">
        <v>155</v>
      </c>
      <c r="S1609" s="23" t="s">
        <v>822</v>
      </c>
    </row>
    <row r="1610" spans="1:19" x14ac:dyDescent="0.35">
      <c r="A1610" s="23" t="str">
        <f t="shared" si="296"/>
        <v>Kress Eloïse</v>
      </c>
      <c r="B1610" s="23" t="str">
        <f t="shared" si="297"/>
        <v>562.06.663.0</v>
      </c>
      <c r="C1610" s="23" t="str">
        <f t="shared" si="298"/>
        <v>R8</v>
      </c>
      <c r="D1610" s="23">
        <f t="shared" si="299"/>
        <v>1.1499999999999999</v>
      </c>
      <c r="E1610" s="23" t="str">
        <f t="shared" si="300"/>
        <v>A</v>
      </c>
      <c r="F1610" s="23" t="str">
        <f t="shared" si="301"/>
        <v>S</v>
      </c>
      <c r="G1610" s="27" t="s">
        <v>2783</v>
      </c>
      <c r="H1610" s="27" t="str">
        <f t="shared" si="295"/>
        <v/>
      </c>
      <c r="I1610" s="23" t="str">
        <f t="shared" si="302"/>
        <v>Dames</v>
      </c>
      <c r="J1610" t="str">
        <f t="shared" si="303"/>
        <v>663.0</v>
      </c>
      <c r="K1610">
        <f t="shared" si="304"/>
        <v>6</v>
      </c>
      <c r="L1610" s="23" t="str">
        <f t="shared" si="305"/>
        <v>R8 </v>
      </c>
      <c r="M1610" s="23" t="s">
        <v>3236</v>
      </c>
      <c r="N1610" s="23" t="s">
        <v>3237</v>
      </c>
      <c r="O1610" s="23" t="s">
        <v>2522</v>
      </c>
      <c r="P1610" s="23">
        <v>10075</v>
      </c>
      <c r="Q1610" s="23">
        <v>1.1499999999999999</v>
      </c>
      <c r="R1610" s="23" t="s">
        <v>36</v>
      </c>
      <c r="S1610" s="23" t="s">
        <v>822</v>
      </c>
    </row>
    <row r="1611" spans="1:19" x14ac:dyDescent="0.35">
      <c r="A1611" s="23" t="str">
        <f t="shared" si="296"/>
        <v>Krohn Ayden</v>
      </c>
      <c r="B1611" s="23" t="str">
        <f t="shared" si="297"/>
        <v>533.15.421.0</v>
      </c>
      <c r="C1611" s="23" t="str">
        <f t="shared" si="298"/>
        <v>R9</v>
      </c>
      <c r="D1611" s="23">
        <f t="shared" si="299"/>
        <v>0.745</v>
      </c>
      <c r="E1611" s="23" t="str">
        <f t="shared" si="300"/>
        <v>12&amp;U</v>
      </c>
      <c r="F1611" s="23" t="str">
        <f t="shared" si="301"/>
        <v>A</v>
      </c>
      <c r="G1611" s="27" t="s">
        <v>1733</v>
      </c>
      <c r="H1611" s="27" t="str">
        <f t="shared" si="295"/>
        <v/>
      </c>
      <c r="I1611" s="23" t="str">
        <f t="shared" si="302"/>
        <v>Messieurs</v>
      </c>
      <c r="J1611" t="str">
        <f t="shared" si="303"/>
        <v>421.0</v>
      </c>
      <c r="K1611">
        <f t="shared" si="304"/>
        <v>4</v>
      </c>
      <c r="L1611" s="23" t="str">
        <f t="shared" si="305"/>
        <v>R9 </v>
      </c>
      <c r="M1611" s="23" t="s">
        <v>6229</v>
      </c>
      <c r="N1611" s="23" t="s">
        <v>6230</v>
      </c>
      <c r="O1611" s="23" t="s">
        <v>2525</v>
      </c>
      <c r="P1611" s="23">
        <v>44992</v>
      </c>
      <c r="Q1611" s="23">
        <v>0.745</v>
      </c>
      <c r="R1611" s="23" t="s">
        <v>50</v>
      </c>
      <c r="S1611" s="23" t="s">
        <v>36</v>
      </c>
    </row>
    <row r="1612" spans="1:19" x14ac:dyDescent="0.35">
      <c r="A1612" s="23" t="str">
        <f t="shared" si="296"/>
        <v>Kropf Dimt Fabienne</v>
      </c>
      <c r="B1612" s="23" t="str">
        <f t="shared" si="297"/>
        <v>563.78.576.0</v>
      </c>
      <c r="C1612" s="23" t="str">
        <f t="shared" si="298"/>
        <v>R7</v>
      </c>
      <c r="D1612" s="23">
        <f t="shared" si="299"/>
        <v>2.17</v>
      </c>
      <c r="E1612" s="23" t="str">
        <f t="shared" si="300"/>
        <v>45+</v>
      </c>
      <c r="F1612" s="23" t="str">
        <f t="shared" si="301"/>
        <v>A</v>
      </c>
      <c r="G1612" s="27" t="s">
        <v>25</v>
      </c>
      <c r="H1612" s="27" t="str">
        <f t="shared" si="295"/>
        <v/>
      </c>
      <c r="I1612" s="23" t="str">
        <f t="shared" si="302"/>
        <v>Dames</v>
      </c>
      <c r="J1612" t="str">
        <f t="shared" si="303"/>
        <v>576.0</v>
      </c>
      <c r="K1612">
        <f t="shared" si="304"/>
        <v>5</v>
      </c>
      <c r="L1612" s="23" t="str">
        <f t="shared" si="305"/>
        <v>R7 </v>
      </c>
      <c r="M1612" s="23" t="s">
        <v>385</v>
      </c>
      <c r="N1612" s="23" t="s">
        <v>2066</v>
      </c>
      <c r="O1612" s="23" t="s">
        <v>2518</v>
      </c>
      <c r="P1612" s="23">
        <v>6354</v>
      </c>
      <c r="Q1612" s="23">
        <v>2.17</v>
      </c>
      <c r="R1612" s="23" t="s">
        <v>76</v>
      </c>
      <c r="S1612" s="23" t="s">
        <v>36</v>
      </c>
    </row>
    <row r="1613" spans="1:19" x14ac:dyDescent="0.35">
      <c r="A1613" s="23" t="str">
        <f t="shared" si="296"/>
        <v>Kropf Emilie</v>
      </c>
      <c r="B1613" s="23" t="str">
        <f t="shared" si="297"/>
        <v>563.10.856.0</v>
      </c>
      <c r="C1613" s="23" t="str">
        <f t="shared" si="298"/>
        <v>R5</v>
      </c>
      <c r="D1613" s="23">
        <f t="shared" si="299"/>
        <v>5.28</v>
      </c>
      <c r="E1613" s="23" t="str">
        <f t="shared" si="300"/>
        <v>16&amp;U</v>
      </c>
      <c r="F1613" s="23" t="str">
        <f t="shared" si="301"/>
        <v>A</v>
      </c>
      <c r="G1613" s="27" t="s">
        <v>25</v>
      </c>
      <c r="H1613" s="27" t="str">
        <f t="shared" si="295"/>
        <v/>
      </c>
      <c r="I1613" s="23" t="str">
        <f t="shared" si="302"/>
        <v>Dames</v>
      </c>
      <c r="J1613" t="str">
        <f t="shared" si="303"/>
        <v>856.0</v>
      </c>
      <c r="K1613">
        <f t="shared" si="304"/>
        <v>8</v>
      </c>
      <c r="L1613" s="23" t="str">
        <f t="shared" si="305"/>
        <v>R5 </v>
      </c>
      <c r="M1613" s="23" t="s">
        <v>2064</v>
      </c>
      <c r="N1613" s="23" t="s">
        <v>2065</v>
      </c>
      <c r="O1613" s="23" t="s">
        <v>2536</v>
      </c>
      <c r="P1613" s="23">
        <v>1315</v>
      </c>
      <c r="Q1613" s="23">
        <v>5.28</v>
      </c>
      <c r="R1613" s="23" t="s">
        <v>85</v>
      </c>
      <c r="S1613" s="23" t="s">
        <v>36</v>
      </c>
    </row>
    <row r="1614" spans="1:19" x14ac:dyDescent="0.35">
      <c r="A1614" s="23" t="str">
        <f t="shared" si="296"/>
        <v>Kropp Caroline</v>
      </c>
      <c r="B1614" s="23" t="str">
        <f t="shared" si="297"/>
        <v>563.05.823.0</v>
      </c>
      <c r="C1614" s="23" t="str">
        <f t="shared" si="298"/>
        <v>R9</v>
      </c>
      <c r="D1614" s="23">
        <f t="shared" si="299"/>
        <v>0.75</v>
      </c>
      <c r="E1614" s="23" t="str">
        <f t="shared" si="300"/>
        <v>A</v>
      </c>
      <c r="F1614" s="23" t="str">
        <f t="shared" si="301"/>
        <v>S</v>
      </c>
      <c r="G1614" s="27" t="s">
        <v>1733</v>
      </c>
      <c r="H1614" s="27" t="str">
        <f t="shared" si="295"/>
        <v/>
      </c>
      <c r="I1614" s="23" t="str">
        <f t="shared" si="302"/>
        <v>Dames</v>
      </c>
      <c r="J1614" t="str">
        <f t="shared" si="303"/>
        <v>823.0</v>
      </c>
      <c r="K1614">
        <f t="shared" si="304"/>
        <v>8</v>
      </c>
      <c r="L1614" s="23" t="str">
        <f t="shared" si="305"/>
        <v>R9 </v>
      </c>
      <c r="M1614" s="23" t="s">
        <v>1970</v>
      </c>
      <c r="N1614" s="23" t="s">
        <v>1971</v>
      </c>
      <c r="O1614" s="23" t="s">
        <v>2525</v>
      </c>
      <c r="P1614" s="23">
        <v>11849</v>
      </c>
      <c r="Q1614" s="23">
        <v>0.75</v>
      </c>
      <c r="R1614" s="23" t="s">
        <v>36</v>
      </c>
      <c r="S1614" s="23" t="s">
        <v>822</v>
      </c>
    </row>
    <row r="1615" spans="1:19" x14ac:dyDescent="0.35">
      <c r="A1615" s="23" t="str">
        <f t="shared" si="296"/>
        <v>Kropp Felixa</v>
      </c>
      <c r="B1615" s="23" t="str">
        <f t="shared" si="297"/>
        <v>563.64.508.0</v>
      </c>
      <c r="C1615" s="23" t="str">
        <f t="shared" si="298"/>
        <v>R9</v>
      </c>
      <c r="D1615" s="23">
        <f t="shared" si="299"/>
        <v>0.75</v>
      </c>
      <c r="E1615" s="23" t="str">
        <f t="shared" si="300"/>
        <v>60+</v>
      </c>
      <c r="F1615" s="23" t="str">
        <f t="shared" si="301"/>
        <v>S</v>
      </c>
      <c r="G1615" s="27" t="s">
        <v>1733</v>
      </c>
      <c r="H1615" s="27" t="str">
        <f t="shared" si="295"/>
        <v/>
      </c>
      <c r="I1615" s="23" t="str">
        <f t="shared" si="302"/>
        <v>Dames</v>
      </c>
      <c r="J1615" t="str">
        <f t="shared" si="303"/>
        <v>508.0</v>
      </c>
      <c r="K1615">
        <f t="shared" si="304"/>
        <v>5</v>
      </c>
      <c r="L1615" s="23" t="str">
        <f t="shared" si="305"/>
        <v>R9 </v>
      </c>
      <c r="M1615" s="23" t="s">
        <v>1944</v>
      </c>
      <c r="N1615" s="23" t="s">
        <v>1945</v>
      </c>
      <c r="O1615" s="23" t="s">
        <v>2525</v>
      </c>
      <c r="P1615" s="23">
        <v>11849</v>
      </c>
      <c r="Q1615" s="23">
        <v>0.75</v>
      </c>
      <c r="R1615" s="23" t="s">
        <v>47</v>
      </c>
      <c r="S1615" s="23" t="s">
        <v>822</v>
      </c>
    </row>
    <row r="1616" spans="1:19" x14ac:dyDescent="0.35">
      <c r="A1616" s="23" t="str">
        <f t="shared" si="296"/>
        <v>Krueger Alain</v>
      </c>
      <c r="B1616" s="23" t="str">
        <f t="shared" si="297"/>
        <v>564.74.168.0</v>
      </c>
      <c r="C1616" s="23" t="str">
        <f t="shared" si="298"/>
        <v>R8</v>
      </c>
      <c r="D1616" s="23">
        <f t="shared" si="299"/>
        <v>0.90400000000000003</v>
      </c>
      <c r="E1616" s="23" t="str">
        <f t="shared" si="300"/>
        <v>50+</v>
      </c>
      <c r="F1616" s="23" t="str">
        <f t="shared" si="301"/>
        <v>S</v>
      </c>
      <c r="G1616" s="27" t="s">
        <v>493</v>
      </c>
      <c r="H1616" s="27" t="str">
        <f t="shared" si="295"/>
        <v/>
      </c>
      <c r="I1616" s="23" t="str">
        <f t="shared" si="302"/>
        <v>Messieurs</v>
      </c>
      <c r="J1616" t="str">
        <f t="shared" si="303"/>
        <v>168.0</v>
      </c>
      <c r="K1616">
        <f t="shared" si="304"/>
        <v>1</v>
      </c>
      <c r="L1616" s="23" t="str">
        <f t="shared" si="305"/>
        <v>R8 </v>
      </c>
      <c r="M1616" s="23" t="s">
        <v>2874</v>
      </c>
      <c r="N1616" s="23" t="s">
        <v>2875</v>
      </c>
      <c r="O1616" s="23" t="s">
        <v>2522</v>
      </c>
      <c r="P1616" s="23">
        <v>30430</v>
      </c>
      <c r="Q1616" s="23">
        <v>0.90400000000000003</v>
      </c>
      <c r="R1616" s="23" t="s">
        <v>39</v>
      </c>
      <c r="S1616" s="23" t="s">
        <v>822</v>
      </c>
    </row>
    <row r="1617" spans="1:19" x14ac:dyDescent="0.35">
      <c r="A1617" s="23" t="str">
        <f t="shared" si="296"/>
        <v>Krueger Catherine</v>
      </c>
      <c r="B1617" s="23" t="str">
        <f t="shared" si="297"/>
        <v>564.78.554.0</v>
      </c>
      <c r="C1617" s="23" t="str">
        <f t="shared" si="298"/>
        <v>R9</v>
      </c>
      <c r="D1617" s="23">
        <f t="shared" si="299"/>
        <v>0.75</v>
      </c>
      <c r="E1617" s="23" t="str">
        <f t="shared" si="300"/>
        <v>45+</v>
      </c>
      <c r="F1617" s="23" t="str">
        <f t="shared" si="301"/>
        <v>S</v>
      </c>
      <c r="G1617" s="27" t="s">
        <v>493</v>
      </c>
      <c r="H1617" s="27" t="str">
        <f t="shared" si="295"/>
        <v/>
      </c>
      <c r="I1617" s="23" t="str">
        <f t="shared" si="302"/>
        <v>Dames</v>
      </c>
      <c r="J1617" t="str">
        <f t="shared" si="303"/>
        <v>554.0</v>
      </c>
      <c r="K1617">
        <f t="shared" si="304"/>
        <v>5</v>
      </c>
      <c r="L1617" s="23" t="str">
        <f t="shared" si="305"/>
        <v>R9 </v>
      </c>
      <c r="M1617" s="23" t="s">
        <v>2140</v>
      </c>
      <c r="N1617" s="23" t="s">
        <v>2141</v>
      </c>
      <c r="O1617" s="23" t="s">
        <v>2525</v>
      </c>
      <c r="P1617" s="23">
        <v>11849</v>
      </c>
      <c r="Q1617" s="23">
        <v>0.75</v>
      </c>
      <c r="R1617" s="23" t="s">
        <v>76</v>
      </c>
      <c r="S1617" s="23" t="s">
        <v>822</v>
      </c>
    </row>
    <row r="1618" spans="1:19" x14ac:dyDescent="0.35">
      <c r="A1618" s="23" t="str">
        <f t="shared" si="296"/>
        <v>Kruger Philippe</v>
      </c>
      <c r="B1618" s="23" t="str">
        <f t="shared" si="297"/>
        <v>564.05.458.0</v>
      </c>
      <c r="C1618" s="23" t="str">
        <f t="shared" si="298"/>
        <v>R9</v>
      </c>
      <c r="D1618" s="23">
        <f t="shared" si="299"/>
        <v>0.75</v>
      </c>
      <c r="E1618" s="23" t="str">
        <f t="shared" si="300"/>
        <v>A</v>
      </c>
      <c r="F1618" s="23" t="str">
        <f t="shared" si="301"/>
        <v>S</v>
      </c>
      <c r="G1618" s="27" t="s">
        <v>1733</v>
      </c>
      <c r="H1618" s="27" t="str">
        <f t="shared" si="295"/>
        <v/>
      </c>
      <c r="I1618" s="23" t="str">
        <f t="shared" si="302"/>
        <v>Messieurs</v>
      </c>
      <c r="J1618" t="str">
        <f t="shared" si="303"/>
        <v>458.0</v>
      </c>
      <c r="K1618">
        <f t="shared" si="304"/>
        <v>4</v>
      </c>
      <c r="L1618" s="23" t="str">
        <f t="shared" si="305"/>
        <v>R9 </v>
      </c>
      <c r="M1618" s="23" t="s">
        <v>2375</v>
      </c>
      <c r="N1618" s="23" t="s">
        <v>2376</v>
      </c>
      <c r="O1618" s="23" t="s">
        <v>2525</v>
      </c>
      <c r="P1618" s="23">
        <v>32606</v>
      </c>
      <c r="Q1618" s="23">
        <v>0.75</v>
      </c>
      <c r="R1618" s="23" t="s">
        <v>36</v>
      </c>
      <c r="S1618" s="23" t="s">
        <v>822</v>
      </c>
    </row>
    <row r="1619" spans="1:19" x14ac:dyDescent="0.35">
      <c r="A1619" s="23" t="str">
        <f t="shared" si="296"/>
        <v>Kruger Victor</v>
      </c>
      <c r="B1619" s="23" t="str">
        <f t="shared" si="297"/>
        <v>564.08.362.0</v>
      </c>
      <c r="C1619" s="23" t="str">
        <f t="shared" si="298"/>
        <v>R7</v>
      </c>
      <c r="D1619" s="23">
        <f t="shared" si="299"/>
        <v>3.3679999999999999</v>
      </c>
      <c r="E1619" s="23" t="str">
        <f t="shared" si="300"/>
        <v>18&amp;U</v>
      </c>
      <c r="F1619" s="23" t="str">
        <f t="shared" si="301"/>
        <v>S</v>
      </c>
      <c r="G1619" s="27" t="s">
        <v>1733</v>
      </c>
      <c r="H1619" s="27" t="str">
        <f t="shared" si="295"/>
        <v/>
      </c>
      <c r="I1619" s="23" t="str">
        <f t="shared" si="302"/>
        <v>Messieurs</v>
      </c>
      <c r="J1619" t="str">
        <f t="shared" si="303"/>
        <v>362.0</v>
      </c>
      <c r="K1619">
        <f t="shared" si="304"/>
        <v>3</v>
      </c>
      <c r="L1619" s="23" t="str">
        <f t="shared" si="305"/>
        <v>R7 </v>
      </c>
      <c r="M1619" s="23" t="s">
        <v>3961</v>
      </c>
      <c r="N1619" s="23" t="s">
        <v>3962</v>
      </c>
      <c r="O1619" s="23" t="s">
        <v>2518</v>
      </c>
      <c r="P1619" s="23">
        <v>10640</v>
      </c>
      <c r="Q1619" s="23">
        <v>3.3679999999999999</v>
      </c>
      <c r="R1619" s="23" t="s">
        <v>71</v>
      </c>
      <c r="S1619" s="23" t="s">
        <v>822</v>
      </c>
    </row>
    <row r="1620" spans="1:19" x14ac:dyDescent="0.35">
      <c r="A1620" s="23" t="str">
        <f t="shared" si="296"/>
        <v>Kuepfer Chantal</v>
      </c>
      <c r="B1620" s="23" t="str">
        <f t="shared" si="297"/>
        <v>572.66.586.0</v>
      </c>
      <c r="C1620" s="23" t="str">
        <f t="shared" si="298"/>
        <v>R9</v>
      </c>
      <c r="D1620" s="23">
        <f t="shared" si="299"/>
        <v>0.75</v>
      </c>
      <c r="E1620" s="23" t="str">
        <f t="shared" si="300"/>
        <v>60+</v>
      </c>
      <c r="F1620" s="23" t="str">
        <f t="shared" si="301"/>
        <v>S</v>
      </c>
      <c r="G1620" s="27" t="s">
        <v>1733</v>
      </c>
      <c r="H1620" s="27" t="str">
        <f t="shared" si="295"/>
        <v/>
      </c>
      <c r="I1620" s="23" t="str">
        <f t="shared" si="302"/>
        <v>Dames</v>
      </c>
      <c r="J1620" t="str">
        <f t="shared" si="303"/>
        <v>586.0</v>
      </c>
      <c r="K1620">
        <f t="shared" si="304"/>
        <v>5</v>
      </c>
      <c r="L1620" s="23" t="str">
        <f t="shared" si="305"/>
        <v>R9 </v>
      </c>
      <c r="M1620" s="23" t="s">
        <v>1998</v>
      </c>
      <c r="N1620" s="23" t="s">
        <v>1999</v>
      </c>
      <c r="O1620" s="23" t="s">
        <v>2525</v>
      </c>
      <c r="P1620" s="23">
        <v>11849</v>
      </c>
      <c r="Q1620" s="23">
        <v>0.75</v>
      </c>
      <c r="R1620" s="23" t="s">
        <v>47</v>
      </c>
      <c r="S1620" s="23" t="s">
        <v>822</v>
      </c>
    </row>
    <row r="1621" spans="1:19" x14ac:dyDescent="0.35">
      <c r="A1621" s="23" t="str">
        <f t="shared" si="296"/>
        <v>Kuhn Fabrice</v>
      </c>
      <c r="B1621" s="23" t="str">
        <f t="shared" si="297"/>
        <v>567.79.306.0</v>
      </c>
      <c r="C1621" s="23" t="str">
        <f t="shared" si="298"/>
        <v>R7</v>
      </c>
      <c r="D1621" s="23">
        <f t="shared" si="299"/>
        <v>3.3519999999999999</v>
      </c>
      <c r="E1621" s="23" t="str">
        <f t="shared" si="300"/>
        <v>45+</v>
      </c>
      <c r="F1621" s="23" t="str">
        <f t="shared" si="301"/>
        <v>A</v>
      </c>
      <c r="G1621" s="27" t="s">
        <v>2786</v>
      </c>
      <c r="H1621" s="27" t="str">
        <f t="shared" si="295"/>
        <v/>
      </c>
      <c r="I1621" s="23" t="str">
        <f t="shared" si="302"/>
        <v>Messieurs</v>
      </c>
      <c r="J1621" t="str">
        <f t="shared" si="303"/>
        <v>306.0</v>
      </c>
      <c r="K1621">
        <f t="shared" si="304"/>
        <v>3</v>
      </c>
      <c r="L1621" s="23" t="str">
        <f t="shared" si="305"/>
        <v>R7 </v>
      </c>
      <c r="M1621" s="23" t="s">
        <v>2970</v>
      </c>
      <c r="N1621" s="23" t="s">
        <v>2971</v>
      </c>
      <c r="O1621" s="23" t="s">
        <v>2518</v>
      </c>
      <c r="P1621" s="23">
        <v>10738</v>
      </c>
      <c r="Q1621" s="23">
        <v>3.3519999999999999</v>
      </c>
      <c r="R1621" s="23" t="s">
        <v>76</v>
      </c>
      <c r="S1621" s="23" t="s">
        <v>36</v>
      </c>
    </row>
    <row r="1622" spans="1:19" x14ac:dyDescent="0.35">
      <c r="A1622" s="23" t="str">
        <f t="shared" si="296"/>
        <v>Kuhn Jonathan</v>
      </c>
      <c r="B1622" s="23" t="str">
        <f t="shared" si="297"/>
        <v>567.85.320.0</v>
      </c>
      <c r="C1622" s="23" t="str">
        <f t="shared" si="298"/>
        <v>R5</v>
      </c>
      <c r="D1622" s="23">
        <f t="shared" si="299"/>
        <v>5.4960000000000004</v>
      </c>
      <c r="E1622" s="23" t="str">
        <f t="shared" si="300"/>
        <v>40+</v>
      </c>
      <c r="F1622" s="23" t="str">
        <f t="shared" si="301"/>
        <v>A</v>
      </c>
      <c r="G1622" s="27" t="s">
        <v>4910</v>
      </c>
      <c r="H1622" s="27" t="str">
        <f t="shared" si="295"/>
        <v/>
      </c>
      <c r="I1622" s="23" t="str">
        <f t="shared" si="302"/>
        <v>Messieurs</v>
      </c>
      <c r="J1622" t="str">
        <f t="shared" si="303"/>
        <v>320.0</v>
      </c>
      <c r="K1622">
        <f t="shared" si="304"/>
        <v>3</v>
      </c>
      <c r="L1622" s="23" t="str">
        <f t="shared" si="305"/>
        <v>R5 </v>
      </c>
      <c r="M1622" s="23" t="s">
        <v>6275</v>
      </c>
      <c r="N1622" s="23" t="s">
        <v>6276</v>
      </c>
      <c r="O1622" s="23" t="s">
        <v>2536</v>
      </c>
      <c r="P1622" s="23">
        <v>3155</v>
      </c>
      <c r="Q1622" s="23">
        <v>5.4960000000000004</v>
      </c>
      <c r="R1622" s="23" t="s">
        <v>68</v>
      </c>
      <c r="S1622" s="23" t="s">
        <v>36</v>
      </c>
    </row>
    <row r="1623" spans="1:19" x14ac:dyDescent="0.35">
      <c r="A1623" s="23" t="str">
        <f t="shared" si="296"/>
        <v>Kukles Yulia</v>
      </c>
      <c r="B1623" s="23" t="str">
        <f t="shared" si="297"/>
        <v>568.92.788.0</v>
      </c>
      <c r="C1623" s="23" t="str">
        <f t="shared" si="298"/>
        <v>R7</v>
      </c>
      <c r="D1623" s="23">
        <f t="shared" si="299"/>
        <v>2.0470000000000002</v>
      </c>
      <c r="E1623" s="23" t="str">
        <f t="shared" si="300"/>
        <v>30+</v>
      </c>
      <c r="F1623" s="23" t="str">
        <f t="shared" si="301"/>
        <v>S</v>
      </c>
      <c r="G1623" s="27" t="s">
        <v>4910</v>
      </c>
      <c r="H1623" s="27" t="str">
        <f t="shared" si="295"/>
        <v/>
      </c>
      <c r="I1623" s="23" t="str">
        <f t="shared" si="302"/>
        <v>Dames</v>
      </c>
      <c r="J1623" t="str">
        <f t="shared" si="303"/>
        <v>788.0</v>
      </c>
      <c r="K1623">
        <f t="shared" si="304"/>
        <v>7</v>
      </c>
      <c r="L1623" s="23" t="str">
        <f t="shared" si="305"/>
        <v>R7 </v>
      </c>
      <c r="M1623" s="23" t="s">
        <v>6409</v>
      </c>
      <c r="N1623" s="23" t="s">
        <v>6410</v>
      </c>
      <c r="O1623" s="23" t="s">
        <v>2518</v>
      </c>
      <c r="P1623" s="23">
        <v>6741</v>
      </c>
      <c r="Q1623" s="23">
        <v>2.0470000000000002</v>
      </c>
      <c r="R1623" s="23" t="s">
        <v>35</v>
      </c>
      <c r="S1623" s="23" t="s">
        <v>822</v>
      </c>
    </row>
    <row r="1624" spans="1:19" x14ac:dyDescent="0.35">
      <c r="A1624" s="23" t="str">
        <f t="shared" si="296"/>
        <v>Kukleva Alla</v>
      </c>
      <c r="B1624" s="23" t="str">
        <f t="shared" si="297"/>
        <v>568.03.864.0</v>
      </c>
      <c r="C1624" s="23" t="str">
        <f t="shared" si="298"/>
        <v>R9</v>
      </c>
      <c r="D1624" s="23">
        <f t="shared" si="299"/>
        <v>0.75</v>
      </c>
      <c r="E1624" s="23" t="str">
        <f t="shared" si="300"/>
        <v>A</v>
      </c>
      <c r="F1624" s="23" t="str">
        <f t="shared" si="301"/>
        <v>S</v>
      </c>
      <c r="G1624" s="27" t="s">
        <v>3273</v>
      </c>
      <c r="H1624" s="27" t="str">
        <f t="shared" si="295"/>
        <v/>
      </c>
      <c r="I1624" s="23" t="str">
        <f t="shared" si="302"/>
        <v>Dames</v>
      </c>
      <c r="J1624" t="str">
        <f t="shared" si="303"/>
        <v>864.0</v>
      </c>
      <c r="K1624">
        <f t="shared" si="304"/>
        <v>8</v>
      </c>
      <c r="L1624" s="23" t="str">
        <f t="shared" si="305"/>
        <v>R9 </v>
      </c>
      <c r="M1624" s="23" t="s">
        <v>3385</v>
      </c>
      <c r="N1624" s="23" t="s">
        <v>3386</v>
      </c>
      <c r="O1624" s="23" t="s">
        <v>2525</v>
      </c>
      <c r="P1624" s="23">
        <v>11849</v>
      </c>
      <c r="Q1624" s="23">
        <v>0.75</v>
      </c>
      <c r="R1624" s="23" t="s">
        <v>36</v>
      </c>
      <c r="S1624" s="23" t="s">
        <v>822</v>
      </c>
    </row>
    <row r="1625" spans="1:19" x14ac:dyDescent="0.35">
      <c r="A1625" s="23" t="str">
        <f t="shared" si="296"/>
        <v>Küpfer Sonja</v>
      </c>
      <c r="B1625" s="23" t="str">
        <f t="shared" si="297"/>
        <v>572.62.746.0</v>
      </c>
      <c r="C1625" s="23" t="str">
        <f t="shared" si="298"/>
        <v>R6</v>
      </c>
      <c r="D1625" s="23">
        <f t="shared" si="299"/>
        <v>4.3230000000000004</v>
      </c>
      <c r="E1625" s="23" t="str">
        <f t="shared" si="300"/>
        <v>60+</v>
      </c>
      <c r="F1625" s="23" t="str">
        <f t="shared" si="301"/>
        <v>A</v>
      </c>
      <c r="G1625" s="27" t="s">
        <v>29</v>
      </c>
      <c r="H1625" s="27" t="str">
        <f t="shared" si="295"/>
        <v/>
      </c>
      <c r="I1625" s="23" t="str">
        <f t="shared" si="302"/>
        <v>Dames</v>
      </c>
      <c r="J1625" t="str">
        <f t="shared" si="303"/>
        <v>746.0</v>
      </c>
      <c r="K1625">
        <f t="shared" si="304"/>
        <v>7</v>
      </c>
      <c r="L1625" s="23" t="str">
        <f t="shared" si="305"/>
        <v>R6 </v>
      </c>
      <c r="M1625" s="23" t="s">
        <v>4110</v>
      </c>
      <c r="N1625" s="23" t="s">
        <v>4111</v>
      </c>
      <c r="O1625" s="23" t="s">
        <v>2517</v>
      </c>
      <c r="P1625" s="23">
        <v>2259</v>
      </c>
      <c r="Q1625" s="23">
        <v>4.3230000000000004</v>
      </c>
      <c r="R1625" s="23" t="s">
        <v>47</v>
      </c>
      <c r="S1625" s="23" t="s">
        <v>36</v>
      </c>
    </row>
    <row r="1626" spans="1:19" x14ac:dyDescent="0.35">
      <c r="A1626" s="23" t="str">
        <f t="shared" si="296"/>
        <v>KURTAJ Aléa</v>
      </c>
      <c r="B1626" s="23" t="str">
        <f t="shared" si="297"/>
        <v>533.15.614.0</v>
      </c>
      <c r="C1626" s="23" t="str">
        <f t="shared" si="298"/>
        <v>R9</v>
      </c>
      <c r="D1626" s="23">
        <f t="shared" si="299"/>
        <v>0.74299999999999999</v>
      </c>
      <c r="E1626" s="23" t="str">
        <f t="shared" si="300"/>
        <v>12&amp;U</v>
      </c>
      <c r="F1626" s="23" t="str">
        <f t="shared" si="301"/>
        <v>A</v>
      </c>
      <c r="G1626" s="27" t="s">
        <v>497</v>
      </c>
      <c r="H1626" s="27" t="str">
        <f t="shared" si="295"/>
        <v/>
      </c>
      <c r="I1626" s="23" t="str">
        <f t="shared" si="302"/>
        <v>Dames</v>
      </c>
      <c r="J1626" t="str">
        <f t="shared" si="303"/>
        <v>614.0</v>
      </c>
      <c r="K1626">
        <f t="shared" si="304"/>
        <v>6</v>
      </c>
      <c r="L1626" s="23" t="str">
        <f t="shared" si="305"/>
        <v>R9 </v>
      </c>
      <c r="M1626" s="23" t="s">
        <v>5637</v>
      </c>
      <c r="N1626" s="23" t="s">
        <v>5638</v>
      </c>
      <c r="O1626" s="23" t="s">
        <v>2525</v>
      </c>
      <c r="P1626" s="23">
        <v>16773</v>
      </c>
      <c r="Q1626" s="23">
        <v>0.74299999999999999</v>
      </c>
      <c r="R1626" s="23" t="s">
        <v>50</v>
      </c>
      <c r="S1626" s="23" t="s">
        <v>36</v>
      </c>
    </row>
    <row r="1627" spans="1:19" x14ac:dyDescent="0.35">
      <c r="A1627" s="23" t="str">
        <f t="shared" si="296"/>
        <v>KURTAJ Leona</v>
      </c>
      <c r="B1627" s="23" t="str">
        <f t="shared" si="297"/>
        <v>573.13.773.0</v>
      </c>
      <c r="C1627" s="23" t="str">
        <f t="shared" si="298"/>
        <v>R9</v>
      </c>
      <c r="D1627" s="23">
        <f t="shared" si="299"/>
        <v>0.75</v>
      </c>
      <c r="E1627" s="23" t="str">
        <f t="shared" si="300"/>
        <v>14&amp;U</v>
      </c>
      <c r="F1627" s="23" t="str">
        <f t="shared" si="301"/>
        <v>A</v>
      </c>
      <c r="G1627" s="27" t="s">
        <v>497</v>
      </c>
      <c r="H1627" s="27" t="str">
        <f t="shared" si="295"/>
        <v/>
      </c>
      <c r="I1627" s="23" t="str">
        <f t="shared" si="302"/>
        <v>Dames</v>
      </c>
      <c r="J1627" t="str">
        <f t="shared" si="303"/>
        <v>773.0</v>
      </c>
      <c r="K1627">
        <f t="shared" si="304"/>
        <v>7</v>
      </c>
      <c r="L1627" s="23" t="str">
        <f t="shared" si="305"/>
        <v>R9 </v>
      </c>
      <c r="M1627" s="23" t="s">
        <v>3289</v>
      </c>
      <c r="N1627" s="23" t="s">
        <v>3290</v>
      </c>
      <c r="O1627" s="23" t="s">
        <v>2525</v>
      </c>
      <c r="P1627" s="23">
        <v>11849</v>
      </c>
      <c r="Q1627" s="23">
        <v>0.75</v>
      </c>
      <c r="R1627" s="23" t="s">
        <v>81</v>
      </c>
      <c r="S1627" s="23" t="s">
        <v>36</v>
      </c>
    </row>
    <row r="1628" spans="1:19" x14ac:dyDescent="0.35">
      <c r="A1628" s="23" t="str">
        <f t="shared" si="296"/>
        <v>Kurth Julie</v>
      </c>
      <c r="B1628" s="23" t="str">
        <f t="shared" si="297"/>
        <v>573.88.575.0</v>
      </c>
      <c r="C1628" s="23" t="str">
        <f t="shared" si="298"/>
        <v>R8</v>
      </c>
      <c r="D1628" s="23">
        <f t="shared" si="299"/>
        <v>1.59</v>
      </c>
      <c r="E1628" s="23" t="str">
        <f t="shared" si="300"/>
        <v>35+</v>
      </c>
      <c r="F1628" s="23" t="str">
        <f t="shared" si="301"/>
        <v>A</v>
      </c>
      <c r="G1628" s="27" t="s">
        <v>2786</v>
      </c>
      <c r="H1628" s="27" t="str">
        <f t="shared" si="295"/>
        <v/>
      </c>
      <c r="I1628" s="23" t="str">
        <f t="shared" si="302"/>
        <v>Dames</v>
      </c>
      <c r="J1628" t="str">
        <f t="shared" si="303"/>
        <v>575.0</v>
      </c>
      <c r="K1628">
        <f t="shared" si="304"/>
        <v>5</v>
      </c>
      <c r="L1628" s="23" t="str">
        <f t="shared" si="305"/>
        <v>R8 </v>
      </c>
      <c r="M1628" s="23" t="s">
        <v>2934</v>
      </c>
      <c r="N1628" s="23" t="s">
        <v>2935</v>
      </c>
      <c r="O1628" s="23" t="s">
        <v>2522</v>
      </c>
      <c r="P1628" s="23">
        <v>8267</v>
      </c>
      <c r="Q1628" s="23">
        <v>1.59</v>
      </c>
      <c r="R1628" s="23" t="s">
        <v>42</v>
      </c>
      <c r="S1628" s="23" t="s">
        <v>36</v>
      </c>
    </row>
    <row r="1629" spans="1:19" x14ac:dyDescent="0.35">
      <c r="A1629" s="23" t="str">
        <f t="shared" si="296"/>
        <v>Kurz Alain</v>
      </c>
      <c r="B1629" s="23" t="str">
        <f t="shared" si="297"/>
        <v>573.51.486.0</v>
      </c>
      <c r="C1629" s="23" t="str">
        <f t="shared" si="298"/>
        <v>R9</v>
      </c>
      <c r="D1629" s="23">
        <f t="shared" si="299"/>
        <v>0.78900000000000003</v>
      </c>
      <c r="E1629" s="23" t="str">
        <f t="shared" si="300"/>
        <v>75+</v>
      </c>
      <c r="F1629" s="23" t="str">
        <f t="shared" si="301"/>
        <v>A</v>
      </c>
      <c r="G1629" s="27" t="s">
        <v>29</v>
      </c>
      <c r="H1629" s="27" t="str">
        <f t="shared" si="295"/>
        <v/>
      </c>
      <c r="I1629" s="23" t="str">
        <f t="shared" si="302"/>
        <v>Messieurs</v>
      </c>
      <c r="J1629" t="str">
        <f t="shared" si="303"/>
        <v>486.0</v>
      </c>
      <c r="K1629">
        <f t="shared" si="304"/>
        <v>4</v>
      </c>
      <c r="L1629" s="23" t="str">
        <f t="shared" si="305"/>
        <v>R9 </v>
      </c>
      <c r="M1629" s="23" t="s">
        <v>4262</v>
      </c>
      <c r="N1629" s="23" t="s">
        <v>4263</v>
      </c>
      <c r="O1629" s="23" t="s">
        <v>2525</v>
      </c>
      <c r="P1629" s="23">
        <v>32083</v>
      </c>
      <c r="Q1629" s="23">
        <v>0.78900000000000003</v>
      </c>
      <c r="R1629" s="23" t="s">
        <v>155</v>
      </c>
      <c r="S1629" s="23" t="s">
        <v>36</v>
      </c>
    </row>
    <row r="1630" spans="1:19" x14ac:dyDescent="0.35">
      <c r="A1630" s="23" t="str">
        <f t="shared" si="296"/>
        <v>La Marca Olivia</v>
      </c>
      <c r="B1630" s="23" t="str">
        <f t="shared" si="297"/>
        <v>533.91.745.0</v>
      </c>
      <c r="C1630" s="23" t="str">
        <f t="shared" si="298"/>
        <v>R9</v>
      </c>
      <c r="D1630" s="23">
        <f t="shared" si="299"/>
        <v>0.74299999999999999</v>
      </c>
      <c r="E1630" s="23" t="str">
        <f t="shared" si="300"/>
        <v>35+</v>
      </c>
      <c r="F1630" s="23" t="str">
        <f t="shared" si="301"/>
        <v>A</v>
      </c>
      <c r="G1630" s="27" t="s">
        <v>493</v>
      </c>
      <c r="H1630" s="27" t="str">
        <f t="shared" si="295"/>
        <v/>
      </c>
      <c r="I1630" s="23" t="str">
        <f t="shared" si="302"/>
        <v>Dames</v>
      </c>
      <c r="J1630" t="str">
        <f t="shared" si="303"/>
        <v>745.0</v>
      </c>
      <c r="K1630">
        <f t="shared" si="304"/>
        <v>7</v>
      </c>
      <c r="L1630" s="23" t="str">
        <f t="shared" si="305"/>
        <v>R9 </v>
      </c>
      <c r="M1630" s="23" t="s">
        <v>5035</v>
      </c>
      <c r="N1630" s="23" t="s">
        <v>5036</v>
      </c>
      <c r="O1630" s="23" t="s">
        <v>2525</v>
      </c>
      <c r="P1630" s="23">
        <v>16773</v>
      </c>
      <c r="Q1630" s="23">
        <v>0.74299999999999999</v>
      </c>
      <c r="R1630" s="23" t="s">
        <v>42</v>
      </c>
      <c r="S1630" s="23" t="s">
        <v>36</v>
      </c>
    </row>
    <row r="1631" spans="1:19" x14ac:dyDescent="0.35">
      <c r="A1631" s="23" t="str">
        <f t="shared" si="296"/>
        <v>Labansat Virginie</v>
      </c>
      <c r="B1631" s="23" t="str">
        <f t="shared" si="297"/>
        <v>575.77.678.0</v>
      </c>
      <c r="C1631" s="23" t="str">
        <f t="shared" si="298"/>
        <v>R7</v>
      </c>
      <c r="D1631" s="23">
        <f t="shared" si="299"/>
        <v>1.915</v>
      </c>
      <c r="E1631" s="23" t="str">
        <f t="shared" si="300"/>
        <v>45+</v>
      </c>
      <c r="F1631" s="23" t="str">
        <f t="shared" si="301"/>
        <v>A</v>
      </c>
      <c r="G1631" s="27" t="s">
        <v>29</v>
      </c>
      <c r="H1631" s="27" t="str">
        <f t="shared" si="295"/>
        <v/>
      </c>
      <c r="I1631" s="23" t="str">
        <f t="shared" si="302"/>
        <v>Dames</v>
      </c>
      <c r="J1631" t="str">
        <f t="shared" si="303"/>
        <v>678.0</v>
      </c>
      <c r="K1631">
        <f t="shared" si="304"/>
        <v>6</v>
      </c>
      <c r="L1631" s="23" t="str">
        <f t="shared" si="305"/>
        <v>R7 </v>
      </c>
      <c r="M1631" s="23" t="s">
        <v>4128</v>
      </c>
      <c r="N1631" s="23" t="s">
        <v>4129</v>
      </c>
      <c r="O1631" s="23" t="s">
        <v>2518</v>
      </c>
      <c r="P1631" s="23">
        <v>7150</v>
      </c>
      <c r="Q1631" s="23">
        <v>1.915</v>
      </c>
      <c r="R1631" s="23" t="s">
        <v>76</v>
      </c>
      <c r="S1631" s="23" t="s">
        <v>36</v>
      </c>
    </row>
    <row r="1632" spans="1:19" x14ac:dyDescent="0.35">
      <c r="A1632" s="23" t="str">
        <f t="shared" si="296"/>
        <v>Labarthe Carine</v>
      </c>
      <c r="B1632" s="23" t="str">
        <f t="shared" si="297"/>
        <v>138.64.530.0</v>
      </c>
      <c r="C1632" s="23" t="str">
        <f t="shared" si="298"/>
        <v>R9</v>
      </c>
      <c r="D1632" s="23">
        <f t="shared" si="299"/>
        <v>0.75</v>
      </c>
      <c r="E1632" s="23" t="str">
        <f t="shared" si="300"/>
        <v>60+</v>
      </c>
      <c r="F1632" s="23" t="str">
        <f t="shared" si="301"/>
        <v>A</v>
      </c>
      <c r="G1632" s="27" t="s">
        <v>493</v>
      </c>
      <c r="H1632" s="27" t="str">
        <f t="shared" si="295"/>
        <v/>
      </c>
      <c r="I1632" s="23" t="str">
        <f t="shared" si="302"/>
        <v>Dames</v>
      </c>
      <c r="J1632" t="str">
        <f t="shared" si="303"/>
        <v>530.0</v>
      </c>
      <c r="K1632">
        <f t="shared" si="304"/>
        <v>5</v>
      </c>
      <c r="L1632" s="23" t="str">
        <f t="shared" si="305"/>
        <v>R9 </v>
      </c>
      <c r="M1632" s="23" t="s">
        <v>5025</v>
      </c>
      <c r="N1632" s="23" t="s">
        <v>5026</v>
      </c>
      <c r="O1632" s="23" t="s">
        <v>2525</v>
      </c>
      <c r="P1632" s="23">
        <v>11849</v>
      </c>
      <c r="Q1632" s="23">
        <v>0.75</v>
      </c>
      <c r="R1632" s="23" t="s">
        <v>47</v>
      </c>
      <c r="S1632" s="23" t="s">
        <v>36</v>
      </c>
    </row>
    <row r="1633" spans="1:19" x14ac:dyDescent="0.35">
      <c r="A1633" s="23" t="str">
        <f t="shared" si="296"/>
        <v>Labbe Yannick</v>
      </c>
      <c r="B1633" s="23" t="str">
        <f t="shared" si="297"/>
        <v>575.73.493.0</v>
      </c>
      <c r="C1633" s="23" t="str">
        <f t="shared" si="298"/>
        <v>R7</v>
      </c>
      <c r="D1633" s="23">
        <f t="shared" si="299"/>
        <v>2.7240000000000002</v>
      </c>
      <c r="E1633" s="23" t="str">
        <f t="shared" si="300"/>
        <v>50+</v>
      </c>
      <c r="F1633" s="23" t="str">
        <f t="shared" si="301"/>
        <v>A</v>
      </c>
      <c r="G1633" s="27" t="s">
        <v>1733</v>
      </c>
      <c r="H1633" s="27" t="str">
        <f t="shared" si="295"/>
        <v/>
      </c>
      <c r="I1633" s="23" t="str">
        <f t="shared" si="302"/>
        <v>Messieurs</v>
      </c>
      <c r="J1633" t="str">
        <f t="shared" si="303"/>
        <v>493.0</v>
      </c>
      <c r="K1633">
        <f t="shared" si="304"/>
        <v>4</v>
      </c>
      <c r="L1633" s="23" t="str">
        <f t="shared" si="305"/>
        <v>R7 </v>
      </c>
      <c r="M1633" s="23" t="s">
        <v>3991</v>
      </c>
      <c r="N1633" s="23" t="s">
        <v>3992</v>
      </c>
      <c r="O1633" s="23" t="s">
        <v>2518</v>
      </c>
      <c r="P1633" s="23">
        <v>14349</v>
      </c>
      <c r="Q1633" s="23">
        <v>2.7240000000000002</v>
      </c>
      <c r="R1633" s="23" t="s">
        <v>39</v>
      </c>
      <c r="S1633" s="23" t="s">
        <v>36</v>
      </c>
    </row>
    <row r="1634" spans="1:19" x14ac:dyDescent="0.35">
      <c r="A1634" s="23" t="str">
        <f t="shared" si="296"/>
        <v>Lachat Malika</v>
      </c>
      <c r="B1634" s="23" t="str">
        <f t="shared" si="297"/>
        <v>575.87.603.0</v>
      </c>
      <c r="C1634" s="23" t="str">
        <f t="shared" si="298"/>
        <v>R7</v>
      </c>
      <c r="D1634" s="23">
        <f t="shared" si="299"/>
        <v>2.4830000000000001</v>
      </c>
      <c r="E1634" s="23" t="str">
        <f t="shared" si="300"/>
        <v>35+</v>
      </c>
      <c r="F1634" s="23" t="str">
        <f t="shared" si="301"/>
        <v>A</v>
      </c>
      <c r="G1634" s="27" t="s">
        <v>493</v>
      </c>
      <c r="H1634" s="27" t="str">
        <f t="shared" si="295"/>
        <v/>
      </c>
      <c r="I1634" s="23" t="str">
        <f t="shared" si="302"/>
        <v>Dames</v>
      </c>
      <c r="J1634" t="str">
        <f t="shared" si="303"/>
        <v>603.0</v>
      </c>
      <c r="K1634">
        <f t="shared" si="304"/>
        <v>6</v>
      </c>
      <c r="L1634" s="23" t="str">
        <f t="shared" si="305"/>
        <v>R7 </v>
      </c>
      <c r="M1634" s="23" t="s">
        <v>3622</v>
      </c>
      <c r="N1634" s="23" t="s">
        <v>3623</v>
      </c>
      <c r="O1634" s="23" t="s">
        <v>2518</v>
      </c>
      <c r="P1634" s="23">
        <v>5521</v>
      </c>
      <c r="Q1634" s="23">
        <v>2.4830000000000001</v>
      </c>
      <c r="R1634" s="23" t="s">
        <v>42</v>
      </c>
      <c r="S1634" s="23" t="s">
        <v>36</v>
      </c>
    </row>
    <row r="1635" spans="1:19" x14ac:dyDescent="0.35">
      <c r="A1635" s="23" t="str">
        <f t="shared" si="296"/>
        <v>Lachgar Karim</v>
      </c>
      <c r="B1635" s="23" t="str">
        <f t="shared" si="297"/>
        <v>575.72.436.0</v>
      </c>
      <c r="C1635" s="23" t="str">
        <f t="shared" si="298"/>
        <v>R7</v>
      </c>
      <c r="D1635" s="23">
        <f t="shared" si="299"/>
        <v>3.1190000000000002</v>
      </c>
      <c r="E1635" s="23" t="str">
        <f t="shared" si="300"/>
        <v>50+</v>
      </c>
      <c r="F1635" s="23" t="str">
        <f t="shared" si="301"/>
        <v>A</v>
      </c>
      <c r="G1635" s="27" t="s">
        <v>4910</v>
      </c>
      <c r="H1635" s="27" t="str">
        <f t="shared" si="295"/>
        <v/>
      </c>
      <c r="I1635" s="23" t="str">
        <f t="shared" si="302"/>
        <v>Messieurs</v>
      </c>
      <c r="J1635" t="str">
        <f t="shared" si="303"/>
        <v>436.0</v>
      </c>
      <c r="K1635">
        <f t="shared" si="304"/>
        <v>4</v>
      </c>
      <c r="L1635" s="23" t="str">
        <f t="shared" si="305"/>
        <v>R7 </v>
      </c>
      <c r="M1635" s="23" t="s">
        <v>6569</v>
      </c>
      <c r="N1635" s="23" t="s">
        <v>6570</v>
      </c>
      <c r="O1635" s="23" t="s">
        <v>2518</v>
      </c>
      <c r="P1635" s="23">
        <v>11990</v>
      </c>
      <c r="Q1635" s="23">
        <v>3.1190000000000002</v>
      </c>
      <c r="R1635" s="23" t="s">
        <v>39</v>
      </c>
      <c r="S1635" s="23" t="s">
        <v>36</v>
      </c>
    </row>
    <row r="1636" spans="1:19" x14ac:dyDescent="0.35">
      <c r="A1636" s="23" t="str">
        <f t="shared" si="296"/>
        <v>Lacroix Hiéronyme</v>
      </c>
      <c r="B1636" s="23" t="str">
        <f t="shared" si="297"/>
        <v>575.72.401.0</v>
      </c>
      <c r="C1636" s="23" t="str">
        <f t="shared" si="298"/>
        <v>R8</v>
      </c>
      <c r="D1636" s="23">
        <f t="shared" si="299"/>
        <v>1.375</v>
      </c>
      <c r="E1636" s="23" t="str">
        <f t="shared" si="300"/>
        <v>50+</v>
      </c>
      <c r="F1636" s="23" t="str">
        <f t="shared" si="301"/>
        <v>A</v>
      </c>
      <c r="G1636" s="27" t="s">
        <v>5553</v>
      </c>
      <c r="H1636" s="27" t="str">
        <f t="shared" si="295"/>
        <v/>
      </c>
      <c r="I1636" s="23" t="str">
        <f t="shared" si="302"/>
        <v>Messieurs</v>
      </c>
      <c r="J1636" t="str">
        <f t="shared" si="303"/>
        <v>401.0</v>
      </c>
      <c r="K1636">
        <f t="shared" si="304"/>
        <v>4</v>
      </c>
      <c r="L1636" s="23" t="str">
        <f t="shared" si="305"/>
        <v>R8 </v>
      </c>
      <c r="M1636" s="23" t="s">
        <v>5261</v>
      </c>
      <c r="N1636" s="23" t="s">
        <v>5262</v>
      </c>
      <c r="O1636" s="23" t="s">
        <v>2522</v>
      </c>
      <c r="P1636" s="23">
        <v>24896</v>
      </c>
      <c r="Q1636" s="23">
        <v>1.375</v>
      </c>
      <c r="R1636" s="23" t="s">
        <v>39</v>
      </c>
      <c r="S1636" s="23" t="s">
        <v>36</v>
      </c>
    </row>
    <row r="1637" spans="1:19" x14ac:dyDescent="0.35">
      <c r="A1637" s="23" t="str">
        <f t="shared" si="296"/>
        <v>Lacroix Hugo</v>
      </c>
      <c r="B1637" s="23" t="str">
        <f t="shared" si="297"/>
        <v>575.05.376.0</v>
      </c>
      <c r="C1637" s="23" t="str">
        <f t="shared" si="298"/>
        <v>R8</v>
      </c>
      <c r="D1637" s="23">
        <f t="shared" si="299"/>
        <v>1.6850000000000001</v>
      </c>
      <c r="E1637" s="23" t="str">
        <f t="shared" si="300"/>
        <v>A</v>
      </c>
      <c r="F1637" s="23" t="str">
        <f t="shared" si="301"/>
        <v>S</v>
      </c>
      <c r="G1637" s="27" t="s">
        <v>4909</v>
      </c>
      <c r="H1637" s="27" t="str">
        <f t="shared" si="295"/>
        <v/>
      </c>
      <c r="I1637" s="23" t="str">
        <f t="shared" si="302"/>
        <v>Messieurs</v>
      </c>
      <c r="J1637" t="str">
        <f t="shared" si="303"/>
        <v>376.0</v>
      </c>
      <c r="K1637">
        <f t="shared" si="304"/>
        <v>3</v>
      </c>
      <c r="L1637" s="23" t="str">
        <f t="shared" si="305"/>
        <v>R8 </v>
      </c>
      <c r="M1637" s="23" t="s">
        <v>5751</v>
      </c>
      <c r="N1637" s="23" t="s">
        <v>5752</v>
      </c>
      <c r="O1637" s="23" t="s">
        <v>2522</v>
      </c>
      <c r="P1637" s="23">
        <v>21996</v>
      </c>
      <c r="Q1637" s="23">
        <v>1.6850000000000001</v>
      </c>
      <c r="R1637" s="23" t="s">
        <v>36</v>
      </c>
      <c r="S1637" s="23" t="s">
        <v>822</v>
      </c>
    </row>
    <row r="1638" spans="1:19" x14ac:dyDescent="0.35">
      <c r="A1638" s="23" t="str">
        <f t="shared" si="296"/>
        <v>Lacroix Jérôme</v>
      </c>
      <c r="B1638" s="23" t="str">
        <f t="shared" si="297"/>
        <v>514.80.350.0</v>
      </c>
      <c r="C1638" s="23" t="str">
        <f t="shared" si="298"/>
        <v>R5</v>
      </c>
      <c r="D1638" s="23">
        <f t="shared" si="299"/>
        <v>5.5279999999999996</v>
      </c>
      <c r="E1638" s="23" t="str">
        <f t="shared" si="300"/>
        <v>45+</v>
      </c>
      <c r="F1638" s="23" t="str">
        <f t="shared" si="301"/>
        <v>A</v>
      </c>
      <c r="G1638" s="27" t="s">
        <v>4910</v>
      </c>
      <c r="H1638" s="27" t="str">
        <f t="shared" si="295"/>
        <v/>
      </c>
      <c r="I1638" s="23" t="str">
        <f t="shared" si="302"/>
        <v>Messieurs</v>
      </c>
      <c r="J1638" t="str">
        <f t="shared" si="303"/>
        <v>350.0</v>
      </c>
      <c r="K1638">
        <f t="shared" si="304"/>
        <v>3</v>
      </c>
      <c r="L1638" s="23" t="str">
        <f t="shared" si="305"/>
        <v>R5 </v>
      </c>
      <c r="M1638" s="23" t="s">
        <v>6269</v>
      </c>
      <c r="N1638" s="23" t="s">
        <v>6270</v>
      </c>
      <c r="O1638" s="23" t="s">
        <v>2536</v>
      </c>
      <c r="P1638" s="23">
        <v>3104</v>
      </c>
      <c r="Q1638" s="23">
        <v>5.5279999999999996</v>
      </c>
      <c r="R1638" s="23" t="s">
        <v>76</v>
      </c>
      <c r="S1638" s="23" t="s">
        <v>36</v>
      </c>
    </row>
    <row r="1639" spans="1:19" x14ac:dyDescent="0.35">
      <c r="A1639" s="23" t="str">
        <f t="shared" si="296"/>
        <v>Lacroix Sophie</v>
      </c>
      <c r="B1639" s="23" t="str">
        <f t="shared" si="297"/>
        <v>575.56.851.0</v>
      </c>
      <c r="C1639" s="23" t="str">
        <f t="shared" si="298"/>
        <v>R9</v>
      </c>
      <c r="D1639" s="23">
        <f t="shared" si="299"/>
        <v>0.75</v>
      </c>
      <c r="E1639" s="23" t="str">
        <f t="shared" si="300"/>
        <v>70+</v>
      </c>
      <c r="F1639" s="23" t="str">
        <f t="shared" si="301"/>
        <v>S</v>
      </c>
      <c r="G1639" s="27" t="s">
        <v>25</v>
      </c>
      <c r="H1639" s="27" t="str">
        <f t="shared" si="295"/>
        <v/>
      </c>
      <c r="I1639" s="23" t="str">
        <f t="shared" si="302"/>
        <v>Dames</v>
      </c>
      <c r="J1639" t="str">
        <f t="shared" si="303"/>
        <v>851.0</v>
      </c>
      <c r="K1639">
        <f t="shared" si="304"/>
        <v>8</v>
      </c>
      <c r="L1639" s="23" t="str">
        <f t="shared" si="305"/>
        <v>R9 </v>
      </c>
      <c r="M1639" s="23" t="s">
        <v>913</v>
      </c>
      <c r="N1639" s="23" t="s">
        <v>914</v>
      </c>
      <c r="O1639" s="23" t="s">
        <v>2525</v>
      </c>
      <c r="P1639" s="23">
        <v>11849</v>
      </c>
      <c r="Q1639" s="23">
        <v>0.75</v>
      </c>
      <c r="R1639" s="23" t="s">
        <v>144</v>
      </c>
      <c r="S1639" s="23" t="s">
        <v>822</v>
      </c>
    </row>
    <row r="1640" spans="1:19" x14ac:dyDescent="0.35">
      <c r="A1640" s="23" t="str">
        <f t="shared" si="296"/>
        <v>Ladak Dilara</v>
      </c>
      <c r="B1640" s="23" t="str">
        <f t="shared" si="297"/>
        <v>575.14.606.0</v>
      </c>
      <c r="C1640" s="23" t="str">
        <f t="shared" si="298"/>
        <v>R5</v>
      </c>
      <c r="D1640" s="23">
        <f t="shared" si="299"/>
        <v>5.2290000000000001</v>
      </c>
      <c r="E1640" s="23" t="str">
        <f t="shared" si="300"/>
        <v>12&amp;U</v>
      </c>
      <c r="F1640" s="23" t="str">
        <f t="shared" si="301"/>
        <v>A</v>
      </c>
      <c r="G1640" s="27" t="s">
        <v>29</v>
      </c>
      <c r="H1640" s="27" t="str">
        <f t="shared" si="295"/>
        <v/>
      </c>
      <c r="I1640" s="23" t="str">
        <f t="shared" si="302"/>
        <v>Dames</v>
      </c>
      <c r="J1640" t="str">
        <f t="shared" si="303"/>
        <v>606.0</v>
      </c>
      <c r="K1640">
        <f t="shared" si="304"/>
        <v>6</v>
      </c>
      <c r="L1640" s="23" t="str">
        <f t="shared" si="305"/>
        <v>R5 </v>
      </c>
      <c r="M1640" s="23" t="s">
        <v>5558</v>
      </c>
      <c r="N1640" s="23" t="s">
        <v>5559</v>
      </c>
      <c r="O1640" s="23" t="s">
        <v>2536</v>
      </c>
      <c r="P1640" s="23">
        <v>1350</v>
      </c>
      <c r="Q1640" s="23">
        <v>5.2290000000000001</v>
      </c>
      <c r="R1640" s="23" t="s">
        <v>50</v>
      </c>
      <c r="S1640" s="23" t="s">
        <v>36</v>
      </c>
    </row>
    <row r="1641" spans="1:19" x14ac:dyDescent="0.35">
      <c r="A1641" s="23" t="str">
        <f t="shared" si="296"/>
        <v>Laeser Julien</v>
      </c>
      <c r="B1641" s="23" t="str">
        <f t="shared" si="297"/>
        <v>580.92.358.0</v>
      </c>
      <c r="C1641" s="23" t="str">
        <f t="shared" si="298"/>
        <v>R6</v>
      </c>
      <c r="D1641" s="23">
        <f t="shared" si="299"/>
        <v>4.4219999999999997</v>
      </c>
      <c r="E1641" s="23" t="str">
        <f t="shared" si="300"/>
        <v>A</v>
      </c>
      <c r="F1641" s="23" t="str">
        <f t="shared" si="301"/>
        <v>S</v>
      </c>
      <c r="G1641" s="27" t="s">
        <v>2783</v>
      </c>
      <c r="H1641" s="27" t="str">
        <f t="shared" si="295"/>
        <v/>
      </c>
      <c r="I1641" s="23" t="str">
        <f t="shared" si="302"/>
        <v>Messieurs</v>
      </c>
      <c r="J1641" t="str">
        <f t="shared" si="303"/>
        <v>358.0</v>
      </c>
      <c r="K1641">
        <f t="shared" si="304"/>
        <v>3</v>
      </c>
      <c r="L1641" s="23" t="str">
        <f t="shared" si="305"/>
        <v>R6 </v>
      </c>
      <c r="M1641" s="23" t="s">
        <v>4050</v>
      </c>
      <c r="N1641" s="23" t="s">
        <v>4051</v>
      </c>
      <c r="O1641" s="23" t="s">
        <v>2517</v>
      </c>
      <c r="P1641" s="23">
        <v>6121</v>
      </c>
      <c r="Q1641" s="23">
        <v>4.4219999999999997</v>
      </c>
      <c r="R1641" s="23" t="s">
        <v>36</v>
      </c>
      <c r="S1641" s="23" t="s">
        <v>822</v>
      </c>
    </row>
    <row r="1642" spans="1:19" x14ac:dyDescent="0.35">
      <c r="A1642" s="23" t="str">
        <f t="shared" si="296"/>
        <v>Laffely Olivier</v>
      </c>
      <c r="B1642" s="23" t="str">
        <f t="shared" si="297"/>
        <v>576.63.453.0</v>
      </c>
      <c r="C1642" s="23" t="str">
        <f t="shared" si="298"/>
        <v>R9</v>
      </c>
      <c r="D1642" s="23">
        <f t="shared" si="299"/>
        <v>0.75</v>
      </c>
      <c r="E1642" s="23" t="str">
        <f t="shared" si="300"/>
        <v>60+</v>
      </c>
      <c r="F1642" s="23" t="str">
        <f t="shared" si="301"/>
        <v>S</v>
      </c>
      <c r="G1642" s="27" t="s">
        <v>28</v>
      </c>
      <c r="H1642" s="27" t="str">
        <f t="shared" si="295"/>
        <v/>
      </c>
      <c r="I1642" s="23" t="str">
        <f t="shared" si="302"/>
        <v>Messieurs</v>
      </c>
      <c r="J1642" t="str">
        <f t="shared" si="303"/>
        <v>453.0</v>
      </c>
      <c r="K1642">
        <f t="shared" si="304"/>
        <v>4</v>
      </c>
      <c r="L1642" s="23" t="str">
        <f t="shared" si="305"/>
        <v>R9 </v>
      </c>
      <c r="M1642" s="23" t="s">
        <v>334</v>
      </c>
      <c r="N1642" s="23" t="s">
        <v>335</v>
      </c>
      <c r="O1642" s="23" t="s">
        <v>2525</v>
      </c>
      <c r="P1642" s="23">
        <v>32606</v>
      </c>
      <c r="Q1642" s="23">
        <v>0.75</v>
      </c>
      <c r="R1642" s="23" t="s">
        <v>47</v>
      </c>
      <c r="S1642" s="23" t="s">
        <v>822</v>
      </c>
    </row>
    <row r="1643" spans="1:19" x14ac:dyDescent="0.35">
      <c r="A1643" s="23" t="str">
        <f t="shared" si="296"/>
        <v>Laghzoun Elsa</v>
      </c>
      <c r="B1643" s="23" t="str">
        <f t="shared" si="297"/>
        <v>576.92.556.0</v>
      </c>
      <c r="C1643" s="23" t="str">
        <f t="shared" si="298"/>
        <v>R9</v>
      </c>
      <c r="D1643" s="23">
        <f t="shared" si="299"/>
        <v>0.75</v>
      </c>
      <c r="E1643" s="23" t="str">
        <f t="shared" si="300"/>
        <v>30+</v>
      </c>
      <c r="F1643" s="23" t="str">
        <f t="shared" si="301"/>
        <v>S</v>
      </c>
      <c r="G1643" s="27" t="s">
        <v>2783</v>
      </c>
      <c r="H1643" s="27" t="str">
        <f t="shared" si="295"/>
        <v/>
      </c>
      <c r="I1643" s="23" t="str">
        <f t="shared" si="302"/>
        <v>Dames</v>
      </c>
      <c r="J1643" t="str">
        <f t="shared" si="303"/>
        <v>556.0</v>
      </c>
      <c r="K1643">
        <f t="shared" si="304"/>
        <v>5</v>
      </c>
      <c r="L1643" s="23" t="str">
        <f t="shared" si="305"/>
        <v>R9 </v>
      </c>
      <c r="M1643" s="23" t="s">
        <v>1592</v>
      </c>
      <c r="N1643" s="23" t="s">
        <v>1593</v>
      </c>
      <c r="O1643" s="23" t="s">
        <v>2525</v>
      </c>
      <c r="P1643" s="23">
        <v>11849</v>
      </c>
      <c r="Q1643" s="23">
        <v>0.75</v>
      </c>
      <c r="R1643" s="23" t="s">
        <v>35</v>
      </c>
      <c r="S1643" s="23" t="s">
        <v>822</v>
      </c>
    </row>
    <row r="1644" spans="1:19" x14ac:dyDescent="0.35">
      <c r="A1644" s="23" t="str">
        <f t="shared" si="296"/>
        <v>Lahaye Aline</v>
      </c>
      <c r="B1644" s="23" t="str">
        <f t="shared" si="297"/>
        <v>576.85.732.0</v>
      </c>
      <c r="C1644" s="23" t="str">
        <f t="shared" si="298"/>
        <v>R6</v>
      </c>
      <c r="D1644" s="23">
        <f t="shared" si="299"/>
        <v>3.3359999999999999</v>
      </c>
      <c r="E1644" s="23" t="str">
        <f t="shared" si="300"/>
        <v>40+</v>
      </c>
      <c r="F1644" s="23" t="str">
        <f t="shared" si="301"/>
        <v>A</v>
      </c>
      <c r="G1644" s="27" t="s">
        <v>3273</v>
      </c>
      <c r="H1644" s="27" t="str">
        <f t="shared" ref="H1644:H1704" si="306">IF(B1644=B1643,1,"")</f>
        <v/>
      </c>
      <c r="I1644" s="23" t="str">
        <f t="shared" si="302"/>
        <v>Dames</v>
      </c>
      <c r="J1644" t="str">
        <f t="shared" si="303"/>
        <v>732.0</v>
      </c>
      <c r="K1644">
        <f t="shared" si="304"/>
        <v>7</v>
      </c>
      <c r="L1644" s="23" t="str">
        <f t="shared" si="305"/>
        <v>R6 </v>
      </c>
      <c r="M1644" s="23" t="s">
        <v>3327</v>
      </c>
      <c r="N1644" s="23" t="s">
        <v>3328</v>
      </c>
      <c r="O1644" s="23" t="s">
        <v>2517</v>
      </c>
      <c r="P1644" s="23">
        <v>3785</v>
      </c>
      <c r="Q1644" s="23">
        <v>3.3359999999999999</v>
      </c>
      <c r="R1644" s="23" t="s">
        <v>68</v>
      </c>
      <c r="S1644" s="23" t="s">
        <v>36</v>
      </c>
    </row>
    <row r="1645" spans="1:19" x14ac:dyDescent="0.35">
      <c r="A1645" s="23" t="str">
        <f t="shared" si="296"/>
        <v>Lahille Jean Marc</v>
      </c>
      <c r="B1645" s="23" t="str">
        <f t="shared" si="297"/>
        <v>576.79.114.0</v>
      </c>
      <c r="C1645" s="23" t="str">
        <f t="shared" si="298"/>
        <v>R5</v>
      </c>
      <c r="D1645" s="23">
        <f t="shared" si="299"/>
        <v>4.7649999999999997</v>
      </c>
      <c r="E1645" s="23" t="str">
        <f t="shared" si="300"/>
        <v>45+</v>
      </c>
      <c r="F1645" s="23" t="str">
        <f t="shared" si="301"/>
        <v>A</v>
      </c>
      <c r="G1645" s="27" t="s">
        <v>5553</v>
      </c>
      <c r="H1645" s="27" t="str">
        <f t="shared" si="306"/>
        <v/>
      </c>
      <c r="I1645" s="23" t="str">
        <f t="shared" si="302"/>
        <v>Messieurs</v>
      </c>
      <c r="J1645" t="str">
        <f t="shared" si="303"/>
        <v>114.0</v>
      </c>
      <c r="K1645">
        <f t="shared" si="304"/>
        <v>1</v>
      </c>
      <c r="L1645" s="23" t="str">
        <f t="shared" si="305"/>
        <v>R5 </v>
      </c>
      <c r="M1645" s="23" t="s">
        <v>5097</v>
      </c>
      <c r="N1645" s="23" t="s">
        <v>5098</v>
      </c>
      <c r="O1645" s="23" t="s">
        <v>2536</v>
      </c>
      <c r="P1645" s="23">
        <v>5004</v>
      </c>
      <c r="Q1645" s="23">
        <v>4.7649999999999997</v>
      </c>
      <c r="R1645" s="23" t="s">
        <v>76</v>
      </c>
      <c r="S1645" s="23" t="s">
        <v>36</v>
      </c>
    </row>
    <row r="1646" spans="1:19" x14ac:dyDescent="0.35">
      <c r="A1646" s="23" t="str">
        <f t="shared" si="296"/>
        <v>Laik Pascal</v>
      </c>
      <c r="B1646" s="23" t="str">
        <f t="shared" si="297"/>
        <v>576.66.481.0</v>
      </c>
      <c r="C1646" s="23" t="str">
        <f t="shared" si="298"/>
        <v>R9</v>
      </c>
      <c r="D1646" s="23">
        <f t="shared" si="299"/>
        <v>0.75</v>
      </c>
      <c r="E1646" s="23" t="str">
        <f t="shared" si="300"/>
        <v>60+</v>
      </c>
      <c r="F1646" s="23" t="str">
        <f t="shared" si="301"/>
        <v>A</v>
      </c>
      <c r="G1646" s="27" t="s">
        <v>28</v>
      </c>
      <c r="H1646" s="27" t="str">
        <f t="shared" si="306"/>
        <v/>
      </c>
      <c r="I1646" s="23" t="str">
        <f t="shared" si="302"/>
        <v>Messieurs</v>
      </c>
      <c r="J1646" t="str">
        <f t="shared" si="303"/>
        <v>481.0</v>
      </c>
      <c r="K1646">
        <f t="shared" si="304"/>
        <v>4</v>
      </c>
      <c r="L1646" s="23" t="str">
        <f t="shared" si="305"/>
        <v>R9 </v>
      </c>
      <c r="M1646" s="23" t="s">
        <v>3147</v>
      </c>
      <c r="N1646" s="23" t="s">
        <v>3148</v>
      </c>
      <c r="O1646" s="23" t="s">
        <v>2525</v>
      </c>
      <c r="P1646" s="23">
        <v>32606</v>
      </c>
      <c r="Q1646" s="23">
        <v>0.75</v>
      </c>
      <c r="R1646" s="23" t="s">
        <v>47</v>
      </c>
      <c r="S1646" s="23" t="s">
        <v>36</v>
      </c>
    </row>
    <row r="1647" spans="1:19" x14ac:dyDescent="0.35">
      <c r="A1647" s="23" t="str">
        <f t="shared" si="296"/>
        <v>Laisné Emmanuel</v>
      </c>
      <c r="B1647" s="23" t="str">
        <f t="shared" si="297"/>
        <v>576.74.373.0</v>
      </c>
      <c r="C1647" s="23" t="str">
        <f t="shared" si="298"/>
        <v>R8</v>
      </c>
      <c r="D1647" s="23">
        <f t="shared" si="299"/>
        <v>1.6839999999999999</v>
      </c>
      <c r="E1647" s="23" t="str">
        <f t="shared" si="300"/>
        <v>50+</v>
      </c>
      <c r="F1647" s="23" t="str">
        <f t="shared" si="301"/>
        <v>A</v>
      </c>
      <c r="G1647" s="27" t="s">
        <v>4910</v>
      </c>
      <c r="H1647" s="27" t="str">
        <f t="shared" si="306"/>
        <v/>
      </c>
      <c r="I1647" s="23" t="str">
        <f t="shared" si="302"/>
        <v>Messieurs</v>
      </c>
      <c r="J1647" t="str">
        <f t="shared" si="303"/>
        <v>373.0</v>
      </c>
      <c r="K1647">
        <f t="shared" si="304"/>
        <v>3</v>
      </c>
      <c r="L1647" s="23" t="str">
        <f t="shared" si="305"/>
        <v>R8 </v>
      </c>
      <c r="M1647" s="23" t="s">
        <v>6732</v>
      </c>
      <c r="N1647" s="23" t="s">
        <v>6733</v>
      </c>
      <c r="O1647" s="23" t="s">
        <v>2522</v>
      </c>
      <c r="P1647" s="23">
        <v>22007</v>
      </c>
      <c r="Q1647" s="23">
        <v>1.6839999999999999</v>
      </c>
      <c r="R1647" s="23" t="s">
        <v>39</v>
      </c>
      <c r="S1647" s="23" t="s">
        <v>36</v>
      </c>
    </row>
    <row r="1648" spans="1:19" x14ac:dyDescent="0.35">
      <c r="A1648" s="23" t="str">
        <f t="shared" si="296"/>
        <v>Lalchevska Vera</v>
      </c>
      <c r="B1648" s="23" t="str">
        <f t="shared" si="297"/>
        <v>576.78.687.0</v>
      </c>
      <c r="C1648" s="23" t="str">
        <f t="shared" si="298"/>
        <v>R9</v>
      </c>
      <c r="D1648" s="23">
        <f t="shared" si="299"/>
        <v>0.75</v>
      </c>
      <c r="E1648" s="23" t="str">
        <f t="shared" si="300"/>
        <v>45+</v>
      </c>
      <c r="F1648" s="23" t="str">
        <f t="shared" si="301"/>
        <v>S</v>
      </c>
      <c r="G1648" s="27" t="s">
        <v>5553</v>
      </c>
      <c r="H1648" s="27" t="str">
        <f t="shared" si="306"/>
        <v/>
      </c>
      <c r="I1648" s="23" t="str">
        <f t="shared" si="302"/>
        <v>Dames</v>
      </c>
      <c r="J1648" t="str">
        <f t="shared" si="303"/>
        <v>687.0</v>
      </c>
      <c r="K1648">
        <f t="shared" si="304"/>
        <v>6</v>
      </c>
      <c r="L1648" s="23" t="str">
        <f t="shared" si="305"/>
        <v>R9 </v>
      </c>
      <c r="M1648" s="23" t="s">
        <v>5287</v>
      </c>
      <c r="N1648" s="23" t="s">
        <v>5288</v>
      </c>
      <c r="O1648" s="23" t="s">
        <v>2525</v>
      </c>
      <c r="P1648" s="23">
        <v>11849</v>
      </c>
      <c r="Q1648" s="23">
        <v>0.75</v>
      </c>
      <c r="R1648" s="23" t="s">
        <v>76</v>
      </c>
      <c r="S1648" s="23" t="s">
        <v>822</v>
      </c>
    </row>
    <row r="1649" spans="1:19" x14ac:dyDescent="0.35">
      <c r="A1649" s="23" t="str">
        <f t="shared" si="296"/>
        <v>Lalicata Mattias</v>
      </c>
      <c r="B1649" s="23" t="str">
        <f t="shared" si="297"/>
        <v>576.07.407.0</v>
      </c>
      <c r="C1649" s="23" t="str">
        <f t="shared" si="298"/>
        <v>R9</v>
      </c>
      <c r="D1649" s="23">
        <f t="shared" si="299"/>
        <v>0.75</v>
      </c>
      <c r="E1649" s="23" t="str">
        <f t="shared" si="300"/>
        <v>A</v>
      </c>
      <c r="F1649" s="23" t="str">
        <f t="shared" si="301"/>
        <v>S</v>
      </c>
      <c r="G1649" s="27" t="s">
        <v>5553</v>
      </c>
      <c r="H1649" s="27" t="str">
        <f t="shared" si="306"/>
        <v/>
      </c>
      <c r="I1649" s="23" t="str">
        <f t="shared" si="302"/>
        <v>Messieurs</v>
      </c>
      <c r="J1649" t="str">
        <f t="shared" si="303"/>
        <v>407.0</v>
      </c>
      <c r="K1649">
        <f t="shared" si="304"/>
        <v>4</v>
      </c>
      <c r="L1649" s="23" t="str">
        <f t="shared" si="305"/>
        <v>R9 </v>
      </c>
      <c r="M1649" s="23" t="s">
        <v>5509</v>
      </c>
      <c r="N1649" s="23" t="s">
        <v>5510</v>
      </c>
      <c r="O1649" s="23" t="s">
        <v>2525</v>
      </c>
      <c r="P1649" s="23">
        <v>32606</v>
      </c>
      <c r="Q1649" s="23">
        <v>0.75</v>
      </c>
      <c r="R1649" s="23" t="s">
        <v>36</v>
      </c>
      <c r="S1649" s="23" t="s">
        <v>822</v>
      </c>
    </row>
    <row r="1650" spans="1:19" x14ac:dyDescent="0.35">
      <c r="A1650" s="23" t="str">
        <f t="shared" si="296"/>
        <v>Lalji Ashok Basdeo</v>
      </c>
      <c r="B1650" s="23" t="str">
        <f t="shared" si="297"/>
        <v>576.53.471.0</v>
      </c>
      <c r="C1650" s="23" t="str">
        <f t="shared" si="298"/>
        <v>R8</v>
      </c>
      <c r="D1650" s="23">
        <f t="shared" si="299"/>
        <v>0.90900000000000003</v>
      </c>
      <c r="E1650" s="23" t="str">
        <f t="shared" si="300"/>
        <v>70+</v>
      </c>
      <c r="F1650" s="23" t="str">
        <f t="shared" si="301"/>
        <v>A</v>
      </c>
      <c r="G1650" s="27" t="s">
        <v>3273</v>
      </c>
      <c r="H1650" s="27" t="str">
        <f t="shared" si="306"/>
        <v/>
      </c>
      <c r="I1650" s="23" t="str">
        <f t="shared" si="302"/>
        <v>Messieurs</v>
      </c>
      <c r="J1650" t="str">
        <f t="shared" si="303"/>
        <v>471.0</v>
      </c>
      <c r="K1650">
        <f t="shared" si="304"/>
        <v>4</v>
      </c>
      <c r="L1650" s="23" t="str">
        <f t="shared" si="305"/>
        <v>R8 </v>
      </c>
      <c r="M1650" s="23" t="s">
        <v>3481</v>
      </c>
      <c r="N1650" s="23" t="s">
        <v>3482</v>
      </c>
      <c r="O1650" s="23" t="s">
        <v>2522</v>
      </c>
      <c r="P1650" s="23">
        <v>30352</v>
      </c>
      <c r="Q1650" s="23">
        <v>0.90900000000000003</v>
      </c>
      <c r="R1650" s="23" t="s">
        <v>144</v>
      </c>
      <c r="S1650" s="23" t="s">
        <v>36</v>
      </c>
    </row>
    <row r="1651" spans="1:19" x14ac:dyDescent="0.35">
      <c r="A1651" s="23" t="str">
        <f t="shared" si="296"/>
        <v>Laloe Kingombe Mathilde</v>
      </c>
      <c r="B1651" s="23" t="str">
        <f t="shared" si="297"/>
        <v>576.13.779.0</v>
      </c>
      <c r="C1651" s="23" t="str">
        <f t="shared" si="298"/>
        <v>R6</v>
      </c>
      <c r="D1651" s="23">
        <f t="shared" si="299"/>
        <v>3.629</v>
      </c>
      <c r="E1651" s="23" t="str">
        <f t="shared" si="300"/>
        <v>14&amp;U</v>
      </c>
      <c r="F1651" s="23" t="str">
        <f t="shared" si="301"/>
        <v>A</v>
      </c>
      <c r="G1651" s="27" t="s">
        <v>1733</v>
      </c>
      <c r="H1651" s="27" t="str">
        <f t="shared" si="306"/>
        <v/>
      </c>
      <c r="I1651" s="23" t="str">
        <f t="shared" si="302"/>
        <v>Dames</v>
      </c>
      <c r="J1651" t="str">
        <f t="shared" si="303"/>
        <v>779.0</v>
      </c>
      <c r="K1651">
        <f t="shared" si="304"/>
        <v>7</v>
      </c>
      <c r="L1651" s="23" t="str">
        <f t="shared" si="305"/>
        <v>R6 </v>
      </c>
      <c r="M1651" s="23" t="s">
        <v>3780</v>
      </c>
      <c r="N1651" s="23" t="s">
        <v>3781</v>
      </c>
      <c r="O1651" s="23" t="s">
        <v>2517</v>
      </c>
      <c r="P1651" s="23">
        <v>3316</v>
      </c>
      <c r="Q1651" s="23">
        <v>3.629</v>
      </c>
      <c r="R1651" s="23" t="s">
        <v>81</v>
      </c>
      <c r="S1651" s="23" t="s">
        <v>36</v>
      </c>
    </row>
    <row r="1652" spans="1:19" x14ac:dyDescent="0.35">
      <c r="A1652" s="23" t="str">
        <f t="shared" si="296"/>
        <v>Laloe Kingombe Robert</v>
      </c>
      <c r="B1652" s="23" t="str">
        <f t="shared" si="297"/>
        <v>576.14.485.0</v>
      </c>
      <c r="C1652" s="23" t="str">
        <f t="shared" si="298"/>
        <v>R6</v>
      </c>
      <c r="D1652" s="23">
        <f t="shared" si="299"/>
        <v>4.0330000000000004</v>
      </c>
      <c r="E1652" s="23" t="str">
        <f t="shared" si="300"/>
        <v>12&amp;U</v>
      </c>
      <c r="F1652" s="23" t="str">
        <f t="shared" si="301"/>
        <v>A</v>
      </c>
      <c r="G1652" s="27" t="s">
        <v>1733</v>
      </c>
      <c r="H1652" s="27" t="str">
        <f t="shared" si="306"/>
        <v/>
      </c>
      <c r="I1652" s="23" t="str">
        <f t="shared" si="302"/>
        <v>Messieurs</v>
      </c>
      <c r="J1652" t="str">
        <f t="shared" si="303"/>
        <v>485.0</v>
      </c>
      <c r="K1652">
        <f t="shared" si="304"/>
        <v>4</v>
      </c>
      <c r="L1652" s="23" t="str">
        <f t="shared" si="305"/>
        <v>R6 </v>
      </c>
      <c r="M1652" s="23" t="s">
        <v>3987</v>
      </c>
      <c r="N1652" s="23" t="s">
        <v>3988</v>
      </c>
      <c r="O1652" s="23" t="s">
        <v>2517</v>
      </c>
      <c r="P1652" s="23">
        <v>7506</v>
      </c>
      <c r="Q1652" s="23">
        <v>4.0330000000000004</v>
      </c>
      <c r="R1652" s="23" t="s">
        <v>50</v>
      </c>
      <c r="S1652" s="23" t="s">
        <v>36</v>
      </c>
    </row>
    <row r="1653" spans="1:19" x14ac:dyDescent="0.35">
      <c r="A1653" s="23" t="str">
        <f t="shared" si="296"/>
        <v>Lalonde Laetitia</v>
      </c>
      <c r="B1653" s="23" t="str">
        <f t="shared" si="297"/>
        <v>576.12.891.0</v>
      </c>
      <c r="C1653" s="23" t="str">
        <f t="shared" si="298"/>
        <v>R7</v>
      </c>
      <c r="D1653" s="23">
        <f t="shared" si="299"/>
        <v>2.9889999999999999</v>
      </c>
      <c r="E1653" s="23" t="str">
        <f t="shared" si="300"/>
        <v>14&amp;U</v>
      </c>
      <c r="F1653" s="23" t="str">
        <f t="shared" si="301"/>
        <v>A</v>
      </c>
      <c r="G1653" s="27" t="s">
        <v>27</v>
      </c>
      <c r="H1653" s="27" t="str">
        <f t="shared" si="306"/>
        <v/>
      </c>
      <c r="I1653" s="23" t="str">
        <f t="shared" si="302"/>
        <v>Dames</v>
      </c>
      <c r="J1653" t="str">
        <f t="shared" si="303"/>
        <v>891.0</v>
      </c>
      <c r="K1653">
        <f t="shared" si="304"/>
        <v>8</v>
      </c>
      <c r="L1653" s="23" t="str">
        <f t="shared" si="305"/>
        <v>R7 </v>
      </c>
      <c r="M1653" s="23" t="s">
        <v>3092</v>
      </c>
      <c r="N1653" s="23" t="s">
        <v>3093</v>
      </c>
      <c r="O1653" s="23" t="s">
        <v>2518</v>
      </c>
      <c r="P1653" s="23">
        <v>4419</v>
      </c>
      <c r="Q1653" s="23">
        <v>2.9889999999999999</v>
      </c>
      <c r="R1653" s="23" t="s">
        <v>81</v>
      </c>
      <c r="S1653" s="23" t="s">
        <v>36</v>
      </c>
    </row>
    <row r="1654" spans="1:19" x14ac:dyDescent="0.35">
      <c r="A1654" s="23" t="str">
        <f t="shared" si="296"/>
        <v>Lamarque Ewan</v>
      </c>
      <c r="B1654" s="23" t="str">
        <f t="shared" si="297"/>
        <v>576.02.316.0</v>
      </c>
      <c r="C1654" s="23" t="str">
        <f t="shared" si="298"/>
        <v>R8</v>
      </c>
      <c r="D1654" s="23">
        <f t="shared" si="299"/>
        <v>1.052</v>
      </c>
      <c r="E1654" s="23" t="str">
        <f t="shared" si="300"/>
        <v>A</v>
      </c>
      <c r="F1654" s="23" t="str">
        <f t="shared" si="301"/>
        <v>S</v>
      </c>
      <c r="G1654" s="27" t="s">
        <v>2786</v>
      </c>
      <c r="H1654" s="27" t="str">
        <f t="shared" si="306"/>
        <v/>
      </c>
      <c r="I1654" s="23" t="str">
        <f t="shared" si="302"/>
        <v>Messieurs</v>
      </c>
      <c r="J1654" t="str">
        <f t="shared" si="303"/>
        <v>316.0</v>
      </c>
      <c r="K1654">
        <f t="shared" si="304"/>
        <v>3</v>
      </c>
      <c r="L1654" s="23" t="str">
        <f t="shared" si="305"/>
        <v>R8 </v>
      </c>
      <c r="M1654" s="23" t="s">
        <v>3000</v>
      </c>
      <c r="N1654" s="23" t="s">
        <v>3001</v>
      </c>
      <c r="O1654" s="23" t="s">
        <v>2522</v>
      </c>
      <c r="P1654" s="23">
        <v>28540</v>
      </c>
      <c r="Q1654" s="23">
        <v>1.052</v>
      </c>
      <c r="R1654" s="23" t="s">
        <v>36</v>
      </c>
      <c r="S1654" s="23" t="s">
        <v>822</v>
      </c>
    </row>
    <row r="1655" spans="1:19" x14ac:dyDescent="0.35">
      <c r="A1655" s="23" t="str">
        <f t="shared" si="296"/>
        <v>Lambert Antoine</v>
      </c>
      <c r="B1655" s="23" t="str">
        <f t="shared" si="297"/>
        <v>576.10.438.0</v>
      </c>
      <c r="C1655" s="23" t="str">
        <f t="shared" si="298"/>
        <v>R7</v>
      </c>
      <c r="D1655" s="23">
        <f t="shared" si="299"/>
        <v>2.472</v>
      </c>
      <c r="E1655" s="23" t="str">
        <f t="shared" si="300"/>
        <v>16&amp;U</v>
      </c>
      <c r="F1655" s="23" t="str">
        <f t="shared" si="301"/>
        <v>A</v>
      </c>
      <c r="G1655" s="27" t="s">
        <v>3274</v>
      </c>
      <c r="H1655" s="27" t="str">
        <f t="shared" si="306"/>
        <v/>
      </c>
      <c r="I1655" s="23" t="str">
        <f t="shared" si="302"/>
        <v>Messieurs</v>
      </c>
      <c r="J1655" t="str">
        <f t="shared" si="303"/>
        <v>438.0</v>
      </c>
      <c r="K1655">
        <f t="shared" si="304"/>
        <v>4</v>
      </c>
      <c r="L1655" s="23" t="str">
        <f t="shared" si="305"/>
        <v>R7 </v>
      </c>
      <c r="M1655" s="23" t="s">
        <v>3690</v>
      </c>
      <c r="N1655" s="23" t="s">
        <v>3691</v>
      </c>
      <c r="O1655" s="23" t="s">
        <v>2518</v>
      </c>
      <c r="P1655" s="23">
        <v>15987</v>
      </c>
      <c r="Q1655" s="23">
        <v>2.472</v>
      </c>
      <c r="R1655" s="23" t="s">
        <v>85</v>
      </c>
      <c r="S1655" s="23" t="s">
        <v>36</v>
      </c>
    </row>
    <row r="1656" spans="1:19" x14ac:dyDescent="0.35">
      <c r="A1656" s="23" t="str">
        <f t="shared" si="296"/>
        <v>Lambert Catherine</v>
      </c>
      <c r="B1656" s="23" t="str">
        <f t="shared" si="297"/>
        <v>576.42.734.0</v>
      </c>
      <c r="C1656" s="23" t="str">
        <f t="shared" si="298"/>
        <v>R9</v>
      </c>
      <c r="D1656" s="23">
        <f t="shared" si="299"/>
        <v>0.75</v>
      </c>
      <c r="E1656" s="23" t="str">
        <f t="shared" si="300"/>
        <v>80+</v>
      </c>
      <c r="F1656" s="23" t="str">
        <f t="shared" si="301"/>
        <v>A</v>
      </c>
      <c r="G1656" s="27" t="s">
        <v>3273</v>
      </c>
      <c r="H1656" s="27" t="str">
        <f t="shared" si="306"/>
        <v/>
      </c>
      <c r="I1656" s="23" t="str">
        <f t="shared" si="302"/>
        <v>Dames</v>
      </c>
      <c r="J1656" t="str">
        <f t="shared" si="303"/>
        <v>734.0</v>
      </c>
      <c r="K1656">
        <f t="shared" si="304"/>
        <v>7</v>
      </c>
      <c r="L1656" s="23" t="str">
        <f t="shared" si="305"/>
        <v>R9 </v>
      </c>
      <c r="M1656" s="23" t="s">
        <v>3387</v>
      </c>
      <c r="N1656" s="23" t="s">
        <v>3388</v>
      </c>
      <c r="O1656" s="23" t="s">
        <v>2525</v>
      </c>
      <c r="P1656" s="23">
        <v>11849</v>
      </c>
      <c r="Q1656" s="23">
        <v>0.75</v>
      </c>
      <c r="R1656" s="23" t="s">
        <v>156</v>
      </c>
      <c r="S1656" s="23" t="s">
        <v>36</v>
      </c>
    </row>
    <row r="1657" spans="1:19" x14ac:dyDescent="0.35">
      <c r="A1657" s="23" t="str">
        <f t="shared" si="296"/>
        <v>Lambert Eric</v>
      </c>
      <c r="B1657" s="23" t="str">
        <f t="shared" si="297"/>
        <v>576.05.247.0</v>
      </c>
      <c r="C1657" s="23" t="str">
        <f t="shared" si="298"/>
        <v>R9</v>
      </c>
      <c r="D1657" s="23">
        <f t="shared" si="299"/>
        <v>0.75</v>
      </c>
      <c r="E1657" s="23" t="str">
        <f t="shared" si="300"/>
        <v>A</v>
      </c>
      <c r="F1657" s="23" t="str">
        <f t="shared" si="301"/>
        <v>S</v>
      </c>
      <c r="G1657" s="27" t="s">
        <v>5553</v>
      </c>
      <c r="H1657" s="27" t="str">
        <f t="shared" si="306"/>
        <v/>
      </c>
      <c r="I1657" s="23" t="str">
        <f t="shared" si="302"/>
        <v>Messieurs</v>
      </c>
      <c r="J1657" t="str">
        <f t="shared" si="303"/>
        <v>247.0</v>
      </c>
      <c r="K1657">
        <f t="shared" si="304"/>
        <v>2</v>
      </c>
      <c r="L1657" s="23" t="str">
        <f t="shared" si="305"/>
        <v>R9 </v>
      </c>
      <c r="M1657" s="23" t="s">
        <v>5347</v>
      </c>
      <c r="N1657" s="23" t="s">
        <v>5348</v>
      </c>
      <c r="O1657" s="23" t="s">
        <v>2525</v>
      </c>
      <c r="P1657" s="23">
        <v>32606</v>
      </c>
      <c r="Q1657" s="23">
        <v>0.75</v>
      </c>
      <c r="R1657" s="23" t="s">
        <v>36</v>
      </c>
      <c r="S1657" s="23" t="s">
        <v>822</v>
      </c>
    </row>
    <row r="1658" spans="1:19" x14ac:dyDescent="0.35">
      <c r="A1658" s="23" t="str">
        <f t="shared" si="296"/>
        <v>Lambert Florence</v>
      </c>
      <c r="B1658" s="23" t="str">
        <f t="shared" si="297"/>
        <v>576.65.705.0</v>
      </c>
      <c r="C1658" s="23" t="str">
        <f t="shared" si="298"/>
        <v>R8</v>
      </c>
      <c r="D1658" s="23">
        <f t="shared" si="299"/>
        <v>1.498</v>
      </c>
      <c r="E1658" s="23" t="str">
        <f t="shared" si="300"/>
        <v>60+</v>
      </c>
      <c r="F1658" s="23" t="str">
        <f t="shared" si="301"/>
        <v>A</v>
      </c>
      <c r="G1658" s="27" t="s">
        <v>3273</v>
      </c>
      <c r="H1658" s="27" t="str">
        <f t="shared" si="306"/>
        <v/>
      </c>
      <c r="I1658" s="23" t="str">
        <f t="shared" si="302"/>
        <v>Dames</v>
      </c>
      <c r="J1658" t="str">
        <f t="shared" si="303"/>
        <v>705.0</v>
      </c>
      <c r="K1658">
        <f t="shared" si="304"/>
        <v>7</v>
      </c>
      <c r="L1658" s="23" t="str">
        <f t="shared" si="305"/>
        <v>R8 </v>
      </c>
      <c r="M1658" s="23" t="s">
        <v>489</v>
      </c>
      <c r="N1658" s="23" t="s">
        <v>490</v>
      </c>
      <c r="O1658" s="23" t="s">
        <v>2522</v>
      </c>
      <c r="P1658" s="23">
        <v>8615</v>
      </c>
      <c r="Q1658" s="23">
        <v>1.498</v>
      </c>
      <c r="R1658" s="23" t="s">
        <v>47</v>
      </c>
      <c r="S1658" s="23" t="s">
        <v>36</v>
      </c>
    </row>
    <row r="1659" spans="1:19" x14ac:dyDescent="0.35">
      <c r="A1659" s="23" t="str">
        <f t="shared" si="296"/>
        <v>Lambert Hélène</v>
      </c>
      <c r="B1659" s="23" t="str">
        <f t="shared" si="297"/>
        <v>576.05.647.0</v>
      </c>
      <c r="C1659" s="23" t="str">
        <f t="shared" si="298"/>
        <v>R7</v>
      </c>
      <c r="D1659" s="23">
        <f t="shared" si="299"/>
        <v>3.0920000000000001</v>
      </c>
      <c r="E1659" s="23" t="str">
        <f t="shared" si="300"/>
        <v>A</v>
      </c>
      <c r="F1659" s="23" t="str">
        <f t="shared" si="301"/>
        <v>S</v>
      </c>
      <c r="G1659" s="27" t="s">
        <v>5553</v>
      </c>
      <c r="H1659" s="27" t="str">
        <f t="shared" si="306"/>
        <v/>
      </c>
      <c r="I1659" s="23" t="str">
        <f t="shared" si="302"/>
        <v>Dames</v>
      </c>
      <c r="J1659" t="str">
        <f t="shared" si="303"/>
        <v>647.0</v>
      </c>
      <c r="K1659">
        <f t="shared" si="304"/>
        <v>6</v>
      </c>
      <c r="L1659" s="23" t="str">
        <f t="shared" si="305"/>
        <v>R7 </v>
      </c>
      <c r="M1659" s="23" t="s">
        <v>5099</v>
      </c>
      <c r="N1659" s="23" t="s">
        <v>5100</v>
      </c>
      <c r="O1659" s="23" t="s">
        <v>2518</v>
      </c>
      <c r="P1659" s="23">
        <v>4225</v>
      </c>
      <c r="Q1659" s="23">
        <v>3.0920000000000001</v>
      </c>
      <c r="R1659" s="23" t="s">
        <v>36</v>
      </c>
      <c r="S1659" s="23" t="s">
        <v>822</v>
      </c>
    </row>
    <row r="1660" spans="1:19" x14ac:dyDescent="0.35">
      <c r="A1660" s="23" t="str">
        <f t="shared" si="296"/>
        <v>Lambert Raphael</v>
      </c>
      <c r="B1660" s="23" t="str">
        <f t="shared" si="297"/>
        <v>576.13.271.0</v>
      </c>
      <c r="C1660" s="23" t="str">
        <f t="shared" si="298"/>
        <v>R7</v>
      </c>
      <c r="D1660" s="23">
        <f t="shared" si="299"/>
        <v>3.4079999999999999</v>
      </c>
      <c r="E1660" s="23" t="str">
        <f t="shared" si="300"/>
        <v>14&amp;U</v>
      </c>
      <c r="F1660" s="23" t="str">
        <f t="shared" si="301"/>
        <v>A</v>
      </c>
      <c r="G1660" s="27" t="s">
        <v>3274</v>
      </c>
      <c r="H1660" s="27" t="str">
        <f t="shared" si="306"/>
        <v/>
      </c>
      <c r="I1660" s="23" t="str">
        <f t="shared" si="302"/>
        <v>Messieurs</v>
      </c>
      <c r="J1660" t="str">
        <f t="shared" si="303"/>
        <v>271.0</v>
      </c>
      <c r="K1660">
        <f t="shared" si="304"/>
        <v>2</v>
      </c>
      <c r="L1660" s="23" t="str">
        <f t="shared" si="305"/>
        <v>R7 </v>
      </c>
      <c r="M1660" s="23" t="s">
        <v>3702</v>
      </c>
      <c r="N1660" s="23" t="s">
        <v>3703</v>
      </c>
      <c r="O1660" s="23" t="s">
        <v>2518</v>
      </c>
      <c r="P1660" s="23">
        <v>10445</v>
      </c>
      <c r="Q1660" s="23">
        <v>3.4079999999999999</v>
      </c>
      <c r="R1660" s="23" t="s">
        <v>81</v>
      </c>
      <c r="S1660" s="23" t="s">
        <v>36</v>
      </c>
    </row>
    <row r="1661" spans="1:19" x14ac:dyDescent="0.35">
      <c r="A1661" s="23" t="str">
        <f t="shared" si="296"/>
        <v>Lambert Raphaelle</v>
      </c>
      <c r="B1661" s="23" t="str">
        <f t="shared" si="297"/>
        <v>576.02.590.0</v>
      </c>
      <c r="C1661" s="23" t="str">
        <f t="shared" si="298"/>
        <v>R9</v>
      </c>
      <c r="D1661" s="23">
        <f t="shared" si="299"/>
        <v>0.75</v>
      </c>
      <c r="E1661" s="23" t="str">
        <f t="shared" si="300"/>
        <v>A</v>
      </c>
      <c r="F1661" s="23" t="str">
        <f t="shared" si="301"/>
        <v>S</v>
      </c>
      <c r="G1661" s="27" t="s">
        <v>3273</v>
      </c>
      <c r="H1661" s="27" t="str">
        <f t="shared" si="306"/>
        <v/>
      </c>
      <c r="I1661" s="23" t="str">
        <f t="shared" si="302"/>
        <v>Dames</v>
      </c>
      <c r="J1661" t="str">
        <f t="shared" si="303"/>
        <v>590.0</v>
      </c>
      <c r="K1661">
        <f t="shared" si="304"/>
        <v>5</v>
      </c>
      <c r="L1661" s="23" t="str">
        <f t="shared" si="305"/>
        <v>R9 </v>
      </c>
      <c r="M1661" s="23" t="s">
        <v>3381</v>
      </c>
      <c r="N1661" s="23" t="s">
        <v>3382</v>
      </c>
      <c r="O1661" s="23" t="s">
        <v>2525</v>
      </c>
      <c r="P1661" s="23">
        <v>11849</v>
      </c>
      <c r="Q1661" s="23">
        <v>0.75</v>
      </c>
      <c r="R1661" s="23" t="s">
        <v>36</v>
      </c>
      <c r="S1661" s="23" t="s">
        <v>822</v>
      </c>
    </row>
    <row r="1662" spans="1:19" x14ac:dyDescent="0.35">
      <c r="A1662" s="23" t="str">
        <f t="shared" si="296"/>
        <v>Lambiel Kenny</v>
      </c>
      <c r="B1662" s="23" t="str">
        <f t="shared" si="297"/>
        <v>576.92.239.0</v>
      </c>
      <c r="C1662" s="23" t="str">
        <f t="shared" si="298"/>
        <v>R9</v>
      </c>
      <c r="D1662" s="23">
        <f t="shared" si="299"/>
        <v>0.75</v>
      </c>
      <c r="E1662" s="23" t="str">
        <f t="shared" si="300"/>
        <v>A</v>
      </c>
      <c r="F1662" s="23" t="str">
        <f t="shared" si="301"/>
        <v>S</v>
      </c>
      <c r="G1662" s="27" t="s">
        <v>25</v>
      </c>
      <c r="H1662" s="27" t="str">
        <f t="shared" si="306"/>
        <v/>
      </c>
      <c r="I1662" s="23" t="str">
        <f t="shared" si="302"/>
        <v>Messieurs</v>
      </c>
      <c r="J1662" t="str">
        <f t="shared" si="303"/>
        <v>239.0</v>
      </c>
      <c r="K1662">
        <f t="shared" si="304"/>
        <v>2</v>
      </c>
      <c r="L1662" s="23" t="str">
        <f t="shared" si="305"/>
        <v>R9 </v>
      </c>
      <c r="M1662" s="23" t="s">
        <v>827</v>
      </c>
      <c r="N1662" s="23" t="s">
        <v>828</v>
      </c>
      <c r="O1662" s="23" t="s">
        <v>2525</v>
      </c>
      <c r="P1662" s="23">
        <v>32606</v>
      </c>
      <c r="Q1662" s="23">
        <v>0.75</v>
      </c>
      <c r="R1662" s="23" t="s">
        <v>36</v>
      </c>
      <c r="S1662" s="23" t="s">
        <v>822</v>
      </c>
    </row>
    <row r="1663" spans="1:19" x14ac:dyDescent="0.35">
      <c r="A1663" s="23" t="str">
        <f t="shared" si="296"/>
        <v>Lambotte Sybille</v>
      </c>
      <c r="B1663" s="23" t="str">
        <f t="shared" si="297"/>
        <v>533.91.544.0</v>
      </c>
      <c r="C1663" s="23" t="str">
        <f t="shared" si="298"/>
        <v>R9</v>
      </c>
      <c r="D1663" s="23">
        <f t="shared" si="299"/>
        <v>0.74299999999999999</v>
      </c>
      <c r="E1663" s="23" t="str">
        <f t="shared" si="300"/>
        <v>35+</v>
      </c>
      <c r="F1663" s="23" t="str">
        <f t="shared" si="301"/>
        <v>A</v>
      </c>
      <c r="G1663" s="27" t="s">
        <v>2783</v>
      </c>
      <c r="H1663" s="27" t="str">
        <f t="shared" si="306"/>
        <v/>
      </c>
      <c r="I1663" s="23" t="str">
        <f t="shared" si="302"/>
        <v>Dames</v>
      </c>
      <c r="J1663" t="str">
        <f t="shared" si="303"/>
        <v>544.0</v>
      </c>
      <c r="K1663">
        <f t="shared" si="304"/>
        <v>5</v>
      </c>
      <c r="L1663" s="23" t="str">
        <f t="shared" si="305"/>
        <v>R9 </v>
      </c>
      <c r="M1663" s="23" t="s">
        <v>5062</v>
      </c>
      <c r="N1663" s="23" t="s">
        <v>5063</v>
      </c>
      <c r="O1663" s="23" t="s">
        <v>2525</v>
      </c>
      <c r="P1663" s="23">
        <v>16773</v>
      </c>
      <c r="Q1663" s="23">
        <v>0.74299999999999999</v>
      </c>
      <c r="R1663" s="23" t="s">
        <v>42</v>
      </c>
      <c r="S1663" s="23" t="s">
        <v>36</v>
      </c>
    </row>
    <row r="1664" spans="1:19" x14ac:dyDescent="0.35">
      <c r="A1664" s="23" t="str">
        <f t="shared" si="296"/>
        <v>Lamon Mathieu</v>
      </c>
      <c r="B1664" s="23" t="str">
        <f t="shared" si="297"/>
        <v>576.98.434.0</v>
      </c>
      <c r="C1664" s="23" t="str">
        <f t="shared" si="298"/>
        <v>R5</v>
      </c>
      <c r="D1664" s="23">
        <f t="shared" si="299"/>
        <v>4.7990000000000004</v>
      </c>
      <c r="E1664" s="23" t="str">
        <f t="shared" si="300"/>
        <v>A</v>
      </c>
      <c r="F1664" s="23" t="str">
        <f t="shared" si="301"/>
        <v>A</v>
      </c>
      <c r="G1664" s="27" t="s">
        <v>26</v>
      </c>
      <c r="H1664" s="27" t="str">
        <f t="shared" si="306"/>
        <v/>
      </c>
      <c r="I1664" s="23" t="str">
        <f t="shared" si="302"/>
        <v>Messieurs</v>
      </c>
      <c r="J1664" t="str">
        <f t="shared" si="303"/>
        <v>434.0</v>
      </c>
      <c r="K1664">
        <f t="shared" si="304"/>
        <v>4</v>
      </c>
      <c r="L1664" s="23" t="str">
        <f t="shared" si="305"/>
        <v>R5 </v>
      </c>
      <c r="M1664" s="23" t="s">
        <v>3271</v>
      </c>
      <c r="N1664" s="23" t="s">
        <v>3272</v>
      </c>
      <c r="O1664" s="23" t="s">
        <v>2536</v>
      </c>
      <c r="P1664" s="23">
        <v>4885</v>
      </c>
      <c r="Q1664" s="23">
        <v>4.7990000000000004</v>
      </c>
      <c r="R1664" s="23" t="s">
        <v>36</v>
      </c>
      <c r="S1664" s="23" t="s">
        <v>36</v>
      </c>
    </row>
    <row r="1665" spans="1:19" x14ac:dyDescent="0.35">
      <c r="A1665" s="23" t="str">
        <f t="shared" si="296"/>
        <v>Lamon Mélanie</v>
      </c>
      <c r="B1665" s="23" t="str">
        <f t="shared" si="297"/>
        <v>576.02.830.0</v>
      </c>
      <c r="C1665" s="23" t="str">
        <f t="shared" si="298"/>
        <v>R7</v>
      </c>
      <c r="D1665" s="23">
        <f t="shared" si="299"/>
        <v>3.0489999999999999</v>
      </c>
      <c r="E1665" s="23" t="str">
        <f t="shared" si="300"/>
        <v>A</v>
      </c>
      <c r="F1665" s="23" t="str">
        <f t="shared" si="301"/>
        <v>S</v>
      </c>
      <c r="G1665" s="27" t="s">
        <v>26</v>
      </c>
      <c r="H1665" s="27" t="str">
        <f t="shared" si="306"/>
        <v/>
      </c>
      <c r="I1665" s="23" t="str">
        <f t="shared" si="302"/>
        <v>Dames</v>
      </c>
      <c r="J1665" t="str">
        <f t="shared" si="303"/>
        <v>830.0</v>
      </c>
      <c r="K1665">
        <f t="shared" si="304"/>
        <v>8</v>
      </c>
      <c r="L1665" s="23" t="str">
        <f t="shared" si="305"/>
        <v>R7 </v>
      </c>
      <c r="M1665" s="23" t="s">
        <v>2506</v>
      </c>
      <c r="N1665" s="23" t="s">
        <v>2507</v>
      </c>
      <c r="O1665" s="23" t="s">
        <v>2518</v>
      </c>
      <c r="P1665" s="23">
        <v>4305</v>
      </c>
      <c r="Q1665" s="23">
        <v>3.0489999999999999</v>
      </c>
      <c r="R1665" s="23" t="s">
        <v>36</v>
      </c>
      <c r="S1665" s="23" t="s">
        <v>822</v>
      </c>
    </row>
    <row r="1666" spans="1:19" x14ac:dyDescent="0.35">
      <c r="A1666" s="23" t="str">
        <f t="shared" si="296"/>
        <v>Lamy Mona</v>
      </c>
      <c r="B1666" s="23" t="str">
        <f t="shared" si="297"/>
        <v>576.90.674.0</v>
      </c>
      <c r="C1666" s="23" t="str">
        <f t="shared" si="298"/>
        <v>R9</v>
      </c>
      <c r="D1666" s="23">
        <f t="shared" si="299"/>
        <v>0.75</v>
      </c>
      <c r="E1666" s="23" t="str">
        <f t="shared" si="300"/>
        <v>35+</v>
      </c>
      <c r="F1666" s="23" t="str">
        <f t="shared" si="301"/>
        <v>S</v>
      </c>
      <c r="G1666" s="27" t="s">
        <v>3273</v>
      </c>
      <c r="H1666" s="27" t="str">
        <f t="shared" si="306"/>
        <v/>
      </c>
      <c r="I1666" s="23" t="str">
        <f t="shared" si="302"/>
        <v>Dames</v>
      </c>
      <c r="J1666" t="str">
        <f t="shared" si="303"/>
        <v>674.0</v>
      </c>
      <c r="K1666">
        <f t="shared" si="304"/>
        <v>6</v>
      </c>
      <c r="L1666" s="23" t="str">
        <f t="shared" si="305"/>
        <v>R9 </v>
      </c>
      <c r="M1666" s="23" t="s">
        <v>3357</v>
      </c>
      <c r="N1666" s="23" t="s">
        <v>3358</v>
      </c>
      <c r="O1666" s="23" t="s">
        <v>2525</v>
      </c>
      <c r="P1666" s="23">
        <v>11849</v>
      </c>
      <c r="Q1666" s="23">
        <v>0.75</v>
      </c>
      <c r="R1666" s="23" t="s">
        <v>42</v>
      </c>
      <c r="S1666" s="23" t="s">
        <v>822</v>
      </c>
    </row>
    <row r="1667" spans="1:19" x14ac:dyDescent="0.35">
      <c r="A1667" s="23" t="str">
        <f t="shared" si="296"/>
        <v>Landerer Hugo</v>
      </c>
      <c r="B1667" s="23" t="str">
        <f t="shared" si="297"/>
        <v>577.77.455.0</v>
      </c>
      <c r="C1667" s="23" t="str">
        <f t="shared" si="298"/>
        <v>R8</v>
      </c>
      <c r="D1667" s="23">
        <f t="shared" si="299"/>
        <v>1.276</v>
      </c>
      <c r="E1667" s="23" t="str">
        <f t="shared" si="300"/>
        <v>45+</v>
      </c>
      <c r="F1667" s="23" t="str">
        <f t="shared" si="301"/>
        <v>A</v>
      </c>
      <c r="G1667" s="27" t="s">
        <v>29</v>
      </c>
      <c r="H1667" s="27" t="str">
        <f t="shared" si="306"/>
        <v/>
      </c>
      <c r="I1667" s="23" t="str">
        <f t="shared" si="302"/>
        <v>Messieurs</v>
      </c>
      <c r="J1667" t="str">
        <f t="shared" si="303"/>
        <v>455.0</v>
      </c>
      <c r="K1667">
        <f t="shared" si="304"/>
        <v>4</v>
      </c>
      <c r="L1667" s="23" t="str">
        <f t="shared" si="305"/>
        <v>R8 </v>
      </c>
      <c r="M1667" s="23" t="s">
        <v>5584</v>
      </c>
      <c r="N1667" s="23" t="s">
        <v>5585</v>
      </c>
      <c r="O1667" s="23" t="s">
        <v>2522</v>
      </c>
      <c r="P1667" s="23">
        <v>26042</v>
      </c>
      <c r="Q1667" s="23">
        <v>1.276</v>
      </c>
      <c r="R1667" s="23" t="s">
        <v>76</v>
      </c>
      <c r="S1667" s="23" t="s">
        <v>36</v>
      </c>
    </row>
    <row r="1668" spans="1:19" x14ac:dyDescent="0.35">
      <c r="A1668" s="23" t="str">
        <f t="shared" ref="A1668:A1731" si="307">+N1668</f>
        <v>Landry Romain</v>
      </c>
      <c r="B1668" s="23" t="str">
        <f t="shared" ref="B1668:B1731" si="308">+M1668</f>
        <v>577.08.353.0</v>
      </c>
      <c r="C1668" s="23" t="str">
        <f t="shared" ref="C1668:C1731" si="309">LEFT(L1668,2)</f>
        <v>R5</v>
      </c>
      <c r="D1668" s="23">
        <f t="shared" ref="D1668:D1731" si="310">+Q1668</f>
        <v>5.2080000000000002</v>
      </c>
      <c r="E1668" s="23" t="str">
        <f t="shared" ref="E1668:E1731" si="311">+R1668</f>
        <v>18&amp;U</v>
      </c>
      <c r="F1668" s="23" t="str">
        <f t="shared" ref="F1668:F1731" si="312">+S1668</f>
        <v>A</v>
      </c>
      <c r="G1668" s="27" t="s">
        <v>1733</v>
      </c>
      <c r="H1668" s="27" t="str">
        <f t="shared" si="306"/>
        <v/>
      </c>
      <c r="I1668" s="23" t="str">
        <f t="shared" ref="I1668:I1731" si="313">IF(K1668&gt;4,"Dames","Messieurs")</f>
        <v>Messieurs</v>
      </c>
      <c r="J1668" t="str">
        <f t="shared" ref="J1668:J1731" si="314">RIGHT(B1668,5)</f>
        <v>353.0</v>
      </c>
      <c r="K1668">
        <f t="shared" ref="K1668:K1731" si="315">VALUE(LEFT(J1668,1))</f>
        <v>3</v>
      </c>
      <c r="L1668" s="23" t="str">
        <f t="shared" ref="L1668:L1731" si="316">+O1668</f>
        <v>R5 </v>
      </c>
      <c r="M1668" s="23" t="s">
        <v>6152</v>
      </c>
      <c r="N1668" s="23" t="s">
        <v>6153</v>
      </c>
      <c r="O1668" s="23" t="s">
        <v>2536</v>
      </c>
      <c r="P1668" s="23">
        <v>3779</v>
      </c>
      <c r="Q1668" s="23">
        <v>5.2080000000000002</v>
      </c>
      <c r="R1668" s="23" t="s">
        <v>71</v>
      </c>
      <c r="S1668" s="23" t="s">
        <v>36</v>
      </c>
    </row>
    <row r="1669" spans="1:19" x14ac:dyDescent="0.35">
      <c r="A1669" s="23" t="str">
        <f t="shared" si="307"/>
        <v>Lanet Françoise</v>
      </c>
      <c r="B1669" s="23" t="str">
        <f t="shared" si="308"/>
        <v>577.49.538.0</v>
      </c>
      <c r="C1669" s="23" t="str">
        <f t="shared" si="309"/>
        <v>R9</v>
      </c>
      <c r="D1669" s="23">
        <f t="shared" si="310"/>
        <v>0.75</v>
      </c>
      <c r="E1669" s="23" t="str">
        <f t="shared" si="311"/>
        <v>75+</v>
      </c>
      <c r="F1669" s="23" t="str">
        <f t="shared" si="312"/>
        <v>S</v>
      </c>
      <c r="G1669" s="27" t="s">
        <v>497</v>
      </c>
      <c r="H1669" s="27" t="str">
        <f t="shared" si="306"/>
        <v/>
      </c>
      <c r="I1669" s="23" t="str">
        <f t="shared" si="313"/>
        <v>Dames</v>
      </c>
      <c r="J1669" t="str">
        <f t="shared" si="314"/>
        <v>538.0</v>
      </c>
      <c r="K1669">
        <f t="shared" si="315"/>
        <v>5</v>
      </c>
      <c r="L1669" s="23" t="str">
        <f t="shared" si="316"/>
        <v>R9 </v>
      </c>
      <c r="M1669" s="23" t="s">
        <v>1200</v>
      </c>
      <c r="N1669" s="23" t="s">
        <v>1201</v>
      </c>
      <c r="O1669" s="23" t="s">
        <v>2525</v>
      </c>
      <c r="P1669" s="23">
        <v>11849</v>
      </c>
      <c r="Q1669" s="23">
        <v>0.75</v>
      </c>
      <c r="R1669" s="23" t="s">
        <v>155</v>
      </c>
      <c r="S1669" s="23" t="s">
        <v>822</v>
      </c>
    </row>
    <row r="1670" spans="1:19" x14ac:dyDescent="0.35">
      <c r="A1670" s="23" t="str">
        <f t="shared" si="307"/>
        <v>Lanfranchi Teodoro</v>
      </c>
      <c r="B1670" s="23" t="str">
        <f t="shared" si="308"/>
        <v>577.12.388.0</v>
      </c>
      <c r="C1670" s="23" t="str">
        <f t="shared" si="309"/>
        <v>R9</v>
      </c>
      <c r="D1670" s="23">
        <f t="shared" si="310"/>
        <v>0.75</v>
      </c>
      <c r="E1670" s="23" t="str">
        <f t="shared" si="311"/>
        <v>14&amp;U</v>
      </c>
      <c r="F1670" s="23" t="str">
        <f t="shared" si="312"/>
        <v>S</v>
      </c>
      <c r="G1670" s="27" t="s">
        <v>1733</v>
      </c>
      <c r="H1670" s="27" t="str">
        <f t="shared" si="306"/>
        <v/>
      </c>
      <c r="I1670" s="23" t="str">
        <f t="shared" si="313"/>
        <v>Messieurs</v>
      </c>
      <c r="J1670" t="str">
        <f t="shared" si="314"/>
        <v>388.0</v>
      </c>
      <c r="K1670">
        <f t="shared" si="315"/>
        <v>3</v>
      </c>
      <c r="L1670" s="23" t="str">
        <f t="shared" si="316"/>
        <v>R9 </v>
      </c>
      <c r="M1670" s="23" t="s">
        <v>4016</v>
      </c>
      <c r="N1670" s="23" t="s">
        <v>4017</v>
      </c>
      <c r="O1670" s="23" t="s">
        <v>2525</v>
      </c>
      <c r="P1670" s="23">
        <v>32606</v>
      </c>
      <c r="Q1670" s="23">
        <v>0.75</v>
      </c>
      <c r="R1670" s="23" t="s">
        <v>81</v>
      </c>
      <c r="S1670" s="23" t="s">
        <v>822</v>
      </c>
    </row>
    <row r="1671" spans="1:19" x14ac:dyDescent="0.35">
      <c r="A1671" s="23" t="str">
        <f t="shared" si="307"/>
        <v>Langlois Largo</v>
      </c>
      <c r="B1671" s="23" t="str">
        <f t="shared" si="308"/>
        <v>578.12.268.0</v>
      </c>
      <c r="C1671" s="23" t="str">
        <f t="shared" si="309"/>
        <v>R5</v>
      </c>
      <c r="D1671" s="23">
        <f t="shared" si="310"/>
        <v>5.5170000000000003</v>
      </c>
      <c r="E1671" s="23" t="str">
        <f t="shared" si="311"/>
        <v>14&amp;U</v>
      </c>
      <c r="F1671" s="23" t="str">
        <f t="shared" si="312"/>
        <v>A</v>
      </c>
      <c r="G1671" s="27" t="s">
        <v>7003</v>
      </c>
      <c r="H1671" s="27" t="str">
        <f t="shared" si="306"/>
        <v/>
      </c>
      <c r="I1671" s="23" t="str">
        <f t="shared" si="313"/>
        <v>Messieurs</v>
      </c>
      <c r="J1671" t="str">
        <f t="shared" si="314"/>
        <v>268.0</v>
      </c>
      <c r="K1671">
        <f t="shared" si="315"/>
        <v>2</v>
      </c>
      <c r="L1671" s="23" t="str">
        <f t="shared" si="316"/>
        <v>R5 </v>
      </c>
      <c r="M1671" s="23" t="s">
        <v>2808</v>
      </c>
      <c r="N1671" s="23" t="s">
        <v>2809</v>
      </c>
      <c r="O1671" s="23" t="s">
        <v>2536</v>
      </c>
      <c r="P1671" s="23">
        <v>3118</v>
      </c>
      <c r="Q1671" s="23">
        <v>5.5170000000000003</v>
      </c>
      <c r="R1671" s="23" t="s">
        <v>81</v>
      </c>
      <c r="S1671" s="23" t="s">
        <v>36</v>
      </c>
    </row>
    <row r="1672" spans="1:19" x14ac:dyDescent="0.35">
      <c r="A1672" s="23" t="str">
        <f t="shared" si="307"/>
        <v>Langmoen Hanne</v>
      </c>
      <c r="B1672" s="23" t="str">
        <f t="shared" si="308"/>
        <v>578.76.661.0</v>
      </c>
      <c r="C1672" s="23" t="str">
        <f t="shared" si="309"/>
        <v>R9</v>
      </c>
      <c r="D1672" s="23">
        <f t="shared" si="310"/>
        <v>0.75</v>
      </c>
      <c r="E1672" s="23" t="str">
        <f t="shared" si="311"/>
        <v>50+</v>
      </c>
      <c r="F1672" s="23" t="str">
        <f t="shared" si="312"/>
        <v>A</v>
      </c>
      <c r="G1672" s="27" t="s">
        <v>1733</v>
      </c>
      <c r="H1672" s="27" t="str">
        <f t="shared" si="306"/>
        <v/>
      </c>
      <c r="I1672" s="23" t="str">
        <f t="shared" si="313"/>
        <v>Dames</v>
      </c>
      <c r="J1672" t="str">
        <f t="shared" si="314"/>
        <v>661.0</v>
      </c>
      <c r="K1672">
        <f t="shared" si="315"/>
        <v>6</v>
      </c>
      <c r="L1672" s="23" t="str">
        <f t="shared" si="316"/>
        <v>R9 </v>
      </c>
      <c r="M1672" s="23" t="s">
        <v>3932</v>
      </c>
      <c r="N1672" s="23" t="s">
        <v>3933</v>
      </c>
      <c r="O1672" s="23" t="s">
        <v>2525</v>
      </c>
      <c r="P1672" s="23">
        <v>11849</v>
      </c>
      <c r="Q1672" s="23">
        <v>0.75</v>
      </c>
      <c r="R1672" s="23" t="s">
        <v>39</v>
      </c>
      <c r="S1672" s="23" t="s">
        <v>36</v>
      </c>
    </row>
    <row r="1673" spans="1:19" x14ac:dyDescent="0.35">
      <c r="A1673" s="23" t="str">
        <f t="shared" si="307"/>
        <v>Lanuzza Andrea</v>
      </c>
      <c r="B1673" s="23" t="str">
        <f t="shared" si="308"/>
        <v>579.18.318.0</v>
      </c>
      <c r="C1673" s="23" t="str">
        <f t="shared" si="309"/>
        <v>R9</v>
      </c>
      <c r="D1673" s="23">
        <f t="shared" si="310"/>
        <v>0.745</v>
      </c>
      <c r="E1673" s="23" t="str">
        <f t="shared" si="311"/>
        <v>10&amp;U</v>
      </c>
      <c r="F1673" s="23" t="str">
        <f t="shared" si="312"/>
        <v>A</v>
      </c>
      <c r="G1673" s="27" t="s">
        <v>493</v>
      </c>
      <c r="H1673" s="27" t="str">
        <f t="shared" si="306"/>
        <v/>
      </c>
      <c r="I1673" s="23" t="str">
        <f t="shared" si="313"/>
        <v>Messieurs</v>
      </c>
      <c r="J1673" t="str">
        <f t="shared" si="314"/>
        <v>318.0</v>
      </c>
      <c r="K1673">
        <f t="shared" si="315"/>
        <v>3</v>
      </c>
      <c r="L1673" s="23" t="str">
        <f t="shared" si="316"/>
        <v>R9 </v>
      </c>
      <c r="M1673" s="23" t="s">
        <v>5039</v>
      </c>
      <c r="N1673" s="23" t="s">
        <v>5040</v>
      </c>
      <c r="O1673" s="23" t="s">
        <v>2525</v>
      </c>
      <c r="P1673" s="23">
        <v>44992</v>
      </c>
      <c r="Q1673" s="23">
        <v>0.745</v>
      </c>
      <c r="R1673" s="23" t="s">
        <v>106</v>
      </c>
      <c r="S1673" s="23" t="s">
        <v>36</v>
      </c>
    </row>
    <row r="1674" spans="1:19" x14ac:dyDescent="0.35">
      <c r="A1674" s="23" t="str">
        <f t="shared" si="307"/>
        <v>Lanuzza Laura</v>
      </c>
      <c r="B1674" s="23" t="str">
        <f t="shared" si="308"/>
        <v>579.13.658.0</v>
      </c>
      <c r="C1674" s="23" t="str">
        <f t="shared" si="309"/>
        <v>R8</v>
      </c>
      <c r="D1674" s="23">
        <f t="shared" si="310"/>
        <v>0.77200000000000002</v>
      </c>
      <c r="E1674" s="23" t="str">
        <f t="shared" si="311"/>
        <v>14&amp;U</v>
      </c>
      <c r="F1674" s="23" t="str">
        <f t="shared" si="312"/>
        <v>A</v>
      </c>
      <c r="G1674" s="27" t="s">
        <v>493</v>
      </c>
      <c r="H1674" s="27" t="str">
        <f t="shared" si="306"/>
        <v/>
      </c>
      <c r="I1674" s="23" t="str">
        <f t="shared" si="313"/>
        <v>Dames</v>
      </c>
      <c r="J1674" t="str">
        <f t="shared" si="314"/>
        <v>658.0</v>
      </c>
      <c r="K1674">
        <f t="shared" si="315"/>
        <v>6</v>
      </c>
      <c r="L1674" s="23" t="str">
        <f t="shared" si="316"/>
        <v>R8 </v>
      </c>
      <c r="M1674" s="23" t="s">
        <v>3610</v>
      </c>
      <c r="N1674" s="23" t="s">
        <v>3611</v>
      </c>
      <c r="O1674" s="23" t="s">
        <v>2522</v>
      </c>
      <c r="P1674" s="23">
        <v>11755</v>
      </c>
      <c r="Q1674" s="23">
        <v>0.77200000000000002</v>
      </c>
      <c r="R1674" s="23" t="s">
        <v>81</v>
      </c>
      <c r="S1674" s="23" t="s">
        <v>36</v>
      </c>
    </row>
    <row r="1675" spans="1:19" x14ac:dyDescent="0.35">
      <c r="A1675" s="23" t="str">
        <f t="shared" si="307"/>
        <v>Lanz Rainer</v>
      </c>
      <c r="B1675" s="23" t="str">
        <f t="shared" si="308"/>
        <v>579.81.222.0</v>
      </c>
      <c r="C1675" s="23" t="str">
        <f t="shared" si="309"/>
        <v>R7</v>
      </c>
      <c r="D1675" s="23">
        <f t="shared" si="310"/>
        <v>2.2000000000000002</v>
      </c>
      <c r="E1675" s="23" t="str">
        <f t="shared" si="311"/>
        <v>45+</v>
      </c>
      <c r="F1675" s="23" t="str">
        <f t="shared" si="312"/>
        <v>A</v>
      </c>
      <c r="G1675" s="27" t="s">
        <v>29</v>
      </c>
      <c r="H1675" s="27" t="str">
        <f t="shared" si="306"/>
        <v/>
      </c>
      <c r="I1675" s="23" t="str">
        <f t="shared" si="313"/>
        <v>Messieurs</v>
      </c>
      <c r="J1675" t="str">
        <f t="shared" si="314"/>
        <v>222.0</v>
      </c>
      <c r="K1675">
        <f t="shared" si="315"/>
        <v>2</v>
      </c>
      <c r="L1675" s="23" t="str">
        <f t="shared" si="316"/>
        <v>R7 </v>
      </c>
      <c r="M1675" s="23" t="s">
        <v>4216</v>
      </c>
      <c r="N1675" s="23" t="s">
        <v>4217</v>
      </c>
      <c r="O1675" s="23" t="s">
        <v>2518</v>
      </c>
      <c r="P1675" s="23">
        <v>17938</v>
      </c>
      <c r="Q1675" s="23">
        <v>2.2000000000000002</v>
      </c>
      <c r="R1675" s="23" t="s">
        <v>76</v>
      </c>
      <c r="S1675" s="23" t="s">
        <v>36</v>
      </c>
    </row>
    <row r="1676" spans="1:19" x14ac:dyDescent="0.35">
      <c r="A1676" s="23" t="str">
        <f t="shared" si="307"/>
        <v>lapert Ludovic</v>
      </c>
      <c r="B1676" s="23" t="str">
        <f t="shared" si="308"/>
        <v>533.88.113.0</v>
      </c>
      <c r="C1676" s="23" t="str">
        <f t="shared" si="309"/>
        <v>R9</v>
      </c>
      <c r="D1676" s="23">
        <f t="shared" si="310"/>
        <v>0.745</v>
      </c>
      <c r="E1676" s="23" t="str">
        <f t="shared" si="311"/>
        <v>35+</v>
      </c>
      <c r="F1676" s="23" t="str">
        <f t="shared" si="312"/>
        <v>A</v>
      </c>
      <c r="G1676" s="27" t="s">
        <v>5553</v>
      </c>
      <c r="H1676" s="27" t="str">
        <f t="shared" si="306"/>
        <v/>
      </c>
      <c r="I1676" s="23" t="str">
        <f t="shared" si="313"/>
        <v>Messieurs</v>
      </c>
      <c r="J1676" t="str">
        <f t="shared" si="314"/>
        <v>113.0</v>
      </c>
      <c r="K1676">
        <f t="shared" si="315"/>
        <v>1</v>
      </c>
      <c r="L1676" s="23" t="str">
        <f t="shared" si="316"/>
        <v>R9 </v>
      </c>
      <c r="M1676" s="23" t="s">
        <v>5531</v>
      </c>
      <c r="N1676" s="23" t="s">
        <v>5532</v>
      </c>
      <c r="O1676" s="23" t="s">
        <v>2525</v>
      </c>
      <c r="P1676" s="23">
        <v>44992</v>
      </c>
      <c r="Q1676" s="23">
        <v>0.745</v>
      </c>
      <c r="R1676" s="23" t="s">
        <v>42</v>
      </c>
      <c r="S1676" s="23" t="s">
        <v>36</v>
      </c>
    </row>
    <row r="1677" spans="1:19" x14ac:dyDescent="0.35">
      <c r="A1677" s="23" t="str">
        <f t="shared" si="307"/>
        <v>Lapp Albertine</v>
      </c>
      <c r="B1677" s="23" t="str">
        <f t="shared" si="308"/>
        <v>580.82.608.0</v>
      </c>
      <c r="C1677" s="23" t="str">
        <f t="shared" si="309"/>
        <v>R6</v>
      </c>
      <c r="D1677" s="23">
        <f t="shared" si="310"/>
        <v>4.1890000000000001</v>
      </c>
      <c r="E1677" s="23" t="str">
        <f t="shared" si="311"/>
        <v>40+</v>
      </c>
      <c r="F1677" s="23" t="str">
        <f t="shared" si="312"/>
        <v>A</v>
      </c>
      <c r="G1677" s="27" t="s">
        <v>3274</v>
      </c>
      <c r="H1677" s="27" t="str">
        <f t="shared" si="306"/>
        <v/>
      </c>
      <c r="I1677" s="23" t="str">
        <f t="shared" si="313"/>
        <v>Dames</v>
      </c>
      <c r="J1677" t="str">
        <f t="shared" si="314"/>
        <v>608.0</v>
      </c>
      <c r="K1677">
        <f t="shared" si="315"/>
        <v>6</v>
      </c>
      <c r="L1677" s="23" t="str">
        <f t="shared" si="316"/>
        <v>R6 </v>
      </c>
      <c r="M1677" s="23" t="s">
        <v>3648</v>
      </c>
      <c r="N1677" s="23" t="s">
        <v>3649</v>
      </c>
      <c r="O1677" s="23" t="s">
        <v>2517</v>
      </c>
      <c r="P1677" s="23">
        <v>2437</v>
      </c>
      <c r="Q1677" s="23">
        <v>4.1890000000000001</v>
      </c>
      <c r="R1677" s="23" t="s">
        <v>68</v>
      </c>
      <c r="S1677" s="23" t="s">
        <v>36</v>
      </c>
    </row>
    <row r="1678" spans="1:19" x14ac:dyDescent="0.35">
      <c r="A1678" s="23" t="str">
        <f t="shared" si="307"/>
        <v>Larissa Eitlehuber</v>
      </c>
      <c r="B1678" s="23" t="str">
        <f t="shared" si="308"/>
        <v>580.02.623.0</v>
      </c>
      <c r="C1678" s="23" t="str">
        <f t="shared" si="309"/>
        <v>R9</v>
      </c>
      <c r="D1678" s="23">
        <f t="shared" si="310"/>
        <v>0.75</v>
      </c>
      <c r="E1678" s="23" t="str">
        <f t="shared" si="311"/>
        <v>A</v>
      </c>
      <c r="F1678" s="23" t="str">
        <f t="shared" si="312"/>
        <v>S</v>
      </c>
      <c r="G1678" s="27" t="s">
        <v>5553</v>
      </c>
      <c r="H1678" s="27" t="str">
        <f t="shared" si="306"/>
        <v/>
      </c>
      <c r="I1678" s="23" t="str">
        <f t="shared" si="313"/>
        <v>Dames</v>
      </c>
      <c r="J1678" t="str">
        <f t="shared" si="314"/>
        <v>623.0</v>
      </c>
      <c r="K1678">
        <f t="shared" si="315"/>
        <v>6</v>
      </c>
      <c r="L1678" s="23" t="str">
        <f t="shared" si="316"/>
        <v>R9 </v>
      </c>
      <c r="M1678" s="23" t="s">
        <v>5195</v>
      </c>
      <c r="N1678" s="23" t="s">
        <v>5196</v>
      </c>
      <c r="O1678" s="23" t="s">
        <v>2525</v>
      </c>
      <c r="P1678" s="23">
        <v>11849</v>
      </c>
      <c r="Q1678" s="23">
        <v>0.75</v>
      </c>
      <c r="R1678" s="23" t="s">
        <v>36</v>
      </c>
      <c r="S1678" s="23" t="s">
        <v>822</v>
      </c>
    </row>
    <row r="1679" spans="1:19" x14ac:dyDescent="0.35">
      <c r="A1679" s="23" t="str">
        <f t="shared" si="307"/>
        <v>Larouche Edouard</v>
      </c>
      <c r="B1679" s="23" t="str">
        <f t="shared" si="308"/>
        <v>580.03.323.0</v>
      </c>
      <c r="C1679" s="23" t="str">
        <f t="shared" si="309"/>
        <v>R6</v>
      </c>
      <c r="D1679" s="23">
        <f t="shared" si="310"/>
        <v>3.8650000000000002</v>
      </c>
      <c r="E1679" s="23" t="str">
        <f t="shared" si="311"/>
        <v>A</v>
      </c>
      <c r="F1679" s="23" t="str">
        <f t="shared" si="312"/>
        <v>A</v>
      </c>
      <c r="G1679" s="27" t="s">
        <v>29</v>
      </c>
      <c r="H1679" s="27" t="str">
        <f t="shared" si="306"/>
        <v/>
      </c>
      <c r="I1679" s="23" t="str">
        <f t="shared" si="313"/>
        <v>Messieurs</v>
      </c>
      <c r="J1679" t="str">
        <f t="shared" si="314"/>
        <v>323.0</v>
      </c>
      <c r="K1679">
        <f t="shared" si="315"/>
        <v>3</v>
      </c>
      <c r="L1679" s="23" t="str">
        <f t="shared" si="316"/>
        <v>R6 </v>
      </c>
      <c r="M1679" s="23" t="s">
        <v>4302</v>
      </c>
      <c r="N1679" s="23" t="s">
        <v>4303</v>
      </c>
      <c r="O1679" s="23" t="s">
        <v>2517</v>
      </c>
      <c r="P1679" s="23">
        <v>8287</v>
      </c>
      <c r="Q1679" s="23">
        <v>3.8650000000000002</v>
      </c>
      <c r="R1679" s="23" t="s">
        <v>36</v>
      </c>
      <c r="S1679" s="23" t="s">
        <v>36</v>
      </c>
    </row>
    <row r="1680" spans="1:19" x14ac:dyDescent="0.35">
      <c r="A1680" s="23" t="str">
        <f t="shared" si="307"/>
        <v>Lasan Adrian</v>
      </c>
      <c r="B1680" s="23" t="str">
        <f t="shared" si="308"/>
        <v>580.82.287.0</v>
      </c>
      <c r="C1680" s="23" t="str">
        <f t="shared" si="309"/>
        <v>R9</v>
      </c>
      <c r="D1680" s="23">
        <f t="shared" si="310"/>
        <v>0.75</v>
      </c>
      <c r="E1680" s="23" t="str">
        <f t="shared" si="311"/>
        <v>40+</v>
      </c>
      <c r="F1680" s="23" t="str">
        <f t="shared" si="312"/>
        <v>S</v>
      </c>
      <c r="G1680" s="27" t="s">
        <v>497</v>
      </c>
      <c r="H1680" s="27" t="str">
        <f t="shared" si="306"/>
        <v/>
      </c>
      <c r="I1680" s="23" t="str">
        <f t="shared" si="313"/>
        <v>Messieurs</v>
      </c>
      <c r="J1680" t="str">
        <f t="shared" si="314"/>
        <v>287.0</v>
      </c>
      <c r="K1680">
        <f t="shared" si="315"/>
        <v>2</v>
      </c>
      <c r="L1680" s="23" t="str">
        <f t="shared" si="316"/>
        <v>R9 </v>
      </c>
      <c r="M1680" s="23" t="s">
        <v>1202</v>
      </c>
      <c r="N1680" s="23" t="s">
        <v>1203</v>
      </c>
      <c r="O1680" s="23" t="s">
        <v>2525</v>
      </c>
      <c r="P1680" s="23">
        <v>32606</v>
      </c>
      <c r="Q1680" s="23">
        <v>0.75</v>
      </c>
      <c r="R1680" s="23" t="s">
        <v>68</v>
      </c>
      <c r="S1680" s="23" t="s">
        <v>822</v>
      </c>
    </row>
    <row r="1681" spans="1:19" x14ac:dyDescent="0.35">
      <c r="A1681" s="23" t="str">
        <f t="shared" si="307"/>
        <v>Latour Antoine</v>
      </c>
      <c r="B1681" s="23" t="str">
        <f t="shared" si="308"/>
        <v>581.12.323.0</v>
      </c>
      <c r="C1681" s="23" t="str">
        <f t="shared" si="309"/>
        <v>R9</v>
      </c>
      <c r="D1681" s="23">
        <f t="shared" si="310"/>
        <v>0.75</v>
      </c>
      <c r="E1681" s="23" t="str">
        <f t="shared" si="311"/>
        <v>14&amp;U</v>
      </c>
      <c r="F1681" s="23" t="str">
        <f t="shared" si="312"/>
        <v>S</v>
      </c>
      <c r="G1681" s="27" t="s">
        <v>493</v>
      </c>
      <c r="H1681" s="27" t="str">
        <f t="shared" si="306"/>
        <v/>
      </c>
      <c r="I1681" s="23" t="str">
        <f t="shared" si="313"/>
        <v>Messieurs</v>
      </c>
      <c r="J1681" t="str">
        <f t="shared" si="314"/>
        <v>323.0</v>
      </c>
      <c r="K1681">
        <f t="shared" si="315"/>
        <v>3</v>
      </c>
      <c r="L1681" s="23" t="str">
        <f t="shared" si="316"/>
        <v>R9 </v>
      </c>
      <c r="M1681" s="23" t="s">
        <v>2558</v>
      </c>
      <c r="N1681" s="23" t="s">
        <v>2559</v>
      </c>
      <c r="O1681" s="23" t="s">
        <v>2525</v>
      </c>
      <c r="P1681" s="23">
        <v>32606</v>
      </c>
      <c r="Q1681" s="23">
        <v>0.75</v>
      </c>
      <c r="R1681" s="23" t="s">
        <v>81</v>
      </c>
      <c r="S1681" s="23" t="s">
        <v>822</v>
      </c>
    </row>
    <row r="1682" spans="1:19" x14ac:dyDescent="0.35">
      <c r="A1682" s="23" t="str">
        <f t="shared" si="307"/>
        <v>Lattuada Milo</v>
      </c>
      <c r="B1682" s="23" t="str">
        <f t="shared" si="308"/>
        <v>581.09.192.0</v>
      </c>
      <c r="C1682" s="23" t="str">
        <f t="shared" si="309"/>
        <v>R8</v>
      </c>
      <c r="D1682" s="23">
        <f t="shared" si="310"/>
        <v>1.7829999999999999</v>
      </c>
      <c r="E1682" s="23" t="str">
        <f t="shared" si="311"/>
        <v>18&amp;U</v>
      </c>
      <c r="F1682" s="23" t="str">
        <f t="shared" si="312"/>
        <v>A</v>
      </c>
      <c r="G1682" s="27" t="s">
        <v>28</v>
      </c>
      <c r="H1682" s="27" t="str">
        <f t="shared" si="306"/>
        <v/>
      </c>
      <c r="I1682" s="23" t="str">
        <f t="shared" si="313"/>
        <v>Messieurs</v>
      </c>
      <c r="J1682" t="str">
        <f t="shared" si="314"/>
        <v>192.0</v>
      </c>
      <c r="K1682">
        <f t="shared" si="315"/>
        <v>1</v>
      </c>
      <c r="L1682" s="23" t="str">
        <f t="shared" si="316"/>
        <v>R8 </v>
      </c>
      <c r="M1682" s="23" t="s">
        <v>1723</v>
      </c>
      <c r="N1682" s="23" t="s">
        <v>1724</v>
      </c>
      <c r="O1682" s="23" t="s">
        <v>2522</v>
      </c>
      <c r="P1682" s="23">
        <v>21139</v>
      </c>
      <c r="Q1682" s="23">
        <v>1.7829999999999999</v>
      </c>
      <c r="R1682" s="23" t="s">
        <v>71</v>
      </c>
      <c r="S1682" s="23" t="s">
        <v>36</v>
      </c>
    </row>
    <row r="1683" spans="1:19" x14ac:dyDescent="0.35">
      <c r="A1683" s="23" t="str">
        <f t="shared" si="307"/>
        <v>Laubreaux Paul</v>
      </c>
      <c r="B1683" s="23" t="str">
        <f t="shared" si="308"/>
        <v>582.15.124.0</v>
      </c>
      <c r="C1683" s="23" t="str">
        <f t="shared" si="309"/>
        <v>R8</v>
      </c>
      <c r="D1683" s="23">
        <f t="shared" si="310"/>
        <v>1.296</v>
      </c>
      <c r="E1683" s="23" t="str">
        <f t="shared" si="311"/>
        <v>12&amp;U</v>
      </c>
      <c r="F1683" s="23" t="str">
        <f t="shared" si="312"/>
        <v>A</v>
      </c>
      <c r="G1683" s="27" t="s">
        <v>28</v>
      </c>
      <c r="H1683" s="27" t="str">
        <f t="shared" si="306"/>
        <v/>
      </c>
      <c r="I1683" s="23" t="str">
        <f t="shared" si="313"/>
        <v>Messieurs</v>
      </c>
      <c r="J1683" t="str">
        <f t="shared" si="314"/>
        <v>124.0</v>
      </c>
      <c r="K1683">
        <f t="shared" si="315"/>
        <v>1</v>
      </c>
      <c r="L1683" s="23" t="str">
        <f t="shared" si="316"/>
        <v>R8 </v>
      </c>
      <c r="M1683" s="23" t="s">
        <v>6096</v>
      </c>
      <c r="N1683" s="23" t="s">
        <v>6097</v>
      </c>
      <c r="O1683" s="23" t="s">
        <v>2522</v>
      </c>
      <c r="P1683" s="23">
        <v>25787</v>
      </c>
      <c r="Q1683" s="23">
        <v>1.296</v>
      </c>
      <c r="R1683" s="23" t="s">
        <v>50</v>
      </c>
      <c r="S1683" s="23" t="s">
        <v>36</v>
      </c>
    </row>
    <row r="1684" spans="1:19" x14ac:dyDescent="0.35">
      <c r="A1684" s="23" t="str">
        <f t="shared" si="307"/>
        <v>Lauden Julien</v>
      </c>
      <c r="B1684" s="23" t="str">
        <f t="shared" si="308"/>
        <v>583.84.378.0</v>
      </c>
      <c r="C1684" s="23" t="str">
        <f t="shared" si="309"/>
        <v>R7</v>
      </c>
      <c r="D1684" s="23">
        <f t="shared" si="310"/>
        <v>2.1720000000000002</v>
      </c>
      <c r="E1684" s="23" t="str">
        <f t="shared" si="311"/>
        <v>40+</v>
      </c>
      <c r="F1684" s="23" t="str">
        <f t="shared" si="312"/>
        <v>A</v>
      </c>
      <c r="G1684" s="27" t="s">
        <v>2783</v>
      </c>
      <c r="H1684" s="27" t="str">
        <f t="shared" si="306"/>
        <v/>
      </c>
      <c r="I1684" s="23" t="str">
        <f t="shared" si="313"/>
        <v>Messieurs</v>
      </c>
      <c r="J1684" t="str">
        <f t="shared" si="314"/>
        <v>378.0</v>
      </c>
      <c r="K1684">
        <f t="shared" si="315"/>
        <v>3</v>
      </c>
      <c r="L1684" s="23" t="str">
        <f t="shared" si="316"/>
        <v>R7 </v>
      </c>
      <c r="M1684" s="23" t="s">
        <v>4098</v>
      </c>
      <c r="N1684" s="23" t="s">
        <v>4099</v>
      </c>
      <c r="O1684" s="23" t="s">
        <v>2518</v>
      </c>
      <c r="P1684" s="23">
        <v>18137</v>
      </c>
      <c r="Q1684" s="23">
        <v>2.1720000000000002</v>
      </c>
      <c r="R1684" s="23" t="s">
        <v>68</v>
      </c>
      <c r="S1684" s="23" t="s">
        <v>36</v>
      </c>
    </row>
    <row r="1685" spans="1:19" x14ac:dyDescent="0.35">
      <c r="A1685" s="23" t="str">
        <f t="shared" si="307"/>
        <v>Lauden Olivier</v>
      </c>
      <c r="B1685" s="23" t="str">
        <f t="shared" si="308"/>
        <v>583.17.268.0</v>
      </c>
      <c r="C1685" s="23" t="str">
        <f t="shared" si="309"/>
        <v>R9</v>
      </c>
      <c r="D1685" s="23">
        <f t="shared" si="310"/>
        <v>0.745</v>
      </c>
      <c r="E1685" s="23" t="str">
        <f t="shared" si="311"/>
        <v>10&amp;U</v>
      </c>
      <c r="F1685" s="23" t="str">
        <f t="shared" si="312"/>
        <v>A</v>
      </c>
      <c r="G1685" s="27" t="s">
        <v>2783</v>
      </c>
      <c r="H1685" s="27" t="str">
        <f t="shared" si="306"/>
        <v/>
      </c>
      <c r="I1685" s="23" t="str">
        <f t="shared" si="313"/>
        <v>Messieurs</v>
      </c>
      <c r="J1685" t="str">
        <f t="shared" si="314"/>
        <v>268.0</v>
      </c>
      <c r="K1685">
        <f t="shared" si="315"/>
        <v>2</v>
      </c>
      <c r="L1685" s="23" t="str">
        <f t="shared" si="316"/>
        <v>R9 </v>
      </c>
      <c r="M1685" s="23" t="s">
        <v>5072</v>
      </c>
      <c r="N1685" s="23" t="s">
        <v>5073</v>
      </c>
      <c r="O1685" s="23" t="s">
        <v>2525</v>
      </c>
      <c r="P1685" s="23">
        <v>44992</v>
      </c>
      <c r="Q1685" s="23">
        <v>0.745</v>
      </c>
      <c r="R1685" s="23" t="s">
        <v>106</v>
      </c>
      <c r="S1685" s="23" t="s">
        <v>36</v>
      </c>
    </row>
    <row r="1686" spans="1:19" x14ac:dyDescent="0.35">
      <c r="A1686" s="23" t="str">
        <f t="shared" si="307"/>
        <v>Launay Etienne</v>
      </c>
      <c r="B1686" s="23" t="str">
        <f t="shared" si="308"/>
        <v>583.78.440.0</v>
      </c>
      <c r="C1686" s="23" t="str">
        <f t="shared" si="309"/>
        <v>R9</v>
      </c>
      <c r="D1686" s="23">
        <f t="shared" si="310"/>
        <v>0.75</v>
      </c>
      <c r="E1686" s="23" t="str">
        <f t="shared" si="311"/>
        <v>45+</v>
      </c>
      <c r="F1686" s="23" t="str">
        <f t="shared" si="312"/>
        <v>A</v>
      </c>
      <c r="G1686" s="27" t="s">
        <v>26</v>
      </c>
      <c r="H1686" s="27" t="str">
        <f t="shared" si="306"/>
        <v/>
      </c>
      <c r="I1686" s="23" t="str">
        <f t="shared" si="313"/>
        <v>Messieurs</v>
      </c>
      <c r="J1686" t="str">
        <f t="shared" si="314"/>
        <v>440.0</v>
      </c>
      <c r="K1686">
        <f t="shared" si="315"/>
        <v>4</v>
      </c>
      <c r="L1686" s="23" t="str">
        <f t="shared" si="316"/>
        <v>R9 </v>
      </c>
      <c r="M1686" s="23" t="s">
        <v>4905</v>
      </c>
      <c r="N1686" s="23" t="s">
        <v>4906</v>
      </c>
      <c r="O1686" s="23" t="s">
        <v>2525</v>
      </c>
      <c r="P1686" s="23">
        <v>32606</v>
      </c>
      <c r="Q1686" s="23">
        <v>0.75</v>
      </c>
      <c r="R1686" s="23" t="s">
        <v>76</v>
      </c>
      <c r="S1686" s="23" t="s">
        <v>36</v>
      </c>
    </row>
    <row r="1687" spans="1:19" x14ac:dyDescent="0.35">
      <c r="A1687" s="23" t="str">
        <f t="shared" si="307"/>
        <v>Launay wandrille</v>
      </c>
      <c r="B1687" s="23" t="str">
        <f t="shared" si="308"/>
        <v>583.06.455.0</v>
      </c>
      <c r="C1687" s="23" t="str">
        <f t="shared" si="309"/>
        <v>R9</v>
      </c>
      <c r="D1687" s="23">
        <f t="shared" si="310"/>
        <v>0.75</v>
      </c>
      <c r="E1687" s="23" t="str">
        <f t="shared" si="311"/>
        <v>A</v>
      </c>
      <c r="F1687" s="23" t="str">
        <f t="shared" si="312"/>
        <v>A</v>
      </c>
      <c r="G1687" s="27" t="s">
        <v>26</v>
      </c>
      <c r="H1687" s="27" t="str">
        <f t="shared" si="306"/>
        <v/>
      </c>
      <c r="I1687" s="23" t="str">
        <f t="shared" si="313"/>
        <v>Messieurs</v>
      </c>
      <c r="J1687" t="str">
        <f t="shared" si="314"/>
        <v>455.0</v>
      </c>
      <c r="K1687">
        <f t="shared" si="315"/>
        <v>4</v>
      </c>
      <c r="L1687" s="23" t="str">
        <f t="shared" si="316"/>
        <v>R9 </v>
      </c>
      <c r="M1687" s="23" t="s">
        <v>4907</v>
      </c>
      <c r="N1687" s="23" t="s">
        <v>4908</v>
      </c>
      <c r="O1687" s="23" t="s">
        <v>2525</v>
      </c>
      <c r="P1687" s="23">
        <v>32606</v>
      </c>
      <c r="Q1687" s="23">
        <v>0.75</v>
      </c>
      <c r="R1687" s="23" t="s">
        <v>36</v>
      </c>
      <c r="S1687" s="23" t="s">
        <v>36</v>
      </c>
    </row>
    <row r="1688" spans="1:19" x14ac:dyDescent="0.35">
      <c r="A1688" s="23" t="str">
        <f t="shared" si="307"/>
        <v>Lauper Thomas</v>
      </c>
      <c r="B1688" s="23" t="str">
        <f t="shared" si="308"/>
        <v>583.09.357.0</v>
      </c>
      <c r="C1688" s="23" t="str">
        <f t="shared" si="309"/>
        <v>R8</v>
      </c>
      <c r="D1688" s="23">
        <f t="shared" si="310"/>
        <v>1.7649999999999999</v>
      </c>
      <c r="E1688" s="23" t="str">
        <f t="shared" si="311"/>
        <v>18&amp;U</v>
      </c>
      <c r="F1688" s="23" t="str">
        <f t="shared" si="312"/>
        <v>A</v>
      </c>
      <c r="G1688" s="27" t="s">
        <v>2786</v>
      </c>
      <c r="H1688" s="27" t="str">
        <f t="shared" si="306"/>
        <v/>
      </c>
      <c r="I1688" s="23" t="str">
        <f t="shared" si="313"/>
        <v>Messieurs</v>
      </c>
      <c r="J1688" t="str">
        <f t="shared" si="314"/>
        <v>357.0</v>
      </c>
      <c r="K1688">
        <f t="shared" si="315"/>
        <v>3</v>
      </c>
      <c r="L1688" s="23" t="str">
        <f t="shared" si="316"/>
        <v>R8 </v>
      </c>
      <c r="M1688" s="23" t="s">
        <v>3080</v>
      </c>
      <c r="N1688" s="23" t="s">
        <v>3081</v>
      </c>
      <c r="O1688" s="23" t="s">
        <v>2522</v>
      </c>
      <c r="P1688" s="23">
        <v>21289</v>
      </c>
      <c r="Q1688" s="23">
        <v>1.7649999999999999</v>
      </c>
      <c r="R1688" s="23" t="s">
        <v>71</v>
      </c>
      <c r="S1688" s="23" t="s">
        <v>36</v>
      </c>
    </row>
    <row r="1689" spans="1:19" x14ac:dyDescent="0.35">
      <c r="A1689" s="23" t="str">
        <f t="shared" si="307"/>
        <v>Laurans Léopold</v>
      </c>
      <c r="B1689" s="23" t="str">
        <f t="shared" si="308"/>
        <v>583.02.169.0</v>
      </c>
      <c r="C1689" s="23" t="str">
        <f t="shared" si="309"/>
        <v>R9</v>
      </c>
      <c r="D1689" s="23">
        <f t="shared" si="310"/>
        <v>0.75</v>
      </c>
      <c r="E1689" s="23" t="str">
        <f t="shared" si="311"/>
        <v>A</v>
      </c>
      <c r="F1689" s="23" t="str">
        <f t="shared" si="312"/>
        <v>S</v>
      </c>
      <c r="G1689" s="27" t="s">
        <v>497</v>
      </c>
      <c r="H1689" s="27" t="str">
        <f t="shared" si="306"/>
        <v/>
      </c>
      <c r="I1689" s="23" t="str">
        <f t="shared" si="313"/>
        <v>Messieurs</v>
      </c>
      <c r="J1689" t="str">
        <f t="shared" si="314"/>
        <v>169.0</v>
      </c>
      <c r="K1689">
        <f t="shared" si="315"/>
        <v>1</v>
      </c>
      <c r="L1689" s="23" t="str">
        <f t="shared" si="316"/>
        <v>R9 </v>
      </c>
      <c r="M1689" s="23" t="s">
        <v>1204</v>
      </c>
      <c r="N1689" s="23" t="s">
        <v>1205</v>
      </c>
      <c r="O1689" s="23" t="s">
        <v>2525</v>
      </c>
      <c r="P1689" s="23">
        <v>32606</v>
      </c>
      <c r="Q1689" s="23">
        <v>0.75</v>
      </c>
      <c r="R1689" s="23" t="s">
        <v>36</v>
      </c>
      <c r="S1689" s="23" t="s">
        <v>822</v>
      </c>
    </row>
    <row r="1690" spans="1:19" x14ac:dyDescent="0.35">
      <c r="A1690" s="23" t="str">
        <f t="shared" si="307"/>
        <v>Laurent Emmanuel</v>
      </c>
      <c r="B1690" s="23" t="str">
        <f t="shared" si="308"/>
        <v>583.74.447.0</v>
      </c>
      <c r="C1690" s="23" t="str">
        <f t="shared" si="309"/>
        <v>R9</v>
      </c>
      <c r="D1690" s="23">
        <f t="shared" si="310"/>
        <v>0.75</v>
      </c>
      <c r="E1690" s="23" t="str">
        <f t="shared" si="311"/>
        <v>50+</v>
      </c>
      <c r="F1690" s="23" t="str">
        <f t="shared" si="312"/>
        <v>S</v>
      </c>
      <c r="G1690" s="27" t="s">
        <v>28</v>
      </c>
      <c r="H1690" s="27" t="str">
        <f t="shared" si="306"/>
        <v/>
      </c>
      <c r="I1690" s="23" t="str">
        <f t="shared" si="313"/>
        <v>Messieurs</v>
      </c>
      <c r="J1690" t="str">
        <f t="shared" si="314"/>
        <v>447.0</v>
      </c>
      <c r="K1690">
        <f t="shared" si="315"/>
        <v>4</v>
      </c>
      <c r="L1690" s="23" t="str">
        <f t="shared" si="316"/>
        <v>R9 </v>
      </c>
      <c r="M1690" s="23" t="s">
        <v>476</v>
      </c>
      <c r="N1690" s="23" t="s">
        <v>477</v>
      </c>
      <c r="O1690" s="23" t="s">
        <v>2525</v>
      </c>
      <c r="P1690" s="23">
        <v>32606</v>
      </c>
      <c r="Q1690" s="23">
        <v>0.75</v>
      </c>
      <c r="R1690" s="23" t="s">
        <v>39</v>
      </c>
      <c r="S1690" s="23" t="s">
        <v>822</v>
      </c>
    </row>
    <row r="1691" spans="1:19" x14ac:dyDescent="0.35">
      <c r="A1691" s="23" t="str">
        <f t="shared" si="307"/>
        <v>Laurent Mathilde</v>
      </c>
      <c r="B1691" s="23" t="str">
        <f t="shared" si="308"/>
        <v>583.96.524.0</v>
      </c>
      <c r="C1691" s="23" t="str">
        <f t="shared" si="309"/>
        <v>R9</v>
      </c>
      <c r="D1691" s="23">
        <f t="shared" si="310"/>
        <v>0.75</v>
      </c>
      <c r="E1691" s="23" t="str">
        <f t="shared" si="311"/>
        <v>30+</v>
      </c>
      <c r="F1691" s="23" t="str">
        <f t="shared" si="312"/>
        <v>A</v>
      </c>
      <c r="G1691" s="27" t="s">
        <v>28</v>
      </c>
      <c r="H1691" s="27" t="str">
        <f t="shared" si="306"/>
        <v/>
      </c>
      <c r="I1691" s="23" t="str">
        <f t="shared" si="313"/>
        <v>Dames</v>
      </c>
      <c r="J1691" t="str">
        <f t="shared" si="314"/>
        <v>524.0</v>
      </c>
      <c r="K1691">
        <f t="shared" si="315"/>
        <v>5</v>
      </c>
      <c r="L1691" s="23" t="str">
        <f t="shared" si="316"/>
        <v>R9 </v>
      </c>
      <c r="M1691" s="23" t="s">
        <v>6081</v>
      </c>
      <c r="N1691" s="23" t="s">
        <v>6082</v>
      </c>
      <c r="O1691" s="23" t="s">
        <v>2525</v>
      </c>
      <c r="P1691" s="23">
        <v>11849</v>
      </c>
      <c r="Q1691" s="23">
        <v>0.75</v>
      </c>
      <c r="R1691" s="23" t="s">
        <v>35</v>
      </c>
      <c r="S1691" s="23" t="s">
        <v>36</v>
      </c>
    </row>
    <row r="1692" spans="1:19" x14ac:dyDescent="0.35">
      <c r="A1692" s="23" t="str">
        <f t="shared" si="307"/>
        <v>Laurent Sébastien</v>
      </c>
      <c r="B1692" s="23" t="str">
        <f t="shared" si="308"/>
        <v>583.77.342.0</v>
      </c>
      <c r="C1692" s="23" t="str">
        <f t="shared" si="309"/>
        <v>R9</v>
      </c>
      <c r="D1692" s="23">
        <f t="shared" si="310"/>
        <v>0.75</v>
      </c>
      <c r="E1692" s="23" t="str">
        <f t="shared" si="311"/>
        <v>45+</v>
      </c>
      <c r="F1692" s="23" t="str">
        <f t="shared" si="312"/>
        <v>S</v>
      </c>
      <c r="G1692" s="27" t="s">
        <v>29</v>
      </c>
      <c r="H1692" s="27" t="str">
        <f t="shared" si="306"/>
        <v/>
      </c>
      <c r="I1692" s="23" t="str">
        <f t="shared" si="313"/>
        <v>Messieurs</v>
      </c>
      <c r="J1692" t="str">
        <f t="shared" si="314"/>
        <v>342.0</v>
      </c>
      <c r="K1692">
        <f t="shared" si="315"/>
        <v>3</v>
      </c>
      <c r="L1692" s="23" t="str">
        <f t="shared" si="316"/>
        <v>R9 </v>
      </c>
      <c r="M1692" s="23" t="s">
        <v>4296</v>
      </c>
      <c r="N1692" s="23" t="s">
        <v>4297</v>
      </c>
      <c r="O1692" s="23" t="s">
        <v>2525</v>
      </c>
      <c r="P1692" s="23">
        <v>32606</v>
      </c>
      <c r="Q1692" s="23">
        <v>0.75</v>
      </c>
      <c r="R1692" s="23" t="s">
        <v>76</v>
      </c>
      <c r="S1692" s="23" t="s">
        <v>822</v>
      </c>
    </row>
    <row r="1693" spans="1:19" x14ac:dyDescent="0.35">
      <c r="A1693" s="23" t="str">
        <f t="shared" si="307"/>
        <v>Lauwerier Aristide</v>
      </c>
      <c r="B1693" s="23" t="str">
        <f t="shared" si="308"/>
        <v>533.12.345.0</v>
      </c>
      <c r="C1693" s="23" t="str">
        <f t="shared" si="309"/>
        <v>R9</v>
      </c>
      <c r="D1693" s="23">
        <f t="shared" si="310"/>
        <v>0.745</v>
      </c>
      <c r="E1693" s="23" t="str">
        <f t="shared" si="311"/>
        <v>14&amp;U</v>
      </c>
      <c r="F1693" s="23" t="str">
        <f t="shared" si="312"/>
        <v>A</v>
      </c>
      <c r="G1693" s="27" t="s">
        <v>28</v>
      </c>
      <c r="H1693" s="27" t="str">
        <f t="shared" si="306"/>
        <v/>
      </c>
      <c r="I1693" s="23" t="str">
        <f t="shared" si="313"/>
        <v>Messieurs</v>
      </c>
      <c r="J1693" t="str">
        <f t="shared" si="314"/>
        <v>345.0</v>
      </c>
      <c r="K1693">
        <f t="shared" si="315"/>
        <v>3</v>
      </c>
      <c r="L1693" s="23" t="str">
        <f t="shared" si="316"/>
        <v>R9 </v>
      </c>
      <c r="M1693" s="23" t="s">
        <v>6136</v>
      </c>
      <c r="N1693" s="23" t="s">
        <v>6137</v>
      </c>
      <c r="O1693" s="23" t="s">
        <v>2525</v>
      </c>
      <c r="P1693" s="23">
        <v>44992</v>
      </c>
      <c r="Q1693" s="23">
        <v>0.745</v>
      </c>
      <c r="R1693" s="23" t="s">
        <v>81</v>
      </c>
      <c r="S1693" s="23" t="s">
        <v>36</v>
      </c>
    </row>
    <row r="1694" spans="1:19" x14ac:dyDescent="0.35">
      <c r="A1694" s="23" t="str">
        <f t="shared" si="307"/>
        <v>Lavanchy Guillaume</v>
      </c>
      <c r="B1694" s="23" t="str">
        <f t="shared" si="308"/>
        <v>584.93.180.0</v>
      </c>
      <c r="C1694" s="23" t="str">
        <f t="shared" si="309"/>
        <v>R9</v>
      </c>
      <c r="D1694" s="23">
        <f t="shared" si="310"/>
        <v>0.75</v>
      </c>
      <c r="E1694" s="23" t="str">
        <f t="shared" si="311"/>
        <v>A</v>
      </c>
      <c r="F1694" s="23" t="str">
        <f t="shared" si="312"/>
        <v>S</v>
      </c>
      <c r="G1694" s="27" t="s">
        <v>497</v>
      </c>
      <c r="H1694" s="27" t="str">
        <f t="shared" si="306"/>
        <v/>
      </c>
      <c r="I1694" s="23" t="str">
        <f t="shared" si="313"/>
        <v>Messieurs</v>
      </c>
      <c r="J1694" t="str">
        <f t="shared" si="314"/>
        <v>180.0</v>
      </c>
      <c r="K1694">
        <f t="shared" si="315"/>
        <v>1</v>
      </c>
      <c r="L1694" s="23" t="str">
        <f t="shared" si="316"/>
        <v>R9 </v>
      </c>
      <c r="M1694" s="23" t="s">
        <v>1206</v>
      </c>
      <c r="N1694" s="23" t="s">
        <v>1207</v>
      </c>
      <c r="O1694" s="23" t="s">
        <v>2525</v>
      </c>
      <c r="P1694" s="23">
        <v>32606</v>
      </c>
      <c r="Q1694" s="23">
        <v>0.75</v>
      </c>
      <c r="R1694" s="23" t="s">
        <v>36</v>
      </c>
      <c r="S1694" s="23" t="s">
        <v>822</v>
      </c>
    </row>
    <row r="1695" spans="1:19" x14ac:dyDescent="0.35">
      <c r="A1695" s="23" t="str">
        <f t="shared" si="307"/>
        <v>Lavanchy Nathan</v>
      </c>
      <c r="B1695" s="23" t="str">
        <f t="shared" si="308"/>
        <v>584.96.411.0</v>
      </c>
      <c r="C1695" s="23" t="str">
        <f t="shared" si="309"/>
        <v>R7</v>
      </c>
      <c r="D1695" s="23">
        <f t="shared" si="310"/>
        <v>2.2519999999999998</v>
      </c>
      <c r="E1695" s="23" t="str">
        <f t="shared" si="311"/>
        <v>A</v>
      </c>
      <c r="F1695" s="23" t="str">
        <f t="shared" si="312"/>
        <v>A</v>
      </c>
      <c r="G1695" s="27" t="s">
        <v>497</v>
      </c>
      <c r="H1695" s="27" t="str">
        <f t="shared" si="306"/>
        <v/>
      </c>
      <c r="I1695" s="23" t="str">
        <f t="shared" si="313"/>
        <v>Messieurs</v>
      </c>
      <c r="J1695" t="str">
        <f t="shared" si="314"/>
        <v>411.0</v>
      </c>
      <c r="K1695">
        <f t="shared" si="315"/>
        <v>4</v>
      </c>
      <c r="L1695" s="23" t="str">
        <f t="shared" si="316"/>
        <v>R7 </v>
      </c>
      <c r="M1695" s="23" t="s">
        <v>5627</v>
      </c>
      <c r="N1695" s="23" t="s">
        <v>5628</v>
      </c>
      <c r="O1695" s="23" t="s">
        <v>2518</v>
      </c>
      <c r="P1695" s="23">
        <v>17557</v>
      </c>
      <c r="Q1695" s="23">
        <v>2.2519999999999998</v>
      </c>
      <c r="R1695" s="23" t="s">
        <v>36</v>
      </c>
      <c r="S1695" s="23" t="s">
        <v>36</v>
      </c>
    </row>
    <row r="1696" spans="1:19" x14ac:dyDescent="0.35">
      <c r="A1696" s="23" t="str">
        <f t="shared" si="307"/>
        <v>Lavanchy Sybille</v>
      </c>
      <c r="B1696" s="23" t="str">
        <f t="shared" si="308"/>
        <v>584.67.624.0</v>
      </c>
      <c r="C1696" s="23" t="str">
        <f t="shared" si="309"/>
        <v>R6</v>
      </c>
      <c r="D1696" s="23">
        <f t="shared" si="310"/>
        <v>3.444</v>
      </c>
      <c r="E1696" s="23" t="str">
        <f t="shared" si="311"/>
        <v>55+</v>
      </c>
      <c r="F1696" s="23" t="str">
        <f t="shared" si="312"/>
        <v>A</v>
      </c>
      <c r="G1696" s="27" t="s">
        <v>7003</v>
      </c>
      <c r="H1696" s="27" t="str">
        <f t="shared" si="306"/>
        <v/>
      </c>
      <c r="I1696" s="23" t="str">
        <f t="shared" si="313"/>
        <v>Dames</v>
      </c>
      <c r="J1696" t="str">
        <f t="shared" si="314"/>
        <v>624.0</v>
      </c>
      <c r="K1696">
        <f t="shared" si="315"/>
        <v>6</v>
      </c>
      <c r="L1696" s="23" t="str">
        <f t="shared" si="316"/>
        <v>R6 </v>
      </c>
      <c r="M1696" s="23" t="s">
        <v>455</v>
      </c>
      <c r="N1696" s="23" t="s">
        <v>456</v>
      </c>
      <c r="O1696" s="23" t="s">
        <v>2517</v>
      </c>
      <c r="P1696" s="23">
        <v>3611</v>
      </c>
      <c r="Q1696" s="23">
        <v>3.444</v>
      </c>
      <c r="R1696" s="23" t="s">
        <v>53</v>
      </c>
      <c r="S1696" s="23" t="s">
        <v>36</v>
      </c>
    </row>
    <row r="1697" spans="1:19" x14ac:dyDescent="0.35">
      <c r="A1697" s="23" t="str">
        <f t="shared" si="307"/>
        <v>Lavieville Boris</v>
      </c>
      <c r="B1697" s="23" t="str">
        <f t="shared" si="308"/>
        <v>584.67.365.0</v>
      </c>
      <c r="C1697" s="23" t="str">
        <f t="shared" si="309"/>
        <v>R9</v>
      </c>
      <c r="D1697" s="23">
        <f t="shared" si="310"/>
        <v>0.75</v>
      </c>
      <c r="E1697" s="23" t="str">
        <f t="shared" si="311"/>
        <v>55+</v>
      </c>
      <c r="F1697" s="23" t="str">
        <f t="shared" si="312"/>
        <v>A</v>
      </c>
      <c r="G1697" s="27" t="s">
        <v>3274</v>
      </c>
      <c r="H1697" s="27" t="str">
        <f t="shared" si="306"/>
        <v/>
      </c>
      <c r="I1697" s="23" t="str">
        <f t="shared" si="313"/>
        <v>Messieurs</v>
      </c>
      <c r="J1697" t="str">
        <f t="shared" si="314"/>
        <v>365.0</v>
      </c>
      <c r="K1697">
        <f t="shared" si="315"/>
        <v>3</v>
      </c>
      <c r="L1697" s="23" t="str">
        <f t="shared" si="316"/>
        <v>R9 </v>
      </c>
      <c r="M1697" s="23" t="s">
        <v>6009</v>
      </c>
      <c r="N1697" s="23" t="s">
        <v>6010</v>
      </c>
      <c r="O1697" s="23" t="s">
        <v>2525</v>
      </c>
      <c r="P1697" s="23">
        <v>32606</v>
      </c>
      <c r="Q1697" s="23">
        <v>0.75</v>
      </c>
      <c r="R1697" s="23" t="s">
        <v>53</v>
      </c>
      <c r="S1697" s="23" t="s">
        <v>36</v>
      </c>
    </row>
    <row r="1698" spans="1:19" x14ac:dyDescent="0.35">
      <c r="A1698" s="23" t="str">
        <f t="shared" si="307"/>
        <v>Laville Catherine</v>
      </c>
      <c r="B1698" s="23" t="str">
        <f t="shared" si="308"/>
        <v>584.74.772.0</v>
      </c>
      <c r="C1698" s="23" t="str">
        <f t="shared" si="309"/>
        <v>R9</v>
      </c>
      <c r="D1698" s="23">
        <f t="shared" si="310"/>
        <v>0.75</v>
      </c>
      <c r="E1698" s="23" t="str">
        <f t="shared" si="311"/>
        <v>50+</v>
      </c>
      <c r="F1698" s="23" t="str">
        <f t="shared" si="312"/>
        <v>S</v>
      </c>
      <c r="G1698" s="27" t="s">
        <v>28</v>
      </c>
      <c r="H1698" s="27" t="str">
        <f t="shared" si="306"/>
        <v/>
      </c>
      <c r="I1698" s="23" t="str">
        <f t="shared" si="313"/>
        <v>Dames</v>
      </c>
      <c r="J1698" t="str">
        <f t="shared" si="314"/>
        <v>772.0</v>
      </c>
      <c r="K1698">
        <f t="shared" si="315"/>
        <v>7</v>
      </c>
      <c r="L1698" s="23" t="str">
        <f t="shared" si="316"/>
        <v>R9 </v>
      </c>
      <c r="M1698" s="23" t="s">
        <v>1430</v>
      </c>
      <c r="N1698" s="23" t="s">
        <v>1431</v>
      </c>
      <c r="O1698" s="23" t="s">
        <v>2525</v>
      </c>
      <c r="P1698" s="23">
        <v>11849</v>
      </c>
      <c r="Q1698" s="23">
        <v>0.75</v>
      </c>
      <c r="R1698" s="23" t="s">
        <v>39</v>
      </c>
      <c r="S1698" s="23" t="s">
        <v>822</v>
      </c>
    </row>
    <row r="1699" spans="1:19" x14ac:dyDescent="0.35">
      <c r="A1699" s="23" t="str">
        <f t="shared" si="307"/>
        <v>Laville Eliot</v>
      </c>
      <c r="B1699" s="23" t="str">
        <f t="shared" si="308"/>
        <v>584.97.358.0</v>
      </c>
      <c r="C1699" s="23" t="str">
        <f t="shared" si="309"/>
        <v>R9</v>
      </c>
      <c r="D1699" s="23">
        <f t="shared" si="310"/>
        <v>0.75</v>
      </c>
      <c r="E1699" s="23" t="str">
        <f t="shared" si="311"/>
        <v>A</v>
      </c>
      <c r="F1699" s="23" t="str">
        <f t="shared" si="312"/>
        <v>S</v>
      </c>
      <c r="G1699" s="27" t="s">
        <v>2783</v>
      </c>
      <c r="H1699" s="27" t="str">
        <f t="shared" si="306"/>
        <v/>
      </c>
      <c r="I1699" s="23" t="str">
        <f t="shared" si="313"/>
        <v>Messieurs</v>
      </c>
      <c r="J1699" t="str">
        <f t="shared" si="314"/>
        <v>358.0</v>
      </c>
      <c r="K1699">
        <f t="shared" si="315"/>
        <v>3</v>
      </c>
      <c r="L1699" s="23" t="str">
        <f t="shared" si="316"/>
        <v>R9 </v>
      </c>
      <c r="M1699" s="23" t="s">
        <v>1594</v>
      </c>
      <c r="N1699" s="23" t="s">
        <v>1595</v>
      </c>
      <c r="O1699" s="23" t="s">
        <v>2525</v>
      </c>
      <c r="P1699" s="23">
        <v>32606</v>
      </c>
      <c r="Q1699" s="23">
        <v>0.75</v>
      </c>
      <c r="R1699" s="23" t="s">
        <v>36</v>
      </c>
      <c r="S1699" s="23" t="s">
        <v>822</v>
      </c>
    </row>
    <row r="1700" spans="1:19" x14ac:dyDescent="0.35">
      <c r="A1700" s="23" t="str">
        <f t="shared" si="307"/>
        <v>Lavizzari Arthur</v>
      </c>
      <c r="B1700" s="23" t="str">
        <f t="shared" si="308"/>
        <v>584.11.484.0</v>
      </c>
      <c r="C1700" s="23" t="str">
        <f t="shared" si="309"/>
        <v>R9</v>
      </c>
      <c r="D1700" s="23">
        <f t="shared" si="310"/>
        <v>0.75</v>
      </c>
      <c r="E1700" s="23" t="str">
        <f t="shared" si="311"/>
        <v>16&amp;U</v>
      </c>
      <c r="F1700" s="23" t="str">
        <f t="shared" si="312"/>
        <v>S</v>
      </c>
      <c r="G1700" s="27" t="s">
        <v>493</v>
      </c>
      <c r="H1700" s="27" t="str">
        <f t="shared" si="306"/>
        <v/>
      </c>
      <c r="I1700" s="23" t="str">
        <f t="shared" si="313"/>
        <v>Messieurs</v>
      </c>
      <c r="J1700" t="str">
        <f t="shared" si="314"/>
        <v>484.0</v>
      </c>
      <c r="K1700">
        <f t="shared" si="315"/>
        <v>4</v>
      </c>
      <c r="L1700" s="23" t="str">
        <f t="shared" si="316"/>
        <v>R9 </v>
      </c>
      <c r="M1700" s="23" t="s">
        <v>2158</v>
      </c>
      <c r="N1700" s="23" t="s">
        <v>2159</v>
      </c>
      <c r="O1700" s="23" t="s">
        <v>2525</v>
      </c>
      <c r="P1700" s="23">
        <v>32606</v>
      </c>
      <c r="Q1700" s="23">
        <v>0.75</v>
      </c>
      <c r="R1700" s="23" t="s">
        <v>85</v>
      </c>
      <c r="S1700" s="23" t="s">
        <v>822</v>
      </c>
    </row>
    <row r="1701" spans="1:19" x14ac:dyDescent="0.35">
      <c r="A1701" s="23" t="str">
        <f t="shared" si="307"/>
        <v>Lavizzari Louis</v>
      </c>
      <c r="B1701" s="23" t="str">
        <f t="shared" si="308"/>
        <v>584.09.272.0</v>
      </c>
      <c r="C1701" s="23" t="str">
        <f t="shared" si="309"/>
        <v>R9</v>
      </c>
      <c r="D1701" s="23">
        <f t="shared" si="310"/>
        <v>0.75</v>
      </c>
      <c r="E1701" s="23" t="str">
        <f t="shared" si="311"/>
        <v>18&amp;U</v>
      </c>
      <c r="F1701" s="23" t="str">
        <f t="shared" si="312"/>
        <v>S</v>
      </c>
      <c r="G1701" s="27" t="s">
        <v>493</v>
      </c>
      <c r="H1701" s="27" t="str">
        <f t="shared" si="306"/>
        <v/>
      </c>
      <c r="I1701" s="23" t="str">
        <f t="shared" si="313"/>
        <v>Messieurs</v>
      </c>
      <c r="J1701" t="str">
        <f t="shared" si="314"/>
        <v>272.0</v>
      </c>
      <c r="K1701">
        <f t="shared" si="315"/>
        <v>2</v>
      </c>
      <c r="L1701" s="23" t="str">
        <f t="shared" si="316"/>
        <v>R9 </v>
      </c>
      <c r="M1701" s="23" t="s">
        <v>1736</v>
      </c>
      <c r="N1701" s="23" t="s">
        <v>1737</v>
      </c>
      <c r="O1701" s="23" t="s">
        <v>2525</v>
      </c>
      <c r="P1701" s="23">
        <v>32606</v>
      </c>
      <c r="Q1701" s="23">
        <v>0.75</v>
      </c>
      <c r="R1701" s="23" t="s">
        <v>71</v>
      </c>
      <c r="S1701" s="23" t="s">
        <v>822</v>
      </c>
    </row>
    <row r="1702" spans="1:19" x14ac:dyDescent="0.35">
      <c r="A1702" s="23" t="str">
        <f t="shared" si="307"/>
        <v>Lavizzari Yasmine</v>
      </c>
      <c r="B1702" s="23" t="str">
        <f t="shared" si="308"/>
        <v>975.74.527.0</v>
      </c>
      <c r="C1702" s="23" t="str">
        <f t="shared" si="309"/>
        <v>R7</v>
      </c>
      <c r="D1702" s="23">
        <f t="shared" si="310"/>
        <v>2.141</v>
      </c>
      <c r="E1702" s="23" t="str">
        <f t="shared" si="311"/>
        <v>50+</v>
      </c>
      <c r="F1702" s="23" t="str">
        <f t="shared" si="312"/>
        <v>A</v>
      </c>
      <c r="G1702" s="27" t="s">
        <v>4337</v>
      </c>
      <c r="H1702" s="27" t="str">
        <f t="shared" si="306"/>
        <v/>
      </c>
      <c r="I1702" s="23" t="str">
        <f t="shared" si="313"/>
        <v>Dames</v>
      </c>
      <c r="J1702" t="str">
        <f t="shared" si="314"/>
        <v>527.0</v>
      </c>
      <c r="K1702">
        <f t="shared" si="315"/>
        <v>5</v>
      </c>
      <c r="L1702" s="23" t="str">
        <f t="shared" si="316"/>
        <v>R7 </v>
      </c>
      <c r="M1702" s="23" t="s">
        <v>757</v>
      </c>
      <c r="N1702" s="23" t="s">
        <v>758</v>
      </c>
      <c r="O1702" s="23" t="s">
        <v>2518</v>
      </c>
      <c r="P1702" s="23">
        <v>6443</v>
      </c>
      <c r="Q1702" s="23">
        <v>2.141</v>
      </c>
      <c r="R1702" s="23" t="s">
        <v>39</v>
      </c>
      <c r="S1702" s="23" t="s">
        <v>36</v>
      </c>
    </row>
    <row r="1703" spans="1:19" x14ac:dyDescent="0.35">
      <c r="A1703" s="23" t="str">
        <f t="shared" si="307"/>
        <v>Lazzuri Vania</v>
      </c>
      <c r="B1703" s="23" t="str">
        <f t="shared" si="308"/>
        <v>584.66.685.0</v>
      </c>
      <c r="C1703" s="23" t="str">
        <f t="shared" si="309"/>
        <v>R9</v>
      </c>
      <c r="D1703" s="23">
        <f t="shared" si="310"/>
        <v>0.75</v>
      </c>
      <c r="E1703" s="23" t="str">
        <f t="shared" si="311"/>
        <v>60+</v>
      </c>
      <c r="F1703" s="23" t="str">
        <f t="shared" si="312"/>
        <v>A</v>
      </c>
      <c r="G1703" s="27" t="s">
        <v>3273</v>
      </c>
      <c r="H1703" s="27" t="str">
        <f t="shared" si="306"/>
        <v/>
      </c>
      <c r="I1703" s="23" t="str">
        <f t="shared" si="313"/>
        <v>Dames</v>
      </c>
      <c r="J1703" t="str">
        <f t="shared" si="314"/>
        <v>685.0</v>
      </c>
      <c r="K1703">
        <f t="shared" si="315"/>
        <v>6</v>
      </c>
      <c r="L1703" s="23" t="str">
        <f t="shared" si="316"/>
        <v>R9 </v>
      </c>
      <c r="M1703" s="23" t="s">
        <v>661</v>
      </c>
      <c r="N1703" s="23" t="s">
        <v>662</v>
      </c>
      <c r="O1703" s="23" t="s">
        <v>2525</v>
      </c>
      <c r="P1703" s="23">
        <v>11849</v>
      </c>
      <c r="Q1703" s="23">
        <v>0.75</v>
      </c>
      <c r="R1703" s="23" t="s">
        <v>47</v>
      </c>
      <c r="S1703" s="23" t="s">
        <v>36</v>
      </c>
    </row>
    <row r="1704" spans="1:19" x14ac:dyDescent="0.35">
      <c r="A1704" s="23" t="str">
        <f t="shared" si="307"/>
        <v>Le Cann Maël</v>
      </c>
      <c r="B1704" s="23" t="str">
        <f t="shared" si="308"/>
        <v>585.17.335.0</v>
      </c>
      <c r="C1704" s="23" t="str">
        <f t="shared" si="309"/>
        <v>R8</v>
      </c>
      <c r="D1704" s="23">
        <f t="shared" si="310"/>
        <v>1.7150000000000001</v>
      </c>
      <c r="E1704" s="23" t="str">
        <f t="shared" si="311"/>
        <v>10&amp;U</v>
      </c>
      <c r="F1704" s="23" t="str">
        <f t="shared" si="312"/>
        <v>A</v>
      </c>
      <c r="G1704" s="27" t="s">
        <v>27</v>
      </c>
      <c r="H1704" s="27" t="str">
        <f t="shared" si="306"/>
        <v/>
      </c>
      <c r="I1704" s="23" t="str">
        <f t="shared" si="313"/>
        <v>Messieurs</v>
      </c>
      <c r="J1704" t="str">
        <f t="shared" si="314"/>
        <v>335.0</v>
      </c>
      <c r="K1704">
        <f t="shared" si="315"/>
        <v>3</v>
      </c>
      <c r="L1704" s="23" t="str">
        <f t="shared" si="316"/>
        <v>R8 </v>
      </c>
      <c r="M1704" s="23" t="s">
        <v>3871</v>
      </c>
      <c r="N1704" s="23" t="s">
        <v>3872</v>
      </c>
      <c r="O1704" s="23" t="s">
        <v>2522</v>
      </c>
      <c r="P1704" s="23">
        <v>21742</v>
      </c>
      <c r="Q1704" s="23">
        <v>1.7150000000000001</v>
      </c>
      <c r="R1704" s="23" t="s">
        <v>106</v>
      </c>
      <c r="S1704" s="23" t="s">
        <v>36</v>
      </c>
    </row>
    <row r="1705" spans="1:19" x14ac:dyDescent="0.35">
      <c r="A1705" s="23" t="str">
        <f t="shared" si="307"/>
        <v>Le Minh Tri</v>
      </c>
      <c r="B1705" s="23" t="str">
        <f t="shared" si="308"/>
        <v>592.56.134.0</v>
      </c>
      <c r="C1705" s="23" t="str">
        <f t="shared" si="309"/>
        <v>R9</v>
      </c>
      <c r="D1705" s="23">
        <f t="shared" si="310"/>
        <v>0.75</v>
      </c>
      <c r="E1705" s="23" t="str">
        <f t="shared" si="311"/>
        <v>70+</v>
      </c>
      <c r="F1705" s="23" t="str">
        <f t="shared" si="312"/>
        <v>S</v>
      </c>
      <c r="G1705" s="27" t="s">
        <v>3273</v>
      </c>
      <c r="H1705" s="27" t="str">
        <f t="shared" ref="H1705:H1768" si="317">IF(B1705=B1704,1,"")</f>
        <v/>
      </c>
      <c r="I1705" s="23" t="str">
        <f t="shared" si="313"/>
        <v>Messieurs</v>
      </c>
      <c r="J1705" t="str">
        <f t="shared" si="314"/>
        <v>134.0</v>
      </c>
      <c r="K1705">
        <f t="shared" si="315"/>
        <v>1</v>
      </c>
      <c r="L1705" s="23" t="str">
        <f t="shared" si="316"/>
        <v>R9 </v>
      </c>
      <c r="M1705" s="23" t="s">
        <v>3547</v>
      </c>
      <c r="N1705" s="23" t="s">
        <v>3548</v>
      </c>
      <c r="O1705" s="23" t="s">
        <v>2525</v>
      </c>
      <c r="P1705" s="23">
        <v>32606</v>
      </c>
      <c r="Q1705" s="23">
        <v>0.75</v>
      </c>
      <c r="R1705" s="23" t="s">
        <v>144</v>
      </c>
      <c r="S1705" s="23" t="s">
        <v>822</v>
      </c>
    </row>
    <row r="1706" spans="1:19" x14ac:dyDescent="0.35">
      <c r="A1706" s="23" t="str">
        <f t="shared" si="307"/>
        <v>leal Diogo</v>
      </c>
      <c r="B1706" s="23" t="str">
        <f t="shared" si="308"/>
        <v>533.11.186.0</v>
      </c>
      <c r="C1706" s="23" t="str">
        <f t="shared" si="309"/>
        <v>R9</v>
      </c>
      <c r="D1706" s="23">
        <f t="shared" si="310"/>
        <v>0.745</v>
      </c>
      <c r="E1706" s="23" t="str">
        <f t="shared" si="311"/>
        <v>16&amp;U</v>
      </c>
      <c r="F1706" s="23" t="str">
        <f t="shared" si="312"/>
        <v>A</v>
      </c>
      <c r="G1706" s="27" t="s">
        <v>5553</v>
      </c>
      <c r="H1706" s="27" t="str">
        <f t="shared" si="317"/>
        <v/>
      </c>
      <c r="I1706" s="23" t="str">
        <f t="shared" si="313"/>
        <v>Messieurs</v>
      </c>
      <c r="J1706" t="str">
        <f t="shared" si="314"/>
        <v>186.0</v>
      </c>
      <c r="K1706">
        <f t="shared" si="315"/>
        <v>1</v>
      </c>
      <c r="L1706" s="23" t="str">
        <f t="shared" si="316"/>
        <v>R9 </v>
      </c>
      <c r="M1706" s="23" t="s">
        <v>5515</v>
      </c>
      <c r="N1706" s="23" t="s">
        <v>5516</v>
      </c>
      <c r="O1706" s="23" t="s">
        <v>2525</v>
      </c>
      <c r="P1706" s="23">
        <v>44992</v>
      </c>
      <c r="Q1706" s="23">
        <v>0.745</v>
      </c>
      <c r="R1706" s="23" t="s">
        <v>85</v>
      </c>
      <c r="S1706" s="23" t="s">
        <v>36</v>
      </c>
    </row>
    <row r="1707" spans="1:19" x14ac:dyDescent="0.35">
      <c r="A1707" s="23" t="str">
        <f t="shared" si="307"/>
        <v>Lebel Frédéric</v>
      </c>
      <c r="B1707" s="23" t="str">
        <f t="shared" si="308"/>
        <v>585.68.206.0</v>
      </c>
      <c r="C1707" s="23" t="str">
        <f t="shared" si="309"/>
        <v>R6</v>
      </c>
      <c r="D1707" s="23">
        <f t="shared" si="310"/>
        <v>3.4929999999999999</v>
      </c>
      <c r="E1707" s="23" t="str">
        <f t="shared" si="311"/>
        <v>55+</v>
      </c>
      <c r="F1707" s="23" t="str">
        <f t="shared" si="312"/>
        <v>A</v>
      </c>
      <c r="G1707" s="27" t="s">
        <v>29</v>
      </c>
      <c r="H1707" s="27" t="str">
        <f t="shared" si="317"/>
        <v/>
      </c>
      <c r="I1707" s="23" t="str">
        <f t="shared" si="313"/>
        <v>Messieurs</v>
      </c>
      <c r="J1707" t="str">
        <f t="shared" si="314"/>
        <v>206.0</v>
      </c>
      <c r="K1707">
        <f t="shared" si="315"/>
        <v>2</v>
      </c>
      <c r="L1707" s="23" t="str">
        <f t="shared" si="316"/>
        <v>R6 </v>
      </c>
      <c r="M1707" s="23" t="s">
        <v>3784</v>
      </c>
      <c r="N1707" s="23" t="s">
        <v>3785</v>
      </c>
      <c r="O1707" s="23" t="s">
        <v>2517</v>
      </c>
      <c r="P1707" s="23">
        <v>10013</v>
      </c>
      <c r="Q1707" s="23">
        <v>3.4929999999999999</v>
      </c>
      <c r="R1707" s="23" t="s">
        <v>53</v>
      </c>
      <c r="S1707" s="23" t="s">
        <v>36</v>
      </c>
    </row>
    <row r="1708" spans="1:19" x14ac:dyDescent="0.35">
      <c r="A1708" s="23" t="str">
        <f t="shared" si="307"/>
        <v>Leboucq Eric</v>
      </c>
      <c r="B1708" s="23" t="str">
        <f t="shared" si="308"/>
        <v>585.62.158.0</v>
      </c>
      <c r="C1708" s="23" t="str">
        <f t="shared" si="309"/>
        <v>R9</v>
      </c>
      <c r="D1708" s="23">
        <f t="shared" si="310"/>
        <v>0.57999999999999996</v>
      </c>
      <c r="E1708" s="23" t="str">
        <f t="shared" si="311"/>
        <v>60+</v>
      </c>
      <c r="F1708" s="23" t="str">
        <f t="shared" si="312"/>
        <v>A</v>
      </c>
      <c r="G1708" s="27" t="s">
        <v>497</v>
      </c>
      <c r="H1708" s="27" t="str">
        <f t="shared" si="317"/>
        <v/>
      </c>
      <c r="I1708" s="23" t="str">
        <f t="shared" si="313"/>
        <v>Messieurs</v>
      </c>
      <c r="J1708" t="str">
        <f t="shared" si="314"/>
        <v>158.0</v>
      </c>
      <c r="K1708">
        <f t="shared" si="315"/>
        <v>1</v>
      </c>
      <c r="L1708" s="23" t="str">
        <f t="shared" si="316"/>
        <v>R9 </v>
      </c>
      <c r="M1708" s="23" t="s">
        <v>588</v>
      </c>
      <c r="N1708" s="23" t="s">
        <v>589</v>
      </c>
      <c r="O1708" s="23" t="s">
        <v>2525</v>
      </c>
      <c r="P1708" s="23">
        <v>58696</v>
      </c>
      <c r="Q1708" s="23">
        <v>0.57999999999999996</v>
      </c>
      <c r="R1708" s="23" t="s">
        <v>47</v>
      </c>
      <c r="S1708" s="23" t="s">
        <v>36</v>
      </c>
    </row>
    <row r="1709" spans="1:19" x14ac:dyDescent="0.35">
      <c r="A1709" s="23" t="str">
        <f t="shared" si="307"/>
        <v>Lederer Thibault</v>
      </c>
      <c r="B1709" s="23" t="str">
        <f t="shared" si="308"/>
        <v>586.94.322.0</v>
      </c>
      <c r="C1709" s="23" t="str">
        <f t="shared" si="309"/>
        <v>R6</v>
      </c>
      <c r="D1709" s="23">
        <f t="shared" si="310"/>
        <v>4.5890000000000004</v>
      </c>
      <c r="E1709" s="23" t="str">
        <f t="shared" si="311"/>
        <v>A</v>
      </c>
      <c r="F1709" s="23" t="str">
        <f t="shared" si="312"/>
        <v>A</v>
      </c>
      <c r="G1709" s="27" t="s">
        <v>1733</v>
      </c>
      <c r="H1709" s="27" t="str">
        <f t="shared" si="317"/>
        <v/>
      </c>
      <c r="I1709" s="23" t="str">
        <f t="shared" si="313"/>
        <v>Messieurs</v>
      </c>
      <c r="J1709" t="str">
        <f t="shared" si="314"/>
        <v>322.0</v>
      </c>
      <c r="K1709">
        <f t="shared" si="315"/>
        <v>3</v>
      </c>
      <c r="L1709" s="23" t="str">
        <f t="shared" si="316"/>
        <v>R6 </v>
      </c>
      <c r="M1709" s="23" t="s">
        <v>6173</v>
      </c>
      <c r="N1709" s="23" t="s">
        <v>6174</v>
      </c>
      <c r="O1709" s="23" t="s">
        <v>2517</v>
      </c>
      <c r="P1709" s="23">
        <v>5549</v>
      </c>
      <c r="Q1709" s="23">
        <v>4.5890000000000004</v>
      </c>
      <c r="R1709" s="23" t="s">
        <v>36</v>
      </c>
      <c r="S1709" s="23" t="s">
        <v>36</v>
      </c>
    </row>
    <row r="1710" spans="1:19" x14ac:dyDescent="0.35">
      <c r="A1710" s="23" t="str">
        <f t="shared" si="307"/>
        <v>Lederrey Camille</v>
      </c>
      <c r="B1710" s="23" t="str">
        <f t="shared" si="308"/>
        <v>586.95.643.0</v>
      </c>
      <c r="C1710" s="23" t="str">
        <f t="shared" si="309"/>
        <v>R9</v>
      </c>
      <c r="D1710" s="23">
        <f t="shared" si="310"/>
        <v>0.66300000000000003</v>
      </c>
      <c r="E1710" s="23" t="str">
        <f t="shared" si="311"/>
        <v>30+</v>
      </c>
      <c r="F1710" s="23" t="str">
        <f t="shared" si="312"/>
        <v>A</v>
      </c>
      <c r="G1710" s="27" t="s">
        <v>4909</v>
      </c>
      <c r="H1710" s="27" t="str">
        <f t="shared" si="317"/>
        <v/>
      </c>
      <c r="I1710" s="23" t="str">
        <f t="shared" si="313"/>
        <v>Dames</v>
      </c>
      <c r="J1710" t="str">
        <f t="shared" si="314"/>
        <v>643.0</v>
      </c>
      <c r="K1710">
        <f t="shared" si="315"/>
        <v>6</v>
      </c>
      <c r="L1710" s="23" t="str">
        <f t="shared" si="316"/>
        <v>R9 </v>
      </c>
      <c r="M1710" s="23" t="s">
        <v>5821</v>
      </c>
      <c r="N1710" s="23" t="s">
        <v>5822</v>
      </c>
      <c r="O1710" s="23" t="s">
        <v>2525</v>
      </c>
      <c r="P1710" s="23">
        <v>21388</v>
      </c>
      <c r="Q1710" s="23">
        <v>0.66300000000000003</v>
      </c>
      <c r="R1710" s="23" t="s">
        <v>35</v>
      </c>
      <c r="S1710" s="23" t="s">
        <v>36</v>
      </c>
    </row>
    <row r="1711" spans="1:19" x14ac:dyDescent="0.35">
      <c r="A1711" s="23" t="str">
        <f t="shared" si="307"/>
        <v>Lee George</v>
      </c>
      <c r="B1711" s="23" t="str">
        <f t="shared" si="308"/>
        <v>587.80.160.0</v>
      </c>
      <c r="C1711" s="23" t="str">
        <f t="shared" si="309"/>
        <v>R8</v>
      </c>
      <c r="D1711" s="23">
        <f t="shared" si="310"/>
        <v>0.94299999999999995</v>
      </c>
      <c r="E1711" s="23" t="str">
        <f t="shared" si="311"/>
        <v>45+</v>
      </c>
      <c r="F1711" s="23" t="str">
        <f t="shared" si="312"/>
        <v>A</v>
      </c>
      <c r="G1711" s="27" t="s">
        <v>28</v>
      </c>
      <c r="H1711" s="27" t="str">
        <f t="shared" si="317"/>
        <v/>
      </c>
      <c r="I1711" s="23" t="str">
        <f t="shared" si="313"/>
        <v>Messieurs</v>
      </c>
      <c r="J1711" t="str">
        <f t="shared" si="314"/>
        <v>160.0</v>
      </c>
      <c r="K1711">
        <f t="shared" si="315"/>
        <v>1</v>
      </c>
      <c r="L1711" s="23" t="str">
        <f t="shared" si="316"/>
        <v>R8 </v>
      </c>
      <c r="M1711" s="23" t="s">
        <v>3141</v>
      </c>
      <c r="N1711" s="23" t="s">
        <v>3142</v>
      </c>
      <c r="O1711" s="23" t="s">
        <v>2522</v>
      </c>
      <c r="P1711" s="23">
        <v>29863</v>
      </c>
      <c r="Q1711" s="23">
        <v>0.94299999999999995</v>
      </c>
      <c r="R1711" s="23" t="s">
        <v>76</v>
      </c>
      <c r="S1711" s="23" t="s">
        <v>36</v>
      </c>
    </row>
    <row r="1712" spans="1:19" x14ac:dyDescent="0.35">
      <c r="A1712" s="23" t="str">
        <f t="shared" si="307"/>
        <v>Legal Côme</v>
      </c>
      <c r="B1712" s="23" t="str">
        <f t="shared" si="308"/>
        <v>587.86.318.0</v>
      </c>
      <c r="C1712" s="23" t="str">
        <f t="shared" si="309"/>
        <v>R9</v>
      </c>
      <c r="D1712" s="23">
        <f t="shared" si="310"/>
        <v>0.75</v>
      </c>
      <c r="E1712" s="23" t="str">
        <f t="shared" si="311"/>
        <v>40+</v>
      </c>
      <c r="F1712" s="23" t="str">
        <f t="shared" si="312"/>
        <v>S</v>
      </c>
      <c r="G1712" s="27" t="s">
        <v>5553</v>
      </c>
      <c r="H1712" s="27" t="str">
        <f t="shared" si="317"/>
        <v/>
      </c>
      <c r="I1712" s="23" t="str">
        <f t="shared" si="313"/>
        <v>Messieurs</v>
      </c>
      <c r="J1712" t="str">
        <f t="shared" si="314"/>
        <v>318.0</v>
      </c>
      <c r="K1712">
        <f t="shared" si="315"/>
        <v>3</v>
      </c>
      <c r="L1712" s="23" t="str">
        <f t="shared" si="316"/>
        <v>R9 </v>
      </c>
      <c r="M1712" s="23" t="s">
        <v>5477</v>
      </c>
      <c r="N1712" s="23" t="s">
        <v>5478</v>
      </c>
      <c r="O1712" s="23" t="s">
        <v>2525</v>
      </c>
      <c r="P1712" s="23">
        <v>32606</v>
      </c>
      <c r="Q1712" s="23">
        <v>0.75</v>
      </c>
      <c r="R1712" s="23" t="s">
        <v>68</v>
      </c>
      <c r="S1712" s="23" t="s">
        <v>822</v>
      </c>
    </row>
    <row r="1713" spans="1:19" x14ac:dyDescent="0.35">
      <c r="A1713" s="23" t="str">
        <f t="shared" si="307"/>
        <v>Legendre Alain</v>
      </c>
      <c r="B1713" s="23" t="str">
        <f t="shared" si="308"/>
        <v>587.62.437.0</v>
      </c>
      <c r="C1713" s="23" t="str">
        <f t="shared" si="309"/>
        <v>R9</v>
      </c>
      <c r="D1713" s="23">
        <f t="shared" si="310"/>
        <v>0.75</v>
      </c>
      <c r="E1713" s="23" t="str">
        <f t="shared" si="311"/>
        <v>60+</v>
      </c>
      <c r="F1713" s="23" t="str">
        <f t="shared" si="312"/>
        <v>S</v>
      </c>
      <c r="G1713" s="27" t="s">
        <v>493</v>
      </c>
      <c r="H1713" s="27" t="str">
        <f t="shared" si="317"/>
        <v/>
      </c>
      <c r="I1713" s="23" t="str">
        <f t="shared" si="313"/>
        <v>Messieurs</v>
      </c>
      <c r="J1713" t="str">
        <f t="shared" si="314"/>
        <v>437.0</v>
      </c>
      <c r="K1713">
        <f t="shared" si="315"/>
        <v>4</v>
      </c>
      <c r="L1713" s="23" t="str">
        <f t="shared" si="316"/>
        <v>R9 </v>
      </c>
      <c r="M1713" s="23" t="s">
        <v>1002</v>
      </c>
      <c r="N1713" s="23" t="s">
        <v>1003</v>
      </c>
      <c r="O1713" s="23" t="s">
        <v>2525</v>
      </c>
      <c r="P1713" s="23">
        <v>32606</v>
      </c>
      <c r="Q1713" s="23">
        <v>0.75</v>
      </c>
      <c r="R1713" s="23" t="s">
        <v>47</v>
      </c>
      <c r="S1713" s="23" t="s">
        <v>822</v>
      </c>
    </row>
    <row r="1714" spans="1:19" x14ac:dyDescent="0.35">
      <c r="A1714" s="23" t="str">
        <f t="shared" si="307"/>
        <v>Legendre Charlotte</v>
      </c>
      <c r="B1714" s="23" t="str">
        <f t="shared" si="308"/>
        <v>587.02.686.0</v>
      </c>
      <c r="C1714" s="23" t="str">
        <f t="shared" si="309"/>
        <v>R9</v>
      </c>
      <c r="D1714" s="23">
        <f t="shared" si="310"/>
        <v>0.75</v>
      </c>
      <c r="E1714" s="23" t="str">
        <f t="shared" si="311"/>
        <v>A</v>
      </c>
      <c r="F1714" s="23" t="str">
        <f t="shared" si="312"/>
        <v>S</v>
      </c>
      <c r="G1714" s="27" t="s">
        <v>493</v>
      </c>
      <c r="H1714" s="27" t="str">
        <f t="shared" si="317"/>
        <v/>
      </c>
      <c r="I1714" s="23" t="str">
        <f t="shared" si="313"/>
        <v>Dames</v>
      </c>
      <c r="J1714" t="str">
        <f t="shared" si="314"/>
        <v>686.0</v>
      </c>
      <c r="K1714">
        <f t="shared" si="315"/>
        <v>6</v>
      </c>
      <c r="L1714" s="23" t="str">
        <f t="shared" si="316"/>
        <v>R9 </v>
      </c>
      <c r="M1714" s="23" t="s">
        <v>516</v>
      </c>
      <c r="N1714" s="23" t="s">
        <v>517</v>
      </c>
      <c r="O1714" s="23" t="s">
        <v>2525</v>
      </c>
      <c r="P1714" s="23">
        <v>11849</v>
      </c>
      <c r="Q1714" s="23">
        <v>0.75</v>
      </c>
      <c r="R1714" s="23" t="s">
        <v>36</v>
      </c>
      <c r="S1714" s="23" t="s">
        <v>822</v>
      </c>
    </row>
    <row r="1715" spans="1:19" x14ac:dyDescent="0.35">
      <c r="A1715" s="23" t="str">
        <f t="shared" si="307"/>
        <v>Legendre Hadenfeldt Meike</v>
      </c>
      <c r="B1715" s="23" t="str">
        <f t="shared" si="308"/>
        <v>587.66.511.0</v>
      </c>
      <c r="C1715" s="23" t="str">
        <f t="shared" si="309"/>
        <v>R7</v>
      </c>
      <c r="D1715" s="23">
        <f t="shared" si="310"/>
        <v>1.825</v>
      </c>
      <c r="E1715" s="23" t="str">
        <f t="shared" si="311"/>
        <v>60+</v>
      </c>
      <c r="F1715" s="23" t="str">
        <f t="shared" si="312"/>
        <v>A</v>
      </c>
      <c r="G1715" s="27" t="s">
        <v>493</v>
      </c>
      <c r="H1715" s="27" t="str">
        <f t="shared" si="317"/>
        <v/>
      </c>
      <c r="I1715" s="23" t="str">
        <f t="shared" si="313"/>
        <v>Dames</v>
      </c>
      <c r="J1715" t="str">
        <f t="shared" si="314"/>
        <v>511.0</v>
      </c>
      <c r="K1715">
        <f t="shared" si="315"/>
        <v>5</v>
      </c>
      <c r="L1715" s="23" t="str">
        <f t="shared" si="316"/>
        <v>R7 </v>
      </c>
      <c r="M1715" s="23" t="s">
        <v>5018</v>
      </c>
      <c r="N1715" s="23" t="s">
        <v>5019</v>
      </c>
      <c r="O1715" s="23" t="s">
        <v>2518</v>
      </c>
      <c r="P1715" s="23">
        <v>7436</v>
      </c>
      <c r="Q1715" s="23">
        <v>1.825</v>
      </c>
      <c r="R1715" s="23" t="s">
        <v>47</v>
      </c>
      <c r="S1715" s="23" t="s">
        <v>36</v>
      </c>
    </row>
    <row r="1716" spans="1:19" x14ac:dyDescent="0.35">
      <c r="A1716" s="23" t="str">
        <f t="shared" si="307"/>
        <v>Legendre Thibault</v>
      </c>
      <c r="B1716" s="23" t="str">
        <f t="shared" si="308"/>
        <v>587.98.492.0</v>
      </c>
      <c r="C1716" s="23" t="str">
        <f t="shared" si="309"/>
        <v>R9</v>
      </c>
      <c r="D1716" s="23">
        <f t="shared" si="310"/>
        <v>0.75</v>
      </c>
      <c r="E1716" s="23" t="str">
        <f t="shared" si="311"/>
        <v>A</v>
      </c>
      <c r="F1716" s="23" t="str">
        <f t="shared" si="312"/>
        <v>S</v>
      </c>
      <c r="G1716" s="27" t="s">
        <v>493</v>
      </c>
      <c r="H1716" s="27" t="str">
        <f t="shared" si="317"/>
        <v/>
      </c>
      <c r="I1716" s="23" t="str">
        <f t="shared" si="313"/>
        <v>Messieurs</v>
      </c>
      <c r="J1716" t="str">
        <f t="shared" si="314"/>
        <v>492.0</v>
      </c>
      <c r="K1716">
        <f t="shared" si="315"/>
        <v>4</v>
      </c>
      <c r="L1716" s="23" t="str">
        <f t="shared" si="316"/>
        <v>R9 </v>
      </c>
      <c r="M1716" s="23" t="s">
        <v>1004</v>
      </c>
      <c r="N1716" s="23" t="s">
        <v>1005</v>
      </c>
      <c r="O1716" s="23" t="s">
        <v>2525</v>
      </c>
      <c r="P1716" s="23">
        <v>32606</v>
      </c>
      <c r="Q1716" s="23">
        <v>0.75</v>
      </c>
      <c r="R1716" s="23" t="s">
        <v>36</v>
      </c>
      <c r="S1716" s="23" t="s">
        <v>822</v>
      </c>
    </row>
    <row r="1717" spans="1:19" x14ac:dyDescent="0.35">
      <c r="A1717" s="23" t="str">
        <f t="shared" si="307"/>
        <v>Leggieri Nicola</v>
      </c>
      <c r="B1717" s="23" t="str">
        <f t="shared" si="308"/>
        <v>587.76.364.0</v>
      </c>
      <c r="C1717" s="23" t="str">
        <f t="shared" si="309"/>
        <v>R9</v>
      </c>
      <c r="D1717" s="23">
        <f t="shared" si="310"/>
        <v>0.75</v>
      </c>
      <c r="E1717" s="23" t="str">
        <f t="shared" si="311"/>
        <v>50+</v>
      </c>
      <c r="F1717" s="23" t="str">
        <f t="shared" si="312"/>
        <v>S</v>
      </c>
      <c r="G1717" s="27" t="s">
        <v>1733</v>
      </c>
      <c r="H1717" s="27" t="str">
        <f t="shared" si="317"/>
        <v/>
      </c>
      <c r="I1717" s="23" t="str">
        <f t="shared" si="313"/>
        <v>Messieurs</v>
      </c>
      <c r="J1717" t="str">
        <f t="shared" si="314"/>
        <v>364.0</v>
      </c>
      <c r="K1717">
        <f t="shared" si="315"/>
        <v>3</v>
      </c>
      <c r="L1717" s="23" t="str">
        <f t="shared" si="316"/>
        <v>R9 </v>
      </c>
      <c r="M1717" s="23" t="s">
        <v>2004</v>
      </c>
      <c r="N1717" s="23" t="s">
        <v>2005</v>
      </c>
      <c r="O1717" s="23" t="s">
        <v>2525</v>
      </c>
      <c r="P1717" s="23">
        <v>32606</v>
      </c>
      <c r="Q1717" s="23">
        <v>0.75</v>
      </c>
      <c r="R1717" s="23" t="s">
        <v>39</v>
      </c>
      <c r="S1717" s="23" t="s">
        <v>822</v>
      </c>
    </row>
    <row r="1718" spans="1:19" x14ac:dyDescent="0.35">
      <c r="A1718" s="23" t="str">
        <f t="shared" si="307"/>
        <v>Leguojeu Louane K</v>
      </c>
      <c r="B1718" s="23" t="str">
        <f t="shared" si="308"/>
        <v>587.13.749.0</v>
      </c>
      <c r="C1718" s="23" t="str">
        <f t="shared" si="309"/>
        <v>R4</v>
      </c>
      <c r="D1718" s="23">
        <f t="shared" si="310"/>
        <v>5.7439999999999998</v>
      </c>
      <c r="E1718" s="23" t="str">
        <f t="shared" si="311"/>
        <v>14&amp;U</v>
      </c>
      <c r="F1718" s="23" t="str">
        <f t="shared" si="312"/>
        <v>A</v>
      </c>
      <c r="G1718" s="27" t="s">
        <v>29</v>
      </c>
      <c r="H1718" s="27" t="str">
        <f t="shared" si="317"/>
        <v/>
      </c>
      <c r="I1718" s="23" t="str">
        <f t="shared" si="313"/>
        <v>Dames</v>
      </c>
      <c r="J1718" t="str">
        <f t="shared" si="314"/>
        <v>749.0</v>
      </c>
      <c r="K1718">
        <f t="shared" si="315"/>
        <v>7</v>
      </c>
      <c r="L1718" s="23" t="str">
        <f t="shared" si="316"/>
        <v>R4 </v>
      </c>
      <c r="M1718" s="23" t="s">
        <v>4120</v>
      </c>
      <c r="N1718" s="23" t="s">
        <v>4121</v>
      </c>
      <c r="O1718" s="23" t="s">
        <v>2516</v>
      </c>
      <c r="P1718" s="23">
        <v>1007</v>
      </c>
      <c r="Q1718" s="23">
        <v>5.7439999999999998</v>
      </c>
      <c r="R1718" s="23" t="s">
        <v>81</v>
      </c>
      <c r="S1718" s="23" t="s">
        <v>36</v>
      </c>
    </row>
    <row r="1719" spans="1:19" x14ac:dyDescent="0.35">
      <c r="A1719" s="23" t="str">
        <f t="shared" si="307"/>
        <v>Leguojeu Yannik</v>
      </c>
      <c r="B1719" s="23" t="str">
        <f t="shared" si="308"/>
        <v>587.80.424.0</v>
      </c>
      <c r="C1719" s="23" t="str">
        <f t="shared" si="309"/>
        <v>R9</v>
      </c>
      <c r="D1719" s="23">
        <f t="shared" si="310"/>
        <v>0.84199999999999997</v>
      </c>
      <c r="E1719" s="23" t="str">
        <f t="shared" si="311"/>
        <v>45+</v>
      </c>
      <c r="F1719" s="23" t="str">
        <f t="shared" si="312"/>
        <v>A</v>
      </c>
      <c r="G1719" s="27" t="s">
        <v>29</v>
      </c>
      <c r="H1719" s="27" t="str">
        <f t="shared" si="317"/>
        <v/>
      </c>
      <c r="I1719" s="23" t="str">
        <f t="shared" si="313"/>
        <v>Messieurs</v>
      </c>
      <c r="J1719" t="str">
        <f t="shared" si="314"/>
        <v>424.0</v>
      </c>
      <c r="K1719">
        <f t="shared" si="315"/>
        <v>4</v>
      </c>
      <c r="L1719" s="23" t="str">
        <f t="shared" si="316"/>
        <v>R9 </v>
      </c>
      <c r="M1719" s="23" t="s">
        <v>4314</v>
      </c>
      <c r="N1719" s="23" t="s">
        <v>4315</v>
      </c>
      <c r="O1719" s="23" t="s">
        <v>2525</v>
      </c>
      <c r="P1719" s="23">
        <v>31282</v>
      </c>
      <c r="Q1719" s="23">
        <v>0.84199999999999997</v>
      </c>
      <c r="R1719" s="23" t="s">
        <v>76</v>
      </c>
      <c r="S1719" s="23" t="s">
        <v>36</v>
      </c>
    </row>
    <row r="1720" spans="1:19" x14ac:dyDescent="0.35">
      <c r="A1720" s="23" t="str">
        <f t="shared" si="307"/>
        <v>Lehmann Burer Liv</v>
      </c>
      <c r="B1720" s="23" t="str">
        <f t="shared" si="308"/>
        <v>588.95.583.0</v>
      </c>
      <c r="C1720" s="23" t="str">
        <f t="shared" si="309"/>
        <v>R9</v>
      </c>
      <c r="D1720" s="23">
        <f t="shared" si="310"/>
        <v>0.75</v>
      </c>
      <c r="E1720" s="23" t="str">
        <f t="shared" si="311"/>
        <v>30+</v>
      </c>
      <c r="F1720" s="23" t="str">
        <f t="shared" si="312"/>
        <v>S</v>
      </c>
      <c r="G1720" s="27" t="s">
        <v>5553</v>
      </c>
      <c r="H1720" s="27" t="str">
        <f t="shared" si="317"/>
        <v/>
      </c>
      <c r="I1720" s="23" t="str">
        <f t="shared" si="313"/>
        <v>Dames</v>
      </c>
      <c r="J1720" t="str">
        <f t="shared" si="314"/>
        <v>583.0</v>
      </c>
      <c r="K1720">
        <f t="shared" si="315"/>
        <v>5</v>
      </c>
      <c r="L1720" s="23" t="str">
        <f t="shared" si="316"/>
        <v>R9 </v>
      </c>
      <c r="M1720" s="23" t="s">
        <v>5291</v>
      </c>
      <c r="N1720" s="23" t="s">
        <v>5292</v>
      </c>
      <c r="O1720" s="23" t="s">
        <v>2525</v>
      </c>
      <c r="P1720" s="23">
        <v>11849</v>
      </c>
      <c r="Q1720" s="23">
        <v>0.75</v>
      </c>
      <c r="R1720" s="23" t="s">
        <v>35</v>
      </c>
      <c r="S1720" s="23" t="s">
        <v>822</v>
      </c>
    </row>
    <row r="1721" spans="1:19" x14ac:dyDescent="0.35">
      <c r="A1721" s="23" t="str">
        <f t="shared" si="307"/>
        <v>Lehmann Rania</v>
      </c>
      <c r="B1721" s="23" t="str">
        <f t="shared" si="308"/>
        <v>588.09.781.0</v>
      </c>
      <c r="C1721" s="23" t="str">
        <f t="shared" si="309"/>
        <v>R8</v>
      </c>
      <c r="D1721" s="23">
        <f t="shared" si="310"/>
        <v>1.5109999999999999</v>
      </c>
      <c r="E1721" s="23" t="str">
        <f t="shared" si="311"/>
        <v>18&amp;U</v>
      </c>
      <c r="F1721" s="23" t="str">
        <f t="shared" si="312"/>
        <v>A</v>
      </c>
      <c r="G1721" s="27" t="s">
        <v>2786</v>
      </c>
      <c r="H1721" s="27" t="str">
        <f t="shared" si="317"/>
        <v/>
      </c>
      <c r="I1721" s="23" t="str">
        <f t="shared" si="313"/>
        <v>Dames</v>
      </c>
      <c r="J1721" t="str">
        <f t="shared" si="314"/>
        <v>781.0</v>
      </c>
      <c r="K1721">
        <f t="shared" si="315"/>
        <v>7</v>
      </c>
      <c r="L1721" s="23" t="str">
        <f t="shared" si="316"/>
        <v>R8 </v>
      </c>
      <c r="M1721" s="23" t="s">
        <v>2938</v>
      </c>
      <c r="N1721" s="23" t="s">
        <v>2939</v>
      </c>
      <c r="O1721" s="23" t="s">
        <v>2522</v>
      </c>
      <c r="P1721" s="23">
        <v>8559</v>
      </c>
      <c r="Q1721" s="23">
        <v>1.5109999999999999</v>
      </c>
      <c r="R1721" s="23" t="s">
        <v>71</v>
      </c>
      <c r="S1721" s="23" t="s">
        <v>36</v>
      </c>
    </row>
    <row r="1722" spans="1:19" x14ac:dyDescent="0.35">
      <c r="A1722" s="23" t="str">
        <f t="shared" si="307"/>
        <v>Lemal Arian</v>
      </c>
      <c r="B1722" s="23" t="str">
        <f t="shared" si="308"/>
        <v>592.83.192.0</v>
      </c>
      <c r="C1722" s="23" t="str">
        <f t="shared" si="309"/>
        <v>R9</v>
      </c>
      <c r="D1722" s="23">
        <f t="shared" si="310"/>
        <v>0.75</v>
      </c>
      <c r="E1722" s="23" t="str">
        <f t="shared" si="311"/>
        <v>40+</v>
      </c>
      <c r="F1722" s="23" t="str">
        <f t="shared" si="312"/>
        <v>S</v>
      </c>
      <c r="G1722" s="27" t="s">
        <v>28</v>
      </c>
      <c r="H1722" s="27" t="str">
        <f t="shared" si="317"/>
        <v/>
      </c>
      <c r="I1722" s="23" t="str">
        <f t="shared" si="313"/>
        <v>Messieurs</v>
      </c>
      <c r="J1722" t="str">
        <f t="shared" si="314"/>
        <v>192.0</v>
      </c>
      <c r="K1722">
        <f t="shared" si="315"/>
        <v>1</v>
      </c>
      <c r="L1722" s="23" t="str">
        <f t="shared" si="316"/>
        <v>R9 </v>
      </c>
      <c r="M1722" s="23" t="s">
        <v>2291</v>
      </c>
      <c r="N1722" s="23" t="s">
        <v>2292</v>
      </c>
      <c r="O1722" s="23" t="s">
        <v>2525</v>
      </c>
      <c r="P1722" s="23">
        <v>32606</v>
      </c>
      <c r="Q1722" s="23">
        <v>0.75</v>
      </c>
      <c r="R1722" s="23" t="s">
        <v>68</v>
      </c>
      <c r="S1722" s="23" t="s">
        <v>822</v>
      </c>
    </row>
    <row r="1723" spans="1:19" x14ac:dyDescent="0.35">
      <c r="A1723" s="23" t="str">
        <f t="shared" si="307"/>
        <v>Lembo Antonio</v>
      </c>
      <c r="B1723" s="23" t="str">
        <f t="shared" si="308"/>
        <v>592.94.430.0</v>
      </c>
      <c r="C1723" s="23" t="str">
        <f t="shared" si="309"/>
        <v>R9</v>
      </c>
      <c r="D1723" s="23">
        <f t="shared" si="310"/>
        <v>0.75</v>
      </c>
      <c r="E1723" s="23" t="str">
        <f t="shared" si="311"/>
        <v>A</v>
      </c>
      <c r="F1723" s="23" t="str">
        <f t="shared" si="312"/>
        <v>S</v>
      </c>
      <c r="G1723" s="27" t="s">
        <v>2783</v>
      </c>
      <c r="H1723" s="27" t="str">
        <f t="shared" si="317"/>
        <v/>
      </c>
      <c r="I1723" s="23" t="str">
        <f t="shared" si="313"/>
        <v>Messieurs</v>
      </c>
      <c r="J1723" t="str">
        <f t="shared" si="314"/>
        <v>430.0</v>
      </c>
      <c r="K1723">
        <f t="shared" si="315"/>
        <v>4</v>
      </c>
      <c r="L1723" s="23" t="str">
        <f t="shared" si="316"/>
        <v>R9 </v>
      </c>
      <c r="M1723" s="23" t="s">
        <v>1596</v>
      </c>
      <c r="N1723" s="23" t="s">
        <v>1597</v>
      </c>
      <c r="O1723" s="23" t="s">
        <v>2525</v>
      </c>
      <c r="P1723" s="23">
        <v>32606</v>
      </c>
      <c r="Q1723" s="23">
        <v>0.75</v>
      </c>
      <c r="R1723" s="23" t="s">
        <v>36</v>
      </c>
      <c r="S1723" s="23" t="s">
        <v>822</v>
      </c>
    </row>
    <row r="1724" spans="1:19" x14ac:dyDescent="0.35">
      <c r="A1724" s="23" t="str">
        <f t="shared" si="307"/>
        <v>Lemée Xavier</v>
      </c>
      <c r="B1724" s="23" t="str">
        <f t="shared" si="308"/>
        <v>592.64.163.0</v>
      </c>
      <c r="C1724" s="23" t="str">
        <f t="shared" si="309"/>
        <v>R6</v>
      </c>
      <c r="D1724" s="23">
        <f t="shared" si="310"/>
        <v>4.0330000000000004</v>
      </c>
      <c r="E1724" s="23" t="str">
        <f t="shared" si="311"/>
        <v>60+</v>
      </c>
      <c r="F1724" s="23" t="str">
        <f t="shared" si="312"/>
        <v>A</v>
      </c>
      <c r="G1724" s="27" t="s">
        <v>5553</v>
      </c>
      <c r="H1724" s="27" t="str">
        <f t="shared" si="317"/>
        <v/>
      </c>
      <c r="I1724" s="23" t="str">
        <f t="shared" si="313"/>
        <v>Messieurs</v>
      </c>
      <c r="J1724" t="str">
        <f t="shared" si="314"/>
        <v>163.0</v>
      </c>
      <c r="K1724">
        <f t="shared" si="315"/>
        <v>1</v>
      </c>
      <c r="L1724" s="23" t="str">
        <f t="shared" si="316"/>
        <v>R6 </v>
      </c>
      <c r="M1724" s="23" t="s">
        <v>5109</v>
      </c>
      <c r="N1724" s="23" t="s">
        <v>5110</v>
      </c>
      <c r="O1724" s="23" t="s">
        <v>2517</v>
      </c>
      <c r="P1724" s="23">
        <v>7503</v>
      </c>
      <c r="Q1724" s="23">
        <v>4.0330000000000004</v>
      </c>
      <c r="R1724" s="23" t="s">
        <v>47</v>
      </c>
      <c r="S1724" s="23" t="s">
        <v>36</v>
      </c>
    </row>
    <row r="1725" spans="1:19" x14ac:dyDescent="0.35">
      <c r="A1725" s="23" t="str">
        <f t="shared" si="307"/>
        <v>Lemoine Agnès</v>
      </c>
      <c r="B1725" s="23" t="str">
        <f t="shared" si="308"/>
        <v>592.74.513.0</v>
      </c>
      <c r="C1725" s="23" t="str">
        <f t="shared" si="309"/>
        <v>R7</v>
      </c>
      <c r="D1725" s="23">
        <f t="shared" si="310"/>
        <v>1.8540000000000001</v>
      </c>
      <c r="E1725" s="23" t="str">
        <f t="shared" si="311"/>
        <v>50+</v>
      </c>
      <c r="F1725" s="23" t="str">
        <f t="shared" si="312"/>
        <v>A</v>
      </c>
      <c r="G1725" s="27" t="s">
        <v>1733</v>
      </c>
      <c r="H1725" s="27" t="str">
        <f t="shared" si="317"/>
        <v/>
      </c>
      <c r="I1725" s="23" t="str">
        <f t="shared" si="313"/>
        <v>Dames</v>
      </c>
      <c r="J1725" t="str">
        <f t="shared" si="314"/>
        <v>513.0</v>
      </c>
      <c r="K1725">
        <f t="shared" si="315"/>
        <v>5</v>
      </c>
      <c r="L1725" s="23" t="str">
        <f t="shared" si="316"/>
        <v>R7 </v>
      </c>
      <c r="M1725" s="23" t="s">
        <v>3165</v>
      </c>
      <c r="N1725" s="23" t="s">
        <v>3166</v>
      </c>
      <c r="O1725" s="23" t="s">
        <v>2518</v>
      </c>
      <c r="P1725" s="23">
        <v>7342</v>
      </c>
      <c r="Q1725" s="23">
        <v>1.8540000000000001</v>
      </c>
      <c r="R1725" s="23" t="s">
        <v>39</v>
      </c>
      <c r="S1725" s="23" t="s">
        <v>36</v>
      </c>
    </row>
    <row r="1726" spans="1:19" x14ac:dyDescent="0.35">
      <c r="A1726" s="23" t="str">
        <f t="shared" si="307"/>
        <v>L'Eplattenier Marc</v>
      </c>
      <c r="B1726" s="23" t="str">
        <f t="shared" si="308"/>
        <v>593.99.266.0</v>
      </c>
      <c r="C1726" s="23" t="str">
        <f t="shared" si="309"/>
        <v>R9</v>
      </c>
      <c r="D1726" s="23">
        <f t="shared" si="310"/>
        <v>0.75</v>
      </c>
      <c r="E1726" s="23" t="str">
        <f t="shared" si="311"/>
        <v>A</v>
      </c>
      <c r="F1726" s="23" t="str">
        <f t="shared" si="312"/>
        <v>S</v>
      </c>
      <c r="G1726" s="27" t="s">
        <v>497</v>
      </c>
      <c r="H1726" s="27" t="str">
        <f t="shared" si="317"/>
        <v/>
      </c>
      <c r="I1726" s="23" t="str">
        <f t="shared" si="313"/>
        <v>Messieurs</v>
      </c>
      <c r="J1726" t="str">
        <f t="shared" si="314"/>
        <v>266.0</v>
      </c>
      <c r="K1726">
        <f t="shared" si="315"/>
        <v>2</v>
      </c>
      <c r="L1726" s="23" t="str">
        <f t="shared" si="316"/>
        <v>R9 </v>
      </c>
      <c r="M1726" s="23" t="s">
        <v>1208</v>
      </c>
      <c r="N1726" s="23" t="s">
        <v>1209</v>
      </c>
      <c r="O1726" s="23" t="s">
        <v>2525</v>
      </c>
      <c r="P1726" s="23">
        <v>32606</v>
      </c>
      <c r="Q1726" s="23">
        <v>0.75</v>
      </c>
      <c r="R1726" s="23" t="s">
        <v>36</v>
      </c>
      <c r="S1726" s="23" t="s">
        <v>822</v>
      </c>
    </row>
    <row r="1727" spans="1:19" x14ac:dyDescent="0.35">
      <c r="A1727" s="23" t="str">
        <f t="shared" si="307"/>
        <v>Lepot Marc</v>
      </c>
      <c r="B1727" s="23" t="str">
        <f t="shared" si="308"/>
        <v>593.60.437.0</v>
      </c>
      <c r="C1727" s="23" t="str">
        <f t="shared" si="309"/>
        <v>R9</v>
      </c>
      <c r="D1727" s="23">
        <f t="shared" si="310"/>
        <v>0.75</v>
      </c>
      <c r="E1727" s="23" t="str">
        <f t="shared" si="311"/>
        <v>65+</v>
      </c>
      <c r="F1727" s="23" t="str">
        <f t="shared" si="312"/>
        <v>S</v>
      </c>
      <c r="G1727" s="27" t="s">
        <v>1733</v>
      </c>
      <c r="H1727" s="27" t="str">
        <f t="shared" si="317"/>
        <v/>
      </c>
      <c r="I1727" s="23" t="str">
        <f t="shared" si="313"/>
        <v>Messieurs</v>
      </c>
      <c r="J1727" t="str">
        <f t="shared" si="314"/>
        <v>437.0</v>
      </c>
      <c r="K1727">
        <f t="shared" si="315"/>
        <v>4</v>
      </c>
      <c r="L1727" s="23" t="str">
        <f t="shared" si="316"/>
        <v>R9 </v>
      </c>
      <c r="M1727" s="23" t="s">
        <v>1922</v>
      </c>
      <c r="N1727" s="23" t="s">
        <v>1923</v>
      </c>
      <c r="O1727" s="23" t="s">
        <v>2525</v>
      </c>
      <c r="P1727" s="23">
        <v>32606</v>
      </c>
      <c r="Q1727" s="23">
        <v>0.75</v>
      </c>
      <c r="R1727" s="23" t="s">
        <v>96</v>
      </c>
      <c r="S1727" s="23" t="s">
        <v>822</v>
      </c>
    </row>
    <row r="1728" spans="1:19" x14ac:dyDescent="0.35">
      <c r="A1728" s="23" t="str">
        <f t="shared" si="307"/>
        <v>Leresche François</v>
      </c>
      <c r="B1728" s="23" t="str">
        <f t="shared" si="308"/>
        <v>594.64.209.0</v>
      </c>
      <c r="C1728" s="23" t="str">
        <f t="shared" si="309"/>
        <v>R8</v>
      </c>
      <c r="D1728" s="23">
        <f t="shared" si="310"/>
        <v>1.6020000000000001</v>
      </c>
      <c r="E1728" s="23" t="str">
        <f t="shared" si="311"/>
        <v>60+</v>
      </c>
      <c r="F1728" s="23" t="str">
        <f t="shared" si="312"/>
        <v>A</v>
      </c>
      <c r="G1728" s="27" t="s">
        <v>4909</v>
      </c>
      <c r="H1728" s="27" t="str">
        <f t="shared" si="317"/>
        <v/>
      </c>
      <c r="I1728" s="23" t="str">
        <f t="shared" si="313"/>
        <v>Messieurs</v>
      </c>
      <c r="J1728" t="str">
        <f t="shared" si="314"/>
        <v>209.0</v>
      </c>
      <c r="K1728">
        <f t="shared" si="315"/>
        <v>2</v>
      </c>
      <c r="L1728" s="23" t="str">
        <f t="shared" si="316"/>
        <v>R8 </v>
      </c>
      <c r="M1728" s="23" t="s">
        <v>5767</v>
      </c>
      <c r="N1728" s="23" t="s">
        <v>5768</v>
      </c>
      <c r="O1728" s="23" t="s">
        <v>2522</v>
      </c>
      <c r="P1728" s="23">
        <v>22712</v>
      </c>
      <c r="Q1728" s="23">
        <v>1.6020000000000001</v>
      </c>
      <c r="R1728" s="23" t="s">
        <v>47</v>
      </c>
      <c r="S1728" s="23" t="s">
        <v>36</v>
      </c>
    </row>
    <row r="1729" spans="1:19" x14ac:dyDescent="0.35">
      <c r="A1729" s="23" t="str">
        <f t="shared" si="307"/>
        <v>Leresche Jean-René</v>
      </c>
      <c r="B1729" s="23" t="str">
        <f t="shared" si="308"/>
        <v>594.57.418.0</v>
      </c>
      <c r="C1729" s="23" t="str">
        <f t="shared" si="309"/>
        <v>R5</v>
      </c>
      <c r="D1729" s="23">
        <f t="shared" si="310"/>
        <v>5.4109999999999996</v>
      </c>
      <c r="E1729" s="23" t="str">
        <f t="shared" si="311"/>
        <v>65+</v>
      </c>
      <c r="F1729" s="23" t="str">
        <f t="shared" si="312"/>
        <v>A</v>
      </c>
      <c r="G1729" s="27" t="s">
        <v>1733</v>
      </c>
      <c r="H1729" s="27" t="str">
        <f t="shared" si="317"/>
        <v/>
      </c>
      <c r="I1729" s="23" t="str">
        <f t="shared" si="313"/>
        <v>Messieurs</v>
      </c>
      <c r="J1729" t="str">
        <f t="shared" si="314"/>
        <v>418.0</v>
      </c>
      <c r="K1729">
        <f t="shared" si="315"/>
        <v>4</v>
      </c>
      <c r="L1729" s="23" t="str">
        <f t="shared" si="316"/>
        <v>R5 </v>
      </c>
      <c r="M1729" s="23" t="s">
        <v>3948</v>
      </c>
      <c r="N1729" s="23" t="s">
        <v>3949</v>
      </c>
      <c r="O1729" s="23" t="s">
        <v>2536</v>
      </c>
      <c r="P1729" s="23">
        <v>3329</v>
      </c>
      <c r="Q1729" s="23">
        <v>5.4109999999999996</v>
      </c>
      <c r="R1729" s="23" t="s">
        <v>96</v>
      </c>
      <c r="S1729" s="23" t="s">
        <v>36</v>
      </c>
    </row>
    <row r="1730" spans="1:19" x14ac:dyDescent="0.35">
      <c r="A1730" s="23" t="str">
        <f t="shared" si="307"/>
        <v>Leuba Fatima</v>
      </c>
      <c r="B1730" s="23" t="str">
        <f t="shared" si="308"/>
        <v>595.61.535.0</v>
      </c>
      <c r="C1730" s="23" t="str">
        <f t="shared" si="309"/>
        <v>R8</v>
      </c>
      <c r="D1730" s="23">
        <f t="shared" si="310"/>
        <v>0.93100000000000005</v>
      </c>
      <c r="E1730" s="23" t="str">
        <f t="shared" si="311"/>
        <v>65+</v>
      </c>
      <c r="F1730" s="23" t="str">
        <f t="shared" si="312"/>
        <v>A</v>
      </c>
      <c r="G1730" s="27" t="s">
        <v>4909</v>
      </c>
      <c r="H1730" s="27" t="str">
        <f t="shared" si="317"/>
        <v/>
      </c>
      <c r="I1730" s="23" t="str">
        <f t="shared" si="313"/>
        <v>Dames</v>
      </c>
      <c r="J1730" t="str">
        <f t="shared" si="314"/>
        <v>535.0</v>
      </c>
      <c r="K1730">
        <f t="shared" si="315"/>
        <v>5</v>
      </c>
      <c r="L1730" s="23" t="str">
        <f t="shared" si="316"/>
        <v>R8 </v>
      </c>
      <c r="M1730" s="23" t="s">
        <v>5687</v>
      </c>
      <c r="N1730" s="23" t="s">
        <v>5688</v>
      </c>
      <c r="O1730" s="23" t="s">
        <v>2522</v>
      </c>
      <c r="P1730" s="23">
        <v>10968</v>
      </c>
      <c r="Q1730" s="23">
        <v>0.93100000000000005</v>
      </c>
      <c r="R1730" s="23" t="s">
        <v>96</v>
      </c>
      <c r="S1730" s="23" t="s">
        <v>36</v>
      </c>
    </row>
    <row r="1731" spans="1:19" x14ac:dyDescent="0.35">
      <c r="A1731" s="23" t="str">
        <f t="shared" si="307"/>
        <v>Levet Alexandre</v>
      </c>
      <c r="B1731" s="23" t="str">
        <f t="shared" si="308"/>
        <v>599.77.301.0</v>
      </c>
      <c r="C1731" s="23" t="str">
        <f t="shared" si="309"/>
        <v>R9</v>
      </c>
      <c r="D1731" s="23">
        <f t="shared" si="310"/>
        <v>0.75</v>
      </c>
      <c r="E1731" s="23" t="str">
        <f t="shared" si="311"/>
        <v>45+</v>
      </c>
      <c r="F1731" s="23" t="str">
        <f t="shared" si="312"/>
        <v>S</v>
      </c>
      <c r="G1731" s="27" t="s">
        <v>497</v>
      </c>
      <c r="H1731" s="27" t="str">
        <f t="shared" si="317"/>
        <v/>
      </c>
      <c r="I1731" s="23" t="str">
        <f t="shared" si="313"/>
        <v>Messieurs</v>
      </c>
      <c r="J1731" t="str">
        <f t="shared" si="314"/>
        <v>301.0</v>
      </c>
      <c r="K1731">
        <f t="shared" si="315"/>
        <v>3</v>
      </c>
      <c r="L1731" s="23" t="str">
        <f t="shared" si="316"/>
        <v>R9 </v>
      </c>
      <c r="M1731" s="23" t="s">
        <v>1210</v>
      </c>
      <c r="N1731" s="23" t="s">
        <v>1211</v>
      </c>
      <c r="O1731" s="23" t="s">
        <v>2525</v>
      </c>
      <c r="P1731" s="23">
        <v>32606</v>
      </c>
      <c r="Q1731" s="23">
        <v>0.75</v>
      </c>
      <c r="R1731" s="23" t="s">
        <v>76</v>
      </c>
      <c r="S1731" s="23" t="s">
        <v>822</v>
      </c>
    </row>
    <row r="1732" spans="1:19" x14ac:dyDescent="0.35">
      <c r="A1732" s="23" t="str">
        <f t="shared" ref="A1732:A1795" si="318">+N1732</f>
        <v>Levy Nicolas</v>
      </c>
      <c r="B1732" s="23" t="str">
        <f t="shared" ref="B1732:B1795" si="319">+M1732</f>
        <v>599.74.413.0</v>
      </c>
      <c r="C1732" s="23" t="str">
        <f t="shared" ref="C1732:C1795" si="320">LEFT(L1732,2)</f>
        <v>R7</v>
      </c>
      <c r="D1732" s="23">
        <f t="shared" ref="D1732:D1795" si="321">+Q1732</f>
        <v>3.2669999999999999</v>
      </c>
      <c r="E1732" s="23" t="str">
        <f t="shared" ref="E1732:E1795" si="322">+R1732</f>
        <v>50+</v>
      </c>
      <c r="F1732" s="23" t="str">
        <f t="shared" ref="F1732:F1795" si="323">+S1732</f>
        <v>A</v>
      </c>
      <c r="G1732" s="27" t="s">
        <v>1733</v>
      </c>
      <c r="H1732" s="27" t="str">
        <f t="shared" si="317"/>
        <v/>
      </c>
      <c r="I1732" s="23" t="str">
        <f t="shared" ref="I1732:I1795" si="324">IF(K1732&gt;4,"Dames","Messieurs")</f>
        <v>Messieurs</v>
      </c>
      <c r="J1732" t="str">
        <f t="shared" ref="J1732:J1795" si="325">RIGHT(B1732,5)</f>
        <v>413.0</v>
      </c>
      <c r="K1732">
        <f t="shared" ref="K1732:K1795" si="326">VALUE(LEFT(J1732,1))</f>
        <v>4</v>
      </c>
      <c r="L1732" s="23" t="str">
        <f t="shared" ref="L1732:L1795" si="327">+O1732</f>
        <v>R7 </v>
      </c>
      <c r="M1732" s="23" t="s">
        <v>3232</v>
      </c>
      <c r="N1732" s="23" t="s">
        <v>3233</v>
      </c>
      <c r="O1732" s="23" t="s">
        <v>2518</v>
      </c>
      <c r="P1732" s="23">
        <v>11174</v>
      </c>
      <c r="Q1732" s="23">
        <v>3.2669999999999999</v>
      </c>
      <c r="R1732" s="23" t="s">
        <v>39</v>
      </c>
      <c r="S1732" s="23" t="s">
        <v>36</v>
      </c>
    </row>
    <row r="1733" spans="1:19" x14ac:dyDescent="0.35">
      <c r="A1733" s="23" t="str">
        <f t="shared" si="318"/>
        <v>Lewis Caroline</v>
      </c>
      <c r="B1733" s="23" t="str">
        <f t="shared" si="319"/>
        <v>599.73.569.0</v>
      </c>
      <c r="C1733" s="23" t="str">
        <f t="shared" si="320"/>
        <v>R8</v>
      </c>
      <c r="D1733" s="23">
        <f t="shared" si="321"/>
        <v>1.486</v>
      </c>
      <c r="E1733" s="23" t="str">
        <f t="shared" si="322"/>
        <v>50+</v>
      </c>
      <c r="F1733" s="23" t="str">
        <f t="shared" si="323"/>
        <v>S</v>
      </c>
      <c r="G1733" s="27" t="s">
        <v>2783</v>
      </c>
      <c r="H1733" s="27" t="str">
        <f t="shared" si="317"/>
        <v/>
      </c>
      <c r="I1733" s="23" t="str">
        <f t="shared" si="324"/>
        <v>Dames</v>
      </c>
      <c r="J1733" t="str">
        <f t="shared" si="325"/>
        <v>569.0</v>
      </c>
      <c r="K1733">
        <f t="shared" si="326"/>
        <v>5</v>
      </c>
      <c r="L1733" s="23" t="str">
        <f t="shared" si="327"/>
        <v>R8 </v>
      </c>
      <c r="M1733" s="23" t="s">
        <v>783</v>
      </c>
      <c r="N1733" s="23" t="s">
        <v>784</v>
      </c>
      <c r="O1733" s="23" t="s">
        <v>2522</v>
      </c>
      <c r="P1733" s="23">
        <v>8660</v>
      </c>
      <c r="Q1733" s="23">
        <v>1.486</v>
      </c>
      <c r="R1733" s="23" t="s">
        <v>39</v>
      </c>
      <c r="S1733" s="23" t="s">
        <v>822</v>
      </c>
    </row>
    <row r="1734" spans="1:19" x14ac:dyDescent="0.35">
      <c r="A1734" s="23" t="str">
        <f t="shared" si="318"/>
        <v>Lewis Catherine</v>
      </c>
      <c r="B1734" s="23" t="str">
        <f t="shared" si="319"/>
        <v>599.67.821.0</v>
      </c>
      <c r="C1734" s="23" t="str">
        <f t="shared" si="320"/>
        <v>R6</v>
      </c>
      <c r="D1734" s="23">
        <f t="shared" si="321"/>
        <v>4.3630000000000004</v>
      </c>
      <c r="E1734" s="23" t="str">
        <f t="shared" si="322"/>
        <v>55+</v>
      </c>
      <c r="F1734" s="23" t="str">
        <f t="shared" si="323"/>
        <v>A</v>
      </c>
      <c r="G1734" s="27" t="s">
        <v>1733</v>
      </c>
      <c r="H1734" s="27" t="str">
        <f t="shared" si="317"/>
        <v/>
      </c>
      <c r="I1734" s="23" t="str">
        <f t="shared" si="324"/>
        <v>Dames</v>
      </c>
      <c r="J1734" t="str">
        <f t="shared" si="325"/>
        <v>821.0</v>
      </c>
      <c r="K1734">
        <f t="shared" si="326"/>
        <v>8</v>
      </c>
      <c r="L1734" s="23" t="str">
        <f t="shared" si="327"/>
        <v>R6 </v>
      </c>
      <c r="M1734" s="23" t="s">
        <v>1834</v>
      </c>
      <c r="N1734" s="23" t="s">
        <v>1835</v>
      </c>
      <c r="O1734" s="23" t="s">
        <v>2517</v>
      </c>
      <c r="P1734" s="23">
        <v>2206</v>
      </c>
      <c r="Q1734" s="23">
        <v>4.3630000000000004</v>
      </c>
      <c r="R1734" s="23" t="s">
        <v>53</v>
      </c>
      <c r="S1734" s="23" t="s">
        <v>36</v>
      </c>
    </row>
    <row r="1735" spans="1:19" x14ac:dyDescent="0.35">
      <c r="A1735" s="23" t="str">
        <f t="shared" si="318"/>
        <v>Lewis Chris</v>
      </c>
      <c r="B1735" s="23" t="str">
        <f t="shared" si="319"/>
        <v>599.62.485.0</v>
      </c>
      <c r="C1735" s="23" t="str">
        <f t="shared" si="320"/>
        <v>R9</v>
      </c>
      <c r="D1735" s="23">
        <f t="shared" si="321"/>
        <v>0.75</v>
      </c>
      <c r="E1735" s="23" t="str">
        <f t="shared" si="322"/>
        <v>60+</v>
      </c>
      <c r="F1735" s="23" t="str">
        <f t="shared" si="323"/>
        <v>A</v>
      </c>
      <c r="G1735" s="27" t="s">
        <v>1733</v>
      </c>
      <c r="H1735" s="27" t="str">
        <f t="shared" si="317"/>
        <v/>
      </c>
      <c r="I1735" s="23" t="str">
        <f t="shared" si="324"/>
        <v>Messieurs</v>
      </c>
      <c r="J1735" t="str">
        <f t="shared" si="325"/>
        <v>485.0</v>
      </c>
      <c r="K1735">
        <f t="shared" si="326"/>
        <v>4</v>
      </c>
      <c r="L1735" s="23" t="str">
        <f t="shared" si="327"/>
        <v>R9 </v>
      </c>
      <c r="M1735" s="23" t="s">
        <v>1984</v>
      </c>
      <c r="N1735" s="23" t="s">
        <v>1985</v>
      </c>
      <c r="O1735" s="23" t="s">
        <v>2525</v>
      </c>
      <c r="P1735" s="23">
        <v>32606</v>
      </c>
      <c r="Q1735" s="23">
        <v>0.75</v>
      </c>
      <c r="R1735" s="23" t="s">
        <v>47</v>
      </c>
      <c r="S1735" s="23" t="s">
        <v>36</v>
      </c>
    </row>
    <row r="1736" spans="1:19" x14ac:dyDescent="0.35">
      <c r="A1736" s="23" t="str">
        <f t="shared" si="318"/>
        <v>Lewis Richard</v>
      </c>
      <c r="B1736" s="23" t="str">
        <f t="shared" si="319"/>
        <v>599.67.144.0</v>
      </c>
      <c r="C1736" s="23" t="str">
        <f t="shared" si="320"/>
        <v>R9</v>
      </c>
      <c r="D1736" s="23">
        <f t="shared" si="321"/>
        <v>0.81200000000000006</v>
      </c>
      <c r="E1736" s="23" t="str">
        <f t="shared" si="322"/>
        <v>55+</v>
      </c>
      <c r="F1736" s="23" t="str">
        <f t="shared" si="323"/>
        <v>A</v>
      </c>
      <c r="G1736" s="27" t="s">
        <v>1733</v>
      </c>
      <c r="H1736" s="27" t="str">
        <f t="shared" si="317"/>
        <v/>
      </c>
      <c r="I1736" s="23" t="str">
        <f t="shared" si="324"/>
        <v>Messieurs</v>
      </c>
      <c r="J1736" t="str">
        <f t="shared" si="325"/>
        <v>144.0</v>
      </c>
      <c r="K1736">
        <f t="shared" si="326"/>
        <v>1</v>
      </c>
      <c r="L1736" s="23" t="str">
        <f t="shared" si="327"/>
        <v>R9 </v>
      </c>
      <c r="M1736" s="23" t="s">
        <v>1978</v>
      </c>
      <c r="N1736" s="23" t="s">
        <v>1979</v>
      </c>
      <c r="O1736" s="23" t="s">
        <v>2525</v>
      </c>
      <c r="P1736" s="23">
        <v>31729</v>
      </c>
      <c r="Q1736" s="23">
        <v>0.81200000000000006</v>
      </c>
      <c r="R1736" s="23" t="s">
        <v>53</v>
      </c>
      <c r="S1736" s="23" t="s">
        <v>36</v>
      </c>
    </row>
    <row r="1737" spans="1:19" x14ac:dyDescent="0.35">
      <c r="A1737" s="23" t="str">
        <f t="shared" si="318"/>
        <v>Lewis Sam</v>
      </c>
      <c r="B1737" s="23" t="str">
        <f t="shared" si="319"/>
        <v>599.02.406.0</v>
      </c>
      <c r="C1737" s="23" t="str">
        <f t="shared" si="320"/>
        <v>R9</v>
      </c>
      <c r="D1737" s="23">
        <f t="shared" si="321"/>
        <v>0.75</v>
      </c>
      <c r="E1737" s="23" t="str">
        <f t="shared" si="322"/>
        <v>A</v>
      </c>
      <c r="F1737" s="23" t="str">
        <f t="shared" si="323"/>
        <v>S</v>
      </c>
      <c r="G1737" s="27" t="s">
        <v>1733</v>
      </c>
      <c r="H1737" s="27" t="str">
        <f t="shared" si="317"/>
        <v/>
      </c>
      <c r="I1737" s="23" t="str">
        <f t="shared" si="324"/>
        <v>Messieurs</v>
      </c>
      <c r="J1737" t="str">
        <f t="shared" si="325"/>
        <v>406.0</v>
      </c>
      <c r="K1737">
        <f t="shared" si="326"/>
        <v>4</v>
      </c>
      <c r="L1737" s="23" t="str">
        <f t="shared" si="327"/>
        <v>R9 </v>
      </c>
      <c r="M1737" s="23" t="s">
        <v>2020</v>
      </c>
      <c r="N1737" s="23" t="s">
        <v>2021</v>
      </c>
      <c r="O1737" s="23" t="s">
        <v>2525</v>
      </c>
      <c r="P1737" s="23">
        <v>32606</v>
      </c>
      <c r="Q1737" s="23">
        <v>0.75</v>
      </c>
      <c r="R1737" s="23" t="s">
        <v>36</v>
      </c>
      <c r="S1737" s="23" t="s">
        <v>822</v>
      </c>
    </row>
    <row r="1738" spans="1:19" x14ac:dyDescent="0.35">
      <c r="A1738" s="23" t="str">
        <f t="shared" si="318"/>
        <v>Lewis Saskia</v>
      </c>
      <c r="B1738" s="23" t="str">
        <f t="shared" si="319"/>
        <v>599.09.644.0</v>
      </c>
      <c r="C1738" s="23" t="str">
        <f t="shared" si="320"/>
        <v>R9</v>
      </c>
      <c r="D1738" s="23">
        <f t="shared" si="321"/>
        <v>0.75</v>
      </c>
      <c r="E1738" s="23" t="str">
        <f t="shared" si="322"/>
        <v>18&amp;U</v>
      </c>
      <c r="F1738" s="23" t="str">
        <f t="shared" si="323"/>
        <v>S</v>
      </c>
      <c r="G1738" s="27" t="s">
        <v>493</v>
      </c>
      <c r="H1738" s="27" t="str">
        <f t="shared" si="317"/>
        <v/>
      </c>
      <c r="I1738" s="23" t="str">
        <f t="shared" si="324"/>
        <v>Dames</v>
      </c>
      <c r="J1738" t="str">
        <f t="shared" si="325"/>
        <v>644.0</v>
      </c>
      <c r="K1738">
        <f t="shared" si="326"/>
        <v>6</v>
      </c>
      <c r="L1738" s="23" t="str">
        <f t="shared" si="327"/>
        <v>R9 </v>
      </c>
      <c r="M1738" s="23" t="s">
        <v>2564</v>
      </c>
      <c r="N1738" s="23" t="s">
        <v>2565</v>
      </c>
      <c r="O1738" s="23" t="s">
        <v>2525</v>
      </c>
      <c r="P1738" s="23">
        <v>11849</v>
      </c>
      <c r="Q1738" s="23">
        <v>0.75</v>
      </c>
      <c r="R1738" s="23" t="s">
        <v>71</v>
      </c>
      <c r="S1738" s="23" t="s">
        <v>822</v>
      </c>
    </row>
    <row r="1739" spans="1:19" x14ac:dyDescent="0.35">
      <c r="A1739" s="23" t="str">
        <f t="shared" si="318"/>
        <v>Lewis Sean</v>
      </c>
      <c r="B1739" s="23" t="str">
        <f t="shared" si="319"/>
        <v>599.08.408.0</v>
      </c>
      <c r="C1739" s="23" t="str">
        <f t="shared" si="320"/>
        <v>R8</v>
      </c>
      <c r="D1739" s="23">
        <f t="shared" si="321"/>
        <v>1.7270000000000001</v>
      </c>
      <c r="E1739" s="23" t="str">
        <f t="shared" si="322"/>
        <v>18&amp;U</v>
      </c>
      <c r="F1739" s="23" t="str">
        <f t="shared" si="323"/>
        <v>S</v>
      </c>
      <c r="G1739" s="27" t="s">
        <v>2783</v>
      </c>
      <c r="H1739" s="27" t="str">
        <f t="shared" si="317"/>
        <v/>
      </c>
      <c r="I1739" s="23" t="str">
        <f t="shared" si="324"/>
        <v>Messieurs</v>
      </c>
      <c r="J1739" t="str">
        <f t="shared" si="325"/>
        <v>408.0</v>
      </c>
      <c r="K1739">
        <f t="shared" si="326"/>
        <v>4</v>
      </c>
      <c r="L1739" s="23" t="str">
        <f t="shared" si="327"/>
        <v>R8 </v>
      </c>
      <c r="M1739" s="23" t="s">
        <v>1759</v>
      </c>
      <c r="N1739" s="23" t="s">
        <v>1760</v>
      </c>
      <c r="O1739" s="23" t="s">
        <v>2522</v>
      </c>
      <c r="P1739" s="23">
        <v>21623</v>
      </c>
      <c r="Q1739" s="23">
        <v>1.7270000000000001</v>
      </c>
      <c r="R1739" s="23" t="s">
        <v>71</v>
      </c>
      <c r="S1739" s="23" t="s">
        <v>822</v>
      </c>
    </row>
    <row r="1740" spans="1:19" x14ac:dyDescent="0.35">
      <c r="A1740" s="23" t="str">
        <f t="shared" si="318"/>
        <v>Leydier Romain</v>
      </c>
      <c r="B1740" s="23" t="str">
        <f t="shared" si="319"/>
        <v>599.83.141.0</v>
      </c>
      <c r="C1740" s="23" t="str">
        <f t="shared" si="320"/>
        <v>R9</v>
      </c>
      <c r="D1740" s="23">
        <f t="shared" si="321"/>
        <v>0.75</v>
      </c>
      <c r="E1740" s="23" t="str">
        <f t="shared" si="322"/>
        <v>40+</v>
      </c>
      <c r="F1740" s="23" t="str">
        <f t="shared" si="323"/>
        <v>A</v>
      </c>
      <c r="G1740" s="27" t="s">
        <v>4910</v>
      </c>
      <c r="H1740" s="27" t="str">
        <f t="shared" si="317"/>
        <v/>
      </c>
      <c r="I1740" s="23" t="str">
        <f t="shared" si="324"/>
        <v>Messieurs</v>
      </c>
      <c r="J1740" t="str">
        <f t="shared" si="325"/>
        <v>141.0</v>
      </c>
      <c r="K1740">
        <f t="shared" si="326"/>
        <v>1</v>
      </c>
      <c r="L1740" s="23" t="str">
        <f t="shared" si="327"/>
        <v>R9 </v>
      </c>
      <c r="M1740" s="23" t="s">
        <v>6900</v>
      </c>
      <c r="N1740" s="23" t="s">
        <v>6901</v>
      </c>
      <c r="O1740" s="23" t="s">
        <v>2525</v>
      </c>
      <c r="P1740" s="23">
        <v>32606</v>
      </c>
      <c r="Q1740" s="23">
        <v>0.75</v>
      </c>
      <c r="R1740" s="23" t="s">
        <v>68</v>
      </c>
      <c r="S1740" s="23" t="s">
        <v>36</v>
      </c>
    </row>
    <row r="1741" spans="1:19" x14ac:dyDescent="0.35">
      <c r="A1741" s="23" t="str">
        <f t="shared" si="318"/>
        <v>L'Huillier Geoffroy</v>
      </c>
      <c r="B1741" s="23" t="str">
        <f t="shared" si="319"/>
        <v>533.77.142.0</v>
      </c>
      <c r="C1741" s="23" t="str">
        <f t="shared" si="320"/>
        <v>R9</v>
      </c>
      <c r="D1741" s="23">
        <f t="shared" si="321"/>
        <v>0.745</v>
      </c>
      <c r="E1741" s="23" t="str">
        <f t="shared" si="322"/>
        <v>45+</v>
      </c>
      <c r="F1741" s="23" t="str">
        <f t="shared" si="323"/>
        <v>A</v>
      </c>
      <c r="G1741" s="27" t="s">
        <v>5553</v>
      </c>
      <c r="H1741" s="27" t="str">
        <f t="shared" si="317"/>
        <v/>
      </c>
      <c r="I1741" s="23" t="str">
        <f t="shared" si="324"/>
        <v>Messieurs</v>
      </c>
      <c r="J1741" t="str">
        <f t="shared" si="325"/>
        <v>142.0</v>
      </c>
      <c r="K1741">
        <f t="shared" si="326"/>
        <v>1</v>
      </c>
      <c r="L1741" s="23" t="str">
        <f t="shared" si="327"/>
        <v>R9 </v>
      </c>
      <c r="M1741" s="23" t="s">
        <v>5537</v>
      </c>
      <c r="N1741" s="23" t="s">
        <v>5538</v>
      </c>
      <c r="O1741" s="23" t="s">
        <v>2525</v>
      </c>
      <c r="P1741" s="23">
        <v>44992</v>
      </c>
      <c r="Q1741" s="23">
        <v>0.745</v>
      </c>
      <c r="R1741" s="23" t="s">
        <v>76</v>
      </c>
      <c r="S1741" s="23" t="s">
        <v>36</v>
      </c>
    </row>
    <row r="1742" spans="1:19" x14ac:dyDescent="0.35">
      <c r="A1742" s="23" t="str">
        <f t="shared" si="318"/>
        <v>Libouton Denis</v>
      </c>
      <c r="B1742" s="23" t="str">
        <f t="shared" si="319"/>
        <v>600.79.223.0</v>
      </c>
      <c r="C1742" s="23" t="str">
        <f t="shared" si="320"/>
        <v>R9</v>
      </c>
      <c r="D1742" s="23">
        <f t="shared" si="321"/>
        <v>0.75</v>
      </c>
      <c r="E1742" s="23" t="str">
        <f t="shared" si="322"/>
        <v>45+</v>
      </c>
      <c r="F1742" s="23" t="str">
        <f t="shared" si="323"/>
        <v>S</v>
      </c>
      <c r="G1742" s="27" t="s">
        <v>4910</v>
      </c>
      <c r="H1742" s="27" t="str">
        <f t="shared" si="317"/>
        <v/>
      </c>
      <c r="I1742" s="23" t="str">
        <f t="shared" si="324"/>
        <v>Messieurs</v>
      </c>
      <c r="J1742" t="str">
        <f t="shared" si="325"/>
        <v>223.0</v>
      </c>
      <c r="K1742">
        <f t="shared" si="326"/>
        <v>2</v>
      </c>
      <c r="L1742" s="23" t="str">
        <f t="shared" si="327"/>
        <v>R9 </v>
      </c>
      <c r="M1742" s="23" t="s">
        <v>6910</v>
      </c>
      <c r="N1742" s="23" t="s">
        <v>6911</v>
      </c>
      <c r="O1742" s="23" t="s">
        <v>2525</v>
      </c>
      <c r="P1742" s="23">
        <v>32606</v>
      </c>
      <c r="Q1742" s="23">
        <v>0.75</v>
      </c>
      <c r="R1742" s="23" t="s">
        <v>76</v>
      </c>
      <c r="S1742" s="23" t="s">
        <v>822</v>
      </c>
    </row>
    <row r="1743" spans="1:19" x14ac:dyDescent="0.35">
      <c r="A1743" s="23" t="str">
        <f t="shared" si="318"/>
        <v>Liebmann Adam</v>
      </c>
      <c r="B1743" s="23" t="str">
        <f t="shared" si="319"/>
        <v>601.14.402.1</v>
      </c>
      <c r="C1743" s="23" t="str">
        <f t="shared" si="320"/>
        <v>R9</v>
      </c>
      <c r="D1743" s="23">
        <f t="shared" si="321"/>
        <v>0.85299999999999998</v>
      </c>
      <c r="E1743" s="23" t="str">
        <f t="shared" si="322"/>
        <v>12&amp;U</v>
      </c>
      <c r="F1743" s="23" t="str">
        <f t="shared" si="323"/>
        <v>S</v>
      </c>
      <c r="G1743" s="27" t="s">
        <v>29</v>
      </c>
      <c r="H1743" s="27" t="str">
        <f t="shared" si="317"/>
        <v/>
      </c>
      <c r="I1743" s="23" t="str">
        <f t="shared" si="324"/>
        <v>Messieurs</v>
      </c>
      <c r="J1743" t="str">
        <f t="shared" si="325"/>
        <v>402.1</v>
      </c>
      <c r="K1743">
        <f t="shared" si="326"/>
        <v>4</v>
      </c>
      <c r="L1743" s="23" t="str">
        <f t="shared" si="327"/>
        <v>R9 </v>
      </c>
      <c r="M1743" s="23" t="s">
        <v>4322</v>
      </c>
      <c r="N1743" s="23" t="s">
        <v>4323</v>
      </c>
      <c r="O1743" s="23" t="s">
        <v>2525</v>
      </c>
      <c r="P1743" s="23">
        <v>31128</v>
      </c>
      <c r="Q1743" s="23">
        <v>0.85299999999999998</v>
      </c>
      <c r="R1743" s="23" t="s">
        <v>50</v>
      </c>
      <c r="S1743" s="23" t="s">
        <v>822</v>
      </c>
    </row>
    <row r="1744" spans="1:19" x14ac:dyDescent="0.35">
      <c r="A1744" s="23" t="str">
        <f t="shared" si="318"/>
        <v>Ligony Alex</v>
      </c>
      <c r="B1744" s="23" t="str">
        <f t="shared" si="319"/>
        <v>604.99.343.0</v>
      </c>
      <c r="C1744" s="23" t="str">
        <f t="shared" si="320"/>
        <v>R9</v>
      </c>
      <c r="D1744" s="23">
        <f t="shared" si="321"/>
        <v>0.75</v>
      </c>
      <c r="E1744" s="23" t="str">
        <f t="shared" si="322"/>
        <v>A</v>
      </c>
      <c r="F1744" s="23" t="str">
        <f t="shared" si="323"/>
        <v>S</v>
      </c>
      <c r="G1744" s="27" t="s">
        <v>493</v>
      </c>
      <c r="H1744" s="27" t="str">
        <f t="shared" si="317"/>
        <v/>
      </c>
      <c r="I1744" s="23" t="str">
        <f t="shared" si="324"/>
        <v>Messieurs</v>
      </c>
      <c r="J1744" t="str">
        <f t="shared" si="325"/>
        <v>343.0</v>
      </c>
      <c r="K1744">
        <f t="shared" si="326"/>
        <v>3</v>
      </c>
      <c r="L1744" s="23" t="str">
        <f t="shared" si="327"/>
        <v>R9 </v>
      </c>
      <c r="M1744" s="23" t="s">
        <v>1006</v>
      </c>
      <c r="N1744" s="23" t="s">
        <v>1007</v>
      </c>
      <c r="O1744" s="23" t="s">
        <v>2525</v>
      </c>
      <c r="P1744" s="23">
        <v>32606</v>
      </c>
      <c r="Q1744" s="23">
        <v>0.75</v>
      </c>
      <c r="R1744" s="23" t="s">
        <v>36</v>
      </c>
      <c r="S1744" s="23" t="s">
        <v>822</v>
      </c>
    </row>
    <row r="1745" spans="1:19" x14ac:dyDescent="0.35">
      <c r="A1745" s="23" t="str">
        <f t="shared" si="318"/>
        <v>Lim Haakon</v>
      </c>
      <c r="B1745" s="23" t="str">
        <f t="shared" si="319"/>
        <v>604.00.387.0</v>
      </c>
      <c r="C1745" s="23" t="str">
        <f t="shared" si="320"/>
        <v>R9</v>
      </c>
      <c r="D1745" s="23">
        <f t="shared" si="321"/>
        <v>0.75</v>
      </c>
      <c r="E1745" s="23" t="str">
        <f t="shared" si="322"/>
        <v>A</v>
      </c>
      <c r="F1745" s="23" t="str">
        <f t="shared" si="323"/>
        <v>S</v>
      </c>
      <c r="G1745" s="27" t="s">
        <v>5553</v>
      </c>
      <c r="H1745" s="27" t="str">
        <f t="shared" si="317"/>
        <v/>
      </c>
      <c r="I1745" s="23" t="str">
        <f t="shared" si="324"/>
        <v>Messieurs</v>
      </c>
      <c r="J1745" t="str">
        <f t="shared" si="325"/>
        <v>387.0</v>
      </c>
      <c r="K1745">
        <f t="shared" si="326"/>
        <v>3</v>
      </c>
      <c r="L1745" s="23" t="str">
        <f t="shared" si="327"/>
        <v>R9 </v>
      </c>
      <c r="M1745" s="23" t="s">
        <v>5413</v>
      </c>
      <c r="N1745" s="23" t="s">
        <v>5414</v>
      </c>
      <c r="O1745" s="23" t="s">
        <v>2525</v>
      </c>
      <c r="P1745" s="23">
        <v>32606</v>
      </c>
      <c r="Q1745" s="23">
        <v>0.75</v>
      </c>
      <c r="R1745" s="23" t="s">
        <v>36</v>
      </c>
      <c r="S1745" s="23" t="s">
        <v>822</v>
      </c>
    </row>
    <row r="1746" spans="1:19" x14ac:dyDescent="0.35">
      <c r="A1746" s="23" t="str">
        <f t="shared" si="318"/>
        <v>Lim Isak</v>
      </c>
      <c r="B1746" s="23" t="str">
        <f t="shared" si="319"/>
        <v>604.06.210.0</v>
      </c>
      <c r="C1746" s="23" t="str">
        <f t="shared" si="320"/>
        <v>R9</v>
      </c>
      <c r="D1746" s="23">
        <f t="shared" si="321"/>
        <v>0.75</v>
      </c>
      <c r="E1746" s="23" t="str">
        <f t="shared" si="322"/>
        <v>A</v>
      </c>
      <c r="F1746" s="23" t="str">
        <f t="shared" si="323"/>
        <v>S</v>
      </c>
      <c r="G1746" s="27" t="s">
        <v>1733</v>
      </c>
      <c r="H1746" s="27" t="str">
        <f t="shared" si="317"/>
        <v/>
      </c>
      <c r="I1746" s="23" t="str">
        <f t="shared" si="324"/>
        <v>Messieurs</v>
      </c>
      <c r="J1746" t="str">
        <f t="shared" si="325"/>
        <v>210.0</v>
      </c>
      <c r="K1746">
        <f t="shared" si="326"/>
        <v>2</v>
      </c>
      <c r="L1746" s="23" t="str">
        <f t="shared" si="327"/>
        <v>R9 </v>
      </c>
      <c r="M1746" s="23" t="s">
        <v>2030</v>
      </c>
      <c r="N1746" s="23" t="s">
        <v>2031</v>
      </c>
      <c r="O1746" s="23" t="s">
        <v>2525</v>
      </c>
      <c r="P1746" s="23">
        <v>32606</v>
      </c>
      <c r="Q1746" s="23">
        <v>0.75</v>
      </c>
      <c r="R1746" s="23" t="s">
        <v>36</v>
      </c>
      <c r="S1746" s="23" t="s">
        <v>822</v>
      </c>
    </row>
    <row r="1747" spans="1:19" x14ac:dyDescent="0.35">
      <c r="A1747" s="23" t="str">
        <f t="shared" si="318"/>
        <v>Lima Henrique</v>
      </c>
      <c r="B1747" s="23" t="str">
        <f t="shared" si="319"/>
        <v>604.82.490.0</v>
      </c>
      <c r="C1747" s="23" t="str">
        <f t="shared" si="320"/>
        <v>R9</v>
      </c>
      <c r="D1747" s="23">
        <f t="shared" si="321"/>
        <v>0.75</v>
      </c>
      <c r="E1747" s="23" t="str">
        <f t="shared" si="322"/>
        <v>40+</v>
      </c>
      <c r="F1747" s="23" t="str">
        <f t="shared" si="323"/>
        <v>S</v>
      </c>
      <c r="G1747" s="27" t="s">
        <v>5553</v>
      </c>
      <c r="H1747" s="27" t="str">
        <f t="shared" si="317"/>
        <v/>
      </c>
      <c r="I1747" s="23" t="str">
        <f t="shared" si="324"/>
        <v>Messieurs</v>
      </c>
      <c r="J1747" t="str">
        <f t="shared" si="325"/>
        <v>490.0</v>
      </c>
      <c r="K1747">
        <f t="shared" si="326"/>
        <v>4</v>
      </c>
      <c r="L1747" s="23" t="str">
        <f t="shared" si="327"/>
        <v>R9 </v>
      </c>
      <c r="M1747" s="23" t="s">
        <v>5425</v>
      </c>
      <c r="N1747" s="23" t="s">
        <v>5426</v>
      </c>
      <c r="O1747" s="23" t="s">
        <v>2525</v>
      </c>
      <c r="P1747" s="23">
        <v>32606</v>
      </c>
      <c r="Q1747" s="23">
        <v>0.75</v>
      </c>
      <c r="R1747" s="23" t="s">
        <v>68</v>
      </c>
      <c r="S1747" s="23" t="s">
        <v>822</v>
      </c>
    </row>
    <row r="1748" spans="1:19" x14ac:dyDescent="0.35">
      <c r="A1748" s="23" t="str">
        <f t="shared" si="318"/>
        <v>Limacher Luca</v>
      </c>
      <c r="B1748" s="23" t="str">
        <f t="shared" si="319"/>
        <v>604.03.113.0</v>
      </c>
      <c r="C1748" s="23" t="str">
        <f t="shared" si="320"/>
        <v>R7</v>
      </c>
      <c r="D1748" s="23">
        <f t="shared" si="321"/>
        <v>2.64</v>
      </c>
      <c r="E1748" s="23" t="str">
        <f t="shared" si="322"/>
        <v>A</v>
      </c>
      <c r="F1748" s="23" t="str">
        <f t="shared" si="323"/>
        <v>S</v>
      </c>
      <c r="G1748" s="27" t="s">
        <v>1733</v>
      </c>
      <c r="H1748" s="27" t="str">
        <f t="shared" si="317"/>
        <v/>
      </c>
      <c r="I1748" s="23" t="str">
        <f t="shared" si="324"/>
        <v>Messieurs</v>
      </c>
      <c r="J1748" t="str">
        <f t="shared" si="325"/>
        <v>113.0</v>
      </c>
      <c r="K1748">
        <f t="shared" si="326"/>
        <v>1</v>
      </c>
      <c r="L1748" s="23" t="str">
        <f t="shared" si="327"/>
        <v>R7 </v>
      </c>
      <c r="M1748" s="23" t="s">
        <v>3975</v>
      </c>
      <c r="N1748" s="23" t="s">
        <v>3976</v>
      </c>
      <c r="O1748" s="23" t="s">
        <v>2518</v>
      </c>
      <c r="P1748" s="23">
        <v>14857</v>
      </c>
      <c r="Q1748" s="23">
        <v>2.64</v>
      </c>
      <c r="R1748" s="23" t="s">
        <v>36</v>
      </c>
      <c r="S1748" s="23" t="s">
        <v>822</v>
      </c>
    </row>
    <row r="1749" spans="1:19" x14ac:dyDescent="0.35">
      <c r="A1749" s="23" t="str">
        <f t="shared" si="318"/>
        <v>Limoner Maryse</v>
      </c>
      <c r="B1749" s="23" t="str">
        <f t="shared" si="319"/>
        <v>604.56.650.0</v>
      </c>
      <c r="C1749" s="23" t="str">
        <f t="shared" si="320"/>
        <v>R8</v>
      </c>
      <c r="D1749" s="23">
        <f t="shared" si="321"/>
        <v>0.95499999999999996</v>
      </c>
      <c r="E1749" s="23" t="str">
        <f t="shared" si="322"/>
        <v>70+</v>
      </c>
      <c r="F1749" s="23" t="str">
        <f t="shared" si="323"/>
        <v>A</v>
      </c>
      <c r="G1749" s="27" t="s">
        <v>1733</v>
      </c>
      <c r="H1749" s="27" t="str">
        <f t="shared" si="317"/>
        <v/>
      </c>
      <c r="I1749" s="23" t="str">
        <f t="shared" si="324"/>
        <v>Dames</v>
      </c>
      <c r="J1749" t="str">
        <f t="shared" si="325"/>
        <v>650.0</v>
      </c>
      <c r="K1749">
        <f t="shared" si="326"/>
        <v>6</v>
      </c>
      <c r="L1749" s="23" t="str">
        <f t="shared" si="327"/>
        <v>R8 </v>
      </c>
      <c r="M1749" s="23" t="s">
        <v>1858</v>
      </c>
      <c r="N1749" s="23" t="s">
        <v>1859</v>
      </c>
      <c r="O1749" s="23" t="s">
        <v>2522</v>
      </c>
      <c r="P1749" s="23">
        <v>10857</v>
      </c>
      <c r="Q1749" s="23">
        <v>0.95499999999999996</v>
      </c>
      <c r="R1749" s="23" t="s">
        <v>144</v>
      </c>
      <c r="S1749" s="23" t="s">
        <v>36</v>
      </c>
    </row>
    <row r="1750" spans="1:19" x14ac:dyDescent="0.35">
      <c r="A1750" s="23" t="str">
        <f t="shared" si="318"/>
        <v>Linder Andreas</v>
      </c>
      <c r="B1750" s="23" t="str">
        <f t="shared" si="319"/>
        <v>606.58.275.0</v>
      </c>
      <c r="C1750" s="23" t="str">
        <f t="shared" si="320"/>
        <v>R9</v>
      </c>
      <c r="D1750" s="23">
        <f t="shared" si="321"/>
        <v>0.81200000000000006</v>
      </c>
      <c r="E1750" s="23" t="str">
        <f t="shared" si="322"/>
        <v>65+</v>
      </c>
      <c r="F1750" s="23" t="str">
        <f t="shared" si="323"/>
        <v>A</v>
      </c>
      <c r="G1750" s="27" t="s">
        <v>493</v>
      </c>
      <c r="H1750" s="27" t="str">
        <f t="shared" si="317"/>
        <v/>
      </c>
      <c r="I1750" s="23" t="str">
        <f t="shared" si="324"/>
        <v>Messieurs</v>
      </c>
      <c r="J1750" t="str">
        <f t="shared" si="325"/>
        <v>275.0</v>
      </c>
      <c r="K1750">
        <f t="shared" si="326"/>
        <v>2</v>
      </c>
      <c r="L1750" s="23" t="str">
        <f t="shared" si="327"/>
        <v>R9 </v>
      </c>
      <c r="M1750" s="23" t="s">
        <v>429</v>
      </c>
      <c r="N1750" s="23" t="s">
        <v>430</v>
      </c>
      <c r="O1750" s="23" t="s">
        <v>2525</v>
      </c>
      <c r="P1750" s="23">
        <v>31683</v>
      </c>
      <c r="Q1750" s="23">
        <v>0.81200000000000006</v>
      </c>
      <c r="R1750" s="23" t="s">
        <v>96</v>
      </c>
      <c r="S1750" s="23" t="s">
        <v>36</v>
      </c>
    </row>
    <row r="1751" spans="1:19" x14ac:dyDescent="0.35">
      <c r="A1751" s="23" t="str">
        <f t="shared" si="318"/>
        <v>Linder Sam</v>
      </c>
      <c r="B1751" s="23" t="str">
        <f t="shared" si="319"/>
        <v>606.97.372.0</v>
      </c>
      <c r="C1751" s="23" t="str">
        <f t="shared" si="320"/>
        <v>R9</v>
      </c>
      <c r="D1751" s="23">
        <f t="shared" si="321"/>
        <v>0.75</v>
      </c>
      <c r="E1751" s="23" t="str">
        <f t="shared" si="322"/>
        <v>A</v>
      </c>
      <c r="F1751" s="23" t="str">
        <f t="shared" si="323"/>
        <v>S</v>
      </c>
      <c r="G1751" s="27" t="s">
        <v>493</v>
      </c>
      <c r="H1751" s="27" t="str">
        <f t="shared" si="317"/>
        <v/>
      </c>
      <c r="I1751" s="23" t="str">
        <f t="shared" si="324"/>
        <v>Messieurs</v>
      </c>
      <c r="J1751" t="str">
        <f t="shared" si="325"/>
        <v>372.0</v>
      </c>
      <c r="K1751">
        <f t="shared" si="326"/>
        <v>3</v>
      </c>
      <c r="L1751" s="23" t="str">
        <f t="shared" si="327"/>
        <v>R9 </v>
      </c>
      <c r="M1751" s="23" t="s">
        <v>1008</v>
      </c>
      <c r="N1751" s="23" t="s">
        <v>1009</v>
      </c>
      <c r="O1751" s="23" t="s">
        <v>2525</v>
      </c>
      <c r="P1751" s="23">
        <v>32606</v>
      </c>
      <c r="Q1751" s="23">
        <v>0.75</v>
      </c>
      <c r="R1751" s="23" t="s">
        <v>36</v>
      </c>
      <c r="S1751" s="23" t="s">
        <v>822</v>
      </c>
    </row>
    <row r="1752" spans="1:19" x14ac:dyDescent="0.35">
      <c r="A1752" s="23" t="str">
        <f t="shared" si="318"/>
        <v>Linder Théo</v>
      </c>
      <c r="B1752" s="23" t="str">
        <f t="shared" si="319"/>
        <v>606.95.372.0</v>
      </c>
      <c r="C1752" s="23" t="str">
        <f t="shared" si="320"/>
        <v>R6</v>
      </c>
      <c r="D1752" s="23">
        <f t="shared" si="321"/>
        <v>3.6309999999999998</v>
      </c>
      <c r="E1752" s="23" t="str">
        <f t="shared" si="322"/>
        <v>A</v>
      </c>
      <c r="F1752" s="23" t="str">
        <f t="shared" si="323"/>
        <v>A</v>
      </c>
      <c r="G1752" s="27" t="s">
        <v>493</v>
      </c>
      <c r="H1752" s="27" t="str">
        <f t="shared" si="317"/>
        <v/>
      </c>
      <c r="I1752" s="23" t="str">
        <f t="shared" si="324"/>
        <v>Messieurs</v>
      </c>
      <c r="J1752" t="str">
        <f t="shared" si="325"/>
        <v>372.0</v>
      </c>
      <c r="K1752">
        <f t="shared" si="326"/>
        <v>3</v>
      </c>
      <c r="L1752" s="23" t="str">
        <f t="shared" si="327"/>
        <v>R6 </v>
      </c>
      <c r="M1752" s="23" t="s">
        <v>431</v>
      </c>
      <c r="N1752" s="23" t="s">
        <v>432</v>
      </c>
      <c r="O1752" s="23" t="s">
        <v>2517</v>
      </c>
      <c r="P1752" s="23">
        <v>9336</v>
      </c>
      <c r="Q1752" s="23">
        <v>3.6309999999999998</v>
      </c>
      <c r="R1752" s="23" t="s">
        <v>36</v>
      </c>
      <c r="S1752" s="23" t="s">
        <v>36</v>
      </c>
    </row>
    <row r="1753" spans="1:19" x14ac:dyDescent="0.35">
      <c r="A1753" s="23" t="str">
        <f t="shared" si="318"/>
        <v>Ling Yun</v>
      </c>
      <c r="B1753" s="23" t="str">
        <f t="shared" si="319"/>
        <v>607.67.113.0</v>
      </c>
      <c r="C1753" s="23" t="str">
        <f t="shared" si="320"/>
        <v>R9</v>
      </c>
      <c r="D1753" s="23">
        <f t="shared" si="321"/>
        <v>0.75</v>
      </c>
      <c r="E1753" s="23" t="str">
        <f t="shared" si="322"/>
        <v>55+</v>
      </c>
      <c r="F1753" s="23" t="str">
        <f t="shared" si="323"/>
        <v>A</v>
      </c>
      <c r="G1753" s="27" t="s">
        <v>29</v>
      </c>
      <c r="H1753" s="27" t="str">
        <f t="shared" si="317"/>
        <v/>
      </c>
      <c r="I1753" s="23" t="str">
        <f t="shared" si="324"/>
        <v>Messieurs</v>
      </c>
      <c r="J1753" t="str">
        <f t="shared" si="325"/>
        <v>113.0</v>
      </c>
      <c r="K1753">
        <f t="shared" si="326"/>
        <v>1</v>
      </c>
      <c r="L1753" s="23" t="str">
        <f t="shared" si="327"/>
        <v>R9 </v>
      </c>
      <c r="M1753" s="23" t="s">
        <v>5586</v>
      </c>
      <c r="N1753" s="23" t="s">
        <v>5587</v>
      </c>
      <c r="O1753" s="23" t="s">
        <v>2525</v>
      </c>
      <c r="P1753" s="23">
        <v>32606</v>
      </c>
      <c r="Q1753" s="23">
        <v>0.75</v>
      </c>
      <c r="R1753" s="23" t="s">
        <v>53</v>
      </c>
      <c r="S1753" s="23" t="s">
        <v>36</v>
      </c>
    </row>
    <row r="1754" spans="1:19" x14ac:dyDescent="0.35">
      <c r="A1754" s="23" t="str">
        <f t="shared" si="318"/>
        <v>Lirzin Mathilde</v>
      </c>
      <c r="B1754" s="23" t="str">
        <f t="shared" si="319"/>
        <v>608.97.837.0</v>
      </c>
      <c r="C1754" s="23" t="str">
        <f t="shared" si="320"/>
        <v>R9</v>
      </c>
      <c r="D1754" s="23">
        <f t="shared" si="321"/>
        <v>0.75</v>
      </c>
      <c r="E1754" s="23" t="str">
        <f t="shared" si="322"/>
        <v>A</v>
      </c>
      <c r="F1754" s="23" t="str">
        <f t="shared" si="323"/>
        <v>S</v>
      </c>
      <c r="G1754" s="27" t="s">
        <v>493</v>
      </c>
      <c r="H1754" s="27" t="str">
        <f t="shared" si="317"/>
        <v/>
      </c>
      <c r="I1754" s="23" t="str">
        <f t="shared" si="324"/>
        <v>Dames</v>
      </c>
      <c r="J1754" t="str">
        <f t="shared" si="325"/>
        <v>837.0</v>
      </c>
      <c r="K1754">
        <f t="shared" si="326"/>
        <v>8</v>
      </c>
      <c r="L1754" s="23" t="str">
        <f t="shared" si="327"/>
        <v>R9 </v>
      </c>
      <c r="M1754" s="23" t="s">
        <v>1010</v>
      </c>
      <c r="N1754" s="23" t="s">
        <v>1011</v>
      </c>
      <c r="O1754" s="23" t="s">
        <v>2525</v>
      </c>
      <c r="P1754" s="23">
        <v>11849</v>
      </c>
      <c r="Q1754" s="23">
        <v>0.75</v>
      </c>
      <c r="R1754" s="23" t="s">
        <v>36</v>
      </c>
      <c r="S1754" s="23" t="s">
        <v>822</v>
      </c>
    </row>
    <row r="1755" spans="1:19" x14ac:dyDescent="0.35">
      <c r="A1755" s="23" t="str">
        <f t="shared" si="318"/>
        <v>Lissek Hervé</v>
      </c>
      <c r="B1755" s="23" t="str">
        <f t="shared" si="319"/>
        <v>609.74.278.0</v>
      </c>
      <c r="C1755" s="23" t="str">
        <f t="shared" si="320"/>
        <v>R9</v>
      </c>
      <c r="D1755" s="23">
        <f t="shared" si="321"/>
        <v>0.75</v>
      </c>
      <c r="E1755" s="23" t="str">
        <f t="shared" si="322"/>
        <v>50+</v>
      </c>
      <c r="F1755" s="23" t="str">
        <f t="shared" si="323"/>
        <v>A</v>
      </c>
      <c r="G1755" s="27" t="s">
        <v>4910</v>
      </c>
      <c r="H1755" s="27" t="str">
        <f t="shared" si="317"/>
        <v/>
      </c>
      <c r="I1755" s="23" t="str">
        <f t="shared" si="324"/>
        <v>Messieurs</v>
      </c>
      <c r="J1755" t="str">
        <f t="shared" si="325"/>
        <v>278.0</v>
      </c>
      <c r="K1755">
        <f t="shared" si="326"/>
        <v>2</v>
      </c>
      <c r="L1755" s="23" t="str">
        <f t="shared" si="327"/>
        <v>R9 </v>
      </c>
      <c r="M1755" s="23" t="s">
        <v>6892</v>
      </c>
      <c r="N1755" s="23" t="s">
        <v>6893</v>
      </c>
      <c r="O1755" s="23" t="s">
        <v>2525</v>
      </c>
      <c r="P1755" s="23">
        <v>32606</v>
      </c>
      <c r="Q1755" s="23">
        <v>0.75</v>
      </c>
      <c r="R1755" s="23" t="s">
        <v>39</v>
      </c>
      <c r="S1755" s="23" t="s">
        <v>36</v>
      </c>
    </row>
    <row r="1756" spans="1:19" x14ac:dyDescent="0.35">
      <c r="A1756" s="23" t="str">
        <f t="shared" si="318"/>
        <v>Lissek Lola</v>
      </c>
      <c r="B1756" s="23" t="str">
        <f t="shared" si="319"/>
        <v>609.06.540.0</v>
      </c>
      <c r="C1756" s="23" t="str">
        <f t="shared" si="320"/>
        <v>R9</v>
      </c>
      <c r="D1756" s="23">
        <f t="shared" si="321"/>
        <v>0.75</v>
      </c>
      <c r="E1756" s="23" t="str">
        <f t="shared" si="322"/>
        <v>A</v>
      </c>
      <c r="F1756" s="23" t="str">
        <f t="shared" si="323"/>
        <v>S</v>
      </c>
      <c r="G1756" s="27" t="s">
        <v>4910</v>
      </c>
      <c r="H1756" s="27" t="str">
        <f t="shared" si="317"/>
        <v/>
      </c>
      <c r="I1756" s="23" t="str">
        <f t="shared" si="324"/>
        <v>Dames</v>
      </c>
      <c r="J1756" t="str">
        <f t="shared" si="325"/>
        <v>540.0</v>
      </c>
      <c r="K1756">
        <f t="shared" si="326"/>
        <v>5</v>
      </c>
      <c r="L1756" s="23" t="str">
        <f t="shared" si="327"/>
        <v>R9 </v>
      </c>
      <c r="M1756" s="23" t="s">
        <v>6489</v>
      </c>
      <c r="N1756" s="23" t="s">
        <v>6490</v>
      </c>
      <c r="O1756" s="23" t="s">
        <v>2525</v>
      </c>
      <c r="P1756" s="23">
        <v>11849</v>
      </c>
      <c r="Q1756" s="23">
        <v>0.75</v>
      </c>
      <c r="R1756" s="23" t="s">
        <v>36</v>
      </c>
      <c r="S1756" s="23" t="s">
        <v>822</v>
      </c>
    </row>
    <row r="1757" spans="1:19" x14ac:dyDescent="0.35">
      <c r="A1757" s="23" t="str">
        <f t="shared" si="318"/>
        <v>Litzen Zackarias</v>
      </c>
      <c r="B1757" s="23" t="str">
        <f t="shared" si="319"/>
        <v>609.09.488.0</v>
      </c>
      <c r="C1757" s="23" t="str">
        <f t="shared" si="320"/>
        <v>R9</v>
      </c>
      <c r="D1757" s="23">
        <f t="shared" si="321"/>
        <v>0.82099999999999995</v>
      </c>
      <c r="E1757" s="23" t="str">
        <f t="shared" si="322"/>
        <v>18&amp;U</v>
      </c>
      <c r="F1757" s="23" t="str">
        <f t="shared" si="323"/>
        <v>A</v>
      </c>
      <c r="G1757" s="27" t="s">
        <v>28</v>
      </c>
      <c r="H1757" s="27" t="str">
        <f t="shared" si="317"/>
        <v/>
      </c>
      <c r="I1757" s="23" t="str">
        <f t="shared" si="324"/>
        <v>Messieurs</v>
      </c>
      <c r="J1757" t="str">
        <f t="shared" si="325"/>
        <v>488.0</v>
      </c>
      <c r="K1757">
        <f t="shared" si="326"/>
        <v>4</v>
      </c>
      <c r="L1757" s="23" t="str">
        <f t="shared" si="327"/>
        <v>R9 </v>
      </c>
      <c r="M1757" s="23" t="s">
        <v>2654</v>
      </c>
      <c r="N1757" s="23" t="s">
        <v>2655</v>
      </c>
      <c r="O1757" s="23" t="s">
        <v>2525</v>
      </c>
      <c r="P1757" s="23">
        <v>31572</v>
      </c>
      <c r="Q1757" s="23">
        <v>0.82099999999999995</v>
      </c>
      <c r="R1757" s="23" t="s">
        <v>71</v>
      </c>
      <c r="S1757" s="23" t="s">
        <v>36</v>
      </c>
    </row>
    <row r="1758" spans="1:19" x14ac:dyDescent="0.35">
      <c r="A1758" s="23" t="str">
        <f t="shared" si="318"/>
        <v>Lixi Louis</v>
      </c>
      <c r="B1758" s="23" t="str">
        <f t="shared" si="319"/>
        <v>609.07.125.0</v>
      </c>
      <c r="C1758" s="23" t="str">
        <f t="shared" si="320"/>
        <v>R7</v>
      </c>
      <c r="D1758" s="23">
        <f t="shared" si="321"/>
        <v>2.492</v>
      </c>
      <c r="E1758" s="23" t="str">
        <f t="shared" si="322"/>
        <v>A</v>
      </c>
      <c r="F1758" s="23" t="str">
        <f t="shared" si="323"/>
        <v>S</v>
      </c>
      <c r="G1758" s="27" t="s">
        <v>4910</v>
      </c>
      <c r="H1758" s="27" t="str">
        <f t="shared" si="317"/>
        <v/>
      </c>
      <c r="I1758" s="23" t="str">
        <f t="shared" si="324"/>
        <v>Messieurs</v>
      </c>
      <c r="J1758" t="str">
        <f t="shared" si="325"/>
        <v>125.0</v>
      </c>
      <c r="K1758">
        <f t="shared" si="326"/>
        <v>1</v>
      </c>
      <c r="L1758" s="23" t="str">
        <f t="shared" si="327"/>
        <v>R7 </v>
      </c>
      <c r="M1758" s="23" t="s">
        <v>6629</v>
      </c>
      <c r="N1758" s="23" t="s">
        <v>6630</v>
      </c>
      <c r="O1758" s="23" t="s">
        <v>2518</v>
      </c>
      <c r="P1758" s="23">
        <v>15852</v>
      </c>
      <c r="Q1758" s="23">
        <v>2.492</v>
      </c>
      <c r="R1758" s="23" t="s">
        <v>36</v>
      </c>
      <c r="S1758" s="23" t="s">
        <v>822</v>
      </c>
    </row>
    <row r="1759" spans="1:19" x14ac:dyDescent="0.35">
      <c r="A1759" s="23" t="str">
        <f t="shared" si="318"/>
        <v>Ljubicic Antoine</v>
      </c>
      <c r="B1759" s="23" t="str">
        <f t="shared" si="319"/>
        <v>609.12.172.0</v>
      </c>
      <c r="C1759" s="23" t="str">
        <f t="shared" si="320"/>
        <v>R8</v>
      </c>
      <c r="D1759" s="23">
        <f t="shared" si="321"/>
        <v>1.2509999999999999</v>
      </c>
      <c r="E1759" s="23" t="str">
        <f t="shared" si="322"/>
        <v>14&amp;U</v>
      </c>
      <c r="F1759" s="23" t="str">
        <f t="shared" si="323"/>
        <v>A</v>
      </c>
      <c r="G1759" s="27" t="s">
        <v>29</v>
      </c>
      <c r="H1759" s="27" t="str">
        <f t="shared" si="317"/>
        <v/>
      </c>
      <c r="I1759" s="23" t="str">
        <f t="shared" si="324"/>
        <v>Messieurs</v>
      </c>
      <c r="J1759" t="str">
        <f t="shared" si="325"/>
        <v>172.0</v>
      </c>
      <c r="K1759">
        <f t="shared" si="326"/>
        <v>1</v>
      </c>
      <c r="L1759" s="23" t="str">
        <f t="shared" si="327"/>
        <v>R8 </v>
      </c>
      <c r="M1759" s="23" t="s">
        <v>4250</v>
      </c>
      <c r="N1759" s="23" t="s">
        <v>4251</v>
      </c>
      <c r="O1759" s="23" t="s">
        <v>2522</v>
      </c>
      <c r="P1759" s="23">
        <v>26363</v>
      </c>
      <c r="Q1759" s="23">
        <v>1.2509999999999999</v>
      </c>
      <c r="R1759" s="23" t="s">
        <v>81</v>
      </c>
      <c r="S1759" s="23" t="s">
        <v>36</v>
      </c>
    </row>
    <row r="1760" spans="1:19" x14ac:dyDescent="0.35">
      <c r="A1760" s="23" t="str">
        <f t="shared" si="318"/>
        <v>Llavallol Agustin</v>
      </c>
      <c r="B1760" s="23" t="str">
        <f t="shared" si="319"/>
        <v>609.77.238.0</v>
      </c>
      <c r="C1760" s="23" t="str">
        <f t="shared" si="320"/>
        <v>R8</v>
      </c>
      <c r="D1760" s="23">
        <f t="shared" si="321"/>
        <v>1.327</v>
      </c>
      <c r="E1760" s="23" t="str">
        <f t="shared" si="322"/>
        <v>45+</v>
      </c>
      <c r="F1760" s="23" t="str">
        <f t="shared" si="323"/>
        <v>A</v>
      </c>
      <c r="G1760" s="27" t="s">
        <v>493</v>
      </c>
      <c r="H1760" s="27" t="str">
        <f t="shared" si="317"/>
        <v/>
      </c>
      <c r="I1760" s="23" t="str">
        <f t="shared" si="324"/>
        <v>Messieurs</v>
      </c>
      <c r="J1760" t="str">
        <f t="shared" si="325"/>
        <v>238.0</v>
      </c>
      <c r="K1760">
        <f t="shared" si="326"/>
        <v>2</v>
      </c>
      <c r="L1760" s="23" t="str">
        <f t="shared" si="327"/>
        <v>R8 </v>
      </c>
      <c r="M1760" s="23" t="s">
        <v>2122</v>
      </c>
      <c r="N1760" s="23" t="s">
        <v>2123</v>
      </c>
      <c r="O1760" s="23" t="s">
        <v>2522</v>
      </c>
      <c r="P1760" s="23">
        <v>25418</v>
      </c>
      <c r="Q1760" s="23">
        <v>1.327</v>
      </c>
      <c r="R1760" s="23" t="s">
        <v>76</v>
      </c>
      <c r="S1760" s="23" t="s">
        <v>36</v>
      </c>
    </row>
    <row r="1761" spans="1:19" x14ac:dyDescent="0.35">
      <c r="A1761" s="23" t="str">
        <f t="shared" si="318"/>
        <v>Llavallol Simon</v>
      </c>
      <c r="B1761" s="23" t="str">
        <f t="shared" si="319"/>
        <v>609.14.207.0</v>
      </c>
      <c r="C1761" s="23" t="str">
        <f t="shared" si="320"/>
        <v>R9</v>
      </c>
      <c r="D1761" s="23">
        <f t="shared" si="321"/>
        <v>0.75</v>
      </c>
      <c r="E1761" s="23" t="str">
        <f t="shared" si="322"/>
        <v>12&amp;U</v>
      </c>
      <c r="F1761" s="23" t="str">
        <f t="shared" si="323"/>
        <v>A</v>
      </c>
      <c r="G1761" s="27" t="s">
        <v>493</v>
      </c>
      <c r="H1761" s="27" t="str">
        <f t="shared" si="317"/>
        <v/>
      </c>
      <c r="I1761" s="23" t="str">
        <f t="shared" si="324"/>
        <v>Messieurs</v>
      </c>
      <c r="J1761" t="str">
        <f t="shared" si="325"/>
        <v>207.0</v>
      </c>
      <c r="K1761">
        <f t="shared" si="326"/>
        <v>2</v>
      </c>
      <c r="L1761" s="23" t="str">
        <f t="shared" si="327"/>
        <v>R9 </v>
      </c>
      <c r="M1761" s="23" t="s">
        <v>2878</v>
      </c>
      <c r="N1761" s="23" t="s">
        <v>2879</v>
      </c>
      <c r="O1761" s="23" t="s">
        <v>2525</v>
      </c>
      <c r="P1761" s="23">
        <v>32606</v>
      </c>
      <c r="Q1761" s="23">
        <v>0.75</v>
      </c>
      <c r="R1761" s="23" t="s">
        <v>50</v>
      </c>
      <c r="S1761" s="23" t="s">
        <v>36</v>
      </c>
    </row>
    <row r="1762" spans="1:19" x14ac:dyDescent="0.35">
      <c r="A1762" s="23" t="str">
        <f t="shared" si="318"/>
        <v>Lloyd Michèle</v>
      </c>
      <c r="B1762" s="23" t="str">
        <f t="shared" si="319"/>
        <v>609.68.614.0</v>
      </c>
      <c r="C1762" s="23" t="str">
        <f t="shared" si="320"/>
        <v>R9</v>
      </c>
      <c r="D1762" s="23">
        <f t="shared" si="321"/>
        <v>0.75</v>
      </c>
      <c r="E1762" s="23" t="str">
        <f t="shared" si="322"/>
        <v>55+</v>
      </c>
      <c r="F1762" s="23" t="str">
        <f t="shared" si="323"/>
        <v>A</v>
      </c>
      <c r="G1762" s="27" t="s">
        <v>1733</v>
      </c>
      <c r="H1762" s="27" t="str">
        <f t="shared" si="317"/>
        <v/>
      </c>
      <c r="I1762" s="23" t="str">
        <f t="shared" si="324"/>
        <v>Dames</v>
      </c>
      <c r="J1762" t="str">
        <f t="shared" si="325"/>
        <v>614.0</v>
      </c>
      <c r="K1762">
        <f t="shared" si="326"/>
        <v>6</v>
      </c>
      <c r="L1762" s="23" t="str">
        <f t="shared" si="327"/>
        <v>R9 </v>
      </c>
      <c r="M1762" s="23" t="s">
        <v>3176</v>
      </c>
      <c r="N1762" s="23" t="s">
        <v>3177</v>
      </c>
      <c r="O1762" s="23" t="s">
        <v>2525</v>
      </c>
      <c r="P1762" s="23">
        <v>11849</v>
      </c>
      <c r="Q1762" s="23">
        <v>0.75</v>
      </c>
      <c r="R1762" s="23" t="s">
        <v>53</v>
      </c>
      <c r="S1762" s="23" t="s">
        <v>36</v>
      </c>
    </row>
    <row r="1763" spans="1:19" x14ac:dyDescent="0.35">
      <c r="A1763" s="23" t="str">
        <f t="shared" si="318"/>
        <v>Lo Bello Laura</v>
      </c>
      <c r="B1763" s="23" t="str">
        <f t="shared" si="319"/>
        <v>610.79.632.0</v>
      </c>
      <c r="C1763" s="23" t="str">
        <f t="shared" si="320"/>
        <v>R6</v>
      </c>
      <c r="D1763" s="23">
        <f t="shared" si="321"/>
        <v>3.23</v>
      </c>
      <c r="E1763" s="23" t="str">
        <f t="shared" si="322"/>
        <v>45+</v>
      </c>
      <c r="F1763" s="23" t="str">
        <f t="shared" si="323"/>
        <v>A</v>
      </c>
      <c r="G1763" s="27" t="s">
        <v>28</v>
      </c>
      <c r="H1763" s="27" t="str">
        <f t="shared" si="317"/>
        <v/>
      </c>
      <c r="I1763" s="23" t="str">
        <f t="shared" si="324"/>
        <v>Dames</v>
      </c>
      <c r="J1763" t="str">
        <f t="shared" si="325"/>
        <v>632.0</v>
      </c>
      <c r="K1763">
        <f t="shared" si="326"/>
        <v>6</v>
      </c>
      <c r="L1763" s="23" t="str">
        <f t="shared" si="327"/>
        <v>R6 </v>
      </c>
      <c r="M1763" s="23" t="s">
        <v>3132</v>
      </c>
      <c r="N1763" s="23" t="s">
        <v>3133</v>
      </c>
      <c r="O1763" s="23" t="s">
        <v>2517</v>
      </c>
      <c r="P1763" s="23">
        <v>3971</v>
      </c>
      <c r="Q1763" s="23">
        <v>3.23</v>
      </c>
      <c r="R1763" s="23" t="s">
        <v>76</v>
      </c>
      <c r="S1763" s="23" t="s">
        <v>36</v>
      </c>
    </row>
    <row r="1764" spans="1:19" x14ac:dyDescent="0.35">
      <c r="A1764" s="23" t="str">
        <f t="shared" si="318"/>
        <v>Lo Conte Luca</v>
      </c>
      <c r="B1764" s="23" t="str">
        <f t="shared" si="319"/>
        <v>610.00.284.0</v>
      </c>
      <c r="C1764" s="23" t="str">
        <f t="shared" si="320"/>
        <v>R9</v>
      </c>
      <c r="D1764" s="23">
        <f t="shared" si="321"/>
        <v>0.75</v>
      </c>
      <c r="E1764" s="23" t="str">
        <f t="shared" si="322"/>
        <v>A</v>
      </c>
      <c r="F1764" s="23" t="str">
        <f t="shared" si="323"/>
        <v>S</v>
      </c>
      <c r="G1764" s="27" t="s">
        <v>2783</v>
      </c>
      <c r="H1764" s="27" t="str">
        <f t="shared" si="317"/>
        <v/>
      </c>
      <c r="I1764" s="23" t="str">
        <f t="shared" si="324"/>
        <v>Messieurs</v>
      </c>
      <c r="J1764" t="str">
        <f t="shared" si="325"/>
        <v>284.0</v>
      </c>
      <c r="K1764">
        <f t="shared" si="326"/>
        <v>2</v>
      </c>
      <c r="L1764" s="23" t="str">
        <f t="shared" si="327"/>
        <v>R9 </v>
      </c>
      <c r="M1764" s="23" t="s">
        <v>1598</v>
      </c>
      <c r="N1764" s="23" t="s">
        <v>1599</v>
      </c>
      <c r="O1764" s="23" t="s">
        <v>2525</v>
      </c>
      <c r="P1764" s="23">
        <v>32606</v>
      </c>
      <c r="Q1764" s="23">
        <v>0.75</v>
      </c>
      <c r="R1764" s="23" t="s">
        <v>36</v>
      </c>
      <c r="S1764" s="23" t="s">
        <v>822</v>
      </c>
    </row>
    <row r="1765" spans="1:19" x14ac:dyDescent="0.35">
      <c r="A1765" s="23" t="str">
        <f t="shared" si="318"/>
        <v>Lo Franco Andrea</v>
      </c>
      <c r="B1765" s="23" t="str">
        <f t="shared" si="319"/>
        <v>605.96.178.0</v>
      </c>
      <c r="C1765" s="23" t="str">
        <f t="shared" si="320"/>
        <v>R7</v>
      </c>
      <c r="D1765" s="23">
        <f t="shared" si="321"/>
        <v>2.5979999999999999</v>
      </c>
      <c r="E1765" s="23" t="str">
        <f t="shared" si="322"/>
        <v>A</v>
      </c>
      <c r="F1765" s="23" t="str">
        <f t="shared" si="323"/>
        <v>A</v>
      </c>
      <c r="G1765" s="27" t="s">
        <v>4910</v>
      </c>
      <c r="H1765" s="27" t="str">
        <f t="shared" si="317"/>
        <v/>
      </c>
      <c r="I1765" s="23" t="str">
        <f t="shared" si="324"/>
        <v>Messieurs</v>
      </c>
      <c r="J1765" t="str">
        <f t="shared" si="325"/>
        <v>178.0</v>
      </c>
      <c r="K1765">
        <f t="shared" si="326"/>
        <v>1</v>
      </c>
      <c r="L1765" s="23" t="str">
        <f t="shared" si="327"/>
        <v>R7 </v>
      </c>
      <c r="M1765" s="23" t="s">
        <v>6619</v>
      </c>
      <c r="N1765" s="23" t="s">
        <v>6620</v>
      </c>
      <c r="O1765" s="23" t="s">
        <v>2518</v>
      </c>
      <c r="P1765" s="23">
        <v>15351</v>
      </c>
      <c r="Q1765" s="23">
        <v>2.5979999999999999</v>
      </c>
      <c r="R1765" s="23" t="s">
        <v>36</v>
      </c>
      <c r="S1765" s="23" t="s">
        <v>36</v>
      </c>
    </row>
    <row r="1766" spans="1:19" x14ac:dyDescent="0.35">
      <c r="A1766" s="23" t="str">
        <f t="shared" si="318"/>
        <v>Lob Jean</v>
      </c>
      <c r="B1766" s="23" t="str">
        <f t="shared" si="319"/>
        <v>610.27.483.0</v>
      </c>
      <c r="C1766" s="23" t="str">
        <f t="shared" si="320"/>
        <v>R9</v>
      </c>
      <c r="D1766" s="23">
        <f t="shared" si="321"/>
        <v>0.75</v>
      </c>
      <c r="E1766" s="23" t="str">
        <f t="shared" si="322"/>
        <v>90+</v>
      </c>
      <c r="F1766" s="23" t="str">
        <f t="shared" si="323"/>
        <v>S</v>
      </c>
      <c r="G1766" s="27" t="s">
        <v>28</v>
      </c>
      <c r="H1766" s="27" t="str">
        <f t="shared" si="317"/>
        <v/>
      </c>
      <c r="I1766" s="23" t="str">
        <f t="shared" si="324"/>
        <v>Messieurs</v>
      </c>
      <c r="J1766" t="str">
        <f t="shared" si="325"/>
        <v>483.0</v>
      </c>
      <c r="K1766">
        <f t="shared" si="326"/>
        <v>4</v>
      </c>
      <c r="L1766" s="23" t="str">
        <f t="shared" si="327"/>
        <v>R9 </v>
      </c>
      <c r="M1766" s="23" t="s">
        <v>1432</v>
      </c>
      <c r="N1766" s="23" t="s">
        <v>1433</v>
      </c>
      <c r="O1766" s="23" t="s">
        <v>2525</v>
      </c>
      <c r="P1766" s="23">
        <v>32606</v>
      </c>
      <c r="Q1766" s="23">
        <v>0.75</v>
      </c>
      <c r="R1766" s="23" t="s">
        <v>3915</v>
      </c>
      <c r="S1766" s="23" t="s">
        <v>822</v>
      </c>
    </row>
    <row r="1767" spans="1:19" x14ac:dyDescent="0.35">
      <c r="A1767" s="23" t="str">
        <f t="shared" si="318"/>
        <v>Lob Joana</v>
      </c>
      <c r="B1767" s="23" t="str">
        <f t="shared" si="319"/>
        <v>610.97.543.0</v>
      </c>
      <c r="C1767" s="23" t="str">
        <f t="shared" si="320"/>
        <v>R9</v>
      </c>
      <c r="D1767" s="23">
        <f t="shared" si="321"/>
        <v>0.75</v>
      </c>
      <c r="E1767" s="23" t="str">
        <f t="shared" si="322"/>
        <v>A</v>
      </c>
      <c r="F1767" s="23" t="str">
        <f t="shared" si="323"/>
        <v>S</v>
      </c>
      <c r="G1767" s="27" t="s">
        <v>28</v>
      </c>
      <c r="H1767" s="27" t="str">
        <f t="shared" si="317"/>
        <v/>
      </c>
      <c r="I1767" s="23" t="str">
        <f t="shared" si="324"/>
        <v>Dames</v>
      </c>
      <c r="J1767" t="str">
        <f t="shared" si="325"/>
        <v>543.0</v>
      </c>
      <c r="K1767">
        <f t="shared" si="326"/>
        <v>5</v>
      </c>
      <c r="L1767" s="23" t="str">
        <f t="shared" si="327"/>
        <v>R9 </v>
      </c>
      <c r="M1767" s="23" t="s">
        <v>1434</v>
      </c>
      <c r="N1767" s="23" t="s">
        <v>1435</v>
      </c>
      <c r="O1767" s="23" t="s">
        <v>2525</v>
      </c>
      <c r="P1767" s="23">
        <v>11849</v>
      </c>
      <c r="Q1767" s="23">
        <v>0.75</v>
      </c>
      <c r="R1767" s="23" t="s">
        <v>36</v>
      </c>
      <c r="S1767" s="23" t="s">
        <v>822</v>
      </c>
    </row>
    <row r="1768" spans="1:19" x14ac:dyDescent="0.35">
      <c r="A1768" s="23" t="str">
        <f t="shared" si="318"/>
        <v>Lob Sophie</v>
      </c>
      <c r="B1768" s="23" t="str">
        <f t="shared" si="319"/>
        <v>610.01.501.0</v>
      </c>
      <c r="C1768" s="23" t="str">
        <f t="shared" si="320"/>
        <v>R9</v>
      </c>
      <c r="D1768" s="23">
        <f t="shared" si="321"/>
        <v>0.75</v>
      </c>
      <c r="E1768" s="23" t="str">
        <f t="shared" si="322"/>
        <v>A</v>
      </c>
      <c r="F1768" s="23" t="str">
        <f t="shared" si="323"/>
        <v>S</v>
      </c>
      <c r="G1768" s="27" t="s">
        <v>28</v>
      </c>
      <c r="H1768" s="27" t="str">
        <f t="shared" si="317"/>
        <v/>
      </c>
      <c r="I1768" s="23" t="str">
        <f t="shared" si="324"/>
        <v>Dames</v>
      </c>
      <c r="J1768" t="str">
        <f t="shared" si="325"/>
        <v>501.0</v>
      </c>
      <c r="K1768">
        <f t="shared" si="326"/>
        <v>5</v>
      </c>
      <c r="L1768" s="23" t="str">
        <f t="shared" si="327"/>
        <v>R9 </v>
      </c>
      <c r="M1768" s="23" t="s">
        <v>1436</v>
      </c>
      <c r="N1768" s="23" t="s">
        <v>1437</v>
      </c>
      <c r="O1768" s="23" t="s">
        <v>2525</v>
      </c>
      <c r="P1768" s="23">
        <v>11849</v>
      </c>
      <c r="Q1768" s="23">
        <v>0.75</v>
      </c>
      <c r="R1768" s="23" t="s">
        <v>36</v>
      </c>
      <c r="S1768" s="23" t="s">
        <v>822</v>
      </c>
    </row>
    <row r="1769" spans="1:19" x14ac:dyDescent="0.35">
      <c r="A1769" s="23" t="str">
        <f t="shared" si="318"/>
        <v>Lob Sylvie</v>
      </c>
      <c r="B1769" s="23" t="str">
        <f t="shared" si="319"/>
        <v>610.61.559.0</v>
      </c>
      <c r="C1769" s="23" t="str">
        <f t="shared" si="320"/>
        <v>R7</v>
      </c>
      <c r="D1769" s="23">
        <f t="shared" si="321"/>
        <v>2.31</v>
      </c>
      <c r="E1769" s="23" t="str">
        <f t="shared" si="322"/>
        <v>65+</v>
      </c>
      <c r="F1769" s="23" t="str">
        <f t="shared" si="323"/>
        <v>A</v>
      </c>
      <c r="G1769" s="27" t="s">
        <v>28</v>
      </c>
      <c r="H1769" s="27" t="str">
        <f t="shared" ref="H1769:H1830" si="328">IF(B1769=B1768,1,"")</f>
        <v/>
      </c>
      <c r="I1769" s="23" t="str">
        <f t="shared" si="324"/>
        <v>Dames</v>
      </c>
      <c r="J1769" t="str">
        <f t="shared" si="325"/>
        <v>559.0</v>
      </c>
      <c r="K1769">
        <f t="shared" si="326"/>
        <v>5</v>
      </c>
      <c r="L1769" s="23" t="str">
        <f t="shared" si="327"/>
        <v>R7 </v>
      </c>
      <c r="M1769" s="23" t="s">
        <v>2303</v>
      </c>
      <c r="N1769" s="23" t="s">
        <v>2304</v>
      </c>
      <c r="O1769" s="23" t="s">
        <v>2518</v>
      </c>
      <c r="P1769" s="23">
        <v>5948</v>
      </c>
      <c r="Q1769" s="23">
        <v>2.31</v>
      </c>
      <c r="R1769" s="23" t="s">
        <v>96</v>
      </c>
      <c r="S1769" s="23" t="s">
        <v>36</v>
      </c>
    </row>
    <row r="1770" spans="1:19" x14ac:dyDescent="0.35">
      <c r="A1770" s="23" t="str">
        <f t="shared" si="318"/>
        <v>Locher Cédric</v>
      </c>
      <c r="B1770" s="23" t="str">
        <f t="shared" si="319"/>
        <v>610.76.276.0</v>
      </c>
      <c r="C1770" s="23" t="str">
        <f t="shared" si="320"/>
        <v>R9</v>
      </c>
      <c r="D1770" s="23">
        <f t="shared" si="321"/>
        <v>0.75</v>
      </c>
      <c r="E1770" s="23" t="str">
        <f t="shared" si="322"/>
        <v>50+</v>
      </c>
      <c r="F1770" s="23" t="str">
        <f t="shared" si="323"/>
        <v>S</v>
      </c>
      <c r="G1770" s="27" t="s">
        <v>4909</v>
      </c>
      <c r="H1770" s="27" t="str">
        <f t="shared" si="328"/>
        <v/>
      </c>
      <c r="I1770" s="23" t="str">
        <f t="shared" si="324"/>
        <v>Messieurs</v>
      </c>
      <c r="J1770" t="str">
        <f t="shared" si="325"/>
        <v>276.0</v>
      </c>
      <c r="K1770">
        <f t="shared" si="326"/>
        <v>2</v>
      </c>
      <c r="L1770" s="23" t="str">
        <f t="shared" si="327"/>
        <v>R9 </v>
      </c>
      <c r="M1770" s="23" t="s">
        <v>5903</v>
      </c>
      <c r="N1770" s="23" t="s">
        <v>5904</v>
      </c>
      <c r="O1770" s="23" t="s">
        <v>2525</v>
      </c>
      <c r="P1770" s="23">
        <v>32606</v>
      </c>
      <c r="Q1770" s="23">
        <v>0.75</v>
      </c>
      <c r="R1770" s="23" t="s">
        <v>39</v>
      </c>
      <c r="S1770" s="23" t="s">
        <v>822</v>
      </c>
    </row>
    <row r="1771" spans="1:19" x14ac:dyDescent="0.35">
      <c r="A1771" s="23" t="str">
        <f t="shared" si="318"/>
        <v>Lockhart-Smith Maggie</v>
      </c>
      <c r="B1771" s="23" t="str">
        <f t="shared" si="319"/>
        <v>610.67.883.0</v>
      </c>
      <c r="C1771" s="23" t="str">
        <f t="shared" si="320"/>
        <v>R8</v>
      </c>
      <c r="D1771" s="23">
        <f t="shared" si="321"/>
        <v>1.425</v>
      </c>
      <c r="E1771" s="23" t="str">
        <f t="shared" si="322"/>
        <v>55+</v>
      </c>
      <c r="F1771" s="23" t="str">
        <f t="shared" si="323"/>
        <v>S</v>
      </c>
      <c r="G1771" s="27" t="s">
        <v>1733</v>
      </c>
      <c r="H1771" s="27" t="str">
        <f t="shared" si="328"/>
        <v/>
      </c>
      <c r="I1771" s="23" t="str">
        <f t="shared" si="324"/>
        <v>Dames</v>
      </c>
      <c r="J1771" t="str">
        <f t="shared" si="325"/>
        <v>883.0</v>
      </c>
      <c r="K1771">
        <f t="shared" si="326"/>
        <v>8</v>
      </c>
      <c r="L1771" s="23" t="str">
        <f t="shared" si="327"/>
        <v>R8 </v>
      </c>
      <c r="M1771" s="23" t="s">
        <v>1779</v>
      </c>
      <c r="N1771" s="23" t="s">
        <v>1780</v>
      </c>
      <c r="O1771" s="23" t="s">
        <v>2522</v>
      </c>
      <c r="P1771" s="23">
        <v>8905</v>
      </c>
      <c r="Q1771" s="23">
        <v>1.425</v>
      </c>
      <c r="R1771" s="23" t="s">
        <v>53</v>
      </c>
      <c r="S1771" s="23" t="s">
        <v>822</v>
      </c>
    </row>
    <row r="1772" spans="1:19" x14ac:dyDescent="0.35">
      <c r="A1772" s="23" t="str">
        <f t="shared" si="318"/>
        <v>Lockhart-Smith Richard</v>
      </c>
      <c r="B1772" s="23" t="str">
        <f t="shared" si="319"/>
        <v>610.63.352.0</v>
      </c>
      <c r="C1772" s="23" t="str">
        <f t="shared" si="320"/>
        <v>R9</v>
      </c>
      <c r="D1772" s="23">
        <f t="shared" si="321"/>
        <v>0.75</v>
      </c>
      <c r="E1772" s="23" t="str">
        <f t="shared" si="322"/>
        <v>60+</v>
      </c>
      <c r="F1772" s="23" t="str">
        <f t="shared" si="323"/>
        <v>S</v>
      </c>
      <c r="G1772" s="27" t="s">
        <v>1733</v>
      </c>
      <c r="H1772" s="27" t="str">
        <f t="shared" si="328"/>
        <v/>
      </c>
      <c r="I1772" s="23" t="str">
        <f t="shared" si="324"/>
        <v>Messieurs</v>
      </c>
      <c r="J1772" t="str">
        <f t="shared" si="325"/>
        <v>352.0</v>
      </c>
      <c r="K1772">
        <f t="shared" si="326"/>
        <v>3</v>
      </c>
      <c r="L1772" s="23" t="str">
        <f t="shared" si="327"/>
        <v>R9 </v>
      </c>
      <c r="M1772" s="23" t="s">
        <v>1894</v>
      </c>
      <c r="N1772" s="23" t="s">
        <v>1895</v>
      </c>
      <c r="O1772" s="23" t="s">
        <v>2525</v>
      </c>
      <c r="P1772" s="23">
        <v>32606</v>
      </c>
      <c r="Q1772" s="23">
        <v>0.75</v>
      </c>
      <c r="R1772" s="23" t="s">
        <v>47</v>
      </c>
      <c r="S1772" s="23" t="s">
        <v>822</v>
      </c>
    </row>
    <row r="1773" spans="1:19" x14ac:dyDescent="0.35">
      <c r="A1773" s="23" t="str">
        <f t="shared" si="318"/>
        <v>Lockhart-Smith Sophie</v>
      </c>
      <c r="B1773" s="23" t="str">
        <f t="shared" si="319"/>
        <v>610.97.868.0</v>
      </c>
      <c r="C1773" s="23" t="str">
        <f t="shared" si="320"/>
        <v>R8</v>
      </c>
      <c r="D1773" s="23">
        <f t="shared" si="321"/>
        <v>1.1279999999999999</v>
      </c>
      <c r="E1773" s="23" t="str">
        <f t="shared" si="322"/>
        <v>A</v>
      </c>
      <c r="F1773" s="23" t="str">
        <f t="shared" si="323"/>
        <v>S</v>
      </c>
      <c r="G1773" s="27" t="s">
        <v>1733</v>
      </c>
      <c r="H1773" s="27" t="str">
        <f t="shared" si="328"/>
        <v/>
      </c>
      <c r="I1773" s="23" t="str">
        <f t="shared" si="324"/>
        <v>Dames</v>
      </c>
      <c r="J1773" t="str">
        <f t="shared" si="325"/>
        <v>868.0</v>
      </c>
      <c r="K1773">
        <f t="shared" si="326"/>
        <v>8</v>
      </c>
      <c r="L1773" s="23" t="str">
        <f t="shared" si="327"/>
        <v>R8 </v>
      </c>
      <c r="M1773" s="23" t="s">
        <v>1824</v>
      </c>
      <c r="N1773" s="23" t="s">
        <v>1825</v>
      </c>
      <c r="O1773" s="23" t="s">
        <v>2522</v>
      </c>
      <c r="P1773" s="23">
        <v>10157</v>
      </c>
      <c r="Q1773" s="23">
        <v>1.1279999999999999</v>
      </c>
      <c r="R1773" s="23" t="s">
        <v>36</v>
      </c>
      <c r="S1773" s="23" t="s">
        <v>822</v>
      </c>
    </row>
    <row r="1774" spans="1:19" x14ac:dyDescent="0.35">
      <c r="A1774" s="23" t="str">
        <f t="shared" si="318"/>
        <v>Locks Lauro</v>
      </c>
      <c r="B1774" s="23" t="str">
        <f t="shared" si="319"/>
        <v>610.68.119.0</v>
      </c>
      <c r="C1774" s="23" t="str">
        <f t="shared" si="320"/>
        <v>R9</v>
      </c>
      <c r="D1774" s="23">
        <f t="shared" si="321"/>
        <v>0.75</v>
      </c>
      <c r="E1774" s="23" t="str">
        <f t="shared" si="322"/>
        <v>55+</v>
      </c>
      <c r="F1774" s="23" t="str">
        <f t="shared" si="323"/>
        <v>S</v>
      </c>
      <c r="G1774" s="27" t="s">
        <v>5553</v>
      </c>
      <c r="H1774" s="27" t="str">
        <f t="shared" si="328"/>
        <v/>
      </c>
      <c r="I1774" s="23" t="str">
        <f t="shared" si="324"/>
        <v>Messieurs</v>
      </c>
      <c r="J1774" t="str">
        <f t="shared" si="325"/>
        <v>119.0</v>
      </c>
      <c r="K1774">
        <f t="shared" si="326"/>
        <v>1</v>
      </c>
      <c r="L1774" s="23" t="str">
        <f t="shared" si="327"/>
        <v>R9 </v>
      </c>
      <c r="M1774" s="23" t="s">
        <v>5371</v>
      </c>
      <c r="N1774" s="23" t="s">
        <v>5372</v>
      </c>
      <c r="O1774" s="23" t="s">
        <v>2525</v>
      </c>
      <c r="P1774" s="23">
        <v>32606</v>
      </c>
      <c r="Q1774" s="23">
        <v>0.75</v>
      </c>
      <c r="R1774" s="23" t="s">
        <v>53</v>
      </c>
      <c r="S1774" s="23" t="s">
        <v>822</v>
      </c>
    </row>
    <row r="1775" spans="1:19" x14ac:dyDescent="0.35">
      <c r="A1775" s="23" t="str">
        <f t="shared" si="318"/>
        <v>Loddo Alessandro</v>
      </c>
      <c r="B1775" s="23" t="str">
        <f t="shared" si="319"/>
        <v>610.08.284.0</v>
      </c>
      <c r="C1775" s="23" t="str">
        <f t="shared" si="320"/>
        <v>R9</v>
      </c>
      <c r="D1775" s="23">
        <f t="shared" si="321"/>
        <v>0.75</v>
      </c>
      <c r="E1775" s="23" t="str">
        <f t="shared" si="322"/>
        <v>18&amp;U</v>
      </c>
      <c r="F1775" s="23" t="str">
        <f t="shared" si="323"/>
        <v>S</v>
      </c>
      <c r="G1775" s="27" t="s">
        <v>1733</v>
      </c>
      <c r="H1775" s="27" t="str">
        <f t="shared" si="328"/>
        <v/>
      </c>
      <c r="I1775" s="23" t="str">
        <f t="shared" si="324"/>
        <v>Messieurs</v>
      </c>
      <c r="J1775" t="str">
        <f t="shared" si="325"/>
        <v>284.0</v>
      </c>
      <c r="K1775">
        <f t="shared" si="326"/>
        <v>2</v>
      </c>
      <c r="L1775" s="23" t="str">
        <f t="shared" si="327"/>
        <v>R9 </v>
      </c>
      <c r="M1775" s="23" t="s">
        <v>2391</v>
      </c>
      <c r="N1775" s="23" t="s">
        <v>2392</v>
      </c>
      <c r="O1775" s="23" t="s">
        <v>2525</v>
      </c>
      <c r="P1775" s="23">
        <v>32606</v>
      </c>
      <c r="Q1775" s="23">
        <v>0.75</v>
      </c>
      <c r="R1775" s="23" t="s">
        <v>71</v>
      </c>
      <c r="S1775" s="23" t="s">
        <v>822</v>
      </c>
    </row>
    <row r="1776" spans="1:19" x14ac:dyDescent="0.35">
      <c r="A1776" s="23" t="str">
        <f t="shared" si="318"/>
        <v>Loeffel Flavien</v>
      </c>
      <c r="B1776" s="23" t="str">
        <f t="shared" si="319"/>
        <v>611.14.301.0</v>
      </c>
      <c r="C1776" s="23" t="str">
        <f t="shared" si="320"/>
        <v>R7</v>
      </c>
      <c r="D1776" s="23">
        <f t="shared" si="321"/>
        <v>2.63</v>
      </c>
      <c r="E1776" s="23" t="str">
        <f t="shared" si="322"/>
        <v>12&amp;U</v>
      </c>
      <c r="F1776" s="23" t="str">
        <f t="shared" si="323"/>
        <v>A</v>
      </c>
      <c r="G1776" s="27" t="s">
        <v>2786</v>
      </c>
      <c r="H1776" s="27" t="str">
        <f t="shared" si="328"/>
        <v/>
      </c>
      <c r="I1776" s="23" t="str">
        <f t="shared" si="324"/>
        <v>Messieurs</v>
      </c>
      <c r="J1776" t="str">
        <f t="shared" si="325"/>
        <v>301.0</v>
      </c>
      <c r="K1776">
        <f t="shared" si="326"/>
        <v>3</v>
      </c>
      <c r="L1776" s="23" t="str">
        <f t="shared" si="327"/>
        <v>R7 </v>
      </c>
      <c r="M1776" s="23" t="s">
        <v>3022</v>
      </c>
      <c r="N1776" s="23" t="s">
        <v>3023</v>
      </c>
      <c r="O1776" s="23" t="s">
        <v>2518</v>
      </c>
      <c r="P1776" s="23">
        <v>14924</v>
      </c>
      <c r="Q1776" s="23">
        <v>2.63</v>
      </c>
      <c r="R1776" s="23" t="s">
        <v>50</v>
      </c>
      <c r="S1776" s="23" t="s">
        <v>36</v>
      </c>
    </row>
    <row r="1777" spans="1:19" x14ac:dyDescent="0.35">
      <c r="A1777" s="23" t="str">
        <f t="shared" si="318"/>
        <v>Loerincik Yohan</v>
      </c>
      <c r="B1777" s="23" t="str">
        <f t="shared" si="319"/>
        <v>613.03.282.0</v>
      </c>
      <c r="C1777" s="23" t="str">
        <f t="shared" si="320"/>
        <v>R8</v>
      </c>
      <c r="D1777" s="23">
        <f t="shared" si="321"/>
        <v>1.74</v>
      </c>
      <c r="E1777" s="23" t="str">
        <f t="shared" si="322"/>
        <v>A</v>
      </c>
      <c r="F1777" s="23" t="str">
        <f t="shared" si="323"/>
        <v>S</v>
      </c>
      <c r="G1777" s="27" t="s">
        <v>497</v>
      </c>
      <c r="H1777" s="27" t="str">
        <f t="shared" si="328"/>
        <v/>
      </c>
      <c r="I1777" s="23" t="str">
        <f t="shared" si="324"/>
        <v>Messieurs</v>
      </c>
      <c r="J1777" t="str">
        <f t="shared" si="325"/>
        <v>282.0</v>
      </c>
      <c r="K1777">
        <f t="shared" si="326"/>
        <v>2</v>
      </c>
      <c r="L1777" s="23" t="str">
        <f t="shared" si="327"/>
        <v>R8 </v>
      </c>
      <c r="M1777" s="23" t="s">
        <v>2178</v>
      </c>
      <c r="N1777" s="23" t="s">
        <v>2179</v>
      </c>
      <c r="O1777" s="23" t="s">
        <v>2522</v>
      </c>
      <c r="P1777" s="23">
        <v>21487</v>
      </c>
      <c r="Q1777" s="23">
        <v>1.74</v>
      </c>
      <c r="R1777" s="23" t="s">
        <v>36</v>
      </c>
      <c r="S1777" s="23" t="s">
        <v>822</v>
      </c>
    </row>
    <row r="1778" spans="1:19" x14ac:dyDescent="0.35">
      <c r="A1778" s="23" t="str">
        <f t="shared" si="318"/>
        <v>Logan Brown Claire-Anne</v>
      </c>
      <c r="B1778" s="23" t="str">
        <f t="shared" si="319"/>
        <v>611.66.808.0</v>
      </c>
      <c r="C1778" s="23" t="str">
        <f t="shared" si="320"/>
        <v>R7</v>
      </c>
      <c r="D1778" s="23">
        <f t="shared" si="321"/>
        <v>2.8540000000000001</v>
      </c>
      <c r="E1778" s="23" t="str">
        <f t="shared" si="322"/>
        <v>60+</v>
      </c>
      <c r="F1778" s="23" t="str">
        <f t="shared" si="323"/>
        <v>A</v>
      </c>
      <c r="G1778" s="27" t="s">
        <v>1733</v>
      </c>
      <c r="H1778" s="27" t="str">
        <f t="shared" si="328"/>
        <v/>
      </c>
      <c r="I1778" s="23" t="str">
        <f t="shared" si="324"/>
        <v>Dames</v>
      </c>
      <c r="J1778" t="str">
        <f t="shared" si="325"/>
        <v>808.0</v>
      </c>
      <c r="K1778">
        <f t="shared" si="326"/>
        <v>8</v>
      </c>
      <c r="L1778" s="23" t="str">
        <f t="shared" si="327"/>
        <v>R7 </v>
      </c>
      <c r="M1778" s="23" t="s">
        <v>2675</v>
      </c>
      <c r="N1778" s="23" t="s">
        <v>2676</v>
      </c>
      <c r="O1778" s="23" t="s">
        <v>2518</v>
      </c>
      <c r="P1778" s="23">
        <v>4716</v>
      </c>
      <c r="Q1778" s="23">
        <v>2.8540000000000001</v>
      </c>
      <c r="R1778" s="23" t="s">
        <v>47</v>
      </c>
      <c r="S1778" s="23" t="s">
        <v>36</v>
      </c>
    </row>
    <row r="1779" spans="1:19" x14ac:dyDescent="0.35">
      <c r="A1779" s="23" t="str">
        <f t="shared" si="318"/>
        <v>Loichot Gregory</v>
      </c>
      <c r="B1779" s="23" t="str">
        <f t="shared" si="319"/>
        <v>611.81.136.0</v>
      </c>
      <c r="C1779" s="23" t="str">
        <f t="shared" si="320"/>
        <v>R5</v>
      </c>
      <c r="D1779" s="23">
        <f t="shared" si="321"/>
        <v>5.4189999999999996</v>
      </c>
      <c r="E1779" s="23" t="str">
        <f t="shared" si="322"/>
        <v>45+</v>
      </c>
      <c r="F1779" s="23" t="str">
        <f t="shared" si="323"/>
        <v>A</v>
      </c>
      <c r="G1779" s="27" t="s">
        <v>2783</v>
      </c>
      <c r="H1779" s="27" t="str">
        <f t="shared" si="328"/>
        <v/>
      </c>
      <c r="I1779" s="23" t="str">
        <f t="shared" si="324"/>
        <v>Messieurs</v>
      </c>
      <c r="J1779" t="str">
        <f t="shared" si="325"/>
        <v>136.0</v>
      </c>
      <c r="K1779">
        <f t="shared" si="326"/>
        <v>1</v>
      </c>
      <c r="L1779" s="23" t="str">
        <f t="shared" si="327"/>
        <v>R5 </v>
      </c>
      <c r="M1779" s="23" t="s">
        <v>2757</v>
      </c>
      <c r="N1779" s="23" t="s">
        <v>2057</v>
      </c>
      <c r="O1779" s="23" t="s">
        <v>2536</v>
      </c>
      <c r="P1779" s="23">
        <v>3316</v>
      </c>
      <c r="Q1779" s="23">
        <v>5.4189999999999996</v>
      </c>
      <c r="R1779" s="23" t="s">
        <v>76</v>
      </c>
      <c r="S1779" s="23" t="s">
        <v>36</v>
      </c>
    </row>
    <row r="1780" spans="1:19" x14ac:dyDescent="0.35">
      <c r="A1780" s="23" t="str">
        <f t="shared" si="318"/>
        <v>Loichot Jean</v>
      </c>
      <c r="B1780" s="23" t="str">
        <f t="shared" si="319"/>
        <v>611.48.192.0</v>
      </c>
      <c r="C1780" s="23" t="str">
        <f t="shared" si="320"/>
        <v>R9</v>
      </c>
      <c r="D1780" s="23">
        <f t="shared" si="321"/>
        <v>0.81799999999999995</v>
      </c>
      <c r="E1780" s="23" t="str">
        <f t="shared" si="322"/>
        <v>75+</v>
      </c>
      <c r="F1780" s="23" t="str">
        <f t="shared" si="323"/>
        <v>A</v>
      </c>
      <c r="G1780" s="27" t="s">
        <v>2783</v>
      </c>
      <c r="H1780" s="27" t="str">
        <f t="shared" si="328"/>
        <v/>
      </c>
      <c r="I1780" s="23" t="str">
        <f t="shared" si="324"/>
        <v>Messieurs</v>
      </c>
      <c r="J1780" t="str">
        <f t="shared" si="325"/>
        <v>192.0</v>
      </c>
      <c r="K1780">
        <f t="shared" si="326"/>
        <v>1</v>
      </c>
      <c r="L1780" s="23" t="str">
        <f t="shared" si="327"/>
        <v>R9 </v>
      </c>
      <c r="M1780" s="23" t="s">
        <v>755</v>
      </c>
      <c r="N1780" s="23" t="s">
        <v>756</v>
      </c>
      <c r="O1780" s="23" t="s">
        <v>2525</v>
      </c>
      <c r="P1780" s="23">
        <v>31611</v>
      </c>
      <c r="Q1780" s="23">
        <v>0.81799999999999995</v>
      </c>
      <c r="R1780" s="23" t="s">
        <v>155</v>
      </c>
      <c r="S1780" s="23" t="s">
        <v>36</v>
      </c>
    </row>
    <row r="1781" spans="1:19" x14ac:dyDescent="0.35">
      <c r="A1781" s="23" t="str">
        <f t="shared" si="318"/>
        <v>Loizides Alexander</v>
      </c>
      <c r="B1781" s="23" t="str">
        <f t="shared" si="319"/>
        <v>611.07.127.0</v>
      </c>
      <c r="C1781" s="23" t="str">
        <f t="shared" si="320"/>
        <v>R6</v>
      </c>
      <c r="D1781" s="23">
        <f t="shared" si="321"/>
        <v>3.839</v>
      </c>
      <c r="E1781" s="23" t="str">
        <f t="shared" si="322"/>
        <v>A</v>
      </c>
      <c r="F1781" s="23" t="str">
        <f t="shared" si="323"/>
        <v>A</v>
      </c>
      <c r="G1781" s="27" t="s">
        <v>29</v>
      </c>
      <c r="H1781" s="27" t="str">
        <f t="shared" si="328"/>
        <v/>
      </c>
      <c r="I1781" s="23" t="str">
        <f t="shared" si="324"/>
        <v>Messieurs</v>
      </c>
      <c r="J1781" t="str">
        <f t="shared" si="325"/>
        <v>127.0</v>
      </c>
      <c r="K1781">
        <f t="shared" si="326"/>
        <v>1</v>
      </c>
      <c r="L1781" s="23" t="str">
        <f t="shared" si="327"/>
        <v>R6 </v>
      </c>
      <c r="M1781" s="23" t="s">
        <v>4191</v>
      </c>
      <c r="N1781" s="23" t="s">
        <v>4192</v>
      </c>
      <c r="O1781" s="23" t="s">
        <v>2517</v>
      </c>
      <c r="P1781" s="23">
        <v>8380</v>
      </c>
      <c r="Q1781" s="23">
        <v>3.839</v>
      </c>
      <c r="R1781" s="23" t="s">
        <v>36</v>
      </c>
      <c r="S1781" s="23" t="s">
        <v>36</v>
      </c>
    </row>
    <row r="1782" spans="1:19" x14ac:dyDescent="0.35">
      <c r="A1782" s="23" t="str">
        <f t="shared" si="318"/>
        <v>Loliée Eric</v>
      </c>
      <c r="B1782" s="23" t="str">
        <f t="shared" si="319"/>
        <v>611.43.218.0</v>
      </c>
      <c r="C1782" s="23" t="str">
        <f t="shared" si="320"/>
        <v>R7</v>
      </c>
      <c r="D1782" s="23">
        <f t="shared" si="321"/>
        <v>2.1160000000000001</v>
      </c>
      <c r="E1782" s="23" t="str">
        <f t="shared" si="322"/>
        <v>80+</v>
      </c>
      <c r="F1782" s="23" t="str">
        <f t="shared" si="323"/>
        <v>S</v>
      </c>
      <c r="G1782" s="27" t="s">
        <v>1733</v>
      </c>
      <c r="H1782" s="27" t="str">
        <f t="shared" si="328"/>
        <v/>
      </c>
      <c r="I1782" s="23" t="str">
        <f t="shared" si="324"/>
        <v>Messieurs</v>
      </c>
      <c r="J1782" t="str">
        <f t="shared" si="325"/>
        <v>218.0</v>
      </c>
      <c r="K1782">
        <f t="shared" si="326"/>
        <v>2</v>
      </c>
      <c r="L1782" s="23" t="str">
        <f t="shared" si="327"/>
        <v>R7 </v>
      </c>
      <c r="M1782" s="23" t="s">
        <v>3186</v>
      </c>
      <c r="N1782" s="23" t="s">
        <v>3187</v>
      </c>
      <c r="O1782" s="23" t="s">
        <v>2518</v>
      </c>
      <c r="P1782" s="23">
        <v>18533</v>
      </c>
      <c r="Q1782" s="23">
        <v>2.1160000000000001</v>
      </c>
      <c r="R1782" s="23" t="s">
        <v>156</v>
      </c>
      <c r="S1782" s="23" t="s">
        <v>822</v>
      </c>
    </row>
    <row r="1783" spans="1:19" x14ac:dyDescent="0.35">
      <c r="A1783" s="23" t="str">
        <f t="shared" si="318"/>
        <v>Lolong Alexandra</v>
      </c>
      <c r="B1783" s="23" t="str">
        <f t="shared" si="319"/>
        <v>611.15.790.0</v>
      </c>
      <c r="C1783" s="23" t="str">
        <f t="shared" si="320"/>
        <v>R9</v>
      </c>
      <c r="D1783" s="23">
        <f t="shared" si="321"/>
        <v>0.75</v>
      </c>
      <c r="E1783" s="23" t="str">
        <f t="shared" si="322"/>
        <v>12&amp;U</v>
      </c>
      <c r="F1783" s="23" t="str">
        <f t="shared" si="323"/>
        <v>A</v>
      </c>
      <c r="G1783" s="27" t="s">
        <v>4910</v>
      </c>
      <c r="H1783" s="27" t="str">
        <f t="shared" si="328"/>
        <v/>
      </c>
      <c r="I1783" s="23" t="str">
        <f t="shared" si="324"/>
        <v>Dames</v>
      </c>
      <c r="J1783" t="str">
        <f t="shared" si="325"/>
        <v>790.0</v>
      </c>
      <c r="K1783">
        <f t="shared" si="326"/>
        <v>7</v>
      </c>
      <c r="L1783" s="23" t="str">
        <f t="shared" si="327"/>
        <v>R9 </v>
      </c>
      <c r="M1783" s="23" t="s">
        <v>6497</v>
      </c>
      <c r="N1783" s="23" t="s">
        <v>6498</v>
      </c>
      <c r="O1783" s="23" t="s">
        <v>2525</v>
      </c>
      <c r="P1783" s="23">
        <v>11849</v>
      </c>
      <c r="Q1783" s="23">
        <v>0.75</v>
      </c>
      <c r="R1783" s="23" t="s">
        <v>50</v>
      </c>
      <c r="S1783" s="23" t="s">
        <v>36</v>
      </c>
    </row>
    <row r="1784" spans="1:19" x14ac:dyDescent="0.35">
      <c r="A1784" s="23" t="str">
        <f t="shared" si="318"/>
        <v>Lolong Andrea Maria Carolitha</v>
      </c>
      <c r="B1784" s="23" t="str">
        <f t="shared" si="319"/>
        <v>611.13.585.0</v>
      </c>
      <c r="C1784" s="23" t="str">
        <f t="shared" si="320"/>
        <v>R8</v>
      </c>
      <c r="D1784" s="23">
        <f t="shared" si="321"/>
        <v>0.97599999999999998</v>
      </c>
      <c r="E1784" s="23" t="str">
        <f t="shared" si="322"/>
        <v>14&amp;U</v>
      </c>
      <c r="F1784" s="23" t="str">
        <f t="shared" si="323"/>
        <v>S</v>
      </c>
      <c r="G1784" s="27" t="s">
        <v>4910</v>
      </c>
      <c r="H1784" s="27" t="str">
        <f t="shared" si="328"/>
        <v/>
      </c>
      <c r="I1784" s="23" t="str">
        <f t="shared" si="324"/>
        <v>Dames</v>
      </c>
      <c r="J1784" t="str">
        <f t="shared" si="325"/>
        <v>585.0</v>
      </c>
      <c r="K1784">
        <f t="shared" si="326"/>
        <v>5</v>
      </c>
      <c r="L1784" s="23" t="str">
        <f t="shared" si="327"/>
        <v>R8 </v>
      </c>
      <c r="M1784" s="23" t="s">
        <v>6477</v>
      </c>
      <c r="N1784" s="23" t="s">
        <v>6478</v>
      </c>
      <c r="O1784" s="23" t="s">
        <v>2522</v>
      </c>
      <c r="P1784" s="23">
        <v>10750</v>
      </c>
      <c r="Q1784" s="23">
        <v>0.97599999999999998</v>
      </c>
      <c r="R1784" s="23" t="s">
        <v>81</v>
      </c>
      <c r="S1784" s="23" t="s">
        <v>822</v>
      </c>
    </row>
    <row r="1785" spans="1:19" x14ac:dyDescent="0.35">
      <c r="A1785" s="23" t="str">
        <f t="shared" si="318"/>
        <v>Lombardet Alexandre</v>
      </c>
      <c r="B1785" s="23" t="str">
        <f t="shared" si="319"/>
        <v>611.91.186.0</v>
      </c>
      <c r="C1785" s="23" t="str">
        <f t="shared" si="320"/>
        <v>R8</v>
      </c>
      <c r="D1785" s="23">
        <f t="shared" si="321"/>
        <v>0.89800000000000002</v>
      </c>
      <c r="E1785" s="23" t="str">
        <f t="shared" si="322"/>
        <v>35+</v>
      </c>
      <c r="F1785" s="23" t="str">
        <f t="shared" si="323"/>
        <v>A</v>
      </c>
      <c r="G1785" s="27" t="s">
        <v>4909</v>
      </c>
      <c r="H1785" s="27" t="str">
        <f t="shared" si="328"/>
        <v/>
      </c>
      <c r="I1785" s="23" t="str">
        <f t="shared" si="324"/>
        <v>Messieurs</v>
      </c>
      <c r="J1785" t="str">
        <f t="shared" si="325"/>
        <v>186.0</v>
      </c>
      <c r="K1785">
        <f t="shared" si="326"/>
        <v>1</v>
      </c>
      <c r="L1785" s="23" t="str">
        <f t="shared" si="327"/>
        <v>R8 </v>
      </c>
      <c r="M1785" s="23" t="s">
        <v>5833</v>
      </c>
      <c r="N1785" s="23" t="s">
        <v>5834</v>
      </c>
      <c r="O1785" s="23" t="s">
        <v>2522</v>
      </c>
      <c r="P1785" s="23">
        <v>30514</v>
      </c>
      <c r="Q1785" s="23">
        <v>0.89800000000000002</v>
      </c>
      <c r="R1785" s="23" t="s">
        <v>42</v>
      </c>
      <c r="S1785" s="23" t="s">
        <v>36</v>
      </c>
    </row>
    <row r="1786" spans="1:19" x14ac:dyDescent="0.35">
      <c r="A1786" s="23" t="str">
        <f t="shared" si="318"/>
        <v>Lombardot Kevin</v>
      </c>
      <c r="B1786" s="23" t="str">
        <f t="shared" si="319"/>
        <v>611.99.289.0</v>
      </c>
      <c r="C1786" s="23" t="str">
        <f t="shared" si="320"/>
        <v>R9</v>
      </c>
      <c r="D1786" s="23">
        <f t="shared" si="321"/>
        <v>0.75</v>
      </c>
      <c r="E1786" s="23" t="str">
        <f t="shared" si="322"/>
        <v>A</v>
      </c>
      <c r="F1786" s="23" t="str">
        <f t="shared" si="323"/>
        <v>S</v>
      </c>
      <c r="G1786" s="27" t="s">
        <v>27</v>
      </c>
      <c r="H1786" s="27" t="str">
        <f t="shared" si="328"/>
        <v/>
      </c>
      <c r="I1786" s="23" t="str">
        <f t="shared" si="324"/>
        <v>Messieurs</v>
      </c>
      <c r="J1786" t="str">
        <f t="shared" si="325"/>
        <v>289.0</v>
      </c>
      <c r="K1786">
        <f t="shared" si="326"/>
        <v>2</v>
      </c>
      <c r="L1786" s="23" t="str">
        <f t="shared" si="327"/>
        <v>R9 </v>
      </c>
      <c r="M1786" s="23" t="s">
        <v>2252</v>
      </c>
      <c r="N1786" s="23" t="s">
        <v>2253</v>
      </c>
      <c r="O1786" s="23" t="s">
        <v>2525</v>
      </c>
      <c r="P1786" s="23">
        <v>32606</v>
      </c>
      <c r="Q1786" s="23">
        <v>0.75</v>
      </c>
      <c r="R1786" s="23" t="s">
        <v>36</v>
      </c>
      <c r="S1786" s="23" t="s">
        <v>822</v>
      </c>
    </row>
    <row r="1787" spans="1:19" x14ac:dyDescent="0.35">
      <c r="A1787" s="23" t="str">
        <f t="shared" si="318"/>
        <v>Londono Naik</v>
      </c>
      <c r="B1787" s="23" t="str">
        <f t="shared" si="319"/>
        <v>611.91.323.0</v>
      </c>
      <c r="C1787" s="23" t="str">
        <f t="shared" si="320"/>
        <v>R7</v>
      </c>
      <c r="D1787" s="23">
        <f t="shared" si="321"/>
        <v>1.964</v>
      </c>
      <c r="E1787" s="23" t="str">
        <f t="shared" si="322"/>
        <v>35+</v>
      </c>
      <c r="F1787" s="23" t="str">
        <f t="shared" si="323"/>
        <v>S</v>
      </c>
      <c r="G1787" s="27" t="s">
        <v>28</v>
      </c>
      <c r="H1787" s="27" t="str">
        <f t="shared" si="328"/>
        <v/>
      </c>
      <c r="I1787" s="23" t="str">
        <f t="shared" si="324"/>
        <v>Messieurs</v>
      </c>
      <c r="J1787" t="str">
        <f t="shared" si="325"/>
        <v>323.0</v>
      </c>
      <c r="K1787">
        <f t="shared" si="326"/>
        <v>3</v>
      </c>
      <c r="L1787" s="23" t="str">
        <f t="shared" si="327"/>
        <v>R7 </v>
      </c>
      <c r="M1787" s="23" t="s">
        <v>3136</v>
      </c>
      <c r="N1787" s="23" t="s">
        <v>3137</v>
      </c>
      <c r="O1787" s="23" t="s">
        <v>2518</v>
      </c>
      <c r="P1787" s="23">
        <v>19718</v>
      </c>
      <c r="Q1787" s="23">
        <v>1.964</v>
      </c>
      <c r="R1787" s="23" t="s">
        <v>42</v>
      </c>
      <c r="S1787" s="23" t="s">
        <v>822</v>
      </c>
    </row>
    <row r="1788" spans="1:19" x14ac:dyDescent="0.35">
      <c r="A1788" s="23" t="str">
        <f t="shared" si="318"/>
        <v>Lopes Filipe Andreia</v>
      </c>
      <c r="B1788" s="23" t="str">
        <f t="shared" si="319"/>
        <v>612.85.836.0</v>
      </c>
      <c r="C1788" s="23" t="str">
        <f t="shared" si="320"/>
        <v>R7</v>
      </c>
      <c r="D1788" s="23">
        <f t="shared" si="321"/>
        <v>2.7120000000000002</v>
      </c>
      <c r="E1788" s="23" t="str">
        <f t="shared" si="322"/>
        <v>40+</v>
      </c>
      <c r="F1788" s="23" t="str">
        <f t="shared" si="323"/>
        <v>A</v>
      </c>
      <c r="G1788" s="27" t="s">
        <v>4909</v>
      </c>
      <c r="H1788" s="27" t="str">
        <f t="shared" si="328"/>
        <v/>
      </c>
      <c r="I1788" s="23" t="str">
        <f t="shared" si="324"/>
        <v>Dames</v>
      </c>
      <c r="J1788" t="str">
        <f t="shared" si="325"/>
        <v>836.0</v>
      </c>
      <c r="K1788">
        <f t="shared" si="326"/>
        <v>8</v>
      </c>
      <c r="L1788" s="23" t="str">
        <f t="shared" si="327"/>
        <v>R7 </v>
      </c>
      <c r="M1788" s="23" t="s">
        <v>5673</v>
      </c>
      <c r="N1788" s="23" t="s">
        <v>5674</v>
      </c>
      <c r="O1788" s="23" t="s">
        <v>2518</v>
      </c>
      <c r="P1788" s="23">
        <v>5012</v>
      </c>
      <c r="Q1788" s="23">
        <v>2.7120000000000002</v>
      </c>
      <c r="R1788" s="23" t="s">
        <v>68</v>
      </c>
      <c r="S1788" s="23" t="s">
        <v>36</v>
      </c>
    </row>
    <row r="1789" spans="1:19" x14ac:dyDescent="0.35">
      <c r="A1789" s="23" t="str">
        <f t="shared" si="318"/>
        <v>Lopes Lasmar André</v>
      </c>
      <c r="B1789" s="23" t="str">
        <f t="shared" si="319"/>
        <v>605.75.428.0</v>
      </c>
      <c r="C1789" s="23" t="str">
        <f t="shared" si="320"/>
        <v>R9</v>
      </c>
      <c r="D1789" s="23">
        <f t="shared" si="321"/>
        <v>0.745</v>
      </c>
      <c r="E1789" s="23" t="str">
        <f t="shared" si="322"/>
        <v>50+</v>
      </c>
      <c r="F1789" s="23" t="str">
        <f t="shared" si="323"/>
        <v>A</v>
      </c>
      <c r="G1789" s="27" t="s">
        <v>4910</v>
      </c>
      <c r="H1789" s="27" t="str">
        <f t="shared" si="328"/>
        <v/>
      </c>
      <c r="I1789" s="23" t="str">
        <f t="shared" si="324"/>
        <v>Messieurs</v>
      </c>
      <c r="J1789" t="str">
        <f t="shared" si="325"/>
        <v>428.0</v>
      </c>
      <c r="K1789">
        <f t="shared" si="326"/>
        <v>4</v>
      </c>
      <c r="L1789" s="23" t="str">
        <f t="shared" si="327"/>
        <v>R9 </v>
      </c>
      <c r="M1789" s="23" t="s">
        <v>6948</v>
      </c>
      <c r="N1789" s="23" t="s">
        <v>6949</v>
      </c>
      <c r="O1789" s="23" t="s">
        <v>2525</v>
      </c>
      <c r="P1789" s="23">
        <v>44992</v>
      </c>
      <c r="Q1789" s="23">
        <v>0.745</v>
      </c>
      <c r="R1789" s="23" t="s">
        <v>39</v>
      </c>
      <c r="S1789" s="23" t="s">
        <v>36</v>
      </c>
    </row>
    <row r="1790" spans="1:19" x14ac:dyDescent="0.35">
      <c r="A1790" s="23" t="str">
        <f t="shared" si="318"/>
        <v>Lopez Aitor</v>
      </c>
      <c r="B1790" s="23" t="str">
        <f t="shared" si="319"/>
        <v>612.79.108.0</v>
      </c>
      <c r="C1790" s="23" t="str">
        <f t="shared" si="320"/>
        <v>R9</v>
      </c>
      <c r="D1790" s="23">
        <f t="shared" si="321"/>
        <v>0.75</v>
      </c>
      <c r="E1790" s="23" t="str">
        <f t="shared" si="322"/>
        <v>45+</v>
      </c>
      <c r="F1790" s="23" t="str">
        <f t="shared" si="323"/>
        <v>S</v>
      </c>
      <c r="G1790" s="27" t="s">
        <v>497</v>
      </c>
      <c r="H1790" s="27" t="str">
        <f t="shared" si="328"/>
        <v/>
      </c>
      <c r="I1790" s="23" t="str">
        <f t="shared" si="324"/>
        <v>Messieurs</v>
      </c>
      <c r="J1790" t="str">
        <f t="shared" si="325"/>
        <v>108.0</v>
      </c>
      <c r="K1790">
        <f t="shared" si="326"/>
        <v>1</v>
      </c>
      <c r="L1790" s="23" t="str">
        <f t="shared" si="327"/>
        <v>R9 </v>
      </c>
      <c r="M1790" s="23" t="s">
        <v>1212</v>
      </c>
      <c r="N1790" s="23" t="s">
        <v>1213</v>
      </c>
      <c r="O1790" s="23" t="s">
        <v>2525</v>
      </c>
      <c r="P1790" s="23">
        <v>32606</v>
      </c>
      <c r="Q1790" s="23">
        <v>0.75</v>
      </c>
      <c r="R1790" s="23" t="s">
        <v>76</v>
      </c>
      <c r="S1790" s="23" t="s">
        <v>822</v>
      </c>
    </row>
    <row r="1791" spans="1:19" x14ac:dyDescent="0.35">
      <c r="A1791" s="23" t="str">
        <f t="shared" si="318"/>
        <v>Lopez Miguel Angel</v>
      </c>
      <c r="B1791" s="23" t="str">
        <f t="shared" si="319"/>
        <v>612.79.249.0</v>
      </c>
      <c r="C1791" s="23" t="str">
        <f t="shared" si="320"/>
        <v>R8</v>
      </c>
      <c r="D1791" s="23">
        <f t="shared" si="321"/>
        <v>1.8149999999999999</v>
      </c>
      <c r="E1791" s="23" t="str">
        <f t="shared" si="322"/>
        <v>45+</v>
      </c>
      <c r="F1791" s="23" t="str">
        <f t="shared" si="323"/>
        <v>A</v>
      </c>
      <c r="G1791" s="27" t="s">
        <v>4910</v>
      </c>
      <c r="H1791" s="27" t="str">
        <f t="shared" si="328"/>
        <v/>
      </c>
      <c r="I1791" s="23" t="str">
        <f t="shared" si="324"/>
        <v>Messieurs</v>
      </c>
      <c r="J1791" t="str">
        <f t="shared" si="325"/>
        <v>249.0</v>
      </c>
      <c r="K1791">
        <f t="shared" si="326"/>
        <v>2</v>
      </c>
      <c r="L1791" s="23" t="str">
        <f t="shared" si="327"/>
        <v>R8 </v>
      </c>
      <c r="M1791" s="23" t="s">
        <v>6716</v>
      </c>
      <c r="N1791" s="23" t="s">
        <v>6717</v>
      </c>
      <c r="O1791" s="23" t="s">
        <v>2522</v>
      </c>
      <c r="P1791" s="23">
        <v>20876</v>
      </c>
      <c r="Q1791" s="23">
        <v>1.8149999999999999</v>
      </c>
      <c r="R1791" s="23" t="s">
        <v>76</v>
      </c>
      <c r="S1791" s="23" t="s">
        <v>36</v>
      </c>
    </row>
    <row r="1792" spans="1:19" x14ac:dyDescent="0.35">
      <c r="A1792" s="23" t="str">
        <f t="shared" si="318"/>
        <v>Lorber Frédéric</v>
      </c>
      <c r="B1792" s="23" t="str">
        <f t="shared" si="319"/>
        <v>613.79.328.0</v>
      </c>
      <c r="C1792" s="23" t="str">
        <f t="shared" si="320"/>
        <v>R7</v>
      </c>
      <c r="D1792" s="23">
        <f t="shared" si="321"/>
        <v>2.177</v>
      </c>
      <c r="E1792" s="23" t="str">
        <f t="shared" si="322"/>
        <v>45+</v>
      </c>
      <c r="F1792" s="23" t="str">
        <f t="shared" si="323"/>
        <v>A</v>
      </c>
      <c r="G1792" s="27" t="s">
        <v>1733</v>
      </c>
      <c r="H1792" s="27" t="str">
        <f t="shared" si="328"/>
        <v/>
      </c>
      <c r="I1792" s="23" t="str">
        <f t="shared" si="324"/>
        <v>Messieurs</v>
      </c>
      <c r="J1792" t="str">
        <f t="shared" si="325"/>
        <v>328.0</v>
      </c>
      <c r="K1792">
        <f t="shared" si="326"/>
        <v>3</v>
      </c>
      <c r="L1792" s="23" t="str">
        <f t="shared" si="327"/>
        <v>R7 </v>
      </c>
      <c r="M1792" s="23" t="s">
        <v>1864</v>
      </c>
      <c r="N1792" s="23" t="s">
        <v>1865</v>
      </c>
      <c r="O1792" s="23" t="s">
        <v>2518</v>
      </c>
      <c r="P1792" s="23">
        <v>18097</v>
      </c>
      <c r="Q1792" s="23">
        <v>2.177</v>
      </c>
      <c r="R1792" s="23" t="s">
        <v>76</v>
      </c>
      <c r="S1792" s="23" t="s">
        <v>36</v>
      </c>
    </row>
    <row r="1793" spans="1:19" x14ac:dyDescent="0.35">
      <c r="A1793" s="23" t="str">
        <f t="shared" si="318"/>
        <v>Lorenzi Noé</v>
      </c>
      <c r="B1793" s="23" t="str">
        <f t="shared" si="319"/>
        <v>613.02.438.0</v>
      </c>
      <c r="C1793" s="23" t="str">
        <f t="shared" si="320"/>
        <v>R6</v>
      </c>
      <c r="D1793" s="23">
        <f t="shared" si="321"/>
        <v>4.0410000000000004</v>
      </c>
      <c r="E1793" s="23" t="str">
        <f t="shared" si="322"/>
        <v>A</v>
      </c>
      <c r="F1793" s="23" t="str">
        <f t="shared" si="323"/>
        <v>A</v>
      </c>
      <c r="G1793" s="27" t="s">
        <v>7008</v>
      </c>
      <c r="H1793" s="27" t="str">
        <f t="shared" si="328"/>
        <v/>
      </c>
      <c r="I1793" s="23" t="str">
        <f t="shared" si="324"/>
        <v>Messieurs</v>
      </c>
      <c r="J1793" t="str">
        <f t="shared" si="325"/>
        <v>438.0</v>
      </c>
      <c r="K1793">
        <f t="shared" si="326"/>
        <v>4</v>
      </c>
      <c r="L1793" s="23" t="str">
        <f t="shared" si="327"/>
        <v>R6 </v>
      </c>
      <c r="M1793" s="23" t="s">
        <v>3399</v>
      </c>
      <c r="N1793" s="23" t="s">
        <v>3400</v>
      </c>
      <c r="O1793" s="23" t="s">
        <v>2517</v>
      </c>
      <c r="P1793" s="23">
        <v>7481</v>
      </c>
      <c r="Q1793" s="23">
        <v>4.0410000000000004</v>
      </c>
      <c r="R1793" s="23" t="s">
        <v>36</v>
      </c>
      <c r="S1793" s="23" t="s">
        <v>36</v>
      </c>
    </row>
    <row r="1794" spans="1:19" x14ac:dyDescent="0.35">
      <c r="A1794" s="23" t="str">
        <f t="shared" si="318"/>
        <v>Lorenzo Noelia</v>
      </c>
      <c r="B1794" s="23" t="str">
        <f t="shared" si="319"/>
        <v>613.01.508.0</v>
      </c>
      <c r="C1794" s="23" t="str">
        <f t="shared" si="320"/>
        <v>R9</v>
      </c>
      <c r="D1794" s="23">
        <f t="shared" si="321"/>
        <v>0.75</v>
      </c>
      <c r="E1794" s="23" t="str">
        <f t="shared" si="322"/>
        <v>A</v>
      </c>
      <c r="F1794" s="23" t="str">
        <f t="shared" si="323"/>
        <v>S</v>
      </c>
      <c r="G1794" s="27" t="s">
        <v>28</v>
      </c>
      <c r="H1794" s="27" t="str">
        <f t="shared" si="328"/>
        <v/>
      </c>
      <c r="I1794" s="23" t="str">
        <f t="shared" si="324"/>
        <v>Dames</v>
      </c>
      <c r="J1794" t="str">
        <f t="shared" si="325"/>
        <v>508.0</v>
      </c>
      <c r="K1794">
        <f t="shared" si="326"/>
        <v>5</v>
      </c>
      <c r="L1794" s="23" t="str">
        <f t="shared" si="327"/>
        <v>R9 </v>
      </c>
      <c r="M1794" s="23" t="s">
        <v>1438</v>
      </c>
      <c r="N1794" s="23" t="s">
        <v>1439</v>
      </c>
      <c r="O1794" s="23" t="s">
        <v>2525</v>
      </c>
      <c r="P1794" s="23">
        <v>11849</v>
      </c>
      <c r="Q1794" s="23">
        <v>0.75</v>
      </c>
      <c r="R1794" s="23" t="s">
        <v>36</v>
      </c>
      <c r="S1794" s="23" t="s">
        <v>822</v>
      </c>
    </row>
    <row r="1795" spans="1:19" x14ac:dyDescent="0.35">
      <c r="A1795" s="23" t="str">
        <f t="shared" si="318"/>
        <v>Lounici Kenzo</v>
      </c>
      <c r="B1795" s="23" t="str">
        <f t="shared" si="319"/>
        <v>614.08.170.0</v>
      </c>
      <c r="C1795" s="23" t="str">
        <f t="shared" si="320"/>
        <v>R8</v>
      </c>
      <c r="D1795" s="23">
        <f t="shared" si="321"/>
        <v>1.853</v>
      </c>
      <c r="E1795" s="23" t="str">
        <f t="shared" si="322"/>
        <v>18&amp;U</v>
      </c>
      <c r="F1795" s="23" t="str">
        <f t="shared" si="323"/>
        <v>A</v>
      </c>
      <c r="G1795" s="27" t="s">
        <v>7007</v>
      </c>
      <c r="H1795" s="27" t="str">
        <f t="shared" si="328"/>
        <v/>
      </c>
      <c r="I1795" s="23" t="str">
        <f t="shared" si="324"/>
        <v>Messieurs</v>
      </c>
      <c r="J1795" t="str">
        <f t="shared" si="325"/>
        <v>170.0</v>
      </c>
      <c r="K1795">
        <f t="shared" si="326"/>
        <v>1</v>
      </c>
      <c r="L1795" s="23" t="str">
        <f t="shared" si="327"/>
        <v>R8 </v>
      </c>
      <c r="M1795" s="23" t="s">
        <v>2250</v>
      </c>
      <c r="N1795" s="23" t="s">
        <v>2251</v>
      </c>
      <c r="O1795" s="23" t="s">
        <v>2522</v>
      </c>
      <c r="P1795" s="23">
        <v>20568</v>
      </c>
      <c r="Q1795" s="23">
        <v>1.853</v>
      </c>
      <c r="R1795" s="23" t="s">
        <v>71</v>
      </c>
      <c r="S1795" s="23" t="s">
        <v>36</v>
      </c>
    </row>
    <row r="1796" spans="1:19" x14ac:dyDescent="0.35">
      <c r="A1796" s="23" t="str">
        <f t="shared" ref="A1796:A1859" si="329">+N1796</f>
        <v>Loverius Olivia</v>
      </c>
      <c r="B1796" s="23" t="str">
        <f t="shared" ref="B1796:B1859" si="330">+M1796</f>
        <v>614.95.707.0</v>
      </c>
      <c r="C1796" s="23" t="str">
        <f t="shared" ref="C1796:C1859" si="331">LEFT(L1796,2)</f>
        <v>R9</v>
      </c>
      <c r="D1796" s="23">
        <f t="shared" ref="D1796:D1859" si="332">+Q1796</f>
        <v>0.75</v>
      </c>
      <c r="E1796" s="23" t="str">
        <f t="shared" ref="E1796:E1859" si="333">+R1796</f>
        <v>30+</v>
      </c>
      <c r="F1796" s="23" t="str">
        <f t="shared" ref="F1796:F1859" si="334">+S1796</f>
        <v>S</v>
      </c>
      <c r="G1796" s="27" t="s">
        <v>497</v>
      </c>
      <c r="H1796" s="27" t="str">
        <f t="shared" si="328"/>
        <v/>
      </c>
      <c r="I1796" s="23" t="str">
        <f t="shared" ref="I1796:I1859" si="335">IF(K1796&gt;4,"Dames","Messieurs")</f>
        <v>Dames</v>
      </c>
      <c r="J1796" t="str">
        <f t="shared" ref="J1796:J1859" si="336">RIGHT(B1796,5)</f>
        <v>707.0</v>
      </c>
      <c r="K1796">
        <f t="shared" ref="K1796:K1859" si="337">VALUE(LEFT(J1796,1))</f>
        <v>7</v>
      </c>
      <c r="L1796" s="23" t="str">
        <f t="shared" ref="L1796:L1859" si="338">+O1796</f>
        <v>R9 </v>
      </c>
      <c r="M1796" s="23" t="s">
        <v>1214</v>
      </c>
      <c r="N1796" s="23" t="s">
        <v>1215</v>
      </c>
      <c r="O1796" s="23" t="s">
        <v>2525</v>
      </c>
      <c r="P1796" s="23">
        <v>11849</v>
      </c>
      <c r="Q1796" s="23">
        <v>0.75</v>
      </c>
      <c r="R1796" s="23" t="s">
        <v>35</v>
      </c>
      <c r="S1796" s="23" t="s">
        <v>822</v>
      </c>
    </row>
    <row r="1797" spans="1:19" x14ac:dyDescent="0.35">
      <c r="A1797" s="23" t="str">
        <f t="shared" si="329"/>
        <v>Lovink Mark</v>
      </c>
      <c r="B1797" s="23" t="str">
        <f t="shared" si="330"/>
        <v>614.01.179.0</v>
      </c>
      <c r="C1797" s="23" t="str">
        <f t="shared" si="331"/>
        <v>R9</v>
      </c>
      <c r="D1797" s="23">
        <f t="shared" si="332"/>
        <v>0.75</v>
      </c>
      <c r="E1797" s="23" t="str">
        <f t="shared" si="333"/>
        <v>A</v>
      </c>
      <c r="F1797" s="23" t="str">
        <f t="shared" si="334"/>
        <v>S</v>
      </c>
      <c r="G1797" s="27" t="s">
        <v>27</v>
      </c>
      <c r="H1797" s="27" t="str">
        <f t="shared" si="328"/>
        <v/>
      </c>
      <c r="I1797" s="23" t="str">
        <f t="shared" si="335"/>
        <v>Messieurs</v>
      </c>
      <c r="J1797" t="str">
        <f t="shared" si="336"/>
        <v>179.0</v>
      </c>
      <c r="K1797">
        <f t="shared" si="337"/>
        <v>1</v>
      </c>
      <c r="L1797" s="23" t="str">
        <f t="shared" si="338"/>
        <v>R9 </v>
      </c>
      <c r="M1797" s="23" t="s">
        <v>1379</v>
      </c>
      <c r="N1797" s="23" t="s">
        <v>1380</v>
      </c>
      <c r="O1797" s="23" t="s">
        <v>2525</v>
      </c>
      <c r="P1797" s="23">
        <v>32606</v>
      </c>
      <c r="Q1797" s="23">
        <v>0.75</v>
      </c>
      <c r="R1797" s="23" t="s">
        <v>36</v>
      </c>
      <c r="S1797" s="23" t="s">
        <v>822</v>
      </c>
    </row>
    <row r="1798" spans="1:19" x14ac:dyDescent="0.35">
      <c r="A1798" s="23" t="str">
        <f t="shared" si="329"/>
        <v>Lu Ca Wai</v>
      </c>
      <c r="B1798" s="23" t="str">
        <f t="shared" si="330"/>
        <v>615.12.336.0</v>
      </c>
      <c r="C1798" s="23" t="str">
        <f t="shared" si="331"/>
        <v>R8</v>
      </c>
      <c r="D1798" s="23">
        <f t="shared" si="332"/>
        <v>0.88900000000000001</v>
      </c>
      <c r="E1798" s="23" t="str">
        <f t="shared" si="333"/>
        <v>14&amp;U</v>
      </c>
      <c r="F1798" s="23" t="str">
        <f t="shared" si="334"/>
        <v>A</v>
      </c>
      <c r="G1798" s="27" t="s">
        <v>4910</v>
      </c>
      <c r="H1798" s="27" t="str">
        <f t="shared" si="328"/>
        <v/>
      </c>
      <c r="I1798" s="23" t="str">
        <f t="shared" si="335"/>
        <v>Messieurs</v>
      </c>
      <c r="J1798" t="str">
        <f t="shared" si="336"/>
        <v>336.0</v>
      </c>
      <c r="K1798">
        <f t="shared" si="337"/>
        <v>3</v>
      </c>
      <c r="L1798" s="23" t="str">
        <f t="shared" si="338"/>
        <v>R8 </v>
      </c>
      <c r="M1798" s="23" t="s">
        <v>6796</v>
      </c>
      <c r="N1798" s="23" t="s">
        <v>6797</v>
      </c>
      <c r="O1798" s="23" t="s">
        <v>2522</v>
      </c>
      <c r="P1798" s="23">
        <v>30646</v>
      </c>
      <c r="Q1798" s="23">
        <v>0.88900000000000001</v>
      </c>
      <c r="R1798" s="23" t="s">
        <v>81</v>
      </c>
      <c r="S1798" s="23" t="s">
        <v>36</v>
      </c>
    </row>
    <row r="1799" spans="1:19" x14ac:dyDescent="0.35">
      <c r="A1799" s="23" t="str">
        <f t="shared" si="329"/>
        <v>Lubin Jean</v>
      </c>
      <c r="B1799" s="23" t="str">
        <f t="shared" si="330"/>
        <v>615.49.271.1</v>
      </c>
      <c r="C1799" s="23" t="str">
        <f t="shared" si="331"/>
        <v>R5</v>
      </c>
      <c r="D1799" s="23">
        <f t="shared" si="332"/>
        <v>4.9720000000000004</v>
      </c>
      <c r="E1799" s="23" t="str">
        <f t="shared" si="333"/>
        <v>75+</v>
      </c>
      <c r="F1799" s="23" t="str">
        <f t="shared" si="334"/>
        <v>A</v>
      </c>
      <c r="G1799" s="27" t="s">
        <v>1733</v>
      </c>
      <c r="H1799" s="27" t="str">
        <f t="shared" si="328"/>
        <v/>
      </c>
      <c r="I1799" s="23" t="str">
        <f t="shared" si="335"/>
        <v>Messieurs</v>
      </c>
      <c r="J1799" t="str">
        <f t="shared" si="336"/>
        <v>271.1</v>
      </c>
      <c r="K1799">
        <f t="shared" si="337"/>
        <v>2</v>
      </c>
      <c r="L1799" s="23" t="str">
        <f t="shared" si="338"/>
        <v>R5 </v>
      </c>
      <c r="M1799" s="23" t="s">
        <v>3958</v>
      </c>
      <c r="N1799" s="23" t="s">
        <v>6160</v>
      </c>
      <c r="O1799" s="23" t="s">
        <v>2536</v>
      </c>
      <c r="P1799" s="23">
        <v>4367</v>
      </c>
      <c r="Q1799" s="23">
        <v>4.9720000000000004</v>
      </c>
      <c r="R1799" s="23" t="s">
        <v>155</v>
      </c>
      <c r="S1799" s="23" t="s">
        <v>36</v>
      </c>
    </row>
    <row r="1800" spans="1:19" x14ac:dyDescent="0.35">
      <c r="A1800" s="23" t="str">
        <f t="shared" si="329"/>
        <v>Luca Tomas</v>
      </c>
      <c r="B1800" s="23" t="str">
        <f t="shared" si="330"/>
        <v>615.00.272.0</v>
      </c>
      <c r="C1800" s="23" t="str">
        <f t="shared" si="331"/>
        <v>R9</v>
      </c>
      <c r="D1800" s="23">
        <f t="shared" si="332"/>
        <v>0.75</v>
      </c>
      <c r="E1800" s="23" t="str">
        <f t="shared" si="333"/>
        <v>A</v>
      </c>
      <c r="F1800" s="23" t="str">
        <f t="shared" si="334"/>
        <v>S</v>
      </c>
      <c r="G1800" s="27" t="s">
        <v>2783</v>
      </c>
      <c r="H1800" s="27" t="str">
        <f t="shared" si="328"/>
        <v/>
      </c>
      <c r="I1800" s="23" t="str">
        <f t="shared" si="335"/>
        <v>Messieurs</v>
      </c>
      <c r="J1800" t="str">
        <f t="shared" si="336"/>
        <v>272.0</v>
      </c>
      <c r="K1800">
        <f t="shared" si="337"/>
        <v>2</v>
      </c>
      <c r="L1800" s="23" t="str">
        <f t="shared" si="338"/>
        <v>R9 </v>
      </c>
      <c r="M1800" s="23" t="s">
        <v>1600</v>
      </c>
      <c r="N1800" s="23" t="s">
        <v>1601</v>
      </c>
      <c r="O1800" s="23" t="s">
        <v>2525</v>
      </c>
      <c r="P1800" s="23">
        <v>32606</v>
      </c>
      <c r="Q1800" s="23">
        <v>0.75</v>
      </c>
      <c r="R1800" s="23" t="s">
        <v>36</v>
      </c>
      <c r="S1800" s="23" t="s">
        <v>822</v>
      </c>
    </row>
    <row r="1801" spans="1:19" x14ac:dyDescent="0.35">
      <c r="A1801" s="23" t="str">
        <f t="shared" si="329"/>
        <v>Lucchini Michel</v>
      </c>
      <c r="B1801" s="23" t="str">
        <f t="shared" si="330"/>
        <v>615.67.133.0</v>
      </c>
      <c r="C1801" s="23" t="str">
        <f t="shared" si="331"/>
        <v>R6</v>
      </c>
      <c r="D1801" s="23">
        <f t="shared" si="332"/>
        <v>3.4969999999999999</v>
      </c>
      <c r="E1801" s="23" t="str">
        <f t="shared" si="333"/>
        <v>55+</v>
      </c>
      <c r="F1801" s="23" t="str">
        <f t="shared" si="334"/>
        <v>A</v>
      </c>
      <c r="G1801" s="27" t="s">
        <v>497</v>
      </c>
      <c r="H1801" s="27" t="str">
        <f t="shared" si="328"/>
        <v/>
      </c>
      <c r="I1801" s="23" t="str">
        <f t="shared" si="335"/>
        <v>Messieurs</v>
      </c>
      <c r="J1801" t="str">
        <f t="shared" si="336"/>
        <v>133.0</v>
      </c>
      <c r="K1801">
        <f t="shared" si="337"/>
        <v>1</v>
      </c>
      <c r="L1801" s="23" t="str">
        <f t="shared" si="338"/>
        <v>R6 </v>
      </c>
      <c r="M1801" s="23" t="s">
        <v>1695</v>
      </c>
      <c r="N1801" s="23" t="s">
        <v>2810</v>
      </c>
      <c r="O1801" s="23" t="s">
        <v>2517</v>
      </c>
      <c r="P1801" s="23">
        <v>9993</v>
      </c>
      <c r="Q1801" s="23">
        <v>3.4969999999999999</v>
      </c>
      <c r="R1801" s="23" t="s">
        <v>53</v>
      </c>
      <c r="S1801" s="23" t="s">
        <v>36</v>
      </c>
    </row>
    <row r="1802" spans="1:19" x14ac:dyDescent="0.35">
      <c r="A1802" s="23" t="str">
        <f t="shared" si="329"/>
        <v>Luchesi Thiago</v>
      </c>
      <c r="B1802" s="23" t="str">
        <f t="shared" si="330"/>
        <v>615.78.205.0</v>
      </c>
      <c r="C1802" s="23" t="str">
        <f t="shared" si="331"/>
        <v>R6</v>
      </c>
      <c r="D1802" s="23">
        <f t="shared" si="332"/>
        <v>4.03</v>
      </c>
      <c r="E1802" s="23" t="str">
        <f t="shared" si="333"/>
        <v>45+</v>
      </c>
      <c r="F1802" s="23" t="str">
        <f t="shared" si="334"/>
        <v>A</v>
      </c>
      <c r="G1802" s="27" t="s">
        <v>5553</v>
      </c>
      <c r="H1802" s="27" t="str">
        <f t="shared" si="328"/>
        <v/>
      </c>
      <c r="I1802" s="23" t="str">
        <f t="shared" si="335"/>
        <v>Messieurs</v>
      </c>
      <c r="J1802" t="str">
        <f t="shared" si="336"/>
        <v>205.0</v>
      </c>
      <c r="K1802">
        <f t="shared" si="337"/>
        <v>2</v>
      </c>
      <c r="L1802" s="23" t="str">
        <f t="shared" si="338"/>
        <v>R6 </v>
      </c>
      <c r="M1802" s="23" t="s">
        <v>5121</v>
      </c>
      <c r="N1802" s="23" t="s">
        <v>5122</v>
      </c>
      <c r="O1802" s="23" t="s">
        <v>2517</v>
      </c>
      <c r="P1802" s="23">
        <v>7671</v>
      </c>
      <c r="Q1802" s="23">
        <v>4.03</v>
      </c>
      <c r="R1802" s="23" t="s">
        <v>76</v>
      </c>
      <c r="S1802" s="23" t="s">
        <v>36</v>
      </c>
    </row>
    <row r="1803" spans="1:19" x14ac:dyDescent="0.35">
      <c r="A1803" s="23" t="str">
        <f t="shared" si="329"/>
        <v>Ludi Jean-Marc</v>
      </c>
      <c r="B1803" s="23" t="str">
        <f t="shared" si="330"/>
        <v>616.65.167.0</v>
      </c>
      <c r="C1803" s="23" t="str">
        <f t="shared" si="331"/>
        <v>R9</v>
      </c>
      <c r="D1803" s="23">
        <f t="shared" si="332"/>
        <v>0.75</v>
      </c>
      <c r="E1803" s="23" t="str">
        <f t="shared" si="333"/>
        <v>60+</v>
      </c>
      <c r="F1803" s="23" t="str">
        <f t="shared" si="334"/>
        <v>S</v>
      </c>
      <c r="G1803" s="27" t="s">
        <v>27</v>
      </c>
      <c r="H1803" s="27" t="str">
        <f t="shared" si="328"/>
        <v/>
      </c>
      <c r="I1803" s="23" t="str">
        <f t="shared" si="335"/>
        <v>Messieurs</v>
      </c>
      <c r="J1803" t="str">
        <f t="shared" si="336"/>
        <v>167.0</v>
      </c>
      <c r="K1803">
        <f t="shared" si="337"/>
        <v>1</v>
      </c>
      <c r="L1803" s="23" t="str">
        <f t="shared" si="338"/>
        <v>R9 </v>
      </c>
      <c r="M1803" s="23" t="s">
        <v>1381</v>
      </c>
      <c r="N1803" s="23" t="s">
        <v>1382</v>
      </c>
      <c r="O1803" s="23" t="s">
        <v>2525</v>
      </c>
      <c r="P1803" s="23">
        <v>32606</v>
      </c>
      <c r="Q1803" s="23">
        <v>0.75</v>
      </c>
      <c r="R1803" s="23" t="s">
        <v>47</v>
      </c>
      <c r="S1803" s="23" t="s">
        <v>822</v>
      </c>
    </row>
    <row r="1804" spans="1:19" x14ac:dyDescent="0.35">
      <c r="A1804" s="23" t="str">
        <f t="shared" si="329"/>
        <v>Ludvig Razvan</v>
      </c>
      <c r="B1804" s="23" t="str">
        <f t="shared" si="330"/>
        <v>616.79.338.0</v>
      </c>
      <c r="C1804" s="23" t="str">
        <f t="shared" si="331"/>
        <v>R9</v>
      </c>
      <c r="D1804" s="23">
        <f t="shared" si="332"/>
        <v>0.55000000000000004</v>
      </c>
      <c r="E1804" s="23" t="str">
        <f t="shared" si="333"/>
        <v>45+</v>
      </c>
      <c r="F1804" s="23" t="str">
        <f t="shared" si="334"/>
        <v>A</v>
      </c>
      <c r="G1804" s="27" t="s">
        <v>4910</v>
      </c>
      <c r="H1804" s="27" t="str">
        <f t="shared" si="328"/>
        <v/>
      </c>
      <c r="I1804" s="23" t="str">
        <f t="shared" si="335"/>
        <v>Messieurs</v>
      </c>
      <c r="J1804" t="str">
        <f t="shared" si="336"/>
        <v>338.0</v>
      </c>
      <c r="K1804">
        <f t="shared" si="337"/>
        <v>3</v>
      </c>
      <c r="L1804" s="23" t="str">
        <f t="shared" si="338"/>
        <v>R9 </v>
      </c>
      <c r="M1804" s="23" t="s">
        <v>6990</v>
      </c>
      <c r="N1804" s="23" t="s">
        <v>6991</v>
      </c>
      <c r="O1804" s="23" t="s">
        <v>2525</v>
      </c>
      <c r="P1804" s="23">
        <v>58855</v>
      </c>
      <c r="Q1804" s="23">
        <v>0.55000000000000004</v>
      </c>
      <c r="R1804" s="23" t="s">
        <v>76</v>
      </c>
      <c r="S1804" s="23" t="s">
        <v>36</v>
      </c>
    </row>
    <row r="1805" spans="1:19" x14ac:dyDescent="0.35">
      <c r="A1805" s="23" t="str">
        <f t="shared" si="329"/>
        <v>Ludy Grégoire</v>
      </c>
      <c r="B1805" s="23" t="str">
        <f t="shared" si="330"/>
        <v>616.74.235.0</v>
      </c>
      <c r="C1805" s="23" t="str">
        <f t="shared" si="331"/>
        <v>R9</v>
      </c>
      <c r="D1805" s="23">
        <f t="shared" si="332"/>
        <v>0.75</v>
      </c>
      <c r="E1805" s="23" t="str">
        <f t="shared" si="333"/>
        <v>50+</v>
      </c>
      <c r="F1805" s="23" t="str">
        <f t="shared" si="334"/>
        <v>A</v>
      </c>
      <c r="G1805" s="27" t="s">
        <v>2786</v>
      </c>
      <c r="H1805" s="27" t="str">
        <f t="shared" si="328"/>
        <v/>
      </c>
      <c r="I1805" s="23" t="str">
        <f t="shared" si="335"/>
        <v>Messieurs</v>
      </c>
      <c r="J1805" t="str">
        <f t="shared" si="336"/>
        <v>235.0</v>
      </c>
      <c r="K1805">
        <f t="shared" si="337"/>
        <v>2</v>
      </c>
      <c r="L1805" s="23" t="str">
        <f t="shared" si="338"/>
        <v>R9 </v>
      </c>
      <c r="M1805" s="23" t="s">
        <v>3020</v>
      </c>
      <c r="N1805" s="23" t="s">
        <v>3021</v>
      </c>
      <c r="O1805" s="23" t="s">
        <v>2525</v>
      </c>
      <c r="P1805" s="23">
        <v>32606</v>
      </c>
      <c r="Q1805" s="23">
        <v>0.75</v>
      </c>
      <c r="R1805" s="23" t="s">
        <v>39</v>
      </c>
      <c r="S1805" s="23" t="s">
        <v>36</v>
      </c>
    </row>
    <row r="1806" spans="1:19" x14ac:dyDescent="0.35">
      <c r="A1806" s="23" t="str">
        <f t="shared" si="329"/>
        <v>Ludy Zachary</v>
      </c>
      <c r="B1806" s="23" t="str">
        <f t="shared" si="330"/>
        <v>616.08.276.0</v>
      </c>
      <c r="C1806" s="23" t="str">
        <f t="shared" si="331"/>
        <v>R8</v>
      </c>
      <c r="D1806" s="23">
        <f t="shared" si="332"/>
        <v>1.488</v>
      </c>
      <c r="E1806" s="23" t="str">
        <f t="shared" si="333"/>
        <v>18&amp;U</v>
      </c>
      <c r="F1806" s="23" t="str">
        <f t="shared" si="334"/>
        <v>A</v>
      </c>
      <c r="G1806" s="27" t="s">
        <v>2786</v>
      </c>
      <c r="H1806" s="27" t="str">
        <f t="shared" si="328"/>
        <v/>
      </c>
      <c r="I1806" s="23" t="str">
        <f t="shared" si="335"/>
        <v>Messieurs</v>
      </c>
      <c r="J1806" t="str">
        <f t="shared" si="336"/>
        <v>276.0</v>
      </c>
      <c r="K1806">
        <f t="shared" si="337"/>
        <v>2</v>
      </c>
      <c r="L1806" s="23" t="str">
        <f t="shared" si="338"/>
        <v>R8 </v>
      </c>
      <c r="M1806" s="23" t="s">
        <v>3048</v>
      </c>
      <c r="N1806" s="23" t="s">
        <v>3049</v>
      </c>
      <c r="O1806" s="23" t="s">
        <v>2522</v>
      </c>
      <c r="P1806" s="23">
        <v>23779</v>
      </c>
      <c r="Q1806" s="23">
        <v>1.488</v>
      </c>
      <c r="R1806" s="23" t="s">
        <v>71</v>
      </c>
      <c r="S1806" s="23" t="s">
        <v>36</v>
      </c>
    </row>
    <row r="1807" spans="1:19" x14ac:dyDescent="0.35">
      <c r="A1807" s="23" t="str">
        <f t="shared" si="329"/>
        <v>Luginbuehl Colin</v>
      </c>
      <c r="B1807" s="23" t="str">
        <f t="shared" si="330"/>
        <v>617.02.303.0</v>
      </c>
      <c r="C1807" s="23" t="str">
        <f t="shared" si="331"/>
        <v>R9</v>
      </c>
      <c r="D1807" s="23">
        <f t="shared" si="332"/>
        <v>0.75</v>
      </c>
      <c r="E1807" s="23" t="str">
        <f t="shared" si="333"/>
        <v>A</v>
      </c>
      <c r="F1807" s="23" t="str">
        <f t="shared" si="334"/>
        <v>S</v>
      </c>
      <c r="G1807" s="27" t="s">
        <v>25</v>
      </c>
      <c r="H1807" s="27" t="str">
        <f t="shared" si="328"/>
        <v/>
      </c>
      <c r="I1807" s="23" t="str">
        <f t="shared" si="335"/>
        <v>Messieurs</v>
      </c>
      <c r="J1807" t="str">
        <f t="shared" si="336"/>
        <v>303.0</v>
      </c>
      <c r="K1807">
        <f t="shared" si="337"/>
        <v>3</v>
      </c>
      <c r="L1807" s="23" t="str">
        <f t="shared" si="338"/>
        <v>R9 </v>
      </c>
      <c r="M1807" s="23" t="s">
        <v>122</v>
      </c>
      <c r="N1807" s="23" t="s">
        <v>123</v>
      </c>
      <c r="O1807" s="23" t="s">
        <v>2525</v>
      </c>
      <c r="P1807" s="23">
        <v>32606</v>
      </c>
      <c r="Q1807" s="23">
        <v>0.75</v>
      </c>
      <c r="R1807" s="23" t="s">
        <v>36</v>
      </c>
      <c r="S1807" s="23" t="s">
        <v>822</v>
      </c>
    </row>
    <row r="1808" spans="1:19" x14ac:dyDescent="0.35">
      <c r="A1808" s="23" t="str">
        <f t="shared" si="329"/>
        <v>Luginbuehl Elisa</v>
      </c>
      <c r="B1808" s="23" t="str">
        <f t="shared" si="330"/>
        <v>617.04.669.0</v>
      </c>
      <c r="C1808" s="23" t="str">
        <f t="shared" si="331"/>
        <v>R9</v>
      </c>
      <c r="D1808" s="23">
        <f t="shared" si="332"/>
        <v>0.75</v>
      </c>
      <c r="E1808" s="23" t="str">
        <f t="shared" si="333"/>
        <v>A</v>
      </c>
      <c r="F1808" s="23" t="str">
        <f t="shared" si="334"/>
        <v>S</v>
      </c>
      <c r="G1808" s="27" t="s">
        <v>25</v>
      </c>
      <c r="H1808" s="27" t="str">
        <f t="shared" si="328"/>
        <v/>
      </c>
      <c r="I1808" s="23" t="str">
        <f t="shared" si="335"/>
        <v>Dames</v>
      </c>
      <c r="J1808" t="str">
        <f t="shared" si="336"/>
        <v>669.0</v>
      </c>
      <c r="K1808">
        <f t="shared" si="337"/>
        <v>6</v>
      </c>
      <c r="L1808" s="23" t="str">
        <f t="shared" si="338"/>
        <v>R9 </v>
      </c>
      <c r="M1808" s="23" t="s">
        <v>915</v>
      </c>
      <c r="N1808" s="23" t="s">
        <v>916</v>
      </c>
      <c r="O1808" s="23" t="s">
        <v>2525</v>
      </c>
      <c r="P1808" s="23">
        <v>11849</v>
      </c>
      <c r="Q1808" s="23">
        <v>0.75</v>
      </c>
      <c r="R1808" s="23" t="s">
        <v>36</v>
      </c>
      <c r="S1808" s="23" t="s">
        <v>822</v>
      </c>
    </row>
    <row r="1809" spans="1:19" x14ac:dyDescent="0.35">
      <c r="A1809" s="23" t="str">
        <f t="shared" si="329"/>
        <v>Lundberg Johan</v>
      </c>
      <c r="B1809" s="23" t="str">
        <f t="shared" si="330"/>
        <v>618.68.430.0</v>
      </c>
      <c r="C1809" s="23" t="str">
        <f t="shared" si="331"/>
        <v>R6</v>
      </c>
      <c r="D1809" s="23">
        <f t="shared" si="332"/>
        <v>3.722</v>
      </c>
      <c r="E1809" s="23" t="str">
        <f t="shared" si="333"/>
        <v>55+</v>
      </c>
      <c r="F1809" s="23" t="str">
        <f t="shared" si="334"/>
        <v>A</v>
      </c>
      <c r="G1809" s="27" t="s">
        <v>27</v>
      </c>
      <c r="H1809" s="27" t="str">
        <f t="shared" si="328"/>
        <v/>
      </c>
      <c r="I1809" s="23" t="str">
        <f t="shared" si="335"/>
        <v>Messieurs</v>
      </c>
      <c r="J1809" t="str">
        <f t="shared" si="336"/>
        <v>430.0</v>
      </c>
      <c r="K1809">
        <f t="shared" si="337"/>
        <v>4</v>
      </c>
      <c r="L1809" s="23" t="str">
        <f t="shared" si="338"/>
        <v>R6 </v>
      </c>
      <c r="M1809" s="23" t="s">
        <v>2246</v>
      </c>
      <c r="N1809" s="23" t="s">
        <v>2247</v>
      </c>
      <c r="O1809" s="23" t="s">
        <v>2517</v>
      </c>
      <c r="P1809" s="23">
        <v>8886</v>
      </c>
      <c r="Q1809" s="23">
        <v>3.722</v>
      </c>
      <c r="R1809" s="23" t="s">
        <v>53</v>
      </c>
      <c r="S1809" s="23" t="s">
        <v>36</v>
      </c>
    </row>
    <row r="1810" spans="1:19" x14ac:dyDescent="0.35">
      <c r="A1810" s="23" t="str">
        <f t="shared" si="329"/>
        <v>Luo-Tavel Wenqing</v>
      </c>
      <c r="B1810" s="23" t="str">
        <f t="shared" si="330"/>
        <v>877.68.816.0</v>
      </c>
      <c r="C1810" s="23" t="str">
        <f t="shared" si="331"/>
        <v>R7</v>
      </c>
      <c r="D1810" s="23">
        <f t="shared" si="332"/>
        <v>2.85</v>
      </c>
      <c r="E1810" s="23" t="str">
        <f t="shared" si="333"/>
        <v>55+</v>
      </c>
      <c r="F1810" s="23" t="str">
        <f t="shared" si="334"/>
        <v>A</v>
      </c>
      <c r="G1810" s="27" t="s">
        <v>28</v>
      </c>
      <c r="H1810" s="27" t="str">
        <f t="shared" si="328"/>
        <v/>
      </c>
      <c r="I1810" s="23" t="str">
        <f t="shared" si="335"/>
        <v>Dames</v>
      </c>
      <c r="J1810" t="str">
        <f t="shared" si="336"/>
        <v>816.0</v>
      </c>
      <c r="K1810">
        <f t="shared" si="337"/>
        <v>8</v>
      </c>
      <c r="L1810" s="23" t="str">
        <f t="shared" si="338"/>
        <v>R7 </v>
      </c>
      <c r="M1810" s="23" t="s">
        <v>1440</v>
      </c>
      <c r="N1810" s="23" t="s">
        <v>1441</v>
      </c>
      <c r="O1810" s="23" t="s">
        <v>2518</v>
      </c>
      <c r="P1810" s="23">
        <v>4723</v>
      </c>
      <c r="Q1810" s="23">
        <v>2.85</v>
      </c>
      <c r="R1810" s="23" t="s">
        <v>53</v>
      </c>
      <c r="S1810" s="23" t="s">
        <v>36</v>
      </c>
    </row>
    <row r="1811" spans="1:19" x14ac:dyDescent="0.35">
      <c r="A1811" s="23" t="str">
        <f t="shared" si="329"/>
        <v>Luthi Jean-François</v>
      </c>
      <c r="B1811" s="23" t="str">
        <f t="shared" si="330"/>
        <v>621.61.287.0</v>
      </c>
      <c r="C1811" s="23" t="str">
        <f t="shared" si="331"/>
        <v>R9</v>
      </c>
      <c r="D1811" s="23">
        <f t="shared" si="332"/>
        <v>0.79900000000000004</v>
      </c>
      <c r="E1811" s="23" t="str">
        <f t="shared" si="333"/>
        <v>65+</v>
      </c>
      <c r="F1811" s="23" t="str">
        <f t="shared" si="334"/>
        <v>A</v>
      </c>
      <c r="G1811" s="27" t="s">
        <v>497</v>
      </c>
      <c r="H1811" s="27" t="str">
        <f t="shared" si="328"/>
        <v/>
      </c>
      <c r="I1811" s="23" t="str">
        <f t="shared" si="335"/>
        <v>Messieurs</v>
      </c>
      <c r="J1811" t="str">
        <f t="shared" si="336"/>
        <v>287.0</v>
      </c>
      <c r="K1811">
        <f t="shared" si="337"/>
        <v>2</v>
      </c>
      <c r="L1811" s="23" t="str">
        <f t="shared" si="338"/>
        <v>R9 </v>
      </c>
      <c r="M1811" s="23" t="s">
        <v>609</v>
      </c>
      <c r="N1811" s="23" t="s">
        <v>610</v>
      </c>
      <c r="O1811" s="23" t="s">
        <v>2525</v>
      </c>
      <c r="P1811" s="23">
        <v>31921</v>
      </c>
      <c r="Q1811" s="23">
        <v>0.79900000000000004</v>
      </c>
      <c r="R1811" s="23" t="s">
        <v>96</v>
      </c>
      <c r="S1811" s="23" t="s">
        <v>36</v>
      </c>
    </row>
    <row r="1812" spans="1:19" x14ac:dyDescent="0.35">
      <c r="A1812" s="23" t="str">
        <f t="shared" si="329"/>
        <v>Luthi Marc</v>
      </c>
      <c r="B1812" s="23" t="str">
        <f t="shared" si="330"/>
        <v>621.69.185.0</v>
      </c>
      <c r="C1812" s="23" t="str">
        <f t="shared" si="331"/>
        <v>R7</v>
      </c>
      <c r="D1812" s="23">
        <f t="shared" si="332"/>
        <v>1.972</v>
      </c>
      <c r="E1812" s="23" t="str">
        <f t="shared" si="333"/>
        <v>55+</v>
      </c>
      <c r="F1812" s="23" t="str">
        <f t="shared" si="334"/>
        <v>S</v>
      </c>
      <c r="G1812" s="27" t="s">
        <v>1733</v>
      </c>
      <c r="H1812" s="27" t="str">
        <f t="shared" si="328"/>
        <v/>
      </c>
      <c r="I1812" s="23" t="str">
        <f t="shared" si="335"/>
        <v>Messieurs</v>
      </c>
      <c r="J1812" t="str">
        <f t="shared" si="336"/>
        <v>185.0</v>
      </c>
      <c r="K1812">
        <f t="shared" si="337"/>
        <v>1</v>
      </c>
      <c r="L1812" s="23" t="str">
        <f t="shared" si="338"/>
        <v>R7 </v>
      </c>
      <c r="M1812" s="23" t="s">
        <v>1996</v>
      </c>
      <c r="N1812" s="23" t="s">
        <v>1997</v>
      </c>
      <c r="O1812" s="23" t="s">
        <v>2518</v>
      </c>
      <c r="P1812" s="23">
        <v>19635</v>
      </c>
      <c r="Q1812" s="23">
        <v>1.972</v>
      </c>
      <c r="R1812" s="23" t="s">
        <v>53</v>
      </c>
      <c r="S1812" s="23" t="s">
        <v>822</v>
      </c>
    </row>
    <row r="1813" spans="1:19" x14ac:dyDescent="0.35">
      <c r="A1813" s="23" t="str">
        <f t="shared" si="329"/>
        <v>Lutter Nicolas</v>
      </c>
      <c r="B1813" s="23" t="str">
        <f t="shared" si="330"/>
        <v>622.78.179.0</v>
      </c>
      <c r="C1813" s="23" t="str">
        <f t="shared" si="331"/>
        <v>R9</v>
      </c>
      <c r="D1813" s="23">
        <f t="shared" si="332"/>
        <v>0.72</v>
      </c>
      <c r="E1813" s="23" t="str">
        <f t="shared" si="333"/>
        <v>45+</v>
      </c>
      <c r="F1813" s="23" t="str">
        <f t="shared" si="334"/>
        <v>A</v>
      </c>
      <c r="G1813" s="27" t="s">
        <v>2783</v>
      </c>
      <c r="H1813" s="27" t="str">
        <f t="shared" si="328"/>
        <v/>
      </c>
      <c r="I1813" s="23" t="str">
        <f t="shared" si="335"/>
        <v>Messieurs</v>
      </c>
      <c r="J1813" t="str">
        <f t="shared" si="336"/>
        <v>179.0</v>
      </c>
      <c r="K1813">
        <f t="shared" si="337"/>
        <v>1</v>
      </c>
      <c r="L1813" s="23" t="str">
        <f t="shared" si="338"/>
        <v>R9 </v>
      </c>
      <c r="M1813" s="23" t="s">
        <v>2462</v>
      </c>
      <c r="N1813" s="23" t="s">
        <v>5078</v>
      </c>
      <c r="O1813" s="23" t="s">
        <v>2525</v>
      </c>
      <c r="P1813" s="23">
        <v>57410</v>
      </c>
      <c r="Q1813" s="23">
        <v>0.72</v>
      </c>
      <c r="R1813" s="23" t="s">
        <v>76</v>
      </c>
      <c r="S1813" s="23" t="s">
        <v>36</v>
      </c>
    </row>
    <row r="1814" spans="1:19" x14ac:dyDescent="0.35">
      <c r="A1814" s="23" t="str">
        <f t="shared" si="329"/>
        <v>Luyet Vincent</v>
      </c>
      <c r="B1814" s="23" t="str">
        <f t="shared" si="330"/>
        <v>623.77.278.0</v>
      </c>
      <c r="C1814" s="23" t="str">
        <f t="shared" si="331"/>
        <v>R5</v>
      </c>
      <c r="D1814" s="23">
        <f t="shared" si="332"/>
        <v>4.9009999999999998</v>
      </c>
      <c r="E1814" s="23" t="str">
        <f t="shared" si="333"/>
        <v>45+</v>
      </c>
      <c r="F1814" s="23" t="str">
        <f t="shared" si="334"/>
        <v>A</v>
      </c>
      <c r="G1814" s="27" t="s">
        <v>25</v>
      </c>
      <c r="H1814" s="27" t="str">
        <f t="shared" si="328"/>
        <v/>
      </c>
      <c r="I1814" s="23" t="str">
        <f t="shared" si="335"/>
        <v>Messieurs</v>
      </c>
      <c r="J1814" t="str">
        <f t="shared" si="336"/>
        <v>278.0</v>
      </c>
      <c r="K1814">
        <f t="shared" si="337"/>
        <v>2</v>
      </c>
      <c r="L1814" s="23" t="str">
        <f t="shared" si="338"/>
        <v>R5 </v>
      </c>
      <c r="M1814" s="23" t="s">
        <v>43</v>
      </c>
      <c r="N1814" s="23" t="s">
        <v>44</v>
      </c>
      <c r="O1814" s="23" t="s">
        <v>2536</v>
      </c>
      <c r="P1814" s="23">
        <v>4556</v>
      </c>
      <c r="Q1814" s="23">
        <v>4.9009999999999998</v>
      </c>
      <c r="R1814" s="23" t="s">
        <v>76</v>
      </c>
      <c r="S1814" s="23" t="s">
        <v>36</v>
      </c>
    </row>
    <row r="1815" spans="1:19" x14ac:dyDescent="0.35">
      <c r="A1815" s="23" t="str">
        <f t="shared" si="329"/>
        <v>Mac Donald Nicolaï</v>
      </c>
      <c r="B1815" s="23" t="str">
        <f t="shared" si="330"/>
        <v>625.04.169.0</v>
      </c>
      <c r="C1815" s="23" t="str">
        <f t="shared" si="331"/>
        <v>R6</v>
      </c>
      <c r="D1815" s="23">
        <f t="shared" si="332"/>
        <v>3.6219999999999999</v>
      </c>
      <c r="E1815" s="23" t="str">
        <f t="shared" si="333"/>
        <v>A</v>
      </c>
      <c r="F1815" s="23" t="str">
        <f t="shared" si="334"/>
        <v>S</v>
      </c>
      <c r="G1815" s="27" t="s">
        <v>1733</v>
      </c>
      <c r="H1815" s="27" t="str">
        <f t="shared" si="328"/>
        <v/>
      </c>
      <c r="I1815" s="23" t="str">
        <f t="shared" si="335"/>
        <v>Messieurs</v>
      </c>
      <c r="J1815" t="str">
        <f t="shared" si="336"/>
        <v>169.0</v>
      </c>
      <c r="K1815">
        <f t="shared" si="337"/>
        <v>1</v>
      </c>
      <c r="L1815" s="23" t="str">
        <f t="shared" si="338"/>
        <v>R6 </v>
      </c>
      <c r="M1815" s="23" t="s">
        <v>3967</v>
      </c>
      <c r="N1815" s="23" t="s">
        <v>3968</v>
      </c>
      <c r="O1815" s="23" t="s">
        <v>2517</v>
      </c>
      <c r="P1815" s="23">
        <v>9366</v>
      </c>
      <c r="Q1815" s="23">
        <v>3.6219999999999999</v>
      </c>
      <c r="R1815" s="23" t="s">
        <v>36</v>
      </c>
      <c r="S1815" s="23" t="s">
        <v>822</v>
      </c>
    </row>
    <row r="1816" spans="1:19" x14ac:dyDescent="0.35">
      <c r="A1816" s="23" t="str">
        <f t="shared" si="329"/>
        <v>Macdiarmid Alice</v>
      </c>
      <c r="B1816" s="23" t="str">
        <f t="shared" si="330"/>
        <v>625.65.745.0</v>
      </c>
      <c r="C1816" s="23" t="str">
        <f t="shared" si="331"/>
        <v>R7</v>
      </c>
      <c r="D1816" s="23">
        <f t="shared" si="332"/>
        <v>2.6760000000000002</v>
      </c>
      <c r="E1816" s="23" t="str">
        <f t="shared" si="333"/>
        <v>60+</v>
      </c>
      <c r="F1816" s="23" t="str">
        <f t="shared" si="334"/>
        <v>A</v>
      </c>
      <c r="G1816" s="27" t="s">
        <v>1733</v>
      </c>
      <c r="H1816" s="27" t="str">
        <f t="shared" si="328"/>
        <v/>
      </c>
      <c r="I1816" s="23" t="str">
        <f t="shared" si="335"/>
        <v>Dames</v>
      </c>
      <c r="J1816" t="str">
        <f t="shared" si="336"/>
        <v>745.0</v>
      </c>
      <c r="K1816">
        <f t="shared" si="337"/>
        <v>7</v>
      </c>
      <c r="L1816" s="23" t="str">
        <f t="shared" si="338"/>
        <v>R7 </v>
      </c>
      <c r="M1816" s="23" t="s">
        <v>2024</v>
      </c>
      <c r="N1816" s="23" t="s">
        <v>2025</v>
      </c>
      <c r="O1816" s="23" t="s">
        <v>2518</v>
      </c>
      <c r="P1816" s="23">
        <v>5089</v>
      </c>
      <c r="Q1816" s="23">
        <v>2.6760000000000002</v>
      </c>
      <c r="R1816" s="23" t="s">
        <v>47</v>
      </c>
      <c r="S1816" s="23" t="s">
        <v>36</v>
      </c>
    </row>
    <row r="1817" spans="1:19" x14ac:dyDescent="0.35">
      <c r="A1817" s="23" t="str">
        <f t="shared" si="329"/>
        <v>Macherel Adriana</v>
      </c>
      <c r="B1817" s="23" t="str">
        <f t="shared" si="330"/>
        <v>625.80.736.0</v>
      </c>
      <c r="C1817" s="23" t="str">
        <f t="shared" si="331"/>
        <v>R6</v>
      </c>
      <c r="D1817" s="23">
        <f t="shared" si="332"/>
        <v>3.585</v>
      </c>
      <c r="E1817" s="23" t="str">
        <f t="shared" si="333"/>
        <v>45+</v>
      </c>
      <c r="F1817" s="23" t="str">
        <f t="shared" si="334"/>
        <v>A</v>
      </c>
      <c r="G1817" s="27" t="s">
        <v>2786</v>
      </c>
      <c r="H1817" s="27" t="str">
        <f t="shared" si="328"/>
        <v/>
      </c>
      <c r="I1817" s="23" t="str">
        <f t="shared" si="335"/>
        <v>Dames</v>
      </c>
      <c r="J1817" t="str">
        <f t="shared" si="336"/>
        <v>736.0</v>
      </c>
      <c r="K1817">
        <f t="shared" si="337"/>
        <v>7</v>
      </c>
      <c r="L1817" s="23" t="str">
        <f t="shared" si="338"/>
        <v>R6 </v>
      </c>
      <c r="M1817" s="23" t="s">
        <v>2904</v>
      </c>
      <c r="N1817" s="23" t="s">
        <v>2905</v>
      </c>
      <c r="O1817" s="23" t="s">
        <v>2517</v>
      </c>
      <c r="P1817" s="23">
        <v>3390</v>
      </c>
      <c r="Q1817" s="23">
        <v>3.585</v>
      </c>
      <c r="R1817" s="23" t="s">
        <v>76</v>
      </c>
      <c r="S1817" s="23" t="s">
        <v>36</v>
      </c>
    </row>
    <row r="1818" spans="1:19" x14ac:dyDescent="0.35">
      <c r="A1818" s="23" t="str">
        <f t="shared" si="329"/>
        <v>Macherel Frédéric</v>
      </c>
      <c r="B1818" s="23" t="str">
        <f t="shared" si="330"/>
        <v>625.74.438.0</v>
      </c>
      <c r="C1818" s="23" t="str">
        <f t="shared" si="331"/>
        <v>R7</v>
      </c>
      <c r="D1818" s="23">
        <f t="shared" si="332"/>
        <v>2.976</v>
      </c>
      <c r="E1818" s="23" t="str">
        <f t="shared" si="333"/>
        <v>50+</v>
      </c>
      <c r="F1818" s="23" t="str">
        <f t="shared" si="334"/>
        <v>A</v>
      </c>
      <c r="G1818" s="27" t="s">
        <v>2786</v>
      </c>
      <c r="H1818" s="27" t="str">
        <f t="shared" si="328"/>
        <v/>
      </c>
      <c r="I1818" s="23" t="str">
        <f t="shared" si="335"/>
        <v>Messieurs</v>
      </c>
      <c r="J1818" t="str">
        <f t="shared" si="336"/>
        <v>438.0</v>
      </c>
      <c r="K1818">
        <f t="shared" si="337"/>
        <v>4</v>
      </c>
      <c r="L1818" s="23" t="str">
        <f t="shared" si="338"/>
        <v>R7 </v>
      </c>
      <c r="M1818" s="23" t="s">
        <v>3006</v>
      </c>
      <c r="N1818" s="23" t="s">
        <v>3007</v>
      </c>
      <c r="O1818" s="23" t="s">
        <v>2518</v>
      </c>
      <c r="P1818" s="23">
        <v>12836</v>
      </c>
      <c r="Q1818" s="23">
        <v>2.976</v>
      </c>
      <c r="R1818" s="23" t="s">
        <v>39</v>
      </c>
      <c r="S1818" s="23" t="s">
        <v>36</v>
      </c>
    </row>
    <row r="1819" spans="1:19" x14ac:dyDescent="0.35">
      <c r="A1819" s="23" t="str">
        <f t="shared" si="329"/>
        <v>Macherel Jade</v>
      </c>
      <c r="B1819" s="23" t="str">
        <f t="shared" si="330"/>
        <v>625.12.557.0</v>
      </c>
      <c r="C1819" s="23" t="str">
        <f t="shared" si="331"/>
        <v>R5</v>
      </c>
      <c r="D1819" s="23">
        <f t="shared" si="332"/>
        <v>5.0579999999999998</v>
      </c>
      <c r="E1819" s="23" t="str">
        <f t="shared" si="333"/>
        <v>14&amp;U</v>
      </c>
      <c r="F1819" s="23" t="str">
        <f t="shared" si="334"/>
        <v>A</v>
      </c>
      <c r="G1819" s="27" t="s">
        <v>2786</v>
      </c>
      <c r="H1819" s="27" t="str">
        <f t="shared" si="328"/>
        <v/>
      </c>
      <c r="I1819" s="23" t="str">
        <f t="shared" si="335"/>
        <v>Dames</v>
      </c>
      <c r="J1819" t="str">
        <f t="shared" si="336"/>
        <v>557.0</v>
      </c>
      <c r="K1819">
        <f t="shared" si="337"/>
        <v>5</v>
      </c>
      <c r="L1819" s="23" t="str">
        <f t="shared" si="338"/>
        <v>R5 </v>
      </c>
      <c r="M1819" s="23" t="s">
        <v>2912</v>
      </c>
      <c r="N1819" s="23" t="s">
        <v>2913</v>
      </c>
      <c r="O1819" s="23" t="s">
        <v>2536</v>
      </c>
      <c r="P1819" s="23">
        <v>1491</v>
      </c>
      <c r="Q1819" s="23">
        <v>5.0579999999999998</v>
      </c>
      <c r="R1819" s="23" t="s">
        <v>81</v>
      </c>
      <c r="S1819" s="23" t="s">
        <v>36</v>
      </c>
    </row>
    <row r="1820" spans="1:19" x14ac:dyDescent="0.35">
      <c r="A1820" s="23" t="str">
        <f t="shared" si="329"/>
        <v>Mack Emmanuelle</v>
      </c>
      <c r="B1820" s="23" t="str">
        <f t="shared" si="330"/>
        <v>625.59.604.0</v>
      </c>
      <c r="C1820" s="23" t="str">
        <f t="shared" si="331"/>
        <v>R5</v>
      </c>
      <c r="D1820" s="23">
        <f t="shared" si="332"/>
        <v>4.5750000000000002</v>
      </c>
      <c r="E1820" s="23" t="str">
        <f t="shared" si="333"/>
        <v>65+</v>
      </c>
      <c r="F1820" s="23" t="str">
        <f t="shared" si="334"/>
        <v>A</v>
      </c>
      <c r="G1820" s="27" t="s">
        <v>28</v>
      </c>
      <c r="H1820" s="27" t="str">
        <f t="shared" si="328"/>
        <v/>
      </c>
      <c r="I1820" s="23" t="str">
        <f t="shared" si="335"/>
        <v>Dames</v>
      </c>
      <c r="J1820" t="str">
        <f t="shared" si="336"/>
        <v>604.0</v>
      </c>
      <c r="K1820">
        <f t="shared" si="337"/>
        <v>6</v>
      </c>
      <c r="L1820" s="23" t="str">
        <f t="shared" si="338"/>
        <v>R5 </v>
      </c>
      <c r="M1820" s="23" t="s">
        <v>247</v>
      </c>
      <c r="N1820" s="23" t="s">
        <v>248</v>
      </c>
      <c r="O1820" s="23" t="s">
        <v>2536</v>
      </c>
      <c r="P1820" s="23">
        <v>1965</v>
      </c>
      <c r="Q1820" s="23">
        <v>4.5750000000000002</v>
      </c>
      <c r="R1820" s="23" t="s">
        <v>96</v>
      </c>
      <c r="S1820" s="23" t="s">
        <v>36</v>
      </c>
    </row>
    <row r="1821" spans="1:19" x14ac:dyDescent="0.35">
      <c r="A1821" s="23" t="str">
        <f t="shared" si="329"/>
        <v>Mack Mathilde</v>
      </c>
      <c r="B1821" s="23" t="str">
        <f t="shared" si="330"/>
        <v>625.88.722.1</v>
      </c>
      <c r="C1821" s="23" t="str">
        <f t="shared" si="331"/>
        <v>R9</v>
      </c>
      <c r="D1821" s="23">
        <f t="shared" si="332"/>
        <v>0.75</v>
      </c>
      <c r="E1821" s="23" t="str">
        <f t="shared" si="333"/>
        <v>35+</v>
      </c>
      <c r="F1821" s="23" t="str">
        <f t="shared" si="334"/>
        <v>A</v>
      </c>
      <c r="G1821" s="27" t="s">
        <v>28</v>
      </c>
      <c r="H1821" s="27" t="str">
        <f t="shared" si="328"/>
        <v/>
      </c>
      <c r="I1821" s="23" t="str">
        <f t="shared" si="335"/>
        <v>Dames</v>
      </c>
      <c r="J1821" t="str">
        <f t="shared" si="336"/>
        <v>722.1</v>
      </c>
      <c r="K1821">
        <f t="shared" si="337"/>
        <v>7</v>
      </c>
      <c r="L1821" s="23" t="str">
        <f t="shared" si="338"/>
        <v>R9 </v>
      </c>
      <c r="M1821" s="23" t="s">
        <v>268</v>
      </c>
      <c r="N1821" s="23" t="s">
        <v>269</v>
      </c>
      <c r="O1821" s="23" t="s">
        <v>2525</v>
      </c>
      <c r="P1821" s="23">
        <v>11849</v>
      </c>
      <c r="Q1821" s="23">
        <v>0.75</v>
      </c>
      <c r="R1821" s="23" t="s">
        <v>42</v>
      </c>
      <c r="S1821" s="23" t="s">
        <v>36</v>
      </c>
    </row>
    <row r="1822" spans="1:19" x14ac:dyDescent="0.35">
      <c r="A1822" s="23" t="str">
        <f t="shared" si="329"/>
        <v>Mack-Rodriguez Antonin</v>
      </c>
      <c r="B1822" s="23" t="str">
        <f t="shared" si="330"/>
        <v>625.95.262.0</v>
      </c>
      <c r="C1822" s="23" t="str">
        <f t="shared" si="331"/>
        <v>R9</v>
      </c>
      <c r="D1822" s="23">
        <f t="shared" si="332"/>
        <v>0.75</v>
      </c>
      <c r="E1822" s="23" t="str">
        <f t="shared" si="333"/>
        <v>A</v>
      </c>
      <c r="F1822" s="23" t="str">
        <f t="shared" si="334"/>
        <v>S</v>
      </c>
      <c r="G1822" s="27" t="s">
        <v>28</v>
      </c>
      <c r="H1822" s="27" t="str">
        <f t="shared" si="328"/>
        <v/>
      </c>
      <c r="I1822" s="23" t="str">
        <f t="shared" si="335"/>
        <v>Messieurs</v>
      </c>
      <c r="J1822" t="str">
        <f t="shared" si="336"/>
        <v>262.0</v>
      </c>
      <c r="K1822">
        <f t="shared" si="337"/>
        <v>2</v>
      </c>
      <c r="L1822" s="23" t="str">
        <f t="shared" si="338"/>
        <v>R9 </v>
      </c>
      <c r="M1822" s="23" t="s">
        <v>1442</v>
      </c>
      <c r="N1822" s="23" t="s">
        <v>1443</v>
      </c>
      <c r="O1822" s="23" t="s">
        <v>2525</v>
      </c>
      <c r="P1822" s="23">
        <v>32606</v>
      </c>
      <c r="Q1822" s="23">
        <v>0.75</v>
      </c>
      <c r="R1822" s="23" t="s">
        <v>36</v>
      </c>
      <c r="S1822" s="23" t="s">
        <v>822</v>
      </c>
    </row>
    <row r="1823" spans="1:19" x14ac:dyDescent="0.35">
      <c r="A1823" s="23" t="str">
        <f t="shared" si="329"/>
        <v>Macrelle Christophe</v>
      </c>
      <c r="B1823" s="23" t="str">
        <f t="shared" si="330"/>
        <v>625.72.262.0</v>
      </c>
      <c r="C1823" s="23" t="str">
        <f t="shared" si="331"/>
        <v>R9</v>
      </c>
      <c r="D1823" s="23">
        <f t="shared" si="332"/>
        <v>0.75</v>
      </c>
      <c r="E1823" s="23" t="str">
        <f t="shared" si="333"/>
        <v>50+</v>
      </c>
      <c r="F1823" s="23" t="str">
        <f t="shared" si="334"/>
        <v>S</v>
      </c>
      <c r="G1823" s="27" t="s">
        <v>2783</v>
      </c>
      <c r="H1823" s="27" t="str">
        <f t="shared" si="328"/>
        <v/>
      </c>
      <c r="I1823" s="23" t="str">
        <f t="shared" si="335"/>
        <v>Messieurs</v>
      </c>
      <c r="J1823" t="str">
        <f t="shared" si="336"/>
        <v>262.0</v>
      </c>
      <c r="K1823">
        <f t="shared" si="337"/>
        <v>2</v>
      </c>
      <c r="L1823" s="23" t="str">
        <f t="shared" si="338"/>
        <v>R9 </v>
      </c>
      <c r="M1823" s="23" t="s">
        <v>1761</v>
      </c>
      <c r="N1823" s="23" t="s">
        <v>1762</v>
      </c>
      <c r="O1823" s="23" t="s">
        <v>2525</v>
      </c>
      <c r="P1823" s="23">
        <v>32606</v>
      </c>
      <c r="Q1823" s="23">
        <v>0.75</v>
      </c>
      <c r="R1823" s="23" t="s">
        <v>39</v>
      </c>
      <c r="S1823" s="23" t="s">
        <v>822</v>
      </c>
    </row>
    <row r="1824" spans="1:19" x14ac:dyDescent="0.35">
      <c r="A1824" s="23" t="str">
        <f t="shared" si="329"/>
        <v>Macstravic Glenn</v>
      </c>
      <c r="B1824" s="23" t="str">
        <f t="shared" si="330"/>
        <v>625.71.280.0</v>
      </c>
      <c r="C1824" s="23" t="str">
        <f t="shared" si="331"/>
        <v>R9</v>
      </c>
      <c r="D1824" s="23">
        <f t="shared" si="332"/>
        <v>0.75</v>
      </c>
      <c r="E1824" s="23" t="str">
        <f t="shared" si="333"/>
        <v>55+</v>
      </c>
      <c r="F1824" s="23" t="str">
        <f t="shared" si="334"/>
        <v>S</v>
      </c>
      <c r="G1824" s="27" t="s">
        <v>5553</v>
      </c>
      <c r="H1824" s="27" t="str">
        <f t="shared" si="328"/>
        <v/>
      </c>
      <c r="I1824" s="23" t="str">
        <f t="shared" si="335"/>
        <v>Messieurs</v>
      </c>
      <c r="J1824" t="str">
        <f t="shared" si="336"/>
        <v>280.0</v>
      </c>
      <c r="K1824">
        <f t="shared" si="337"/>
        <v>2</v>
      </c>
      <c r="L1824" s="23" t="str">
        <f t="shared" si="338"/>
        <v>R9 </v>
      </c>
      <c r="M1824" s="23" t="s">
        <v>5457</v>
      </c>
      <c r="N1824" s="23" t="s">
        <v>5458</v>
      </c>
      <c r="O1824" s="23" t="s">
        <v>2525</v>
      </c>
      <c r="P1824" s="23">
        <v>32606</v>
      </c>
      <c r="Q1824" s="23">
        <v>0.75</v>
      </c>
      <c r="R1824" s="23" t="s">
        <v>53</v>
      </c>
      <c r="S1824" s="23" t="s">
        <v>822</v>
      </c>
    </row>
    <row r="1825" spans="1:19" x14ac:dyDescent="0.35">
      <c r="A1825" s="23" t="str">
        <f t="shared" si="329"/>
        <v>Madani Aneesh</v>
      </c>
      <c r="B1825" s="23" t="str">
        <f t="shared" si="330"/>
        <v>626.85.329.0</v>
      </c>
      <c r="C1825" s="23" t="str">
        <f t="shared" si="331"/>
        <v>R9</v>
      </c>
      <c r="D1825" s="23">
        <f t="shared" si="332"/>
        <v>0.75</v>
      </c>
      <c r="E1825" s="23" t="str">
        <f t="shared" si="333"/>
        <v>40+</v>
      </c>
      <c r="F1825" s="23" t="str">
        <f t="shared" si="334"/>
        <v>A</v>
      </c>
      <c r="G1825" s="27" t="s">
        <v>28</v>
      </c>
      <c r="H1825" s="27" t="str">
        <f t="shared" si="328"/>
        <v/>
      </c>
      <c r="I1825" s="23" t="str">
        <f t="shared" si="335"/>
        <v>Messieurs</v>
      </c>
      <c r="J1825" t="str">
        <f t="shared" si="336"/>
        <v>329.0</v>
      </c>
      <c r="K1825">
        <f t="shared" si="337"/>
        <v>3</v>
      </c>
      <c r="L1825" s="23" t="str">
        <f t="shared" si="338"/>
        <v>R9 </v>
      </c>
      <c r="M1825" s="23" t="s">
        <v>6116</v>
      </c>
      <c r="N1825" s="23" t="s">
        <v>6117</v>
      </c>
      <c r="O1825" s="23" t="s">
        <v>2525</v>
      </c>
      <c r="P1825" s="23">
        <v>32606</v>
      </c>
      <c r="Q1825" s="23">
        <v>0.75</v>
      </c>
      <c r="R1825" s="23" t="s">
        <v>68</v>
      </c>
      <c r="S1825" s="23" t="s">
        <v>36</v>
      </c>
    </row>
    <row r="1826" spans="1:19" x14ac:dyDescent="0.35">
      <c r="A1826" s="23" t="str">
        <f t="shared" si="329"/>
        <v>Maeder Pascale</v>
      </c>
      <c r="B1826" s="23" t="str">
        <f t="shared" si="330"/>
        <v>626.62.787.0</v>
      </c>
      <c r="C1826" s="23" t="str">
        <f t="shared" si="331"/>
        <v>R9</v>
      </c>
      <c r="D1826" s="23">
        <f t="shared" si="332"/>
        <v>0.75</v>
      </c>
      <c r="E1826" s="23" t="str">
        <f t="shared" si="333"/>
        <v>60+</v>
      </c>
      <c r="F1826" s="23" t="str">
        <f t="shared" si="334"/>
        <v>S</v>
      </c>
      <c r="G1826" s="27" t="s">
        <v>4909</v>
      </c>
      <c r="H1826" s="27" t="str">
        <f t="shared" si="328"/>
        <v/>
      </c>
      <c r="I1826" s="23" t="str">
        <f t="shared" si="335"/>
        <v>Dames</v>
      </c>
      <c r="J1826" t="str">
        <f t="shared" si="336"/>
        <v>787.0</v>
      </c>
      <c r="K1826">
        <f t="shared" si="337"/>
        <v>7</v>
      </c>
      <c r="L1826" s="23" t="str">
        <f t="shared" si="338"/>
        <v>R9 </v>
      </c>
      <c r="M1826" s="23" t="s">
        <v>5753</v>
      </c>
      <c r="N1826" s="23" t="s">
        <v>5754</v>
      </c>
      <c r="O1826" s="23" t="s">
        <v>2525</v>
      </c>
      <c r="P1826" s="23">
        <v>11849</v>
      </c>
      <c r="Q1826" s="23">
        <v>0.75</v>
      </c>
      <c r="R1826" s="23" t="s">
        <v>47</v>
      </c>
      <c r="S1826" s="23" t="s">
        <v>822</v>
      </c>
    </row>
    <row r="1827" spans="1:19" x14ac:dyDescent="0.35">
      <c r="A1827" s="23" t="str">
        <f t="shared" si="329"/>
        <v>Maeder Serge</v>
      </c>
      <c r="B1827" s="23" t="str">
        <f t="shared" si="330"/>
        <v>626.45.437.0</v>
      </c>
      <c r="C1827" s="23" t="str">
        <f t="shared" si="331"/>
        <v>R9</v>
      </c>
      <c r="D1827" s="23">
        <f t="shared" si="332"/>
        <v>0.75</v>
      </c>
      <c r="E1827" s="23" t="str">
        <f t="shared" si="333"/>
        <v>80+</v>
      </c>
      <c r="F1827" s="23" t="str">
        <f t="shared" si="334"/>
        <v>A</v>
      </c>
      <c r="G1827" s="27" t="s">
        <v>29</v>
      </c>
      <c r="H1827" s="27" t="str">
        <f t="shared" si="328"/>
        <v/>
      </c>
      <c r="I1827" s="23" t="str">
        <f t="shared" si="335"/>
        <v>Messieurs</v>
      </c>
      <c r="J1827" t="str">
        <f t="shared" si="336"/>
        <v>437.0</v>
      </c>
      <c r="K1827">
        <f t="shared" si="337"/>
        <v>4</v>
      </c>
      <c r="L1827" s="23" t="str">
        <f t="shared" si="338"/>
        <v>R9 </v>
      </c>
      <c r="M1827" s="23" t="s">
        <v>4282</v>
      </c>
      <c r="N1827" s="23" t="s">
        <v>4283</v>
      </c>
      <c r="O1827" s="23" t="s">
        <v>2525</v>
      </c>
      <c r="P1827" s="23">
        <v>32606</v>
      </c>
      <c r="Q1827" s="23">
        <v>0.75</v>
      </c>
      <c r="R1827" s="23" t="s">
        <v>156</v>
      </c>
      <c r="S1827" s="23" t="s">
        <v>36</v>
      </c>
    </row>
    <row r="1828" spans="1:19" x14ac:dyDescent="0.35">
      <c r="A1828" s="23" t="str">
        <f t="shared" si="329"/>
        <v>Magliocco Erza</v>
      </c>
      <c r="B1828" s="23" t="str">
        <f t="shared" si="330"/>
        <v>627.09.258.0</v>
      </c>
      <c r="C1828" s="23" t="str">
        <f t="shared" si="331"/>
        <v>R9</v>
      </c>
      <c r="D1828" s="23">
        <f t="shared" si="332"/>
        <v>0.75</v>
      </c>
      <c r="E1828" s="23" t="str">
        <f t="shared" si="333"/>
        <v>18&amp;U</v>
      </c>
      <c r="F1828" s="23" t="str">
        <f t="shared" si="334"/>
        <v>S</v>
      </c>
      <c r="G1828" s="27" t="s">
        <v>26</v>
      </c>
      <c r="H1828" s="27" t="str">
        <f t="shared" si="328"/>
        <v/>
      </c>
      <c r="I1828" s="23" t="str">
        <f t="shared" si="335"/>
        <v>Messieurs</v>
      </c>
      <c r="J1828" t="str">
        <f t="shared" si="336"/>
        <v>258.0</v>
      </c>
      <c r="K1828">
        <f t="shared" si="337"/>
        <v>2</v>
      </c>
      <c r="L1828" s="23" t="str">
        <f t="shared" si="338"/>
        <v>R9 </v>
      </c>
      <c r="M1828" s="23" t="s">
        <v>2095</v>
      </c>
      <c r="N1828" s="23" t="s">
        <v>2096</v>
      </c>
      <c r="O1828" s="23" t="s">
        <v>2525</v>
      </c>
      <c r="P1828" s="23">
        <v>32606</v>
      </c>
      <c r="Q1828" s="23">
        <v>0.75</v>
      </c>
      <c r="R1828" s="23" t="s">
        <v>71</v>
      </c>
      <c r="S1828" s="23" t="s">
        <v>822</v>
      </c>
    </row>
    <row r="1829" spans="1:19" x14ac:dyDescent="0.35">
      <c r="A1829" s="23" t="str">
        <f t="shared" si="329"/>
        <v>Magnan Quentin</v>
      </c>
      <c r="B1829" s="23" t="str">
        <f t="shared" si="330"/>
        <v>627.11.176.0</v>
      </c>
      <c r="C1829" s="23" t="str">
        <f t="shared" si="331"/>
        <v>R8</v>
      </c>
      <c r="D1829" s="23">
        <f t="shared" si="332"/>
        <v>1.3029999999999999</v>
      </c>
      <c r="E1829" s="23" t="str">
        <f t="shared" si="333"/>
        <v>16&amp;U</v>
      </c>
      <c r="F1829" s="23" t="str">
        <f t="shared" si="334"/>
        <v>A</v>
      </c>
      <c r="G1829" s="27" t="s">
        <v>3273</v>
      </c>
      <c r="H1829" s="27" t="str">
        <f t="shared" si="328"/>
        <v/>
      </c>
      <c r="I1829" s="23" t="str">
        <f t="shared" si="335"/>
        <v>Messieurs</v>
      </c>
      <c r="J1829" t="str">
        <f t="shared" si="336"/>
        <v>176.0</v>
      </c>
      <c r="K1829">
        <f t="shared" si="337"/>
        <v>1</v>
      </c>
      <c r="L1829" s="23" t="str">
        <f t="shared" si="338"/>
        <v>R8 </v>
      </c>
      <c r="M1829" s="23" t="s">
        <v>3591</v>
      </c>
      <c r="N1829" s="23" t="s">
        <v>3592</v>
      </c>
      <c r="O1829" s="23" t="s">
        <v>2522</v>
      </c>
      <c r="P1829" s="23">
        <v>25691</v>
      </c>
      <c r="Q1829" s="23">
        <v>1.3029999999999999</v>
      </c>
      <c r="R1829" s="23" t="s">
        <v>85</v>
      </c>
      <c r="S1829" s="23" t="s">
        <v>36</v>
      </c>
    </row>
    <row r="1830" spans="1:19" x14ac:dyDescent="0.35">
      <c r="A1830" s="23" t="str">
        <f t="shared" si="329"/>
        <v>Magnin Alice</v>
      </c>
      <c r="B1830" s="23" t="str">
        <f t="shared" si="330"/>
        <v>627.52.656.0</v>
      </c>
      <c r="C1830" s="23" t="str">
        <f t="shared" si="331"/>
        <v>R9</v>
      </c>
      <c r="D1830" s="23">
        <f t="shared" si="332"/>
        <v>0.75</v>
      </c>
      <c r="E1830" s="23" t="str">
        <f t="shared" si="333"/>
        <v>70+</v>
      </c>
      <c r="F1830" s="23" t="str">
        <f t="shared" si="334"/>
        <v>A</v>
      </c>
      <c r="G1830" s="27" t="s">
        <v>28</v>
      </c>
      <c r="H1830" s="27" t="str">
        <f t="shared" si="328"/>
        <v/>
      </c>
      <c r="I1830" s="23" t="str">
        <f t="shared" si="335"/>
        <v>Dames</v>
      </c>
      <c r="J1830" t="str">
        <f t="shared" si="336"/>
        <v>656.0</v>
      </c>
      <c r="K1830">
        <f t="shared" si="337"/>
        <v>6</v>
      </c>
      <c r="L1830" s="23" t="str">
        <f t="shared" si="338"/>
        <v>R9 </v>
      </c>
      <c r="M1830" s="23" t="s">
        <v>256</v>
      </c>
      <c r="N1830" s="23" t="s">
        <v>257</v>
      </c>
      <c r="O1830" s="23" t="s">
        <v>2525</v>
      </c>
      <c r="P1830" s="23">
        <v>11849</v>
      </c>
      <c r="Q1830" s="23">
        <v>0.75</v>
      </c>
      <c r="R1830" s="23" t="s">
        <v>144</v>
      </c>
      <c r="S1830" s="23" t="s">
        <v>36</v>
      </c>
    </row>
    <row r="1831" spans="1:19" x14ac:dyDescent="0.35">
      <c r="A1831" s="23" t="str">
        <f t="shared" si="329"/>
        <v>Magnin Claude</v>
      </c>
      <c r="B1831" s="23" t="str">
        <f t="shared" si="330"/>
        <v>627.59.445.0</v>
      </c>
      <c r="C1831" s="23" t="str">
        <f t="shared" si="331"/>
        <v>R9</v>
      </c>
      <c r="D1831" s="23">
        <f t="shared" si="332"/>
        <v>0.75</v>
      </c>
      <c r="E1831" s="23" t="str">
        <f t="shared" si="333"/>
        <v>65+</v>
      </c>
      <c r="F1831" s="23" t="str">
        <f t="shared" si="334"/>
        <v>S</v>
      </c>
      <c r="G1831" s="27" t="s">
        <v>28</v>
      </c>
      <c r="H1831" s="27" t="str">
        <f t="shared" ref="H1831:H1893" si="339">IF(B1831=B1830,1,"")</f>
        <v/>
      </c>
      <c r="I1831" s="23" t="str">
        <f t="shared" si="335"/>
        <v>Messieurs</v>
      </c>
      <c r="J1831" t="str">
        <f t="shared" si="336"/>
        <v>445.0</v>
      </c>
      <c r="K1831">
        <f t="shared" si="337"/>
        <v>4</v>
      </c>
      <c r="L1831" s="23" t="str">
        <f t="shared" si="338"/>
        <v>R9 </v>
      </c>
      <c r="M1831" s="23" t="s">
        <v>1444</v>
      </c>
      <c r="N1831" s="23" t="s">
        <v>1445</v>
      </c>
      <c r="O1831" s="23" t="s">
        <v>2525</v>
      </c>
      <c r="P1831" s="23">
        <v>32606</v>
      </c>
      <c r="Q1831" s="23">
        <v>0.75</v>
      </c>
      <c r="R1831" s="23" t="s">
        <v>96</v>
      </c>
      <c r="S1831" s="23" t="s">
        <v>822</v>
      </c>
    </row>
    <row r="1832" spans="1:19" x14ac:dyDescent="0.35">
      <c r="A1832" s="23" t="str">
        <f t="shared" si="329"/>
        <v>Magurano Stefano</v>
      </c>
      <c r="B1832" s="23" t="str">
        <f t="shared" si="330"/>
        <v>627.71.327.0</v>
      </c>
      <c r="C1832" s="23" t="str">
        <f t="shared" si="331"/>
        <v>R9</v>
      </c>
      <c r="D1832" s="23">
        <f t="shared" si="332"/>
        <v>0.75</v>
      </c>
      <c r="E1832" s="23" t="str">
        <f t="shared" si="333"/>
        <v>55+</v>
      </c>
      <c r="F1832" s="23" t="str">
        <f t="shared" si="334"/>
        <v>S</v>
      </c>
      <c r="G1832" s="27" t="s">
        <v>28</v>
      </c>
      <c r="H1832" s="27" t="str">
        <f t="shared" si="339"/>
        <v/>
      </c>
      <c r="I1832" s="23" t="str">
        <f t="shared" si="335"/>
        <v>Messieurs</v>
      </c>
      <c r="J1832" t="str">
        <f t="shared" si="336"/>
        <v>327.0</v>
      </c>
      <c r="K1832">
        <f t="shared" si="337"/>
        <v>3</v>
      </c>
      <c r="L1832" s="23" t="str">
        <f t="shared" si="338"/>
        <v>R9 </v>
      </c>
      <c r="M1832" s="23" t="s">
        <v>381</v>
      </c>
      <c r="N1832" s="23" t="s">
        <v>382</v>
      </c>
      <c r="O1832" s="23" t="s">
        <v>2525</v>
      </c>
      <c r="P1832" s="23">
        <v>32606</v>
      </c>
      <c r="Q1832" s="23">
        <v>0.75</v>
      </c>
      <c r="R1832" s="23" t="s">
        <v>53</v>
      </c>
      <c r="S1832" s="23" t="s">
        <v>822</v>
      </c>
    </row>
    <row r="1833" spans="1:19" x14ac:dyDescent="0.35">
      <c r="A1833" s="23" t="str">
        <f t="shared" si="329"/>
        <v>Mahler Per Bo</v>
      </c>
      <c r="B1833" s="23" t="str">
        <f t="shared" si="330"/>
        <v>627.58.332.0</v>
      </c>
      <c r="C1833" s="23" t="str">
        <f t="shared" si="331"/>
        <v>R8</v>
      </c>
      <c r="D1833" s="23">
        <f t="shared" si="332"/>
        <v>1.323</v>
      </c>
      <c r="E1833" s="23" t="str">
        <f t="shared" si="333"/>
        <v>65+</v>
      </c>
      <c r="F1833" s="23" t="str">
        <f t="shared" si="334"/>
        <v>A</v>
      </c>
      <c r="G1833" s="27" t="s">
        <v>29</v>
      </c>
      <c r="H1833" s="27" t="str">
        <f t="shared" si="339"/>
        <v/>
      </c>
      <c r="I1833" s="23" t="str">
        <f t="shared" si="335"/>
        <v>Messieurs</v>
      </c>
      <c r="J1833" t="str">
        <f t="shared" si="336"/>
        <v>332.0</v>
      </c>
      <c r="K1833">
        <f t="shared" si="337"/>
        <v>3</v>
      </c>
      <c r="L1833" s="23" t="str">
        <f t="shared" si="338"/>
        <v>R8 </v>
      </c>
      <c r="M1833" s="23" t="s">
        <v>4300</v>
      </c>
      <c r="N1833" s="23" t="s">
        <v>4301</v>
      </c>
      <c r="O1833" s="23" t="s">
        <v>2522</v>
      </c>
      <c r="P1833" s="23">
        <v>25461</v>
      </c>
      <c r="Q1833" s="23">
        <v>1.323</v>
      </c>
      <c r="R1833" s="23" t="s">
        <v>96</v>
      </c>
      <c r="S1833" s="23" t="s">
        <v>36</v>
      </c>
    </row>
    <row r="1834" spans="1:19" x14ac:dyDescent="0.35">
      <c r="A1834" s="23" t="str">
        <f t="shared" si="329"/>
        <v>Mai Gia</v>
      </c>
      <c r="B1834" s="23" t="str">
        <f t="shared" si="330"/>
        <v>628.80.284.0</v>
      </c>
      <c r="C1834" s="23" t="str">
        <f t="shared" si="331"/>
        <v>R9</v>
      </c>
      <c r="D1834" s="23">
        <f t="shared" si="332"/>
        <v>0.75</v>
      </c>
      <c r="E1834" s="23" t="str">
        <f t="shared" si="333"/>
        <v>45+</v>
      </c>
      <c r="F1834" s="23" t="str">
        <f t="shared" si="334"/>
        <v>A</v>
      </c>
      <c r="G1834" s="27" t="s">
        <v>27</v>
      </c>
      <c r="H1834" s="27" t="str">
        <f t="shared" si="339"/>
        <v/>
      </c>
      <c r="I1834" s="23" t="str">
        <f t="shared" si="335"/>
        <v>Messieurs</v>
      </c>
      <c r="J1834" t="str">
        <f t="shared" si="336"/>
        <v>284.0</v>
      </c>
      <c r="K1834">
        <f t="shared" si="337"/>
        <v>2</v>
      </c>
      <c r="L1834" s="23" t="str">
        <f t="shared" si="338"/>
        <v>R9 </v>
      </c>
      <c r="M1834" s="23" t="s">
        <v>6051</v>
      </c>
      <c r="N1834" s="23" t="s">
        <v>6052</v>
      </c>
      <c r="O1834" s="23" t="s">
        <v>2525</v>
      </c>
      <c r="P1834" s="23">
        <v>32606</v>
      </c>
      <c r="Q1834" s="23">
        <v>0.75</v>
      </c>
      <c r="R1834" s="23" t="s">
        <v>76</v>
      </c>
      <c r="S1834" s="23" t="s">
        <v>36</v>
      </c>
    </row>
    <row r="1835" spans="1:19" x14ac:dyDescent="0.35">
      <c r="A1835" s="23" t="str">
        <f t="shared" si="329"/>
        <v>Mai Sasha</v>
      </c>
      <c r="B1835" s="23" t="str">
        <f t="shared" si="330"/>
        <v>628.12.713.0</v>
      </c>
      <c r="C1835" s="23" t="str">
        <f t="shared" si="331"/>
        <v>R8</v>
      </c>
      <c r="D1835" s="23">
        <f t="shared" si="332"/>
        <v>1.2889999999999999</v>
      </c>
      <c r="E1835" s="23" t="str">
        <f t="shared" si="333"/>
        <v>14&amp;U</v>
      </c>
      <c r="F1835" s="23" t="str">
        <f t="shared" si="334"/>
        <v>A</v>
      </c>
      <c r="G1835" s="27" t="s">
        <v>27</v>
      </c>
      <c r="H1835" s="27" t="str">
        <f t="shared" si="339"/>
        <v/>
      </c>
      <c r="I1835" s="23" t="str">
        <f t="shared" si="335"/>
        <v>Dames</v>
      </c>
      <c r="J1835" t="str">
        <f t="shared" si="336"/>
        <v>713.0</v>
      </c>
      <c r="K1835">
        <f t="shared" si="337"/>
        <v>7</v>
      </c>
      <c r="L1835" s="23" t="str">
        <f t="shared" si="338"/>
        <v>R8 </v>
      </c>
      <c r="M1835" s="23" t="s">
        <v>3094</v>
      </c>
      <c r="N1835" s="23" t="s">
        <v>3095</v>
      </c>
      <c r="O1835" s="23" t="s">
        <v>2522</v>
      </c>
      <c r="P1835" s="23">
        <v>9477</v>
      </c>
      <c r="Q1835" s="23">
        <v>1.2889999999999999</v>
      </c>
      <c r="R1835" s="23" t="s">
        <v>81</v>
      </c>
      <c r="S1835" s="23" t="s">
        <v>36</v>
      </c>
    </row>
    <row r="1836" spans="1:19" x14ac:dyDescent="0.35">
      <c r="A1836" s="23" t="str">
        <f t="shared" si="329"/>
        <v>Maiburg Till</v>
      </c>
      <c r="B1836" s="23" t="str">
        <f t="shared" si="330"/>
        <v>628.07.320.0</v>
      </c>
      <c r="C1836" s="23" t="str">
        <f t="shared" si="331"/>
        <v>R9</v>
      </c>
      <c r="D1836" s="23">
        <f t="shared" si="332"/>
        <v>0.75</v>
      </c>
      <c r="E1836" s="23" t="str">
        <f t="shared" si="333"/>
        <v>A</v>
      </c>
      <c r="F1836" s="23" t="str">
        <f t="shared" si="334"/>
        <v>S</v>
      </c>
      <c r="G1836" s="27" t="s">
        <v>497</v>
      </c>
      <c r="H1836" s="27" t="str">
        <f t="shared" si="339"/>
        <v/>
      </c>
      <c r="I1836" s="23" t="str">
        <f t="shared" si="335"/>
        <v>Messieurs</v>
      </c>
      <c r="J1836" t="str">
        <f t="shared" si="336"/>
        <v>320.0</v>
      </c>
      <c r="K1836">
        <f t="shared" si="337"/>
        <v>3</v>
      </c>
      <c r="L1836" s="23" t="str">
        <f t="shared" si="338"/>
        <v>R9 </v>
      </c>
      <c r="M1836" s="23" t="s">
        <v>605</v>
      </c>
      <c r="N1836" s="23" t="s">
        <v>606</v>
      </c>
      <c r="O1836" s="23" t="s">
        <v>2525</v>
      </c>
      <c r="P1836" s="23">
        <v>32606</v>
      </c>
      <c r="Q1836" s="23">
        <v>0.75</v>
      </c>
      <c r="R1836" s="23" t="s">
        <v>36</v>
      </c>
      <c r="S1836" s="23" t="s">
        <v>822</v>
      </c>
    </row>
    <row r="1837" spans="1:19" x14ac:dyDescent="0.35">
      <c r="A1837" s="23" t="str">
        <f t="shared" si="329"/>
        <v>Maillard Pierre</v>
      </c>
      <c r="B1837" s="23" t="str">
        <f t="shared" si="330"/>
        <v>628.93.378.0</v>
      </c>
      <c r="C1837" s="23" t="str">
        <f t="shared" si="331"/>
        <v>R9</v>
      </c>
      <c r="D1837" s="23">
        <f t="shared" si="332"/>
        <v>0.75</v>
      </c>
      <c r="E1837" s="23" t="str">
        <f t="shared" si="333"/>
        <v>A</v>
      </c>
      <c r="F1837" s="23" t="str">
        <f t="shared" si="334"/>
        <v>S</v>
      </c>
      <c r="G1837" s="27" t="s">
        <v>25</v>
      </c>
      <c r="H1837" s="27" t="str">
        <f t="shared" si="339"/>
        <v/>
      </c>
      <c r="I1837" s="23" t="str">
        <f t="shared" si="335"/>
        <v>Messieurs</v>
      </c>
      <c r="J1837" t="str">
        <f t="shared" si="336"/>
        <v>378.0</v>
      </c>
      <c r="K1837">
        <f t="shared" si="337"/>
        <v>3</v>
      </c>
      <c r="L1837" s="23" t="str">
        <f t="shared" si="338"/>
        <v>R9 </v>
      </c>
      <c r="M1837" s="23" t="s">
        <v>917</v>
      </c>
      <c r="N1837" s="23" t="s">
        <v>918</v>
      </c>
      <c r="O1837" s="23" t="s">
        <v>2525</v>
      </c>
      <c r="P1837" s="23">
        <v>32606</v>
      </c>
      <c r="Q1837" s="23">
        <v>0.75</v>
      </c>
      <c r="R1837" s="23" t="s">
        <v>36</v>
      </c>
      <c r="S1837" s="23" t="s">
        <v>822</v>
      </c>
    </row>
    <row r="1838" spans="1:19" x14ac:dyDescent="0.35">
      <c r="A1838" s="23" t="str">
        <f t="shared" si="329"/>
        <v>Maillefer Christian</v>
      </c>
      <c r="B1838" s="23" t="str">
        <f t="shared" si="330"/>
        <v>628.85.465.0</v>
      </c>
      <c r="C1838" s="23" t="str">
        <f t="shared" si="331"/>
        <v>R9</v>
      </c>
      <c r="D1838" s="23">
        <f t="shared" si="332"/>
        <v>0.626</v>
      </c>
      <c r="E1838" s="23" t="str">
        <f t="shared" si="333"/>
        <v>40+</v>
      </c>
      <c r="F1838" s="23" t="str">
        <f t="shared" si="334"/>
        <v>A</v>
      </c>
      <c r="G1838" s="27" t="s">
        <v>4910</v>
      </c>
      <c r="H1838" s="27" t="str">
        <f t="shared" si="339"/>
        <v/>
      </c>
      <c r="I1838" s="23" t="str">
        <f t="shared" si="335"/>
        <v>Messieurs</v>
      </c>
      <c r="J1838" t="str">
        <f t="shared" si="336"/>
        <v>465.0</v>
      </c>
      <c r="K1838">
        <f t="shared" si="337"/>
        <v>4</v>
      </c>
      <c r="L1838" s="23" t="str">
        <f t="shared" si="338"/>
        <v>R9 </v>
      </c>
      <c r="M1838" s="23" t="s">
        <v>6980</v>
      </c>
      <c r="N1838" s="23" t="s">
        <v>6981</v>
      </c>
      <c r="O1838" s="23" t="s">
        <v>2525</v>
      </c>
      <c r="P1838" s="23">
        <v>58387</v>
      </c>
      <c r="Q1838" s="23">
        <v>0.626</v>
      </c>
      <c r="R1838" s="23" t="s">
        <v>68</v>
      </c>
      <c r="S1838" s="23" t="s">
        <v>36</v>
      </c>
    </row>
    <row r="1839" spans="1:19" x14ac:dyDescent="0.35">
      <c r="A1839" s="23" t="str">
        <f t="shared" si="329"/>
        <v>Maislisch Gabriel</v>
      </c>
      <c r="B1839" s="23" t="str">
        <f t="shared" si="330"/>
        <v>628.98.208.0</v>
      </c>
      <c r="C1839" s="23" t="str">
        <f t="shared" si="331"/>
        <v>R9</v>
      </c>
      <c r="D1839" s="23">
        <f t="shared" si="332"/>
        <v>0.75</v>
      </c>
      <c r="E1839" s="23" t="str">
        <f t="shared" si="333"/>
        <v>A</v>
      </c>
      <c r="F1839" s="23" t="str">
        <f t="shared" si="334"/>
        <v>S</v>
      </c>
      <c r="G1839" s="27" t="s">
        <v>5553</v>
      </c>
      <c r="H1839" s="27" t="str">
        <f t="shared" si="339"/>
        <v/>
      </c>
      <c r="I1839" s="23" t="str">
        <f t="shared" si="335"/>
        <v>Messieurs</v>
      </c>
      <c r="J1839" t="str">
        <f t="shared" si="336"/>
        <v>208.0</v>
      </c>
      <c r="K1839">
        <f t="shared" si="337"/>
        <v>2</v>
      </c>
      <c r="L1839" s="23" t="str">
        <f t="shared" si="338"/>
        <v>R9 </v>
      </c>
      <c r="M1839" s="23" t="s">
        <v>5377</v>
      </c>
      <c r="N1839" s="23" t="s">
        <v>5378</v>
      </c>
      <c r="O1839" s="23" t="s">
        <v>2525</v>
      </c>
      <c r="P1839" s="23">
        <v>32606</v>
      </c>
      <c r="Q1839" s="23">
        <v>0.75</v>
      </c>
      <c r="R1839" s="23" t="s">
        <v>36</v>
      </c>
      <c r="S1839" s="23" t="s">
        <v>822</v>
      </c>
    </row>
    <row r="1840" spans="1:19" x14ac:dyDescent="0.35">
      <c r="A1840" s="23" t="str">
        <f t="shared" si="329"/>
        <v>Maisondieu Xavier</v>
      </c>
      <c r="B1840" s="23" t="str">
        <f t="shared" si="330"/>
        <v>628.77.361.1</v>
      </c>
      <c r="C1840" s="23" t="str">
        <f t="shared" si="331"/>
        <v>R6</v>
      </c>
      <c r="D1840" s="23">
        <f t="shared" si="332"/>
        <v>3.8809999999999998</v>
      </c>
      <c r="E1840" s="23" t="str">
        <f t="shared" si="333"/>
        <v>45+</v>
      </c>
      <c r="F1840" s="23" t="str">
        <f t="shared" si="334"/>
        <v>A</v>
      </c>
      <c r="G1840" s="27" t="s">
        <v>3273</v>
      </c>
      <c r="H1840" s="27" t="str">
        <f t="shared" si="339"/>
        <v/>
      </c>
      <c r="I1840" s="23" t="str">
        <f t="shared" si="335"/>
        <v>Messieurs</v>
      </c>
      <c r="J1840" t="str">
        <f t="shared" si="336"/>
        <v>361.1</v>
      </c>
      <c r="K1840">
        <f t="shared" si="337"/>
        <v>3</v>
      </c>
      <c r="L1840" s="23" t="str">
        <f t="shared" si="338"/>
        <v>R6 </v>
      </c>
      <c r="M1840" s="23" t="s">
        <v>3417</v>
      </c>
      <c r="N1840" s="23" t="s">
        <v>3418</v>
      </c>
      <c r="O1840" s="23" t="s">
        <v>2517</v>
      </c>
      <c r="P1840" s="23">
        <v>8210</v>
      </c>
      <c r="Q1840" s="23">
        <v>3.8809999999999998</v>
      </c>
      <c r="R1840" s="23" t="s">
        <v>76</v>
      </c>
      <c r="S1840" s="23" t="s">
        <v>36</v>
      </c>
    </row>
    <row r="1841" spans="1:19" x14ac:dyDescent="0.35">
      <c r="A1841" s="23" t="str">
        <f t="shared" si="329"/>
        <v>Maisuradze Diana</v>
      </c>
      <c r="B1841" s="23" t="str">
        <f t="shared" si="330"/>
        <v>628.68.764.0</v>
      </c>
      <c r="C1841" s="23" t="str">
        <f t="shared" si="331"/>
        <v>R9</v>
      </c>
      <c r="D1841" s="23">
        <f t="shared" si="332"/>
        <v>0.75</v>
      </c>
      <c r="E1841" s="23" t="str">
        <f t="shared" si="333"/>
        <v>55+</v>
      </c>
      <c r="F1841" s="23" t="str">
        <f t="shared" si="334"/>
        <v>S</v>
      </c>
      <c r="G1841" s="27" t="s">
        <v>497</v>
      </c>
      <c r="H1841" s="27" t="str">
        <f t="shared" si="339"/>
        <v/>
      </c>
      <c r="I1841" s="23" t="str">
        <f t="shared" si="335"/>
        <v>Dames</v>
      </c>
      <c r="J1841" t="str">
        <f t="shared" si="336"/>
        <v>764.0</v>
      </c>
      <c r="K1841">
        <f t="shared" si="337"/>
        <v>7</v>
      </c>
      <c r="L1841" s="23" t="str">
        <f t="shared" si="338"/>
        <v>R9 </v>
      </c>
      <c r="M1841" s="23" t="s">
        <v>1216</v>
      </c>
      <c r="N1841" s="23" t="s">
        <v>1217</v>
      </c>
      <c r="O1841" s="23" t="s">
        <v>2525</v>
      </c>
      <c r="P1841" s="23">
        <v>11849</v>
      </c>
      <c r="Q1841" s="23">
        <v>0.75</v>
      </c>
      <c r="R1841" s="23" t="s">
        <v>53</v>
      </c>
      <c r="S1841" s="23" t="s">
        <v>822</v>
      </c>
    </row>
    <row r="1842" spans="1:19" x14ac:dyDescent="0.35">
      <c r="A1842" s="23" t="str">
        <f t="shared" si="329"/>
        <v>Makic Nikola</v>
      </c>
      <c r="B1842" s="23" t="str">
        <f t="shared" si="330"/>
        <v>629.06.415.0</v>
      </c>
      <c r="C1842" s="23" t="str">
        <f t="shared" si="331"/>
        <v>R9</v>
      </c>
      <c r="D1842" s="23">
        <f t="shared" si="332"/>
        <v>0.75</v>
      </c>
      <c r="E1842" s="23" t="str">
        <f t="shared" si="333"/>
        <v>A</v>
      </c>
      <c r="F1842" s="23" t="str">
        <f t="shared" si="334"/>
        <v>S</v>
      </c>
      <c r="G1842" s="27" t="s">
        <v>4909</v>
      </c>
      <c r="H1842" s="27" t="str">
        <f t="shared" si="339"/>
        <v/>
      </c>
      <c r="I1842" s="23" t="str">
        <f t="shared" si="335"/>
        <v>Messieurs</v>
      </c>
      <c r="J1842" t="str">
        <f t="shared" si="336"/>
        <v>415.0</v>
      </c>
      <c r="K1842">
        <f t="shared" si="337"/>
        <v>4</v>
      </c>
      <c r="L1842" s="23" t="str">
        <f t="shared" si="338"/>
        <v>R9 </v>
      </c>
      <c r="M1842" s="23" t="s">
        <v>5919</v>
      </c>
      <c r="N1842" s="23" t="s">
        <v>5920</v>
      </c>
      <c r="O1842" s="23" t="s">
        <v>2525</v>
      </c>
      <c r="P1842" s="23">
        <v>32606</v>
      </c>
      <c r="Q1842" s="23">
        <v>0.75</v>
      </c>
      <c r="R1842" s="23" t="s">
        <v>36</v>
      </c>
      <c r="S1842" s="23" t="s">
        <v>822</v>
      </c>
    </row>
    <row r="1843" spans="1:19" x14ac:dyDescent="0.35">
      <c r="A1843" s="23" t="str">
        <f t="shared" si="329"/>
        <v>Makshana Tea</v>
      </c>
      <c r="B1843" s="23" t="str">
        <f t="shared" si="330"/>
        <v>629.12.833.0</v>
      </c>
      <c r="C1843" s="23" t="str">
        <f t="shared" si="331"/>
        <v>R9</v>
      </c>
      <c r="D1843" s="23">
        <f t="shared" si="332"/>
        <v>0.75</v>
      </c>
      <c r="E1843" s="23" t="str">
        <f t="shared" si="333"/>
        <v>14&amp;U</v>
      </c>
      <c r="F1843" s="23" t="str">
        <f t="shared" si="334"/>
        <v>S</v>
      </c>
      <c r="G1843" s="27" t="s">
        <v>4909</v>
      </c>
      <c r="H1843" s="27" t="str">
        <f t="shared" si="339"/>
        <v/>
      </c>
      <c r="I1843" s="23" t="str">
        <f t="shared" si="335"/>
        <v>Dames</v>
      </c>
      <c r="J1843" t="str">
        <f t="shared" si="336"/>
        <v>833.0</v>
      </c>
      <c r="K1843">
        <f t="shared" si="337"/>
        <v>8</v>
      </c>
      <c r="L1843" s="23" t="str">
        <f t="shared" si="338"/>
        <v>R9 </v>
      </c>
      <c r="M1843" s="23" t="s">
        <v>5765</v>
      </c>
      <c r="N1843" s="23" t="s">
        <v>5766</v>
      </c>
      <c r="O1843" s="23" t="s">
        <v>2525</v>
      </c>
      <c r="P1843" s="23">
        <v>11849</v>
      </c>
      <c r="Q1843" s="23">
        <v>0.75</v>
      </c>
      <c r="R1843" s="23" t="s">
        <v>81</v>
      </c>
      <c r="S1843" s="23" t="s">
        <v>822</v>
      </c>
    </row>
    <row r="1844" spans="1:19" x14ac:dyDescent="0.35">
      <c r="A1844" s="23" t="str">
        <f t="shared" si="329"/>
        <v>Malherbe Guy</v>
      </c>
      <c r="B1844" s="23" t="str">
        <f t="shared" si="330"/>
        <v>629.66.358.0</v>
      </c>
      <c r="C1844" s="23" t="str">
        <f t="shared" si="331"/>
        <v>R8</v>
      </c>
      <c r="D1844" s="23">
        <f t="shared" si="332"/>
        <v>1.0549999999999999</v>
      </c>
      <c r="E1844" s="23" t="str">
        <f t="shared" si="333"/>
        <v>60+</v>
      </c>
      <c r="F1844" s="23" t="str">
        <f t="shared" si="334"/>
        <v>A</v>
      </c>
      <c r="G1844" s="27" t="s">
        <v>4910</v>
      </c>
      <c r="H1844" s="27" t="str">
        <f t="shared" si="339"/>
        <v/>
      </c>
      <c r="I1844" s="23" t="str">
        <f t="shared" si="335"/>
        <v>Messieurs</v>
      </c>
      <c r="J1844" t="str">
        <f t="shared" si="336"/>
        <v>358.0</v>
      </c>
      <c r="K1844">
        <f t="shared" si="337"/>
        <v>3</v>
      </c>
      <c r="L1844" s="23" t="str">
        <f t="shared" si="338"/>
        <v>R8 </v>
      </c>
      <c r="M1844" s="23" t="s">
        <v>6784</v>
      </c>
      <c r="N1844" s="23" t="s">
        <v>6785</v>
      </c>
      <c r="O1844" s="23" t="s">
        <v>2522</v>
      </c>
      <c r="P1844" s="23">
        <v>28507</v>
      </c>
      <c r="Q1844" s="23">
        <v>1.0549999999999999</v>
      </c>
      <c r="R1844" s="23" t="s">
        <v>47</v>
      </c>
      <c r="S1844" s="23" t="s">
        <v>36</v>
      </c>
    </row>
    <row r="1845" spans="1:19" x14ac:dyDescent="0.35">
      <c r="A1845" s="23" t="str">
        <f t="shared" si="329"/>
        <v>Malherbe Osea</v>
      </c>
      <c r="B1845" s="23" t="str">
        <f t="shared" si="330"/>
        <v>629.03.580.0</v>
      </c>
      <c r="C1845" s="23" t="str">
        <f t="shared" si="331"/>
        <v>R4</v>
      </c>
      <c r="D1845" s="23">
        <f t="shared" si="332"/>
        <v>6.024</v>
      </c>
      <c r="E1845" s="23" t="str">
        <f t="shared" si="333"/>
        <v>A</v>
      </c>
      <c r="F1845" s="23" t="str">
        <f t="shared" si="334"/>
        <v>A</v>
      </c>
      <c r="G1845" s="27" t="s">
        <v>4910</v>
      </c>
      <c r="H1845" s="27" t="str">
        <f t="shared" si="339"/>
        <v/>
      </c>
      <c r="I1845" s="23" t="str">
        <f t="shared" si="335"/>
        <v>Dames</v>
      </c>
      <c r="J1845" t="str">
        <f t="shared" si="336"/>
        <v>580.0</v>
      </c>
      <c r="K1845">
        <f t="shared" si="337"/>
        <v>5</v>
      </c>
      <c r="L1845" s="23" t="str">
        <f t="shared" si="338"/>
        <v>R4 </v>
      </c>
      <c r="M1845" s="23" t="s">
        <v>6253</v>
      </c>
      <c r="N1845" s="23" t="s">
        <v>6254</v>
      </c>
      <c r="O1845" s="23" t="s">
        <v>2516</v>
      </c>
      <c r="P1845" s="23">
        <v>860</v>
      </c>
      <c r="Q1845" s="23">
        <v>6.024</v>
      </c>
      <c r="R1845" s="23" t="s">
        <v>36</v>
      </c>
      <c r="S1845" s="23" t="s">
        <v>36</v>
      </c>
    </row>
    <row r="1846" spans="1:19" x14ac:dyDescent="0.35">
      <c r="A1846" s="23" t="str">
        <f t="shared" si="329"/>
        <v>Malkowski Olivia</v>
      </c>
      <c r="B1846" s="23" t="str">
        <f t="shared" si="330"/>
        <v>629.99.678.0</v>
      </c>
      <c r="C1846" s="23" t="str">
        <f t="shared" si="331"/>
        <v>R8</v>
      </c>
      <c r="D1846" s="23">
        <f t="shared" si="332"/>
        <v>1.119</v>
      </c>
      <c r="E1846" s="23" t="str">
        <f t="shared" si="333"/>
        <v>A</v>
      </c>
      <c r="F1846" s="23" t="str">
        <f t="shared" si="334"/>
        <v>S</v>
      </c>
      <c r="G1846" s="27" t="s">
        <v>497</v>
      </c>
      <c r="H1846" s="27" t="str">
        <f t="shared" si="339"/>
        <v/>
      </c>
      <c r="I1846" s="23" t="str">
        <f t="shared" si="335"/>
        <v>Dames</v>
      </c>
      <c r="J1846" t="str">
        <f t="shared" si="336"/>
        <v>678.0</v>
      </c>
      <c r="K1846">
        <f t="shared" si="337"/>
        <v>6</v>
      </c>
      <c r="L1846" s="23" t="str">
        <f t="shared" si="338"/>
        <v>R8 </v>
      </c>
      <c r="M1846" s="23" t="s">
        <v>552</v>
      </c>
      <c r="N1846" s="23" t="s">
        <v>553</v>
      </c>
      <c r="O1846" s="23" t="s">
        <v>2522</v>
      </c>
      <c r="P1846" s="23">
        <v>10195</v>
      </c>
      <c r="Q1846" s="23">
        <v>1.119</v>
      </c>
      <c r="R1846" s="23" t="s">
        <v>36</v>
      </c>
      <c r="S1846" s="23" t="s">
        <v>822</v>
      </c>
    </row>
    <row r="1847" spans="1:19" x14ac:dyDescent="0.35">
      <c r="A1847" s="23" t="str">
        <f t="shared" si="329"/>
        <v>Malyk Tamara</v>
      </c>
      <c r="B1847" s="23" t="str">
        <f t="shared" si="330"/>
        <v>629.76.571.0</v>
      </c>
      <c r="C1847" s="23" t="str">
        <f t="shared" si="331"/>
        <v>R5</v>
      </c>
      <c r="D1847" s="23">
        <f t="shared" si="332"/>
        <v>4.6829999999999998</v>
      </c>
      <c r="E1847" s="23" t="str">
        <f t="shared" si="333"/>
        <v>50+</v>
      </c>
      <c r="F1847" s="23" t="str">
        <f t="shared" si="334"/>
        <v>A</v>
      </c>
      <c r="G1847" s="27" t="s">
        <v>4910</v>
      </c>
      <c r="H1847" s="27" t="str">
        <f t="shared" si="339"/>
        <v/>
      </c>
      <c r="I1847" s="23" t="str">
        <f t="shared" si="335"/>
        <v>Dames</v>
      </c>
      <c r="J1847" t="str">
        <f t="shared" si="336"/>
        <v>571.0</v>
      </c>
      <c r="K1847">
        <f t="shared" si="337"/>
        <v>5</v>
      </c>
      <c r="L1847" s="23" t="str">
        <f t="shared" si="338"/>
        <v>R5 </v>
      </c>
      <c r="M1847" s="23" t="s">
        <v>6297</v>
      </c>
      <c r="N1847" s="23" t="s">
        <v>6298</v>
      </c>
      <c r="O1847" s="23" t="s">
        <v>2536</v>
      </c>
      <c r="P1847" s="23">
        <v>1850</v>
      </c>
      <c r="Q1847" s="23">
        <v>4.6829999999999998</v>
      </c>
      <c r="R1847" s="23" t="s">
        <v>39</v>
      </c>
      <c r="S1847" s="23" t="s">
        <v>36</v>
      </c>
    </row>
    <row r="1848" spans="1:19" x14ac:dyDescent="0.35">
      <c r="A1848" s="23" t="str">
        <f t="shared" si="329"/>
        <v>Mancini Brad</v>
      </c>
      <c r="B1848" s="23" t="str">
        <f t="shared" si="330"/>
        <v>629.70.105.0</v>
      </c>
      <c r="C1848" s="23" t="str">
        <f t="shared" si="331"/>
        <v>R9</v>
      </c>
      <c r="D1848" s="23">
        <f t="shared" si="332"/>
        <v>0.75</v>
      </c>
      <c r="E1848" s="23" t="str">
        <f t="shared" si="333"/>
        <v>55+</v>
      </c>
      <c r="F1848" s="23" t="str">
        <f t="shared" si="334"/>
        <v>S</v>
      </c>
      <c r="G1848" s="27" t="s">
        <v>497</v>
      </c>
      <c r="H1848" s="27" t="str">
        <f t="shared" si="339"/>
        <v/>
      </c>
      <c r="I1848" s="23" t="str">
        <f t="shared" si="335"/>
        <v>Messieurs</v>
      </c>
      <c r="J1848" t="str">
        <f t="shared" si="336"/>
        <v>105.0</v>
      </c>
      <c r="K1848">
        <f t="shared" si="337"/>
        <v>1</v>
      </c>
      <c r="L1848" s="23" t="str">
        <f t="shared" si="338"/>
        <v>R9 </v>
      </c>
      <c r="M1848" s="23" t="s">
        <v>1218</v>
      </c>
      <c r="N1848" s="23" t="s">
        <v>1219</v>
      </c>
      <c r="O1848" s="23" t="s">
        <v>2525</v>
      </c>
      <c r="P1848" s="23">
        <v>32606</v>
      </c>
      <c r="Q1848" s="23">
        <v>0.75</v>
      </c>
      <c r="R1848" s="23" t="s">
        <v>53</v>
      </c>
      <c r="S1848" s="23" t="s">
        <v>822</v>
      </c>
    </row>
    <row r="1849" spans="1:19" x14ac:dyDescent="0.35">
      <c r="A1849" s="23" t="str">
        <f t="shared" si="329"/>
        <v>Mandagot Jonathan</v>
      </c>
      <c r="B1849" s="23" t="str">
        <f t="shared" si="330"/>
        <v>629.77.274.0</v>
      </c>
      <c r="C1849" s="23" t="str">
        <f t="shared" si="331"/>
        <v>R7</v>
      </c>
      <c r="D1849" s="23">
        <f t="shared" si="332"/>
        <v>3.0089999999999999</v>
      </c>
      <c r="E1849" s="23" t="str">
        <f t="shared" si="333"/>
        <v>45+</v>
      </c>
      <c r="F1849" s="23" t="str">
        <f t="shared" si="334"/>
        <v>A</v>
      </c>
      <c r="G1849" s="27" t="s">
        <v>28</v>
      </c>
      <c r="H1849" s="27" t="str">
        <f t="shared" si="339"/>
        <v/>
      </c>
      <c r="I1849" s="23" t="str">
        <f t="shared" si="335"/>
        <v>Messieurs</v>
      </c>
      <c r="J1849" t="str">
        <f t="shared" si="336"/>
        <v>274.0</v>
      </c>
      <c r="K1849">
        <f t="shared" si="337"/>
        <v>2</v>
      </c>
      <c r="L1849" s="23" t="str">
        <f t="shared" si="338"/>
        <v>R7 </v>
      </c>
      <c r="M1849" s="23" t="s">
        <v>3916</v>
      </c>
      <c r="N1849" s="23" t="s">
        <v>3917</v>
      </c>
      <c r="O1849" s="23" t="s">
        <v>2518</v>
      </c>
      <c r="P1849" s="23">
        <v>12635</v>
      </c>
      <c r="Q1849" s="23">
        <v>3.0089999999999999</v>
      </c>
      <c r="R1849" s="23" t="s">
        <v>76</v>
      </c>
      <c r="S1849" s="23" t="s">
        <v>36</v>
      </c>
    </row>
    <row r="1850" spans="1:19" x14ac:dyDescent="0.35">
      <c r="A1850" s="23" t="str">
        <f t="shared" si="329"/>
        <v>Mandagot Viggo</v>
      </c>
      <c r="B1850" s="23" t="str">
        <f t="shared" si="330"/>
        <v>629.14.152.0</v>
      </c>
      <c r="C1850" s="23" t="str">
        <f t="shared" si="331"/>
        <v>R7</v>
      </c>
      <c r="D1850" s="23">
        <f t="shared" si="332"/>
        <v>2.65</v>
      </c>
      <c r="E1850" s="23" t="str">
        <f t="shared" si="333"/>
        <v>12&amp;U</v>
      </c>
      <c r="F1850" s="23" t="str">
        <f t="shared" si="334"/>
        <v>A</v>
      </c>
      <c r="G1850" s="27" t="s">
        <v>6998</v>
      </c>
      <c r="H1850" s="27" t="str">
        <f t="shared" si="339"/>
        <v/>
      </c>
      <c r="I1850" s="23" t="str">
        <f t="shared" si="335"/>
        <v>Messieurs</v>
      </c>
      <c r="J1850" t="str">
        <f t="shared" si="336"/>
        <v>152.0</v>
      </c>
      <c r="K1850">
        <f t="shared" si="337"/>
        <v>1</v>
      </c>
      <c r="L1850" s="23" t="str">
        <f t="shared" si="338"/>
        <v>R7 </v>
      </c>
      <c r="M1850" s="23" t="s">
        <v>3918</v>
      </c>
      <c r="N1850" s="23" t="s">
        <v>3919</v>
      </c>
      <c r="O1850" s="23" t="s">
        <v>2518</v>
      </c>
      <c r="P1850" s="23">
        <v>14801</v>
      </c>
      <c r="Q1850" s="23">
        <v>2.65</v>
      </c>
      <c r="R1850" s="23" t="s">
        <v>50</v>
      </c>
      <c r="S1850" s="23" t="s">
        <v>36</v>
      </c>
    </row>
    <row r="1851" spans="1:19" x14ac:dyDescent="0.35">
      <c r="A1851" s="23" t="str">
        <f t="shared" si="329"/>
        <v>Mandanis Aglaé</v>
      </c>
      <c r="B1851" s="23" t="str">
        <f t="shared" si="330"/>
        <v>629.02.603.0</v>
      </c>
      <c r="C1851" s="23" t="str">
        <f t="shared" si="331"/>
        <v>R9</v>
      </c>
      <c r="D1851" s="23">
        <f t="shared" si="332"/>
        <v>0.75</v>
      </c>
      <c r="E1851" s="23" t="str">
        <f t="shared" si="333"/>
        <v>A</v>
      </c>
      <c r="F1851" s="23" t="str">
        <f t="shared" si="334"/>
        <v>S</v>
      </c>
      <c r="G1851" s="27" t="s">
        <v>28</v>
      </c>
      <c r="H1851" s="27" t="str">
        <f t="shared" si="339"/>
        <v/>
      </c>
      <c r="I1851" s="23" t="str">
        <f t="shared" si="335"/>
        <v>Dames</v>
      </c>
      <c r="J1851" t="str">
        <f t="shared" si="336"/>
        <v>603.0</v>
      </c>
      <c r="K1851">
        <f t="shared" si="337"/>
        <v>6</v>
      </c>
      <c r="L1851" s="23" t="str">
        <f t="shared" si="338"/>
        <v>R9 </v>
      </c>
      <c r="M1851" s="23" t="s">
        <v>286</v>
      </c>
      <c r="N1851" s="23" t="s">
        <v>287</v>
      </c>
      <c r="O1851" s="23" t="s">
        <v>2525</v>
      </c>
      <c r="P1851" s="23">
        <v>11849</v>
      </c>
      <c r="Q1851" s="23">
        <v>0.75</v>
      </c>
      <c r="R1851" s="23" t="s">
        <v>36</v>
      </c>
      <c r="S1851" s="23" t="s">
        <v>822</v>
      </c>
    </row>
    <row r="1852" spans="1:19" x14ac:dyDescent="0.35">
      <c r="A1852" s="23" t="str">
        <f t="shared" si="329"/>
        <v>Mandanis André</v>
      </c>
      <c r="B1852" s="23" t="str">
        <f t="shared" si="330"/>
        <v>629.58.493.0</v>
      </c>
      <c r="C1852" s="23" t="str">
        <f t="shared" si="331"/>
        <v>R9</v>
      </c>
      <c r="D1852" s="23">
        <f t="shared" si="332"/>
        <v>0.86499999999999999</v>
      </c>
      <c r="E1852" s="23" t="str">
        <f t="shared" si="333"/>
        <v>65+</v>
      </c>
      <c r="F1852" s="23" t="str">
        <f t="shared" si="334"/>
        <v>A</v>
      </c>
      <c r="G1852" s="27" t="s">
        <v>28</v>
      </c>
      <c r="H1852" s="27" t="str">
        <f t="shared" si="339"/>
        <v/>
      </c>
      <c r="I1852" s="23" t="str">
        <f t="shared" si="335"/>
        <v>Messieurs</v>
      </c>
      <c r="J1852" t="str">
        <f t="shared" si="336"/>
        <v>493.0</v>
      </c>
      <c r="K1852">
        <f t="shared" si="337"/>
        <v>4</v>
      </c>
      <c r="L1852" s="23" t="str">
        <f t="shared" si="338"/>
        <v>R9 </v>
      </c>
      <c r="M1852" s="23" t="s">
        <v>478</v>
      </c>
      <c r="N1852" s="23" t="s">
        <v>479</v>
      </c>
      <c r="O1852" s="23" t="s">
        <v>2525</v>
      </c>
      <c r="P1852" s="23">
        <v>30965</v>
      </c>
      <c r="Q1852" s="23">
        <v>0.86499999999999999</v>
      </c>
      <c r="R1852" s="23" t="s">
        <v>96</v>
      </c>
      <c r="S1852" s="23" t="s">
        <v>36</v>
      </c>
    </row>
    <row r="1853" spans="1:19" x14ac:dyDescent="0.35">
      <c r="A1853" s="23" t="str">
        <f t="shared" si="329"/>
        <v>Mandanis Basile</v>
      </c>
      <c r="B1853" s="23" t="str">
        <f t="shared" si="330"/>
        <v>629.95.215.0</v>
      </c>
      <c r="C1853" s="23" t="str">
        <f t="shared" si="331"/>
        <v>R9</v>
      </c>
      <c r="D1853" s="23">
        <f t="shared" si="332"/>
        <v>0.75</v>
      </c>
      <c r="E1853" s="23" t="str">
        <f t="shared" si="333"/>
        <v>A</v>
      </c>
      <c r="F1853" s="23" t="str">
        <f t="shared" si="334"/>
        <v>S</v>
      </c>
      <c r="G1853" s="27" t="s">
        <v>28</v>
      </c>
      <c r="H1853" s="27" t="str">
        <f t="shared" si="339"/>
        <v/>
      </c>
      <c r="I1853" s="23" t="str">
        <f t="shared" si="335"/>
        <v>Messieurs</v>
      </c>
      <c r="J1853" t="str">
        <f t="shared" si="336"/>
        <v>215.0</v>
      </c>
      <c r="K1853">
        <f t="shared" si="337"/>
        <v>2</v>
      </c>
      <c r="L1853" s="23" t="str">
        <f t="shared" si="338"/>
        <v>R9 </v>
      </c>
      <c r="M1853" s="23" t="s">
        <v>1446</v>
      </c>
      <c r="N1853" s="23" t="s">
        <v>1447</v>
      </c>
      <c r="O1853" s="23" t="s">
        <v>2525</v>
      </c>
      <c r="P1853" s="23">
        <v>32606</v>
      </c>
      <c r="Q1853" s="23">
        <v>0.75</v>
      </c>
      <c r="R1853" s="23" t="s">
        <v>36</v>
      </c>
      <c r="S1853" s="23" t="s">
        <v>822</v>
      </c>
    </row>
    <row r="1854" spans="1:19" x14ac:dyDescent="0.35">
      <c r="A1854" s="23" t="str">
        <f t="shared" si="329"/>
        <v>Mandanis Zoé</v>
      </c>
      <c r="B1854" s="23" t="str">
        <f t="shared" si="330"/>
        <v>629.98.753.0</v>
      </c>
      <c r="C1854" s="23" t="str">
        <f t="shared" si="331"/>
        <v>R9</v>
      </c>
      <c r="D1854" s="23">
        <f t="shared" si="332"/>
        <v>0.75</v>
      </c>
      <c r="E1854" s="23" t="str">
        <f t="shared" si="333"/>
        <v>A</v>
      </c>
      <c r="F1854" s="23" t="str">
        <f t="shared" si="334"/>
        <v>S</v>
      </c>
      <c r="G1854" s="27" t="s">
        <v>28</v>
      </c>
      <c r="H1854" s="27" t="str">
        <f t="shared" si="339"/>
        <v/>
      </c>
      <c r="I1854" s="23" t="str">
        <f t="shared" si="335"/>
        <v>Dames</v>
      </c>
      <c r="J1854" t="str">
        <f t="shared" si="336"/>
        <v>753.0</v>
      </c>
      <c r="K1854">
        <f t="shared" si="337"/>
        <v>7</v>
      </c>
      <c r="L1854" s="23" t="str">
        <f t="shared" si="338"/>
        <v>R9 </v>
      </c>
      <c r="M1854" s="23" t="s">
        <v>1448</v>
      </c>
      <c r="N1854" s="23" t="s">
        <v>1449</v>
      </c>
      <c r="O1854" s="23" t="s">
        <v>2525</v>
      </c>
      <c r="P1854" s="23">
        <v>11849</v>
      </c>
      <c r="Q1854" s="23">
        <v>0.75</v>
      </c>
      <c r="R1854" s="23" t="s">
        <v>36</v>
      </c>
      <c r="S1854" s="23" t="s">
        <v>822</v>
      </c>
    </row>
    <row r="1855" spans="1:19" x14ac:dyDescent="0.35">
      <c r="A1855" s="23" t="str">
        <f t="shared" si="329"/>
        <v>Mandriota Federico</v>
      </c>
      <c r="B1855" s="23" t="str">
        <f t="shared" si="330"/>
        <v>629.04.376.0</v>
      </c>
      <c r="C1855" s="23" t="str">
        <f t="shared" si="331"/>
        <v>R9</v>
      </c>
      <c r="D1855" s="23">
        <f t="shared" si="332"/>
        <v>0.75</v>
      </c>
      <c r="E1855" s="23" t="str">
        <f t="shared" si="333"/>
        <v>A</v>
      </c>
      <c r="F1855" s="23" t="str">
        <f t="shared" si="334"/>
        <v>S</v>
      </c>
      <c r="G1855" s="27" t="s">
        <v>1733</v>
      </c>
      <c r="H1855" s="27" t="str">
        <f t="shared" si="339"/>
        <v/>
      </c>
      <c r="I1855" s="23" t="str">
        <f t="shared" si="335"/>
        <v>Messieurs</v>
      </c>
      <c r="J1855" t="str">
        <f t="shared" si="336"/>
        <v>376.0</v>
      </c>
      <c r="K1855">
        <f t="shared" si="337"/>
        <v>3</v>
      </c>
      <c r="L1855" s="23" t="str">
        <f t="shared" si="338"/>
        <v>R9 </v>
      </c>
      <c r="M1855" s="23" t="s">
        <v>2012</v>
      </c>
      <c r="N1855" s="23" t="s">
        <v>2013</v>
      </c>
      <c r="O1855" s="23" t="s">
        <v>2525</v>
      </c>
      <c r="P1855" s="23">
        <v>32606</v>
      </c>
      <c r="Q1855" s="23">
        <v>0.75</v>
      </c>
      <c r="R1855" s="23" t="s">
        <v>36</v>
      </c>
      <c r="S1855" s="23" t="s">
        <v>822</v>
      </c>
    </row>
    <row r="1856" spans="1:19" x14ac:dyDescent="0.35">
      <c r="A1856" s="23" t="str">
        <f t="shared" si="329"/>
        <v>Mandriota Jacques</v>
      </c>
      <c r="B1856" s="23" t="str">
        <f t="shared" si="330"/>
        <v>629.03.220.0</v>
      </c>
      <c r="C1856" s="23" t="str">
        <f t="shared" si="331"/>
        <v>R9</v>
      </c>
      <c r="D1856" s="23">
        <f t="shared" si="332"/>
        <v>0.75</v>
      </c>
      <c r="E1856" s="23" t="str">
        <f t="shared" si="333"/>
        <v>A</v>
      </c>
      <c r="F1856" s="23" t="str">
        <f t="shared" si="334"/>
        <v>S</v>
      </c>
      <c r="G1856" s="27" t="s">
        <v>1733</v>
      </c>
      <c r="H1856" s="27" t="str">
        <f t="shared" si="339"/>
        <v/>
      </c>
      <c r="I1856" s="23" t="str">
        <f t="shared" si="335"/>
        <v>Messieurs</v>
      </c>
      <c r="J1856" t="str">
        <f t="shared" si="336"/>
        <v>220.0</v>
      </c>
      <c r="K1856">
        <f t="shared" si="337"/>
        <v>2</v>
      </c>
      <c r="L1856" s="23" t="str">
        <f t="shared" si="338"/>
        <v>R9 </v>
      </c>
      <c r="M1856" s="23" t="s">
        <v>2014</v>
      </c>
      <c r="N1856" s="23" t="s">
        <v>2015</v>
      </c>
      <c r="O1856" s="23" t="s">
        <v>2525</v>
      </c>
      <c r="P1856" s="23">
        <v>32606</v>
      </c>
      <c r="Q1856" s="23">
        <v>0.75</v>
      </c>
      <c r="R1856" s="23" t="s">
        <v>36</v>
      </c>
      <c r="S1856" s="23" t="s">
        <v>822</v>
      </c>
    </row>
    <row r="1857" spans="1:19" x14ac:dyDescent="0.35">
      <c r="A1857" s="23" t="str">
        <f t="shared" si="329"/>
        <v>Manenti Romain</v>
      </c>
      <c r="B1857" s="23" t="str">
        <f t="shared" si="330"/>
        <v>629.06.373.0</v>
      </c>
      <c r="C1857" s="23" t="str">
        <f t="shared" si="331"/>
        <v>R8</v>
      </c>
      <c r="D1857" s="23">
        <f t="shared" si="332"/>
        <v>0.94099999999999995</v>
      </c>
      <c r="E1857" s="23" t="str">
        <f t="shared" si="333"/>
        <v>A</v>
      </c>
      <c r="F1857" s="23" t="str">
        <f t="shared" si="334"/>
        <v>A</v>
      </c>
      <c r="G1857" s="27" t="s">
        <v>2786</v>
      </c>
      <c r="H1857" s="27" t="str">
        <f t="shared" si="339"/>
        <v/>
      </c>
      <c r="I1857" s="23" t="str">
        <f t="shared" si="335"/>
        <v>Messieurs</v>
      </c>
      <c r="J1857" t="str">
        <f t="shared" si="336"/>
        <v>373.0</v>
      </c>
      <c r="K1857">
        <f t="shared" si="337"/>
        <v>3</v>
      </c>
      <c r="L1857" s="23" t="str">
        <f t="shared" si="338"/>
        <v>R8 </v>
      </c>
      <c r="M1857" s="23" t="s">
        <v>3832</v>
      </c>
      <c r="N1857" s="23" t="s">
        <v>3833</v>
      </c>
      <c r="O1857" s="23" t="s">
        <v>2522</v>
      </c>
      <c r="P1857" s="23">
        <v>29884</v>
      </c>
      <c r="Q1857" s="23">
        <v>0.94099999999999995</v>
      </c>
      <c r="R1857" s="23" t="s">
        <v>36</v>
      </c>
      <c r="S1857" s="23" t="s">
        <v>36</v>
      </c>
    </row>
    <row r="1858" spans="1:19" x14ac:dyDescent="0.35">
      <c r="A1858" s="23" t="str">
        <f t="shared" si="329"/>
        <v>Manghnani Reema</v>
      </c>
      <c r="B1858" s="23" t="str">
        <f t="shared" si="330"/>
        <v>629.15.839.0</v>
      </c>
      <c r="C1858" s="23" t="str">
        <f t="shared" si="331"/>
        <v>R6</v>
      </c>
      <c r="D1858" s="23">
        <f t="shared" si="332"/>
        <v>4.157</v>
      </c>
      <c r="E1858" s="23" t="str">
        <f t="shared" si="333"/>
        <v>12&amp;U</v>
      </c>
      <c r="F1858" s="23" t="str">
        <f t="shared" si="334"/>
        <v>A</v>
      </c>
      <c r="G1858" s="27" t="s">
        <v>1733</v>
      </c>
      <c r="H1858" s="27" t="str">
        <f t="shared" si="339"/>
        <v/>
      </c>
      <c r="I1858" s="23" t="str">
        <f t="shared" si="335"/>
        <v>Dames</v>
      </c>
      <c r="J1858" t="str">
        <f t="shared" si="336"/>
        <v>839.0</v>
      </c>
      <c r="K1858">
        <f t="shared" si="337"/>
        <v>8</v>
      </c>
      <c r="L1858" s="23" t="str">
        <f t="shared" si="338"/>
        <v>R6 </v>
      </c>
      <c r="M1858" s="23" t="s">
        <v>3178</v>
      </c>
      <c r="N1858" s="23" t="s">
        <v>3179</v>
      </c>
      <c r="O1858" s="23" t="s">
        <v>2517</v>
      </c>
      <c r="P1858" s="23">
        <v>2480</v>
      </c>
      <c r="Q1858" s="23">
        <v>4.157</v>
      </c>
      <c r="R1858" s="23" t="s">
        <v>50</v>
      </c>
      <c r="S1858" s="23" t="s">
        <v>36</v>
      </c>
    </row>
    <row r="1859" spans="1:19" x14ac:dyDescent="0.35">
      <c r="A1859" s="23" t="str">
        <f t="shared" si="329"/>
        <v>Mann Didier</v>
      </c>
      <c r="B1859" s="23" t="str">
        <f t="shared" si="330"/>
        <v>629.61.224.0</v>
      </c>
      <c r="C1859" s="23" t="str">
        <f t="shared" si="331"/>
        <v>R9</v>
      </c>
      <c r="D1859" s="23">
        <f t="shared" si="332"/>
        <v>0.75</v>
      </c>
      <c r="E1859" s="23" t="str">
        <f t="shared" si="333"/>
        <v>65+</v>
      </c>
      <c r="F1859" s="23" t="str">
        <f t="shared" si="334"/>
        <v>S</v>
      </c>
      <c r="G1859" s="27" t="s">
        <v>497</v>
      </c>
      <c r="H1859" s="27" t="str">
        <f t="shared" si="339"/>
        <v/>
      </c>
      <c r="I1859" s="23" t="str">
        <f t="shared" si="335"/>
        <v>Messieurs</v>
      </c>
      <c r="J1859" t="str">
        <f t="shared" si="336"/>
        <v>224.0</v>
      </c>
      <c r="K1859">
        <f t="shared" si="337"/>
        <v>2</v>
      </c>
      <c r="L1859" s="23" t="str">
        <f t="shared" si="338"/>
        <v>R9 </v>
      </c>
      <c r="M1859" s="23" t="s">
        <v>1711</v>
      </c>
      <c r="N1859" s="23" t="s">
        <v>2215</v>
      </c>
      <c r="O1859" s="23" t="s">
        <v>2525</v>
      </c>
      <c r="P1859" s="23">
        <v>32606</v>
      </c>
      <c r="Q1859" s="23">
        <v>0.75</v>
      </c>
      <c r="R1859" s="23" t="s">
        <v>96</v>
      </c>
      <c r="S1859" s="23" t="s">
        <v>822</v>
      </c>
    </row>
    <row r="1860" spans="1:19" x14ac:dyDescent="0.35">
      <c r="A1860" s="23" t="str">
        <f t="shared" ref="A1860:A1923" si="340">+N1860</f>
        <v>Manoli Rebecca</v>
      </c>
      <c r="B1860" s="23" t="str">
        <f t="shared" ref="B1860:B1923" si="341">+M1860</f>
        <v>629.87.855.0</v>
      </c>
      <c r="C1860" s="23" t="str">
        <f t="shared" ref="C1860:C1923" si="342">LEFT(L1860,2)</f>
        <v>R9</v>
      </c>
      <c r="D1860" s="23">
        <f t="shared" ref="D1860:D1923" si="343">+Q1860</f>
        <v>0.75</v>
      </c>
      <c r="E1860" s="23" t="str">
        <f t="shared" ref="E1860:E1923" si="344">+R1860</f>
        <v>35+</v>
      </c>
      <c r="F1860" s="23" t="str">
        <f t="shared" ref="F1860:F1923" si="345">+S1860</f>
        <v>S</v>
      </c>
      <c r="G1860" s="27" t="s">
        <v>28</v>
      </c>
      <c r="H1860" s="27" t="str">
        <f t="shared" si="339"/>
        <v/>
      </c>
      <c r="I1860" s="23" t="str">
        <f t="shared" ref="I1860:I1923" si="346">IF(K1860&gt;4,"Dames","Messieurs")</f>
        <v>Dames</v>
      </c>
      <c r="J1860" t="str">
        <f t="shared" ref="J1860:J1923" si="347">RIGHT(B1860,5)</f>
        <v>855.0</v>
      </c>
      <c r="K1860">
        <f t="shared" ref="K1860:K1923" si="348">VALUE(LEFT(J1860,1))</f>
        <v>8</v>
      </c>
      <c r="L1860" s="23" t="str">
        <f t="shared" ref="L1860:L1923" si="349">+O1860</f>
        <v>R9 </v>
      </c>
      <c r="M1860" s="23" t="s">
        <v>1450</v>
      </c>
      <c r="N1860" s="23" t="s">
        <v>1451</v>
      </c>
      <c r="O1860" s="23" t="s">
        <v>2525</v>
      </c>
      <c r="P1860" s="23">
        <v>11849</v>
      </c>
      <c r="Q1860" s="23">
        <v>0.75</v>
      </c>
      <c r="R1860" s="23" t="s">
        <v>42</v>
      </c>
      <c r="S1860" s="23" t="s">
        <v>822</v>
      </c>
    </row>
    <row r="1861" spans="1:19" x14ac:dyDescent="0.35">
      <c r="A1861" s="23" t="str">
        <f t="shared" si="340"/>
        <v>Mansueto Cosimo</v>
      </c>
      <c r="B1861" s="23" t="str">
        <f t="shared" si="341"/>
        <v>629.76.250.0</v>
      </c>
      <c r="C1861" s="23" t="str">
        <f t="shared" si="342"/>
        <v>R8</v>
      </c>
      <c r="D1861" s="23">
        <f t="shared" si="343"/>
        <v>0.91300000000000003</v>
      </c>
      <c r="E1861" s="23" t="str">
        <f t="shared" si="344"/>
        <v>50+</v>
      </c>
      <c r="F1861" s="23" t="str">
        <f t="shared" si="345"/>
        <v>S</v>
      </c>
      <c r="G1861" s="27" t="s">
        <v>2786</v>
      </c>
      <c r="H1861" s="27" t="str">
        <f t="shared" si="339"/>
        <v/>
      </c>
      <c r="I1861" s="23" t="str">
        <f t="shared" si="346"/>
        <v>Messieurs</v>
      </c>
      <c r="J1861" t="str">
        <f t="shared" si="347"/>
        <v>250.0</v>
      </c>
      <c r="K1861">
        <f t="shared" si="348"/>
        <v>2</v>
      </c>
      <c r="L1861" s="23" t="str">
        <f t="shared" si="349"/>
        <v>R8 </v>
      </c>
      <c r="M1861" s="23" t="s">
        <v>3830</v>
      </c>
      <c r="N1861" s="23" t="s">
        <v>3831</v>
      </c>
      <c r="O1861" s="23" t="s">
        <v>2522</v>
      </c>
      <c r="P1861" s="23">
        <v>30290</v>
      </c>
      <c r="Q1861" s="23">
        <v>0.91300000000000003</v>
      </c>
      <c r="R1861" s="23" t="s">
        <v>39</v>
      </c>
      <c r="S1861" s="23" t="s">
        <v>822</v>
      </c>
    </row>
    <row r="1862" spans="1:19" x14ac:dyDescent="0.35">
      <c r="A1862" s="23" t="str">
        <f t="shared" si="340"/>
        <v>Manthos Catherine</v>
      </c>
      <c r="B1862" s="23" t="str">
        <f t="shared" si="341"/>
        <v>629.68.812.0</v>
      </c>
      <c r="C1862" s="23" t="str">
        <f t="shared" si="342"/>
        <v>R9</v>
      </c>
      <c r="D1862" s="23">
        <f t="shared" si="343"/>
        <v>0.75</v>
      </c>
      <c r="E1862" s="23" t="str">
        <f t="shared" si="344"/>
        <v>55+</v>
      </c>
      <c r="F1862" s="23" t="str">
        <f t="shared" si="345"/>
        <v>S</v>
      </c>
      <c r="G1862" s="27" t="s">
        <v>1733</v>
      </c>
      <c r="H1862" s="27" t="str">
        <f t="shared" si="339"/>
        <v/>
      </c>
      <c r="I1862" s="23" t="str">
        <f t="shared" si="346"/>
        <v>Dames</v>
      </c>
      <c r="J1862" t="str">
        <f t="shared" si="347"/>
        <v>812.0</v>
      </c>
      <c r="K1862">
        <f t="shared" si="348"/>
        <v>8</v>
      </c>
      <c r="L1862" s="23" t="str">
        <f t="shared" si="349"/>
        <v>R9 </v>
      </c>
      <c r="M1862" s="23" t="s">
        <v>1968</v>
      </c>
      <c r="N1862" s="23" t="s">
        <v>1969</v>
      </c>
      <c r="O1862" s="23" t="s">
        <v>2525</v>
      </c>
      <c r="P1862" s="23">
        <v>11849</v>
      </c>
      <c r="Q1862" s="23">
        <v>0.75</v>
      </c>
      <c r="R1862" s="23" t="s">
        <v>53</v>
      </c>
      <c r="S1862" s="23" t="s">
        <v>822</v>
      </c>
    </row>
    <row r="1863" spans="1:19" x14ac:dyDescent="0.35">
      <c r="A1863" s="23" t="str">
        <f t="shared" si="340"/>
        <v>Manthos Tatiana</v>
      </c>
      <c r="B1863" s="23" t="str">
        <f t="shared" si="341"/>
        <v>629.06.618.0</v>
      </c>
      <c r="C1863" s="23" t="str">
        <f t="shared" si="342"/>
        <v>R9</v>
      </c>
      <c r="D1863" s="23">
        <f t="shared" si="343"/>
        <v>0.75</v>
      </c>
      <c r="E1863" s="23" t="str">
        <f t="shared" si="344"/>
        <v>A</v>
      </c>
      <c r="F1863" s="23" t="str">
        <f t="shared" si="345"/>
        <v>S</v>
      </c>
      <c r="G1863" s="27" t="s">
        <v>1733</v>
      </c>
      <c r="H1863" s="27" t="str">
        <f t="shared" si="339"/>
        <v/>
      </c>
      <c r="I1863" s="23" t="str">
        <f t="shared" si="346"/>
        <v>Dames</v>
      </c>
      <c r="J1863" t="str">
        <f t="shared" si="347"/>
        <v>618.0</v>
      </c>
      <c r="K1863">
        <f t="shared" si="348"/>
        <v>6</v>
      </c>
      <c r="L1863" s="23" t="str">
        <f t="shared" si="349"/>
        <v>R9 </v>
      </c>
      <c r="M1863" s="23" t="s">
        <v>1918</v>
      </c>
      <c r="N1863" s="23" t="s">
        <v>1919</v>
      </c>
      <c r="O1863" s="23" t="s">
        <v>2525</v>
      </c>
      <c r="P1863" s="23">
        <v>11849</v>
      </c>
      <c r="Q1863" s="23">
        <v>0.75</v>
      </c>
      <c r="R1863" s="23" t="s">
        <v>36</v>
      </c>
      <c r="S1863" s="23" t="s">
        <v>822</v>
      </c>
    </row>
    <row r="1864" spans="1:19" x14ac:dyDescent="0.35">
      <c r="A1864" s="23" t="str">
        <f t="shared" si="340"/>
        <v>Manuel Alexandre</v>
      </c>
      <c r="B1864" s="23" t="str">
        <f t="shared" si="341"/>
        <v>629.78.332.0</v>
      </c>
      <c r="C1864" s="23" t="str">
        <f t="shared" si="342"/>
        <v>R9</v>
      </c>
      <c r="D1864" s="23">
        <f t="shared" si="343"/>
        <v>0.75</v>
      </c>
      <c r="E1864" s="23" t="str">
        <f t="shared" si="344"/>
        <v>45+</v>
      </c>
      <c r="F1864" s="23" t="str">
        <f t="shared" si="345"/>
        <v>S</v>
      </c>
      <c r="G1864" s="27" t="s">
        <v>2783</v>
      </c>
      <c r="H1864" s="27" t="str">
        <f t="shared" si="339"/>
        <v/>
      </c>
      <c r="I1864" s="23" t="str">
        <f t="shared" si="346"/>
        <v>Messieurs</v>
      </c>
      <c r="J1864" t="str">
        <f t="shared" si="347"/>
        <v>332.0</v>
      </c>
      <c r="K1864">
        <f t="shared" si="348"/>
        <v>3</v>
      </c>
      <c r="L1864" s="23" t="str">
        <f t="shared" si="349"/>
        <v>R9 </v>
      </c>
      <c r="M1864" s="23" t="s">
        <v>768</v>
      </c>
      <c r="N1864" s="23" t="s">
        <v>769</v>
      </c>
      <c r="O1864" s="23" t="s">
        <v>2525</v>
      </c>
      <c r="P1864" s="23">
        <v>32606</v>
      </c>
      <c r="Q1864" s="23">
        <v>0.75</v>
      </c>
      <c r="R1864" s="23" t="s">
        <v>76</v>
      </c>
      <c r="S1864" s="23" t="s">
        <v>822</v>
      </c>
    </row>
    <row r="1865" spans="1:19" x14ac:dyDescent="0.35">
      <c r="A1865" s="23" t="str">
        <f t="shared" si="340"/>
        <v>Manuel Etienne Christine</v>
      </c>
      <c r="B1865" s="23" t="str">
        <f t="shared" si="341"/>
        <v>629.79.855.0</v>
      </c>
      <c r="C1865" s="23" t="str">
        <f t="shared" si="342"/>
        <v>R7</v>
      </c>
      <c r="D1865" s="23">
        <f t="shared" si="343"/>
        <v>2.1539999999999999</v>
      </c>
      <c r="E1865" s="23" t="str">
        <f t="shared" si="344"/>
        <v>45+</v>
      </c>
      <c r="F1865" s="23" t="str">
        <f t="shared" si="345"/>
        <v>A</v>
      </c>
      <c r="G1865" s="27" t="s">
        <v>4910</v>
      </c>
      <c r="H1865" s="27" t="str">
        <f t="shared" si="339"/>
        <v/>
      </c>
      <c r="I1865" s="23" t="str">
        <f t="shared" si="346"/>
        <v>Dames</v>
      </c>
      <c r="J1865" t="str">
        <f t="shared" si="347"/>
        <v>855.0</v>
      </c>
      <c r="K1865">
        <f t="shared" si="348"/>
        <v>8</v>
      </c>
      <c r="L1865" s="23" t="str">
        <f t="shared" si="349"/>
        <v>R7 </v>
      </c>
      <c r="M1865" s="23" t="s">
        <v>6401</v>
      </c>
      <c r="N1865" s="23" t="s">
        <v>6402</v>
      </c>
      <c r="O1865" s="23" t="s">
        <v>2518</v>
      </c>
      <c r="P1865" s="23">
        <v>6399</v>
      </c>
      <c r="Q1865" s="23">
        <v>2.1539999999999999</v>
      </c>
      <c r="R1865" s="23" t="s">
        <v>76</v>
      </c>
      <c r="S1865" s="23" t="s">
        <v>36</v>
      </c>
    </row>
    <row r="1866" spans="1:19" x14ac:dyDescent="0.35">
      <c r="A1866" s="23" t="str">
        <f t="shared" si="340"/>
        <v>Manzo Elena</v>
      </c>
      <c r="B1866" s="23" t="str">
        <f t="shared" si="341"/>
        <v>629.07.677.0</v>
      </c>
      <c r="C1866" s="23" t="str">
        <f t="shared" si="342"/>
        <v>R9</v>
      </c>
      <c r="D1866" s="23">
        <f t="shared" si="343"/>
        <v>0.75</v>
      </c>
      <c r="E1866" s="23" t="str">
        <f t="shared" si="344"/>
        <v>A</v>
      </c>
      <c r="F1866" s="23" t="str">
        <f t="shared" si="345"/>
        <v>S</v>
      </c>
      <c r="G1866" s="27" t="s">
        <v>4910</v>
      </c>
      <c r="H1866" s="27" t="str">
        <f t="shared" si="339"/>
        <v/>
      </c>
      <c r="I1866" s="23" t="str">
        <f t="shared" si="346"/>
        <v>Dames</v>
      </c>
      <c r="J1866" t="str">
        <f t="shared" si="347"/>
        <v>677.0</v>
      </c>
      <c r="K1866">
        <f t="shared" si="348"/>
        <v>6</v>
      </c>
      <c r="L1866" s="23" t="str">
        <f t="shared" si="349"/>
        <v>R9 </v>
      </c>
      <c r="M1866" s="23" t="s">
        <v>6539</v>
      </c>
      <c r="N1866" s="23" t="s">
        <v>6540</v>
      </c>
      <c r="O1866" s="23" t="s">
        <v>2525</v>
      </c>
      <c r="P1866" s="23">
        <v>11849</v>
      </c>
      <c r="Q1866" s="23">
        <v>0.75</v>
      </c>
      <c r="R1866" s="23" t="s">
        <v>36</v>
      </c>
      <c r="S1866" s="23" t="s">
        <v>822</v>
      </c>
    </row>
    <row r="1867" spans="1:19" x14ac:dyDescent="0.35">
      <c r="A1867" s="23" t="str">
        <f t="shared" si="340"/>
        <v>Maoui Kevan</v>
      </c>
      <c r="B1867" s="23" t="str">
        <f t="shared" si="341"/>
        <v>629.98.219.0</v>
      </c>
      <c r="C1867" s="23" t="str">
        <f t="shared" si="342"/>
        <v>R9</v>
      </c>
      <c r="D1867" s="23">
        <f t="shared" si="343"/>
        <v>0.77900000000000003</v>
      </c>
      <c r="E1867" s="23" t="str">
        <f t="shared" si="344"/>
        <v>A</v>
      </c>
      <c r="F1867" s="23" t="str">
        <f t="shared" si="345"/>
        <v>S</v>
      </c>
      <c r="G1867" s="27" t="s">
        <v>3273</v>
      </c>
      <c r="H1867" s="27" t="str">
        <f t="shared" si="339"/>
        <v/>
      </c>
      <c r="I1867" s="23" t="str">
        <f t="shared" si="346"/>
        <v>Messieurs</v>
      </c>
      <c r="J1867" t="str">
        <f t="shared" si="347"/>
        <v>219.0</v>
      </c>
      <c r="K1867">
        <f t="shared" si="348"/>
        <v>2</v>
      </c>
      <c r="L1867" s="23" t="str">
        <f t="shared" si="349"/>
        <v>R9 </v>
      </c>
      <c r="M1867" s="23" t="s">
        <v>3595</v>
      </c>
      <c r="N1867" s="23" t="s">
        <v>3596</v>
      </c>
      <c r="O1867" s="23" t="s">
        <v>2525</v>
      </c>
      <c r="P1867" s="23">
        <v>32240</v>
      </c>
      <c r="Q1867" s="23">
        <v>0.77900000000000003</v>
      </c>
      <c r="R1867" s="23" t="s">
        <v>36</v>
      </c>
      <c r="S1867" s="23" t="s">
        <v>822</v>
      </c>
    </row>
    <row r="1868" spans="1:19" x14ac:dyDescent="0.35">
      <c r="A1868" s="23" t="str">
        <f t="shared" si="340"/>
        <v>Maramba Rolly</v>
      </c>
      <c r="B1868" s="23" t="str">
        <f t="shared" si="341"/>
        <v>630.62.218.0</v>
      </c>
      <c r="C1868" s="23" t="str">
        <f t="shared" si="342"/>
        <v>R9</v>
      </c>
      <c r="D1868" s="23">
        <f t="shared" si="343"/>
        <v>0.75</v>
      </c>
      <c r="E1868" s="23" t="str">
        <f t="shared" si="344"/>
        <v>60+</v>
      </c>
      <c r="F1868" s="23" t="str">
        <f t="shared" si="345"/>
        <v>S</v>
      </c>
      <c r="G1868" s="27" t="s">
        <v>5553</v>
      </c>
      <c r="H1868" s="27" t="str">
        <f t="shared" si="339"/>
        <v/>
      </c>
      <c r="I1868" s="23" t="str">
        <f t="shared" si="346"/>
        <v>Messieurs</v>
      </c>
      <c r="J1868" t="str">
        <f t="shared" si="347"/>
        <v>218.0</v>
      </c>
      <c r="K1868">
        <f t="shared" si="348"/>
        <v>2</v>
      </c>
      <c r="L1868" s="23" t="str">
        <f t="shared" si="349"/>
        <v>R9 </v>
      </c>
      <c r="M1868" s="23" t="s">
        <v>5369</v>
      </c>
      <c r="N1868" s="23" t="s">
        <v>5370</v>
      </c>
      <c r="O1868" s="23" t="s">
        <v>2525</v>
      </c>
      <c r="P1868" s="23">
        <v>32606</v>
      </c>
      <c r="Q1868" s="23">
        <v>0.75</v>
      </c>
      <c r="R1868" s="23" t="s">
        <v>47</v>
      </c>
      <c r="S1868" s="23" t="s">
        <v>822</v>
      </c>
    </row>
    <row r="1869" spans="1:19" x14ac:dyDescent="0.35">
      <c r="A1869" s="23" t="str">
        <f t="shared" si="340"/>
        <v>Marazzato Valerio</v>
      </c>
      <c r="B1869" s="23" t="str">
        <f t="shared" si="341"/>
        <v>630.13.107.0</v>
      </c>
      <c r="C1869" s="23" t="str">
        <f t="shared" si="342"/>
        <v>R6</v>
      </c>
      <c r="D1869" s="23">
        <f t="shared" si="343"/>
        <v>3.6739999999999999</v>
      </c>
      <c r="E1869" s="23" t="str">
        <f t="shared" si="344"/>
        <v>14&amp;U</v>
      </c>
      <c r="F1869" s="23" t="str">
        <f t="shared" si="345"/>
        <v>A</v>
      </c>
      <c r="G1869" s="27" t="s">
        <v>4910</v>
      </c>
      <c r="H1869" s="27" t="str">
        <f t="shared" si="339"/>
        <v/>
      </c>
      <c r="I1869" s="23" t="str">
        <f t="shared" si="346"/>
        <v>Messieurs</v>
      </c>
      <c r="J1869" t="str">
        <f t="shared" si="347"/>
        <v>107.0</v>
      </c>
      <c r="K1869">
        <f t="shared" si="348"/>
        <v>1</v>
      </c>
      <c r="L1869" s="23" t="str">
        <f t="shared" si="349"/>
        <v>R6 </v>
      </c>
      <c r="M1869" s="23" t="s">
        <v>6499</v>
      </c>
      <c r="N1869" s="23" t="s">
        <v>6500</v>
      </c>
      <c r="O1869" s="23" t="s">
        <v>2517</v>
      </c>
      <c r="P1869" s="23">
        <v>9133</v>
      </c>
      <c r="Q1869" s="23">
        <v>3.6739999999999999</v>
      </c>
      <c r="R1869" s="23" t="s">
        <v>81</v>
      </c>
      <c r="S1869" s="23" t="s">
        <v>36</v>
      </c>
    </row>
    <row r="1870" spans="1:19" x14ac:dyDescent="0.35">
      <c r="A1870" s="23" t="str">
        <f t="shared" si="340"/>
        <v>Marcel Julien</v>
      </c>
      <c r="B1870" s="23" t="str">
        <f t="shared" si="341"/>
        <v>630.80.331.0</v>
      </c>
      <c r="C1870" s="23" t="str">
        <f t="shared" si="342"/>
        <v>R9</v>
      </c>
      <c r="D1870" s="23">
        <f t="shared" si="343"/>
        <v>0.75</v>
      </c>
      <c r="E1870" s="23" t="str">
        <f t="shared" si="344"/>
        <v>45+</v>
      </c>
      <c r="F1870" s="23" t="str">
        <f t="shared" si="345"/>
        <v>S</v>
      </c>
      <c r="G1870" s="27" t="s">
        <v>27</v>
      </c>
      <c r="H1870" s="27" t="str">
        <f t="shared" si="339"/>
        <v/>
      </c>
      <c r="I1870" s="23" t="str">
        <f t="shared" si="346"/>
        <v>Messieurs</v>
      </c>
      <c r="J1870" t="str">
        <f t="shared" si="347"/>
        <v>331.0</v>
      </c>
      <c r="K1870">
        <f t="shared" si="348"/>
        <v>3</v>
      </c>
      <c r="L1870" s="23" t="str">
        <f t="shared" si="349"/>
        <v>R9 </v>
      </c>
      <c r="M1870" s="23" t="s">
        <v>1696</v>
      </c>
      <c r="N1870" s="23" t="s">
        <v>1697</v>
      </c>
      <c r="O1870" s="23" t="s">
        <v>2525</v>
      </c>
      <c r="P1870" s="23">
        <v>32606</v>
      </c>
      <c r="Q1870" s="23">
        <v>0.75</v>
      </c>
      <c r="R1870" s="23" t="s">
        <v>76</v>
      </c>
      <c r="S1870" s="23" t="s">
        <v>822</v>
      </c>
    </row>
    <row r="1871" spans="1:19" x14ac:dyDescent="0.35">
      <c r="A1871" s="23" t="str">
        <f t="shared" si="340"/>
        <v>Marchand Louis</v>
      </c>
      <c r="B1871" s="23" t="str">
        <f t="shared" si="341"/>
        <v>630.10.245.0</v>
      </c>
      <c r="C1871" s="23" t="str">
        <f t="shared" si="342"/>
        <v>R7</v>
      </c>
      <c r="D1871" s="23">
        <f t="shared" si="343"/>
        <v>2.202</v>
      </c>
      <c r="E1871" s="23" t="str">
        <f t="shared" si="344"/>
        <v>16&amp;U</v>
      </c>
      <c r="F1871" s="23" t="str">
        <f t="shared" si="345"/>
        <v>S</v>
      </c>
      <c r="G1871" s="27" t="s">
        <v>29</v>
      </c>
      <c r="H1871" s="27" t="str">
        <f t="shared" si="339"/>
        <v/>
      </c>
      <c r="I1871" s="23" t="str">
        <f t="shared" si="346"/>
        <v>Messieurs</v>
      </c>
      <c r="J1871" t="str">
        <f t="shared" si="347"/>
        <v>245.0</v>
      </c>
      <c r="K1871">
        <f t="shared" si="348"/>
        <v>2</v>
      </c>
      <c r="L1871" s="23" t="str">
        <f t="shared" si="349"/>
        <v>R7 </v>
      </c>
      <c r="M1871" s="23" t="s">
        <v>4164</v>
      </c>
      <c r="N1871" s="23" t="s">
        <v>4165</v>
      </c>
      <c r="O1871" s="23" t="s">
        <v>2518</v>
      </c>
      <c r="P1871" s="23">
        <v>17917</v>
      </c>
      <c r="Q1871" s="23">
        <v>2.202</v>
      </c>
      <c r="R1871" s="23" t="s">
        <v>85</v>
      </c>
      <c r="S1871" s="23" t="s">
        <v>822</v>
      </c>
    </row>
    <row r="1872" spans="1:19" x14ac:dyDescent="0.35">
      <c r="A1872" s="23" t="str">
        <f t="shared" si="340"/>
        <v>Marclay Paul</v>
      </c>
      <c r="B1872" s="23" t="str">
        <f t="shared" si="341"/>
        <v>630.14.137.0</v>
      </c>
      <c r="C1872" s="23" t="str">
        <f t="shared" si="342"/>
        <v>R9</v>
      </c>
      <c r="D1872" s="23">
        <f t="shared" si="343"/>
        <v>0.75</v>
      </c>
      <c r="E1872" s="23" t="str">
        <f t="shared" si="344"/>
        <v>12&amp;U</v>
      </c>
      <c r="F1872" s="23" t="str">
        <f t="shared" si="345"/>
        <v>A</v>
      </c>
      <c r="G1872" s="27" t="s">
        <v>4910</v>
      </c>
      <c r="H1872" s="27" t="str">
        <f t="shared" si="339"/>
        <v/>
      </c>
      <c r="I1872" s="23" t="str">
        <f t="shared" si="346"/>
        <v>Messieurs</v>
      </c>
      <c r="J1872" t="str">
        <f t="shared" si="347"/>
        <v>137.0</v>
      </c>
      <c r="K1872">
        <f t="shared" si="348"/>
        <v>1</v>
      </c>
      <c r="L1872" s="23" t="str">
        <f t="shared" si="349"/>
        <v>R9 </v>
      </c>
      <c r="M1872" s="23" t="s">
        <v>6850</v>
      </c>
      <c r="N1872" s="23" t="s">
        <v>6851</v>
      </c>
      <c r="O1872" s="23" t="s">
        <v>2525</v>
      </c>
      <c r="P1872" s="23">
        <v>32606</v>
      </c>
      <c r="Q1872" s="23">
        <v>0.75</v>
      </c>
      <c r="R1872" s="23" t="s">
        <v>50</v>
      </c>
      <c r="S1872" s="23" t="s">
        <v>36</v>
      </c>
    </row>
    <row r="1873" spans="1:19" x14ac:dyDescent="0.35">
      <c r="A1873" s="23" t="str">
        <f t="shared" si="340"/>
        <v>Mares Adrien</v>
      </c>
      <c r="B1873" s="23" t="str">
        <f t="shared" si="341"/>
        <v>630.00.140.0</v>
      </c>
      <c r="C1873" s="23" t="str">
        <f t="shared" si="342"/>
        <v>R9</v>
      </c>
      <c r="D1873" s="23">
        <f t="shared" si="343"/>
        <v>0.75</v>
      </c>
      <c r="E1873" s="23" t="str">
        <f t="shared" si="344"/>
        <v>A</v>
      </c>
      <c r="F1873" s="23" t="str">
        <f t="shared" si="345"/>
        <v>S</v>
      </c>
      <c r="G1873" s="27" t="s">
        <v>28</v>
      </c>
      <c r="H1873" s="27" t="str">
        <f t="shared" si="339"/>
        <v/>
      </c>
      <c r="I1873" s="23" t="str">
        <f t="shared" si="346"/>
        <v>Messieurs</v>
      </c>
      <c r="J1873" t="str">
        <f t="shared" si="347"/>
        <v>140.0</v>
      </c>
      <c r="K1873">
        <f t="shared" si="348"/>
        <v>1</v>
      </c>
      <c r="L1873" s="23" t="str">
        <f t="shared" si="349"/>
        <v>R9 </v>
      </c>
      <c r="M1873" s="23" t="s">
        <v>1452</v>
      </c>
      <c r="N1873" s="23" t="s">
        <v>1453</v>
      </c>
      <c r="O1873" s="23" t="s">
        <v>2525</v>
      </c>
      <c r="P1873" s="23">
        <v>32606</v>
      </c>
      <c r="Q1873" s="23">
        <v>0.75</v>
      </c>
      <c r="R1873" s="23" t="s">
        <v>36</v>
      </c>
      <c r="S1873" s="23" t="s">
        <v>822</v>
      </c>
    </row>
    <row r="1874" spans="1:19" x14ac:dyDescent="0.35">
      <c r="A1874" s="23" t="str">
        <f t="shared" si="340"/>
        <v>Mares Alexandru</v>
      </c>
      <c r="B1874" s="23" t="str">
        <f t="shared" si="341"/>
        <v>630.60.277.0</v>
      </c>
      <c r="C1874" s="23" t="str">
        <f t="shared" si="342"/>
        <v>R9</v>
      </c>
      <c r="D1874" s="23">
        <f t="shared" si="343"/>
        <v>0.75</v>
      </c>
      <c r="E1874" s="23" t="str">
        <f t="shared" si="344"/>
        <v>65+</v>
      </c>
      <c r="F1874" s="23" t="str">
        <f t="shared" si="345"/>
        <v>S</v>
      </c>
      <c r="G1874" s="27" t="s">
        <v>28</v>
      </c>
      <c r="H1874" s="27" t="str">
        <f t="shared" si="339"/>
        <v/>
      </c>
      <c r="I1874" s="23" t="str">
        <f t="shared" si="346"/>
        <v>Messieurs</v>
      </c>
      <c r="J1874" t="str">
        <f t="shared" si="347"/>
        <v>277.0</v>
      </c>
      <c r="K1874">
        <f t="shared" si="348"/>
        <v>2</v>
      </c>
      <c r="L1874" s="23" t="str">
        <f t="shared" si="349"/>
        <v>R9 </v>
      </c>
      <c r="M1874" s="23" t="s">
        <v>1454</v>
      </c>
      <c r="N1874" s="23" t="s">
        <v>1455</v>
      </c>
      <c r="O1874" s="23" t="s">
        <v>2525</v>
      </c>
      <c r="P1874" s="23">
        <v>32606</v>
      </c>
      <c r="Q1874" s="23">
        <v>0.75</v>
      </c>
      <c r="R1874" s="23" t="s">
        <v>96</v>
      </c>
      <c r="S1874" s="23" t="s">
        <v>822</v>
      </c>
    </row>
    <row r="1875" spans="1:19" x14ac:dyDescent="0.35">
      <c r="A1875" s="23" t="str">
        <f t="shared" si="340"/>
        <v>Mares Julien</v>
      </c>
      <c r="B1875" s="23" t="str">
        <f t="shared" si="341"/>
        <v>630.06.247.0</v>
      </c>
      <c r="C1875" s="23" t="str">
        <f t="shared" si="342"/>
        <v>R9</v>
      </c>
      <c r="D1875" s="23">
        <f t="shared" si="343"/>
        <v>0.75</v>
      </c>
      <c r="E1875" s="23" t="str">
        <f t="shared" si="344"/>
        <v>A</v>
      </c>
      <c r="F1875" s="23" t="str">
        <f t="shared" si="345"/>
        <v>S</v>
      </c>
      <c r="G1875" s="27" t="s">
        <v>28</v>
      </c>
      <c r="H1875" s="27" t="str">
        <f t="shared" si="339"/>
        <v/>
      </c>
      <c r="I1875" s="23" t="str">
        <f t="shared" si="346"/>
        <v>Messieurs</v>
      </c>
      <c r="J1875" t="str">
        <f t="shared" si="347"/>
        <v>247.0</v>
      </c>
      <c r="K1875">
        <f t="shared" si="348"/>
        <v>2</v>
      </c>
      <c r="L1875" s="23" t="str">
        <f t="shared" si="349"/>
        <v>R9 </v>
      </c>
      <c r="M1875" s="23" t="s">
        <v>346</v>
      </c>
      <c r="N1875" s="23" t="s">
        <v>347</v>
      </c>
      <c r="O1875" s="23" t="s">
        <v>2525</v>
      </c>
      <c r="P1875" s="23">
        <v>32606</v>
      </c>
      <c r="Q1875" s="23">
        <v>0.75</v>
      </c>
      <c r="R1875" s="23" t="s">
        <v>36</v>
      </c>
      <c r="S1875" s="23" t="s">
        <v>822</v>
      </c>
    </row>
    <row r="1876" spans="1:19" x14ac:dyDescent="0.35">
      <c r="A1876" s="23" t="str">
        <f t="shared" si="340"/>
        <v>Marguet Evan</v>
      </c>
      <c r="B1876" s="23" t="str">
        <f t="shared" si="341"/>
        <v>631.10.283.0</v>
      </c>
      <c r="C1876" s="23" t="str">
        <f t="shared" si="342"/>
        <v>R8</v>
      </c>
      <c r="D1876" s="23">
        <f t="shared" si="343"/>
        <v>1.0249999999999999</v>
      </c>
      <c r="E1876" s="23" t="str">
        <f t="shared" si="344"/>
        <v>16&amp;U</v>
      </c>
      <c r="F1876" s="23" t="str">
        <f t="shared" si="345"/>
        <v>A</v>
      </c>
      <c r="G1876" s="27" t="s">
        <v>25</v>
      </c>
      <c r="H1876" s="27" t="str">
        <f t="shared" si="339"/>
        <v/>
      </c>
      <c r="I1876" s="23" t="str">
        <f t="shared" si="346"/>
        <v>Messieurs</v>
      </c>
      <c r="J1876" t="str">
        <f t="shared" si="347"/>
        <v>283.0</v>
      </c>
      <c r="K1876">
        <f t="shared" si="348"/>
        <v>2</v>
      </c>
      <c r="L1876" s="23" t="str">
        <f t="shared" si="349"/>
        <v>R8 </v>
      </c>
      <c r="M1876" s="23" t="s">
        <v>2075</v>
      </c>
      <c r="N1876" s="23" t="s">
        <v>2076</v>
      </c>
      <c r="O1876" s="23" t="s">
        <v>2522</v>
      </c>
      <c r="P1876" s="23">
        <v>28825</v>
      </c>
      <c r="Q1876" s="23">
        <v>1.0249999999999999</v>
      </c>
      <c r="R1876" s="23" t="s">
        <v>85</v>
      </c>
      <c r="S1876" s="23" t="s">
        <v>36</v>
      </c>
    </row>
    <row r="1877" spans="1:19" x14ac:dyDescent="0.35">
      <c r="A1877" s="23" t="str">
        <f t="shared" si="340"/>
        <v>Mariatti Nicolo</v>
      </c>
      <c r="B1877" s="23" t="str">
        <f t="shared" si="341"/>
        <v>631.07.246.0</v>
      </c>
      <c r="C1877" s="23" t="str">
        <f t="shared" si="342"/>
        <v>R9</v>
      </c>
      <c r="D1877" s="23">
        <f t="shared" si="343"/>
        <v>0.75</v>
      </c>
      <c r="E1877" s="23" t="str">
        <f t="shared" si="344"/>
        <v>A</v>
      </c>
      <c r="F1877" s="23" t="str">
        <f t="shared" si="345"/>
        <v>S</v>
      </c>
      <c r="G1877" s="27" t="s">
        <v>3273</v>
      </c>
      <c r="H1877" s="27" t="str">
        <f t="shared" si="339"/>
        <v/>
      </c>
      <c r="I1877" s="23" t="str">
        <f t="shared" si="346"/>
        <v>Messieurs</v>
      </c>
      <c r="J1877" t="str">
        <f t="shared" si="347"/>
        <v>246.0</v>
      </c>
      <c r="K1877">
        <f t="shared" si="348"/>
        <v>2</v>
      </c>
      <c r="L1877" s="23" t="str">
        <f t="shared" si="349"/>
        <v>R9 </v>
      </c>
      <c r="M1877" s="23" t="s">
        <v>3511</v>
      </c>
      <c r="N1877" s="23" t="s">
        <v>3512</v>
      </c>
      <c r="O1877" s="23" t="s">
        <v>2525</v>
      </c>
      <c r="P1877" s="23">
        <v>32606</v>
      </c>
      <c r="Q1877" s="23">
        <v>0.75</v>
      </c>
      <c r="R1877" s="23" t="s">
        <v>36</v>
      </c>
      <c r="S1877" s="23" t="s">
        <v>822</v>
      </c>
    </row>
    <row r="1878" spans="1:19" x14ac:dyDescent="0.35">
      <c r="A1878" s="23" t="str">
        <f t="shared" si="340"/>
        <v>Marie Côme</v>
      </c>
      <c r="B1878" s="23" t="str">
        <f t="shared" si="341"/>
        <v>631.14.450.0</v>
      </c>
      <c r="C1878" s="23" t="str">
        <f t="shared" si="342"/>
        <v>R9</v>
      </c>
      <c r="D1878" s="23">
        <f t="shared" si="343"/>
        <v>0.75</v>
      </c>
      <c r="E1878" s="23" t="str">
        <f t="shared" si="344"/>
        <v>12&amp;U</v>
      </c>
      <c r="F1878" s="23" t="str">
        <f t="shared" si="345"/>
        <v>A</v>
      </c>
      <c r="G1878" s="27" t="s">
        <v>29</v>
      </c>
      <c r="H1878" s="27" t="str">
        <f t="shared" si="339"/>
        <v/>
      </c>
      <c r="I1878" s="23" t="str">
        <f t="shared" si="346"/>
        <v>Messieurs</v>
      </c>
      <c r="J1878" t="str">
        <f t="shared" si="347"/>
        <v>450.0</v>
      </c>
      <c r="K1878">
        <f t="shared" si="348"/>
        <v>4</v>
      </c>
      <c r="L1878" s="23" t="str">
        <f t="shared" si="349"/>
        <v>R9 </v>
      </c>
      <c r="M1878" s="23" t="s">
        <v>5590</v>
      </c>
      <c r="N1878" s="23" t="s">
        <v>5591</v>
      </c>
      <c r="O1878" s="23" t="s">
        <v>2525</v>
      </c>
      <c r="P1878" s="23">
        <v>32606</v>
      </c>
      <c r="Q1878" s="23">
        <v>0.75</v>
      </c>
      <c r="R1878" s="23" t="s">
        <v>50</v>
      </c>
      <c r="S1878" s="23" t="s">
        <v>36</v>
      </c>
    </row>
    <row r="1879" spans="1:19" x14ac:dyDescent="0.35">
      <c r="A1879" s="23" t="str">
        <f t="shared" si="340"/>
        <v>Marietan Stéphane</v>
      </c>
      <c r="B1879" s="23" t="str">
        <f t="shared" si="341"/>
        <v>631.65.223.0</v>
      </c>
      <c r="C1879" s="23" t="str">
        <f t="shared" si="342"/>
        <v>R8</v>
      </c>
      <c r="D1879" s="23">
        <f t="shared" si="343"/>
        <v>1.6439999999999999</v>
      </c>
      <c r="E1879" s="23" t="str">
        <f t="shared" si="344"/>
        <v>60+</v>
      </c>
      <c r="F1879" s="23" t="str">
        <f t="shared" si="345"/>
        <v>A</v>
      </c>
      <c r="G1879" s="27" t="s">
        <v>3274</v>
      </c>
      <c r="H1879" s="27" t="str">
        <f t="shared" si="339"/>
        <v/>
      </c>
      <c r="I1879" s="23" t="str">
        <f t="shared" si="346"/>
        <v>Messieurs</v>
      </c>
      <c r="J1879" t="str">
        <f t="shared" si="347"/>
        <v>223.0</v>
      </c>
      <c r="K1879">
        <f t="shared" si="348"/>
        <v>2</v>
      </c>
      <c r="L1879" s="23" t="str">
        <f t="shared" si="349"/>
        <v>R8 </v>
      </c>
      <c r="M1879" s="23" t="s">
        <v>3728</v>
      </c>
      <c r="N1879" s="23" t="s">
        <v>3729</v>
      </c>
      <c r="O1879" s="23" t="s">
        <v>2522</v>
      </c>
      <c r="P1879" s="23">
        <v>22380</v>
      </c>
      <c r="Q1879" s="23">
        <v>1.6439999999999999</v>
      </c>
      <c r="R1879" s="23" t="s">
        <v>47</v>
      </c>
      <c r="S1879" s="23" t="s">
        <v>36</v>
      </c>
    </row>
    <row r="1880" spans="1:19" x14ac:dyDescent="0.35">
      <c r="A1880" s="23" t="str">
        <f t="shared" si="340"/>
        <v>Marion Florie</v>
      </c>
      <c r="B1880" s="23" t="str">
        <f t="shared" si="341"/>
        <v>631.81.537.0</v>
      </c>
      <c r="C1880" s="23" t="str">
        <f t="shared" si="342"/>
        <v>R9</v>
      </c>
      <c r="D1880" s="23">
        <f t="shared" si="343"/>
        <v>0.74399999999999999</v>
      </c>
      <c r="E1880" s="23" t="str">
        <f t="shared" si="344"/>
        <v>45+</v>
      </c>
      <c r="F1880" s="23" t="str">
        <f t="shared" si="345"/>
        <v>A</v>
      </c>
      <c r="G1880" s="27" t="s">
        <v>2786</v>
      </c>
      <c r="H1880" s="27" t="str">
        <f t="shared" si="339"/>
        <v/>
      </c>
      <c r="I1880" s="23" t="str">
        <f t="shared" si="346"/>
        <v>Dames</v>
      </c>
      <c r="J1880" t="str">
        <f t="shared" si="347"/>
        <v>537.0</v>
      </c>
      <c r="K1880">
        <f t="shared" si="348"/>
        <v>5</v>
      </c>
      <c r="L1880" s="23" t="str">
        <f t="shared" si="349"/>
        <v>R9 </v>
      </c>
      <c r="M1880" s="23" t="s">
        <v>2932</v>
      </c>
      <c r="N1880" s="23" t="s">
        <v>2933</v>
      </c>
      <c r="O1880" s="23" t="s">
        <v>2525</v>
      </c>
      <c r="P1880" s="23">
        <v>21089</v>
      </c>
      <c r="Q1880" s="23">
        <v>0.74399999999999999</v>
      </c>
      <c r="R1880" s="23" t="s">
        <v>76</v>
      </c>
      <c r="S1880" s="23" t="s">
        <v>36</v>
      </c>
    </row>
    <row r="1881" spans="1:19" x14ac:dyDescent="0.35">
      <c r="A1881" s="23" t="str">
        <f t="shared" si="340"/>
        <v>Markwalder Guillaume</v>
      </c>
      <c r="B1881" s="23" t="str">
        <f t="shared" si="341"/>
        <v>631.91.186.0</v>
      </c>
      <c r="C1881" s="23" t="str">
        <f t="shared" si="342"/>
        <v>R7</v>
      </c>
      <c r="D1881" s="23">
        <f t="shared" si="343"/>
        <v>2.4889999999999999</v>
      </c>
      <c r="E1881" s="23" t="str">
        <f t="shared" si="344"/>
        <v>35+</v>
      </c>
      <c r="F1881" s="23" t="str">
        <f t="shared" si="345"/>
        <v>A</v>
      </c>
      <c r="G1881" s="27" t="s">
        <v>28</v>
      </c>
      <c r="H1881" s="27" t="str">
        <f t="shared" si="339"/>
        <v/>
      </c>
      <c r="I1881" s="23" t="str">
        <f t="shared" si="346"/>
        <v>Messieurs</v>
      </c>
      <c r="J1881" t="str">
        <f t="shared" si="347"/>
        <v>186.0</v>
      </c>
      <c r="K1881">
        <f t="shared" si="348"/>
        <v>1</v>
      </c>
      <c r="L1881" s="23" t="str">
        <f t="shared" si="349"/>
        <v>R7 </v>
      </c>
      <c r="M1881" s="23" t="s">
        <v>536</v>
      </c>
      <c r="N1881" s="23" t="s">
        <v>537</v>
      </c>
      <c r="O1881" s="23" t="s">
        <v>2518</v>
      </c>
      <c r="P1881" s="23">
        <v>15873</v>
      </c>
      <c r="Q1881" s="23">
        <v>2.4889999999999999</v>
      </c>
      <c r="R1881" s="23" t="s">
        <v>42</v>
      </c>
      <c r="S1881" s="23" t="s">
        <v>36</v>
      </c>
    </row>
    <row r="1882" spans="1:19" x14ac:dyDescent="0.35">
      <c r="A1882" s="23" t="str">
        <f t="shared" si="340"/>
        <v>Marlier Patrick</v>
      </c>
      <c r="B1882" s="23" t="str">
        <f t="shared" si="341"/>
        <v>631.82.176.0</v>
      </c>
      <c r="C1882" s="23" t="str">
        <f t="shared" si="342"/>
        <v>R9</v>
      </c>
      <c r="D1882" s="23">
        <f t="shared" si="343"/>
        <v>0.75</v>
      </c>
      <c r="E1882" s="23" t="str">
        <f t="shared" si="344"/>
        <v>40+</v>
      </c>
      <c r="F1882" s="23" t="str">
        <f t="shared" si="345"/>
        <v>A</v>
      </c>
      <c r="G1882" s="27" t="s">
        <v>4910</v>
      </c>
      <c r="H1882" s="27" t="str">
        <f t="shared" si="339"/>
        <v/>
      </c>
      <c r="I1882" s="23" t="str">
        <f t="shared" si="346"/>
        <v>Messieurs</v>
      </c>
      <c r="J1882" t="str">
        <f t="shared" si="347"/>
        <v>176.0</v>
      </c>
      <c r="K1882">
        <f t="shared" si="348"/>
        <v>1</v>
      </c>
      <c r="L1882" s="23" t="str">
        <f t="shared" si="349"/>
        <v>R9 </v>
      </c>
      <c r="M1882" s="23" t="s">
        <v>6898</v>
      </c>
      <c r="N1882" s="23" t="s">
        <v>6899</v>
      </c>
      <c r="O1882" s="23" t="s">
        <v>2525</v>
      </c>
      <c r="P1882" s="23">
        <v>32606</v>
      </c>
      <c r="Q1882" s="23">
        <v>0.75</v>
      </c>
      <c r="R1882" s="23" t="s">
        <v>68</v>
      </c>
      <c r="S1882" s="23" t="s">
        <v>36</v>
      </c>
    </row>
    <row r="1883" spans="1:19" x14ac:dyDescent="0.35">
      <c r="A1883" s="23" t="str">
        <f t="shared" si="340"/>
        <v>Maroofi Rayan</v>
      </c>
      <c r="B1883" s="23" t="str">
        <f t="shared" si="341"/>
        <v>631.11.371.0</v>
      </c>
      <c r="C1883" s="23" t="str">
        <f t="shared" si="342"/>
        <v>R9</v>
      </c>
      <c r="D1883" s="23">
        <f t="shared" si="343"/>
        <v>0.52300000000000002</v>
      </c>
      <c r="E1883" s="23" t="str">
        <f t="shared" si="344"/>
        <v>16&amp;U</v>
      </c>
      <c r="F1883" s="23" t="str">
        <f t="shared" si="345"/>
        <v>A</v>
      </c>
      <c r="G1883" s="27" t="s">
        <v>29</v>
      </c>
      <c r="H1883" s="27" t="str">
        <f t="shared" si="339"/>
        <v/>
      </c>
      <c r="I1883" s="23" t="str">
        <f t="shared" si="346"/>
        <v>Messieurs</v>
      </c>
      <c r="J1883" t="str">
        <f t="shared" si="347"/>
        <v>371.0</v>
      </c>
      <c r="K1883">
        <f t="shared" si="348"/>
        <v>3</v>
      </c>
      <c r="L1883" s="23" t="str">
        <f t="shared" si="349"/>
        <v>R9 </v>
      </c>
      <c r="M1883" s="23" t="s">
        <v>5604</v>
      </c>
      <c r="N1883" s="23" t="s">
        <v>5605</v>
      </c>
      <c r="O1883" s="23" t="s">
        <v>2525</v>
      </c>
      <c r="P1883" s="23">
        <v>58964</v>
      </c>
      <c r="Q1883" s="23">
        <v>0.52300000000000002</v>
      </c>
      <c r="R1883" s="23" t="s">
        <v>85</v>
      </c>
      <c r="S1883" s="23" t="s">
        <v>36</v>
      </c>
    </row>
    <row r="1884" spans="1:19" x14ac:dyDescent="0.35">
      <c r="A1884" s="23" t="str">
        <f t="shared" si="340"/>
        <v>Marque Roland</v>
      </c>
      <c r="B1884" s="23" t="str">
        <f t="shared" si="341"/>
        <v>605.79.459.0</v>
      </c>
      <c r="C1884" s="23" t="str">
        <f t="shared" si="342"/>
        <v>R9</v>
      </c>
      <c r="D1884" s="23">
        <f t="shared" si="343"/>
        <v>0.745</v>
      </c>
      <c r="E1884" s="23" t="str">
        <f t="shared" si="344"/>
        <v>45+</v>
      </c>
      <c r="F1884" s="23" t="str">
        <f t="shared" si="345"/>
        <v>A</v>
      </c>
      <c r="G1884" s="27" t="s">
        <v>5553</v>
      </c>
      <c r="H1884" s="27" t="str">
        <f t="shared" si="339"/>
        <v/>
      </c>
      <c r="I1884" s="23" t="str">
        <f t="shared" si="346"/>
        <v>Messieurs</v>
      </c>
      <c r="J1884" t="str">
        <f t="shared" si="347"/>
        <v>459.0</v>
      </c>
      <c r="K1884">
        <f t="shared" si="348"/>
        <v>4</v>
      </c>
      <c r="L1884" s="23" t="str">
        <f t="shared" si="349"/>
        <v>R9 </v>
      </c>
      <c r="M1884" s="23" t="s">
        <v>5517</v>
      </c>
      <c r="N1884" s="23" t="s">
        <v>5518</v>
      </c>
      <c r="O1884" s="23" t="s">
        <v>2525</v>
      </c>
      <c r="P1884" s="23">
        <v>44992</v>
      </c>
      <c r="Q1884" s="23">
        <v>0.745</v>
      </c>
      <c r="R1884" s="23" t="s">
        <v>76</v>
      </c>
      <c r="S1884" s="23" t="s">
        <v>36</v>
      </c>
    </row>
    <row r="1885" spans="1:19" x14ac:dyDescent="0.35">
      <c r="A1885" s="23" t="str">
        <f t="shared" si="340"/>
        <v>Marquez Alberto</v>
      </c>
      <c r="B1885" s="23" t="str">
        <f t="shared" si="341"/>
        <v>631.83.152.0</v>
      </c>
      <c r="C1885" s="23" t="str">
        <f t="shared" si="342"/>
        <v>R9</v>
      </c>
      <c r="D1885" s="23">
        <f t="shared" si="343"/>
        <v>0.75</v>
      </c>
      <c r="E1885" s="23" t="str">
        <f t="shared" si="344"/>
        <v>40+</v>
      </c>
      <c r="F1885" s="23" t="str">
        <f t="shared" si="345"/>
        <v>S</v>
      </c>
      <c r="G1885" s="27" t="s">
        <v>3273</v>
      </c>
      <c r="H1885" s="27" t="str">
        <f t="shared" si="339"/>
        <v/>
      </c>
      <c r="I1885" s="23" t="str">
        <f t="shared" si="346"/>
        <v>Messieurs</v>
      </c>
      <c r="J1885" t="str">
        <f t="shared" si="347"/>
        <v>152.0</v>
      </c>
      <c r="K1885">
        <f t="shared" si="348"/>
        <v>1</v>
      </c>
      <c r="L1885" s="23" t="str">
        <f t="shared" si="349"/>
        <v>R9 </v>
      </c>
      <c r="M1885" s="23" t="s">
        <v>3579</v>
      </c>
      <c r="N1885" s="23" t="s">
        <v>3580</v>
      </c>
      <c r="O1885" s="23" t="s">
        <v>2525</v>
      </c>
      <c r="P1885" s="23">
        <v>32606</v>
      </c>
      <c r="Q1885" s="23">
        <v>0.75</v>
      </c>
      <c r="R1885" s="23" t="s">
        <v>68</v>
      </c>
      <c r="S1885" s="23" t="s">
        <v>822</v>
      </c>
    </row>
    <row r="1886" spans="1:19" x14ac:dyDescent="0.35">
      <c r="A1886" s="23" t="str">
        <f t="shared" si="340"/>
        <v>Marteddu Franco</v>
      </c>
      <c r="B1886" s="23" t="str">
        <f t="shared" si="341"/>
        <v>632.65.124.0</v>
      </c>
      <c r="C1886" s="23" t="str">
        <f t="shared" si="342"/>
        <v>R9</v>
      </c>
      <c r="D1886" s="23">
        <f t="shared" si="343"/>
        <v>0.75</v>
      </c>
      <c r="E1886" s="23" t="str">
        <f t="shared" si="344"/>
        <v>60+</v>
      </c>
      <c r="F1886" s="23" t="str">
        <f t="shared" si="345"/>
        <v>S</v>
      </c>
      <c r="G1886" s="27" t="s">
        <v>497</v>
      </c>
      <c r="H1886" s="27" t="str">
        <f t="shared" si="339"/>
        <v/>
      </c>
      <c r="I1886" s="23" t="str">
        <f t="shared" si="346"/>
        <v>Messieurs</v>
      </c>
      <c r="J1886" t="str">
        <f t="shared" si="347"/>
        <v>124.0</v>
      </c>
      <c r="K1886">
        <f t="shared" si="348"/>
        <v>1</v>
      </c>
      <c r="L1886" s="23" t="str">
        <f t="shared" si="349"/>
        <v>R9 </v>
      </c>
      <c r="M1886" s="23" t="s">
        <v>1220</v>
      </c>
      <c r="N1886" s="23" t="s">
        <v>1221</v>
      </c>
      <c r="O1886" s="23" t="s">
        <v>2525</v>
      </c>
      <c r="P1886" s="23">
        <v>32606</v>
      </c>
      <c r="Q1886" s="23">
        <v>0.75</v>
      </c>
      <c r="R1886" s="23" t="s">
        <v>47</v>
      </c>
      <c r="S1886" s="23" t="s">
        <v>822</v>
      </c>
    </row>
    <row r="1887" spans="1:19" x14ac:dyDescent="0.35">
      <c r="A1887" s="23" t="str">
        <f t="shared" si="340"/>
        <v>Martin Alexandre</v>
      </c>
      <c r="B1887" s="23" t="str">
        <f t="shared" si="341"/>
        <v>633.86.413.0</v>
      </c>
      <c r="C1887" s="23" t="str">
        <f t="shared" si="342"/>
        <v>R9</v>
      </c>
      <c r="D1887" s="23">
        <f t="shared" si="343"/>
        <v>0.75</v>
      </c>
      <c r="E1887" s="23" t="str">
        <f t="shared" si="344"/>
        <v>40+</v>
      </c>
      <c r="F1887" s="23" t="str">
        <f t="shared" si="345"/>
        <v>S</v>
      </c>
      <c r="G1887" s="27" t="s">
        <v>28</v>
      </c>
      <c r="H1887" s="27" t="str">
        <f t="shared" si="339"/>
        <v/>
      </c>
      <c r="I1887" s="23" t="str">
        <f t="shared" si="346"/>
        <v>Messieurs</v>
      </c>
      <c r="J1887" t="str">
        <f t="shared" si="347"/>
        <v>413.0</v>
      </c>
      <c r="K1887">
        <f t="shared" si="348"/>
        <v>4</v>
      </c>
      <c r="L1887" s="23" t="str">
        <f t="shared" si="349"/>
        <v>R9 </v>
      </c>
      <c r="M1887" s="23" t="s">
        <v>338</v>
      </c>
      <c r="N1887" s="23" t="s">
        <v>339</v>
      </c>
      <c r="O1887" s="23" t="s">
        <v>2525</v>
      </c>
      <c r="P1887" s="23">
        <v>32606</v>
      </c>
      <c r="Q1887" s="23">
        <v>0.75</v>
      </c>
      <c r="R1887" s="23" t="s">
        <v>68</v>
      </c>
      <c r="S1887" s="23" t="s">
        <v>822</v>
      </c>
    </row>
    <row r="1888" spans="1:19" x14ac:dyDescent="0.35">
      <c r="A1888" s="23" t="str">
        <f t="shared" si="340"/>
        <v>Martin Alexis</v>
      </c>
      <c r="B1888" s="23" t="str">
        <f t="shared" si="341"/>
        <v>633.80.156.0</v>
      </c>
      <c r="C1888" s="23" t="str">
        <f t="shared" si="342"/>
        <v>R7</v>
      </c>
      <c r="D1888" s="23">
        <f t="shared" si="343"/>
        <v>2.1419999999999999</v>
      </c>
      <c r="E1888" s="23" t="str">
        <f t="shared" si="344"/>
        <v>45+</v>
      </c>
      <c r="F1888" s="23" t="str">
        <f t="shared" si="345"/>
        <v>A</v>
      </c>
      <c r="G1888" s="27" t="s">
        <v>28</v>
      </c>
      <c r="H1888" s="27" t="str">
        <f t="shared" si="339"/>
        <v/>
      </c>
      <c r="I1888" s="23" t="str">
        <f t="shared" si="346"/>
        <v>Messieurs</v>
      </c>
      <c r="J1888" t="str">
        <f t="shared" si="347"/>
        <v>156.0</v>
      </c>
      <c r="K1888">
        <f t="shared" si="348"/>
        <v>1</v>
      </c>
      <c r="L1888" s="23" t="str">
        <f t="shared" si="349"/>
        <v>R7 </v>
      </c>
      <c r="M1888" s="23" t="s">
        <v>480</v>
      </c>
      <c r="N1888" s="23" t="s">
        <v>481</v>
      </c>
      <c r="O1888" s="23" t="s">
        <v>2518</v>
      </c>
      <c r="P1888" s="23">
        <v>18351</v>
      </c>
      <c r="Q1888" s="23">
        <v>2.1419999999999999</v>
      </c>
      <c r="R1888" s="23" t="s">
        <v>76</v>
      </c>
      <c r="S1888" s="23" t="s">
        <v>36</v>
      </c>
    </row>
    <row r="1889" spans="1:19" x14ac:dyDescent="0.35">
      <c r="A1889" s="23" t="str">
        <f t="shared" si="340"/>
        <v>Martin Christel</v>
      </c>
      <c r="B1889" s="23" t="str">
        <f t="shared" si="341"/>
        <v>633.81.543.0</v>
      </c>
      <c r="C1889" s="23" t="str">
        <f t="shared" si="342"/>
        <v>R9</v>
      </c>
      <c r="D1889" s="23">
        <f t="shared" si="343"/>
        <v>0.75</v>
      </c>
      <c r="E1889" s="23" t="str">
        <f t="shared" si="344"/>
        <v>45+</v>
      </c>
      <c r="F1889" s="23" t="str">
        <f t="shared" si="345"/>
        <v>S</v>
      </c>
      <c r="G1889" s="27" t="s">
        <v>497</v>
      </c>
      <c r="H1889" s="27" t="str">
        <f t="shared" si="339"/>
        <v/>
      </c>
      <c r="I1889" s="23" t="str">
        <f t="shared" si="346"/>
        <v>Dames</v>
      </c>
      <c r="J1889" t="str">
        <f t="shared" si="347"/>
        <v>543.0</v>
      </c>
      <c r="K1889">
        <f t="shared" si="348"/>
        <v>5</v>
      </c>
      <c r="L1889" s="23" t="str">
        <f t="shared" si="349"/>
        <v>R9 </v>
      </c>
      <c r="M1889" s="23" t="s">
        <v>1222</v>
      </c>
      <c r="N1889" s="23" t="s">
        <v>1223</v>
      </c>
      <c r="O1889" s="23" t="s">
        <v>2525</v>
      </c>
      <c r="P1889" s="23">
        <v>11849</v>
      </c>
      <c r="Q1889" s="23">
        <v>0.75</v>
      </c>
      <c r="R1889" s="23" t="s">
        <v>76</v>
      </c>
      <c r="S1889" s="23" t="s">
        <v>822</v>
      </c>
    </row>
    <row r="1890" spans="1:19" x14ac:dyDescent="0.35">
      <c r="A1890" s="23" t="str">
        <f t="shared" si="340"/>
        <v>Martin Fabio</v>
      </c>
      <c r="B1890" s="23" t="str">
        <f t="shared" si="341"/>
        <v>633.18.163.0</v>
      </c>
      <c r="C1890" s="23" t="str">
        <f t="shared" si="342"/>
        <v>R9</v>
      </c>
      <c r="D1890" s="23">
        <f t="shared" si="343"/>
        <v>0.745</v>
      </c>
      <c r="E1890" s="23" t="str">
        <f t="shared" si="344"/>
        <v>10&amp;U</v>
      </c>
      <c r="F1890" s="23" t="str">
        <f t="shared" si="345"/>
        <v>A</v>
      </c>
      <c r="G1890" s="27" t="s">
        <v>4909</v>
      </c>
      <c r="H1890" s="27" t="str">
        <f t="shared" si="339"/>
        <v/>
      </c>
      <c r="I1890" s="23" t="str">
        <f t="shared" si="346"/>
        <v>Messieurs</v>
      </c>
      <c r="J1890" t="str">
        <f t="shared" si="347"/>
        <v>163.0</v>
      </c>
      <c r="K1890">
        <f t="shared" si="348"/>
        <v>1</v>
      </c>
      <c r="L1890" s="23" t="str">
        <f t="shared" si="349"/>
        <v>R9 </v>
      </c>
      <c r="M1890" s="23" t="s">
        <v>5963</v>
      </c>
      <c r="N1890" s="23" t="s">
        <v>5964</v>
      </c>
      <c r="O1890" s="23" t="s">
        <v>2525</v>
      </c>
      <c r="P1890" s="23">
        <v>44992</v>
      </c>
      <c r="Q1890" s="23">
        <v>0.745</v>
      </c>
      <c r="R1890" s="23" t="s">
        <v>106</v>
      </c>
      <c r="S1890" s="23" t="s">
        <v>36</v>
      </c>
    </row>
    <row r="1891" spans="1:19" x14ac:dyDescent="0.35">
      <c r="A1891" s="23" t="str">
        <f t="shared" si="340"/>
        <v>Martin Giles</v>
      </c>
      <c r="B1891" s="23" t="str">
        <f t="shared" si="341"/>
        <v>633.55.262.0</v>
      </c>
      <c r="C1891" s="23" t="str">
        <f t="shared" si="342"/>
        <v>R9</v>
      </c>
      <c r="D1891" s="23">
        <f t="shared" si="343"/>
        <v>0.76900000000000002</v>
      </c>
      <c r="E1891" s="23" t="str">
        <f t="shared" si="344"/>
        <v>70+</v>
      </c>
      <c r="F1891" s="23" t="str">
        <f t="shared" si="345"/>
        <v>A</v>
      </c>
      <c r="G1891" s="27" t="s">
        <v>28</v>
      </c>
      <c r="H1891" s="27" t="str">
        <f t="shared" si="339"/>
        <v/>
      </c>
      <c r="I1891" s="23" t="str">
        <f t="shared" si="346"/>
        <v>Messieurs</v>
      </c>
      <c r="J1891" t="str">
        <f t="shared" si="347"/>
        <v>262.0</v>
      </c>
      <c r="K1891">
        <f t="shared" si="348"/>
        <v>2</v>
      </c>
      <c r="L1891" s="23" t="str">
        <f t="shared" si="349"/>
        <v>R9 </v>
      </c>
      <c r="M1891" s="23" t="s">
        <v>318</v>
      </c>
      <c r="N1891" s="23" t="s">
        <v>319</v>
      </c>
      <c r="O1891" s="23" t="s">
        <v>2525</v>
      </c>
      <c r="P1891" s="23">
        <v>32359</v>
      </c>
      <c r="Q1891" s="23">
        <v>0.76900000000000002</v>
      </c>
      <c r="R1891" s="23" t="s">
        <v>144</v>
      </c>
      <c r="S1891" s="23" t="s">
        <v>36</v>
      </c>
    </row>
    <row r="1892" spans="1:19" x14ac:dyDescent="0.35">
      <c r="A1892" s="23" t="str">
        <f t="shared" si="340"/>
        <v>Martin Gondoula</v>
      </c>
      <c r="B1892" s="23" t="str">
        <f t="shared" si="341"/>
        <v>633.50.504.0</v>
      </c>
      <c r="C1892" s="23" t="str">
        <f t="shared" si="342"/>
        <v>R9</v>
      </c>
      <c r="D1892" s="23">
        <f t="shared" si="343"/>
        <v>0.75</v>
      </c>
      <c r="E1892" s="23" t="str">
        <f t="shared" si="344"/>
        <v>75+</v>
      </c>
      <c r="F1892" s="23" t="str">
        <f t="shared" si="345"/>
        <v>S</v>
      </c>
      <c r="G1892" s="27" t="s">
        <v>497</v>
      </c>
      <c r="H1892" s="27" t="str">
        <f t="shared" si="339"/>
        <v/>
      </c>
      <c r="I1892" s="23" t="str">
        <f t="shared" si="346"/>
        <v>Dames</v>
      </c>
      <c r="J1892" t="str">
        <f t="shared" si="347"/>
        <v>504.0</v>
      </c>
      <c r="K1892">
        <f t="shared" si="348"/>
        <v>5</v>
      </c>
      <c r="L1892" s="23" t="str">
        <f t="shared" si="349"/>
        <v>R9 </v>
      </c>
      <c r="M1892" s="23" t="s">
        <v>1224</v>
      </c>
      <c r="N1892" s="23" t="s">
        <v>1225</v>
      </c>
      <c r="O1892" s="23" t="s">
        <v>2525</v>
      </c>
      <c r="P1892" s="23">
        <v>11849</v>
      </c>
      <c r="Q1892" s="23">
        <v>0.75</v>
      </c>
      <c r="R1892" s="23" t="s">
        <v>155</v>
      </c>
      <c r="S1892" s="23" t="s">
        <v>822</v>
      </c>
    </row>
    <row r="1893" spans="1:19" x14ac:dyDescent="0.35">
      <c r="A1893" s="23" t="str">
        <f t="shared" si="340"/>
        <v>Martin Gregory</v>
      </c>
      <c r="B1893" s="23" t="str">
        <f t="shared" si="341"/>
        <v>633.95.443.0</v>
      </c>
      <c r="C1893" s="23" t="str">
        <f t="shared" si="342"/>
        <v>R9</v>
      </c>
      <c r="D1893" s="23">
        <f t="shared" si="343"/>
        <v>0.75</v>
      </c>
      <c r="E1893" s="23" t="str">
        <f t="shared" si="344"/>
        <v>A</v>
      </c>
      <c r="F1893" s="23" t="str">
        <f t="shared" si="345"/>
        <v>A</v>
      </c>
      <c r="G1893" s="27" t="s">
        <v>28</v>
      </c>
      <c r="H1893" s="27" t="str">
        <f t="shared" si="339"/>
        <v/>
      </c>
      <c r="I1893" s="23" t="str">
        <f t="shared" si="346"/>
        <v>Messieurs</v>
      </c>
      <c r="J1893" t="str">
        <f t="shared" si="347"/>
        <v>443.0</v>
      </c>
      <c r="K1893">
        <f t="shared" si="348"/>
        <v>4</v>
      </c>
      <c r="L1893" s="23" t="str">
        <f t="shared" si="349"/>
        <v>R9 </v>
      </c>
      <c r="M1893" s="23" t="s">
        <v>336</v>
      </c>
      <c r="N1893" s="23" t="s">
        <v>337</v>
      </c>
      <c r="O1893" s="23" t="s">
        <v>2525</v>
      </c>
      <c r="P1893" s="23">
        <v>32606</v>
      </c>
      <c r="Q1893" s="23">
        <v>0.75</v>
      </c>
      <c r="R1893" s="23" t="s">
        <v>36</v>
      </c>
      <c r="S1893" s="23" t="s">
        <v>36</v>
      </c>
    </row>
    <row r="1894" spans="1:19" x14ac:dyDescent="0.35">
      <c r="A1894" s="23" t="str">
        <f t="shared" si="340"/>
        <v>Martin Thierry</v>
      </c>
      <c r="B1894" s="23" t="str">
        <f t="shared" si="341"/>
        <v>633.56.387.0</v>
      </c>
      <c r="C1894" s="23" t="str">
        <f t="shared" si="342"/>
        <v>R7</v>
      </c>
      <c r="D1894" s="23">
        <f t="shared" si="343"/>
        <v>2.2090000000000001</v>
      </c>
      <c r="E1894" s="23" t="str">
        <f t="shared" si="344"/>
        <v>70+</v>
      </c>
      <c r="F1894" s="23" t="str">
        <f t="shared" si="345"/>
        <v>A</v>
      </c>
      <c r="G1894" s="27" t="s">
        <v>28</v>
      </c>
      <c r="H1894" s="27" t="str">
        <f t="shared" ref="H1894:H1955" si="350">IF(B1894=B1893,1,"")</f>
        <v/>
      </c>
      <c r="I1894" s="23" t="str">
        <f t="shared" si="346"/>
        <v>Messieurs</v>
      </c>
      <c r="J1894" t="str">
        <f t="shared" si="347"/>
        <v>387.0</v>
      </c>
      <c r="K1894">
        <f t="shared" si="348"/>
        <v>3</v>
      </c>
      <c r="L1894" s="23" t="str">
        <f t="shared" si="349"/>
        <v>R7 </v>
      </c>
      <c r="M1894" s="23" t="s">
        <v>284</v>
      </c>
      <c r="N1894" s="23" t="s">
        <v>285</v>
      </c>
      <c r="O1894" s="23" t="s">
        <v>2518</v>
      </c>
      <c r="P1894" s="23">
        <v>17870</v>
      </c>
      <c r="Q1894" s="23">
        <v>2.2090000000000001</v>
      </c>
      <c r="R1894" s="23" t="s">
        <v>144</v>
      </c>
      <c r="S1894" s="23" t="s">
        <v>36</v>
      </c>
    </row>
    <row r="1895" spans="1:19" x14ac:dyDescent="0.35">
      <c r="A1895" s="23" t="str">
        <f t="shared" si="340"/>
        <v>Martin Vincent</v>
      </c>
      <c r="B1895" s="23" t="str">
        <f t="shared" si="341"/>
        <v>633.94.369.0</v>
      </c>
      <c r="C1895" s="23" t="str">
        <f t="shared" si="342"/>
        <v>R9</v>
      </c>
      <c r="D1895" s="23">
        <f t="shared" si="343"/>
        <v>0.75</v>
      </c>
      <c r="E1895" s="23" t="str">
        <f t="shared" si="344"/>
        <v>A</v>
      </c>
      <c r="F1895" s="23" t="str">
        <f t="shared" si="345"/>
        <v>S</v>
      </c>
      <c r="G1895" s="27" t="s">
        <v>497</v>
      </c>
      <c r="H1895" s="27" t="str">
        <f t="shared" si="350"/>
        <v/>
      </c>
      <c r="I1895" s="23" t="str">
        <f t="shared" si="346"/>
        <v>Messieurs</v>
      </c>
      <c r="J1895" t="str">
        <f t="shared" si="347"/>
        <v>369.0</v>
      </c>
      <c r="K1895">
        <f t="shared" si="348"/>
        <v>3</v>
      </c>
      <c r="L1895" s="23" t="str">
        <f t="shared" si="349"/>
        <v>R9 </v>
      </c>
      <c r="M1895" s="23" t="s">
        <v>1226</v>
      </c>
      <c r="N1895" s="23" t="s">
        <v>1227</v>
      </c>
      <c r="O1895" s="23" t="s">
        <v>2525</v>
      </c>
      <c r="P1895" s="23">
        <v>32606</v>
      </c>
      <c r="Q1895" s="23">
        <v>0.75</v>
      </c>
      <c r="R1895" s="23" t="s">
        <v>36</v>
      </c>
      <c r="S1895" s="23" t="s">
        <v>822</v>
      </c>
    </row>
    <row r="1896" spans="1:19" x14ac:dyDescent="0.35">
      <c r="A1896" s="23" t="str">
        <f t="shared" si="340"/>
        <v>Martinet Nicolas</v>
      </c>
      <c r="B1896" s="23" t="str">
        <f t="shared" si="341"/>
        <v>633.67.112.0</v>
      </c>
      <c r="C1896" s="23" t="str">
        <f t="shared" si="342"/>
        <v>R8</v>
      </c>
      <c r="D1896" s="23">
        <f t="shared" si="343"/>
        <v>0.99</v>
      </c>
      <c r="E1896" s="23" t="str">
        <f t="shared" si="344"/>
        <v>55+</v>
      </c>
      <c r="F1896" s="23" t="str">
        <f t="shared" si="345"/>
        <v>A</v>
      </c>
      <c r="G1896" s="27" t="s">
        <v>4909</v>
      </c>
      <c r="H1896" s="27" t="str">
        <f t="shared" si="350"/>
        <v/>
      </c>
      <c r="I1896" s="23" t="str">
        <f t="shared" si="346"/>
        <v>Messieurs</v>
      </c>
      <c r="J1896" t="str">
        <f t="shared" si="347"/>
        <v>112.0</v>
      </c>
      <c r="K1896">
        <f t="shared" si="348"/>
        <v>1</v>
      </c>
      <c r="L1896" s="23" t="str">
        <f t="shared" si="349"/>
        <v>R8 </v>
      </c>
      <c r="M1896" s="23" t="s">
        <v>5827</v>
      </c>
      <c r="N1896" s="23" t="s">
        <v>5828</v>
      </c>
      <c r="O1896" s="23" t="s">
        <v>2522</v>
      </c>
      <c r="P1896" s="23">
        <v>29185</v>
      </c>
      <c r="Q1896" s="23">
        <v>0.99</v>
      </c>
      <c r="R1896" s="23" t="s">
        <v>53</v>
      </c>
      <c r="S1896" s="23" t="s">
        <v>36</v>
      </c>
    </row>
    <row r="1897" spans="1:19" x14ac:dyDescent="0.35">
      <c r="A1897" s="23" t="str">
        <f t="shared" si="340"/>
        <v>Martinez Felix</v>
      </c>
      <c r="B1897" s="23" t="str">
        <f t="shared" si="341"/>
        <v>633.09.303.0</v>
      </c>
      <c r="C1897" s="23" t="str">
        <f t="shared" si="342"/>
        <v>R9</v>
      </c>
      <c r="D1897" s="23">
        <f t="shared" si="343"/>
        <v>0.754</v>
      </c>
      <c r="E1897" s="23" t="str">
        <f t="shared" si="344"/>
        <v>18&amp;U</v>
      </c>
      <c r="F1897" s="23" t="str">
        <f t="shared" si="345"/>
        <v>A</v>
      </c>
      <c r="G1897" s="27" t="s">
        <v>3274</v>
      </c>
      <c r="H1897" s="27" t="str">
        <f t="shared" si="350"/>
        <v/>
      </c>
      <c r="I1897" s="23" t="str">
        <f t="shared" si="346"/>
        <v>Messieurs</v>
      </c>
      <c r="J1897" t="str">
        <f t="shared" si="347"/>
        <v>303.0</v>
      </c>
      <c r="K1897">
        <f t="shared" si="348"/>
        <v>3</v>
      </c>
      <c r="L1897" s="23" t="str">
        <f t="shared" si="349"/>
        <v>R9 </v>
      </c>
      <c r="M1897" s="23" t="s">
        <v>3726</v>
      </c>
      <c r="N1897" s="23" t="s">
        <v>3727</v>
      </c>
      <c r="O1897" s="23" t="s">
        <v>2525</v>
      </c>
      <c r="P1897" s="23">
        <v>32552</v>
      </c>
      <c r="Q1897" s="23">
        <v>0.754</v>
      </c>
      <c r="R1897" s="23" t="s">
        <v>71</v>
      </c>
      <c r="S1897" s="23" t="s">
        <v>36</v>
      </c>
    </row>
    <row r="1898" spans="1:19" x14ac:dyDescent="0.35">
      <c r="A1898" s="23" t="str">
        <f t="shared" si="340"/>
        <v>Martinez José</v>
      </c>
      <c r="B1898" s="23" t="str">
        <f t="shared" si="341"/>
        <v>633.99.217.0</v>
      </c>
      <c r="C1898" s="23" t="str">
        <f t="shared" si="342"/>
        <v>R9</v>
      </c>
      <c r="D1898" s="23">
        <f t="shared" si="343"/>
        <v>0.75</v>
      </c>
      <c r="E1898" s="23" t="str">
        <f t="shared" si="344"/>
        <v>A</v>
      </c>
      <c r="F1898" s="23" t="str">
        <f t="shared" si="345"/>
        <v>S</v>
      </c>
      <c r="G1898" s="27" t="s">
        <v>2783</v>
      </c>
      <c r="H1898" s="27" t="str">
        <f t="shared" si="350"/>
        <v/>
      </c>
      <c r="I1898" s="23" t="str">
        <f t="shared" si="346"/>
        <v>Messieurs</v>
      </c>
      <c r="J1898" t="str">
        <f t="shared" si="347"/>
        <v>217.0</v>
      </c>
      <c r="K1898">
        <f t="shared" si="348"/>
        <v>2</v>
      </c>
      <c r="L1898" s="23" t="str">
        <f t="shared" si="349"/>
        <v>R9 </v>
      </c>
      <c r="M1898" s="23" t="s">
        <v>1602</v>
      </c>
      <c r="N1898" s="23" t="s">
        <v>188</v>
      </c>
      <c r="O1898" s="23" t="s">
        <v>2525</v>
      </c>
      <c r="P1898" s="23">
        <v>32606</v>
      </c>
      <c r="Q1898" s="23">
        <v>0.75</v>
      </c>
      <c r="R1898" s="23" t="s">
        <v>36</v>
      </c>
      <c r="S1898" s="23" t="s">
        <v>822</v>
      </c>
    </row>
    <row r="1899" spans="1:19" x14ac:dyDescent="0.35">
      <c r="A1899" s="23" t="str">
        <f t="shared" si="340"/>
        <v>Martinez Marcos</v>
      </c>
      <c r="B1899" s="23" t="str">
        <f t="shared" si="341"/>
        <v>633.78.422.0</v>
      </c>
      <c r="C1899" s="23" t="str">
        <f t="shared" si="342"/>
        <v>R7</v>
      </c>
      <c r="D1899" s="23">
        <f t="shared" si="343"/>
        <v>3.3849999999999998</v>
      </c>
      <c r="E1899" s="23" t="str">
        <f t="shared" si="344"/>
        <v>45+</v>
      </c>
      <c r="F1899" s="23" t="str">
        <f t="shared" si="345"/>
        <v>A</v>
      </c>
      <c r="G1899" s="27" t="s">
        <v>3274</v>
      </c>
      <c r="H1899" s="27" t="str">
        <f t="shared" si="350"/>
        <v/>
      </c>
      <c r="I1899" s="23" t="str">
        <f t="shared" si="346"/>
        <v>Messieurs</v>
      </c>
      <c r="J1899" t="str">
        <f t="shared" si="347"/>
        <v>422.0</v>
      </c>
      <c r="K1899">
        <f t="shared" si="348"/>
        <v>4</v>
      </c>
      <c r="L1899" s="23" t="str">
        <f t="shared" si="349"/>
        <v>R7 </v>
      </c>
      <c r="M1899" s="23" t="s">
        <v>3710</v>
      </c>
      <c r="N1899" s="23" t="s">
        <v>3711</v>
      </c>
      <c r="O1899" s="23" t="s">
        <v>2518</v>
      </c>
      <c r="P1899" s="23">
        <v>10579</v>
      </c>
      <c r="Q1899" s="23">
        <v>3.3849999999999998</v>
      </c>
      <c r="R1899" s="23" t="s">
        <v>76</v>
      </c>
      <c r="S1899" s="23" t="s">
        <v>36</v>
      </c>
    </row>
    <row r="1900" spans="1:19" x14ac:dyDescent="0.35">
      <c r="A1900" s="23" t="str">
        <f t="shared" si="340"/>
        <v>Martinez Miguel</v>
      </c>
      <c r="B1900" s="23" t="str">
        <f t="shared" si="341"/>
        <v>633.96.459.0</v>
      </c>
      <c r="C1900" s="23" t="str">
        <f t="shared" si="342"/>
        <v>R9</v>
      </c>
      <c r="D1900" s="23">
        <f t="shared" si="343"/>
        <v>0.75</v>
      </c>
      <c r="E1900" s="23" t="str">
        <f t="shared" si="344"/>
        <v>A</v>
      </c>
      <c r="F1900" s="23" t="str">
        <f t="shared" si="345"/>
        <v>S</v>
      </c>
      <c r="G1900" s="27" t="s">
        <v>2783</v>
      </c>
      <c r="H1900" s="27" t="str">
        <f t="shared" si="350"/>
        <v/>
      </c>
      <c r="I1900" s="23" t="str">
        <f t="shared" si="346"/>
        <v>Messieurs</v>
      </c>
      <c r="J1900" t="str">
        <f t="shared" si="347"/>
        <v>459.0</v>
      </c>
      <c r="K1900">
        <f t="shared" si="348"/>
        <v>4</v>
      </c>
      <c r="L1900" s="23" t="str">
        <f t="shared" si="349"/>
        <v>R9 </v>
      </c>
      <c r="M1900" s="23" t="s">
        <v>1603</v>
      </c>
      <c r="N1900" s="23" t="s">
        <v>1604</v>
      </c>
      <c r="O1900" s="23" t="s">
        <v>2525</v>
      </c>
      <c r="P1900" s="23">
        <v>32606</v>
      </c>
      <c r="Q1900" s="23">
        <v>0.75</v>
      </c>
      <c r="R1900" s="23" t="s">
        <v>36</v>
      </c>
      <c r="S1900" s="23" t="s">
        <v>822</v>
      </c>
    </row>
    <row r="1901" spans="1:19" x14ac:dyDescent="0.35">
      <c r="A1901" s="23" t="str">
        <f t="shared" si="340"/>
        <v>Martinez Nolann</v>
      </c>
      <c r="B1901" s="23" t="str">
        <f t="shared" si="341"/>
        <v>633.14.183.0</v>
      </c>
      <c r="C1901" s="23" t="str">
        <f t="shared" si="342"/>
        <v>R9</v>
      </c>
      <c r="D1901" s="23">
        <f t="shared" si="343"/>
        <v>0.67500000000000004</v>
      </c>
      <c r="E1901" s="23" t="str">
        <f t="shared" si="344"/>
        <v>12&amp;U</v>
      </c>
      <c r="F1901" s="23" t="str">
        <f t="shared" si="345"/>
        <v>A</v>
      </c>
      <c r="G1901" s="27" t="s">
        <v>29</v>
      </c>
      <c r="H1901" s="27" t="str">
        <f t="shared" si="350"/>
        <v/>
      </c>
      <c r="I1901" s="23" t="str">
        <f t="shared" si="346"/>
        <v>Messieurs</v>
      </c>
      <c r="J1901" t="str">
        <f t="shared" si="347"/>
        <v>183.0</v>
      </c>
      <c r="K1901">
        <f t="shared" si="348"/>
        <v>1</v>
      </c>
      <c r="L1901" s="23" t="str">
        <f t="shared" si="349"/>
        <v>R9 </v>
      </c>
      <c r="M1901" s="23" t="s">
        <v>4320</v>
      </c>
      <c r="N1901" s="23" t="s">
        <v>4321</v>
      </c>
      <c r="O1901" s="23" t="s">
        <v>2525</v>
      </c>
      <c r="P1901" s="23">
        <v>57918</v>
      </c>
      <c r="Q1901" s="23">
        <v>0.67500000000000004</v>
      </c>
      <c r="R1901" s="23" t="s">
        <v>50</v>
      </c>
      <c r="S1901" s="23" t="s">
        <v>36</v>
      </c>
    </row>
    <row r="1902" spans="1:19" x14ac:dyDescent="0.35">
      <c r="A1902" s="23" t="str">
        <f t="shared" si="340"/>
        <v>Martinez Séverine</v>
      </c>
      <c r="B1902" s="23" t="str">
        <f t="shared" si="341"/>
        <v>633.72.785.0</v>
      </c>
      <c r="C1902" s="23" t="str">
        <f t="shared" si="342"/>
        <v>R9</v>
      </c>
      <c r="D1902" s="23">
        <f t="shared" si="343"/>
        <v>0.75</v>
      </c>
      <c r="E1902" s="23" t="str">
        <f t="shared" si="344"/>
        <v>50+</v>
      </c>
      <c r="F1902" s="23" t="str">
        <f t="shared" si="345"/>
        <v>S</v>
      </c>
      <c r="G1902" s="27" t="s">
        <v>4909</v>
      </c>
      <c r="H1902" s="27" t="str">
        <f t="shared" si="350"/>
        <v/>
      </c>
      <c r="I1902" s="23" t="str">
        <f t="shared" si="346"/>
        <v>Dames</v>
      </c>
      <c r="J1902" t="str">
        <f t="shared" si="347"/>
        <v>785.0</v>
      </c>
      <c r="K1902">
        <f t="shared" si="348"/>
        <v>7</v>
      </c>
      <c r="L1902" s="23" t="str">
        <f t="shared" si="349"/>
        <v>R9 </v>
      </c>
      <c r="M1902" s="23" t="s">
        <v>5761</v>
      </c>
      <c r="N1902" s="23" t="s">
        <v>5762</v>
      </c>
      <c r="O1902" s="23" t="s">
        <v>2525</v>
      </c>
      <c r="P1902" s="23">
        <v>11849</v>
      </c>
      <c r="Q1902" s="23">
        <v>0.75</v>
      </c>
      <c r="R1902" s="23" t="s">
        <v>39</v>
      </c>
      <c r="S1902" s="23" t="s">
        <v>822</v>
      </c>
    </row>
    <row r="1903" spans="1:19" x14ac:dyDescent="0.35">
      <c r="A1903" s="23" t="str">
        <f t="shared" si="340"/>
        <v>Martins Pedro</v>
      </c>
      <c r="B1903" s="23" t="str">
        <f t="shared" si="341"/>
        <v>633.74.479.0</v>
      </c>
      <c r="C1903" s="23" t="str">
        <f t="shared" si="342"/>
        <v>R9</v>
      </c>
      <c r="D1903" s="23">
        <f t="shared" si="343"/>
        <v>0.75</v>
      </c>
      <c r="E1903" s="23" t="str">
        <f t="shared" si="344"/>
        <v>50+</v>
      </c>
      <c r="F1903" s="23" t="str">
        <f t="shared" si="345"/>
        <v>S</v>
      </c>
      <c r="G1903" s="27" t="s">
        <v>5553</v>
      </c>
      <c r="H1903" s="27" t="str">
        <f t="shared" si="350"/>
        <v/>
      </c>
      <c r="I1903" s="23" t="str">
        <f t="shared" si="346"/>
        <v>Messieurs</v>
      </c>
      <c r="J1903" t="str">
        <f t="shared" si="347"/>
        <v>479.0</v>
      </c>
      <c r="K1903">
        <f t="shared" si="348"/>
        <v>4</v>
      </c>
      <c r="L1903" s="23" t="str">
        <f t="shared" si="349"/>
        <v>R9 </v>
      </c>
      <c r="M1903" s="23" t="s">
        <v>5429</v>
      </c>
      <c r="N1903" s="23" t="s">
        <v>5430</v>
      </c>
      <c r="O1903" s="23" t="s">
        <v>2525</v>
      </c>
      <c r="P1903" s="23">
        <v>32606</v>
      </c>
      <c r="Q1903" s="23">
        <v>0.75</v>
      </c>
      <c r="R1903" s="23" t="s">
        <v>39</v>
      </c>
      <c r="S1903" s="23" t="s">
        <v>822</v>
      </c>
    </row>
    <row r="1904" spans="1:19" x14ac:dyDescent="0.35">
      <c r="A1904" s="23" t="str">
        <f t="shared" si="340"/>
        <v>Martins Vicente Alex</v>
      </c>
      <c r="B1904" s="23" t="str">
        <f t="shared" si="341"/>
        <v>633.12.480.0</v>
      </c>
      <c r="C1904" s="23" t="str">
        <f t="shared" si="342"/>
        <v>R9</v>
      </c>
      <c r="D1904" s="23">
        <f t="shared" si="343"/>
        <v>0.79500000000000004</v>
      </c>
      <c r="E1904" s="23" t="str">
        <f t="shared" si="344"/>
        <v>14&amp;U</v>
      </c>
      <c r="F1904" s="23" t="str">
        <f t="shared" si="345"/>
        <v>S</v>
      </c>
      <c r="G1904" s="27" t="s">
        <v>2783</v>
      </c>
      <c r="H1904" s="27" t="str">
        <f t="shared" si="350"/>
        <v/>
      </c>
      <c r="I1904" s="23" t="str">
        <f t="shared" si="346"/>
        <v>Messieurs</v>
      </c>
      <c r="J1904" t="str">
        <f t="shared" si="347"/>
        <v>480.0</v>
      </c>
      <c r="K1904">
        <f t="shared" si="348"/>
        <v>4</v>
      </c>
      <c r="L1904" s="23" t="str">
        <f t="shared" si="349"/>
        <v>R9 </v>
      </c>
      <c r="M1904" s="23" t="s">
        <v>2773</v>
      </c>
      <c r="N1904" s="23" t="s">
        <v>2774</v>
      </c>
      <c r="O1904" s="23" t="s">
        <v>2525</v>
      </c>
      <c r="P1904" s="23">
        <v>31983</v>
      </c>
      <c r="Q1904" s="23">
        <v>0.79500000000000004</v>
      </c>
      <c r="R1904" s="23" t="s">
        <v>81</v>
      </c>
      <c r="S1904" s="23" t="s">
        <v>822</v>
      </c>
    </row>
    <row r="1905" spans="1:19" x14ac:dyDescent="0.35">
      <c r="A1905" s="23" t="str">
        <f t="shared" si="340"/>
        <v>Martuscelli François</v>
      </c>
      <c r="B1905" s="23" t="str">
        <f t="shared" si="341"/>
        <v>633.77.444.0</v>
      </c>
      <c r="C1905" s="23" t="str">
        <f t="shared" si="342"/>
        <v>R9</v>
      </c>
      <c r="D1905" s="23">
        <f t="shared" si="343"/>
        <v>0.75</v>
      </c>
      <c r="E1905" s="23" t="str">
        <f t="shared" si="344"/>
        <v>45+</v>
      </c>
      <c r="F1905" s="23" t="str">
        <f t="shared" si="345"/>
        <v>S</v>
      </c>
      <c r="G1905" s="27" t="s">
        <v>26</v>
      </c>
      <c r="H1905" s="27" t="str">
        <f t="shared" si="350"/>
        <v/>
      </c>
      <c r="I1905" s="23" t="str">
        <f t="shared" si="346"/>
        <v>Messieurs</v>
      </c>
      <c r="J1905" t="str">
        <f t="shared" si="347"/>
        <v>444.0</v>
      </c>
      <c r="K1905">
        <f t="shared" si="348"/>
        <v>4</v>
      </c>
      <c r="L1905" s="23" t="str">
        <f t="shared" si="349"/>
        <v>R9 </v>
      </c>
      <c r="M1905" s="23" t="s">
        <v>169</v>
      </c>
      <c r="N1905" s="23" t="s">
        <v>390</v>
      </c>
      <c r="O1905" s="23" t="s">
        <v>2525</v>
      </c>
      <c r="P1905" s="23">
        <v>32606</v>
      </c>
      <c r="Q1905" s="23">
        <v>0.75</v>
      </c>
      <c r="R1905" s="23" t="s">
        <v>76</v>
      </c>
      <c r="S1905" s="23" t="s">
        <v>822</v>
      </c>
    </row>
    <row r="1906" spans="1:19" x14ac:dyDescent="0.35">
      <c r="A1906" s="23" t="str">
        <f t="shared" si="340"/>
        <v>Marty Arnaud</v>
      </c>
      <c r="B1906" s="23" t="str">
        <f t="shared" si="341"/>
        <v>633.15.459.0</v>
      </c>
      <c r="C1906" s="23" t="str">
        <f t="shared" si="342"/>
        <v>R7</v>
      </c>
      <c r="D1906" s="23">
        <f t="shared" si="343"/>
        <v>2.3439999999999999</v>
      </c>
      <c r="E1906" s="23" t="str">
        <f t="shared" si="344"/>
        <v>12&amp;U</v>
      </c>
      <c r="F1906" s="23" t="str">
        <f t="shared" si="345"/>
        <v>A</v>
      </c>
      <c r="G1906" s="27" t="s">
        <v>2786</v>
      </c>
      <c r="H1906" s="27" t="str">
        <f t="shared" si="350"/>
        <v/>
      </c>
      <c r="I1906" s="23" t="str">
        <f t="shared" si="346"/>
        <v>Messieurs</v>
      </c>
      <c r="J1906" t="str">
        <f t="shared" si="347"/>
        <v>459.0</v>
      </c>
      <c r="K1906">
        <f t="shared" si="348"/>
        <v>4</v>
      </c>
      <c r="L1906" s="23" t="str">
        <f t="shared" si="349"/>
        <v>R7 </v>
      </c>
      <c r="M1906" s="23" t="s">
        <v>3844</v>
      </c>
      <c r="N1906" s="23" t="s">
        <v>3845</v>
      </c>
      <c r="O1906" s="23" t="s">
        <v>2518</v>
      </c>
      <c r="P1906" s="23">
        <v>16872</v>
      </c>
      <c r="Q1906" s="23">
        <v>2.3439999999999999</v>
      </c>
      <c r="R1906" s="23" t="s">
        <v>50</v>
      </c>
      <c r="S1906" s="23" t="s">
        <v>36</v>
      </c>
    </row>
    <row r="1907" spans="1:19" x14ac:dyDescent="0.35">
      <c r="A1907" s="23" t="str">
        <f t="shared" si="340"/>
        <v>Marty Zoé</v>
      </c>
      <c r="B1907" s="23" t="str">
        <f t="shared" si="341"/>
        <v>633.11.747.0</v>
      </c>
      <c r="C1907" s="23" t="str">
        <f t="shared" si="342"/>
        <v>R7</v>
      </c>
      <c r="D1907" s="23">
        <f t="shared" si="343"/>
        <v>2.16</v>
      </c>
      <c r="E1907" s="23" t="str">
        <f t="shared" si="344"/>
        <v>16&amp;U</v>
      </c>
      <c r="F1907" s="23" t="str">
        <f t="shared" si="345"/>
        <v>A</v>
      </c>
      <c r="G1907" s="27" t="s">
        <v>2783</v>
      </c>
      <c r="H1907" s="27" t="str">
        <f t="shared" si="350"/>
        <v/>
      </c>
      <c r="I1907" s="23" t="str">
        <f t="shared" si="346"/>
        <v>Dames</v>
      </c>
      <c r="J1907" t="str">
        <f t="shared" si="347"/>
        <v>747.0</v>
      </c>
      <c r="K1907">
        <f t="shared" si="348"/>
        <v>7</v>
      </c>
      <c r="L1907" s="23" t="str">
        <f t="shared" si="349"/>
        <v>R7 </v>
      </c>
      <c r="M1907" s="23" t="s">
        <v>2482</v>
      </c>
      <c r="N1907" s="23" t="s">
        <v>2483</v>
      </c>
      <c r="O1907" s="23" t="s">
        <v>2518</v>
      </c>
      <c r="P1907" s="23">
        <v>6380</v>
      </c>
      <c r="Q1907" s="23">
        <v>2.16</v>
      </c>
      <c r="R1907" s="23" t="s">
        <v>85</v>
      </c>
      <c r="S1907" s="23" t="s">
        <v>36</v>
      </c>
    </row>
    <row r="1908" spans="1:19" x14ac:dyDescent="0.35">
      <c r="A1908" s="23" t="str">
        <f t="shared" si="340"/>
        <v>Mary Antoine</v>
      </c>
      <c r="B1908" s="23" t="str">
        <f t="shared" si="341"/>
        <v>634.92.221.0</v>
      </c>
      <c r="C1908" s="23" t="str">
        <f t="shared" si="342"/>
        <v>R8</v>
      </c>
      <c r="D1908" s="23">
        <f t="shared" si="343"/>
        <v>1.1859999999999999</v>
      </c>
      <c r="E1908" s="23" t="str">
        <f t="shared" si="344"/>
        <v>A</v>
      </c>
      <c r="F1908" s="23" t="str">
        <f t="shared" si="345"/>
        <v>A</v>
      </c>
      <c r="G1908" s="27" t="s">
        <v>3273</v>
      </c>
      <c r="H1908" s="27" t="str">
        <f t="shared" si="350"/>
        <v/>
      </c>
      <c r="I1908" s="23" t="str">
        <f t="shared" si="346"/>
        <v>Messieurs</v>
      </c>
      <c r="J1908" t="str">
        <f t="shared" si="347"/>
        <v>221.0</v>
      </c>
      <c r="K1908">
        <f t="shared" si="348"/>
        <v>2</v>
      </c>
      <c r="L1908" s="23" t="str">
        <f t="shared" si="349"/>
        <v>R8 </v>
      </c>
      <c r="M1908" s="23" t="s">
        <v>3439</v>
      </c>
      <c r="N1908" s="23" t="s">
        <v>3440</v>
      </c>
      <c r="O1908" s="23" t="s">
        <v>2522</v>
      </c>
      <c r="P1908" s="23">
        <v>27097</v>
      </c>
      <c r="Q1908" s="23">
        <v>1.1859999999999999</v>
      </c>
      <c r="R1908" s="23" t="s">
        <v>36</v>
      </c>
      <c r="S1908" s="23" t="s">
        <v>36</v>
      </c>
    </row>
    <row r="1909" spans="1:19" x14ac:dyDescent="0.35">
      <c r="A1909" s="23" t="str">
        <f t="shared" si="340"/>
        <v>Mary Nathalie</v>
      </c>
      <c r="B1909" s="23" t="str">
        <f t="shared" si="341"/>
        <v>634.54.892.0</v>
      </c>
      <c r="C1909" s="23" t="str">
        <f t="shared" si="342"/>
        <v>R8</v>
      </c>
      <c r="D1909" s="23">
        <f t="shared" si="343"/>
        <v>1.5389999999999999</v>
      </c>
      <c r="E1909" s="23" t="str">
        <f t="shared" si="344"/>
        <v>70+</v>
      </c>
      <c r="F1909" s="23" t="str">
        <f t="shared" si="345"/>
        <v>S</v>
      </c>
      <c r="G1909" s="27" t="s">
        <v>1733</v>
      </c>
      <c r="H1909" s="27" t="str">
        <f t="shared" si="350"/>
        <v/>
      </c>
      <c r="I1909" s="23" t="str">
        <f t="shared" si="346"/>
        <v>Dames</v>
      </c>
      <c r="J1909" t="str">
        <f t="shared" si="347"/>
        <v>892.0</v>
      </c>
      <c r="K1909">
        <f t="shared" si="348"/>
        <v>8</v>
      </c>
      <c r="L1909" s="23" t="str">
        <f t="shared" si="349"/>
        <v>R8 </v>
      </c>
      <c r="M1909" s="23" t="s">
        <v>1794</v>
      </c>
      <c r="N1909" s="23" t="s">
        <v>1795</v>
      </c>
      <c r="O1909" s="23" t="s">
        <v>2522</v>
      </c>
      <c r="P1909" s="23">
        <v>8445</v>
      </c>
      <c r="Q1909" s="23">
        <v>1.5389999999999999</v>
      </c>
      <c r="R1909" s="23" t="s">
        <v>144</v>
      </c>
      <c r="S1909" s="23" t="s">
        <v>822</v>
      </c>
    </row>
    <row r="1910" spans="1:19" x14ac:dyDescent="0.35">
      <c r="A1910" s="23" t="str">
        <f t="shared" si="340"/>
        <v>Marzo Richard</v>
      </c>
      <c r="B1910" s="23" t="str">
        <f t="shared" si="341"/>
        <v>634.69.263.0</v>
      </c>
      <c r="C1910" s="23" t="str">
        <f t="shared" si="342"/>
        <v>R6</v>
      </c>
      <c r="D1910" s="23">
        <f t="shared" si="343"/>
        <v>3.6419999999999999</v>
      </c>
      <c r="E1910" s="23" t="str">
        <f t="shared" si="344"/>
        <v>55+</v>
      </c>
      <c r="F1910" s="23" t="str">
        <f t="shared" si="345"/>
        <v>A</v>
      </c>
      <c r="G1910" s="27" t="s">
        <v>2783</v>
      </c>
      <c r="H1910" s="27" t="str">
        <f t="shared" si="350"/>
        <v/>
      </c>
      <c r="I1910" s="23" t="str">
        <f t="shared" si="346"/>
        <v>Messieurs</v>
      </c>
      <c r="J1910" t="str">
        <f t="shared" si="347"/>
        <v>263.0</v>
      </c>
      <c r="K1910">
        <f t="shared" si="348"/>
        <v>2</v>
      </c>
      <c r="L1910" s="23" t="str">
        <f t="shared" si="349"/>
        <v>R6 </v>
      </c>
      <c r="M1910" s="23" t="s">
        <v>681</v>
      </c>
      <c r="N1910" s="23" t="s">
        <v>682</v>
      </c>
      <c r="O1910" s="23" t="s">
        <v>2517</v>
      </c>
      <c r="P1910" s="23">
        <v>9287</v>
      </c>
      <c r="Q1910" s="23">
        <v>3.6419999999999999</v>
      </c>
      <c r="R1910" s="23" t="s">
        <v>53</v>
      </c>
      <c r="S1910" s="23" t="s">
        <v>36</v>
      </c>
    </row>
    <row r="1911" spans="1:19" x14ac:dyDescent="0.35">
      <c r="A1911" s="23" t="str">
        <f t="shared" si="340"/>
        <v>Marzouki Chayma</v>
      </c>
      <c r="B1911" s="23" t="str">
        <f t="shared" si="341"/>
        <v>605.13.625.0</v>
      </c>
      <c r="C1911" s="23" t="str">
        <f t="shared" si="342"/>
        <v>R9</v>
      </c>
      <c r="D1911" s="23">
        <f t="shared" si="343"/>
        <v>0.74299999999999999</v>
      </c>
      <c r="E1911" s="23" t="str">
        <f t="shared" si="344"/>
        <v>14&amp;U</v>
      </c>
      <c r="F1911" s="23" t="str">
        <f t="shared" si="345"/>
        <v>A</v>
      </c>
      <c r="G1911" s="27" t="s">
        <v>4909</v>
      </c>
      <c r="H1911" s="27" t="str">
        <f t="shared" si="350"/>
        <v/>
      </c>
      <c r="I1911" s="23" t="str">
        <f t="shared" si="346"/>
        <v>Dames</v>
      </c>
      <c r="J1911" t="str">
        <f t="shared" si="347"/>
        <v>625.0</v>
      </c>
      <c r="K1911">
        <f t="shared" si="348"/>
        <v>6</v>
      </c>
      <c r="L1911" s="23" t="str">
        <f t="shared" si="349"/>
        <v>R9 </v>
      </c>
      <c r="M1911" s="23" t="s">
        <v>5791</v>
      </c>
      <c r="N1911" s="23" t="s">
        <v>5792</v>
      </c>
      <c r="O1911" s="23" t="s">
        <v>2525</v>
      </c>
      <c r="P1911" s="23">
        <v>16773</v>
      </c>
      <c r="Q1911" s="23">
        <v>0.74299999999999999</v>
      </c>
      <c r="R1911" s="23" t="s">
        <v>81</v>
      </c>
      <c r="S1911" s="23" t="s">
        <v>36</v>
      </c>
    </row>
    <row r="1912" spans="1:19" x14ac:dyDescent="0.35">
      <c r="A1912" s="23" t="str">
        <f t="shared" si="340"/>
        <v>Masa Caroline</v>
      </c>
      <c r="B1912" s="23" t="str">
        <f t="shared" si="341"/>
        <v>635.94.714.0</v>
      </c>
      <c r="C1912" s="23" t="str">
        <f t="shared" si="342"/>
        <v>R8</v>
      </c>
      <c r="D1912" s="23">
        <f t="shared" si="343"/>
        <v>1.5</v>
      </c>
      <c r="E1912" s="23" t="str">
        <f t="shared" si="344"/>
        <v>30+</v>
      </c>
      <c r="F1912" s="23" t="str">
        <f t="shared" si="345"/>
        <v>S</v>
      </c>
      <c r="G1912" s="27" t="s">
        <v>3259</v>
      </c>
      <c r="H1912" s="27" t="str">
        <f t="shared" si="350"/>
        <v/>
      </c>
      <c r="I1912" s="23" t="str">
        <f t="shared" si="346"/>
        <v>Dames</v>
      </c>
      <c r="J1912" t="str">
        <f t="shared" si="347"/>
        <v>714.0</v>
      </c>
      <c r="K1912">
        <f t="shared" si="348"/>
        <v>7</v>
      </c>
      <c r="L1912" s="23" t="str">
        <f t="shared" si="349"/>
        <v>R8 </v>
      </c>
      <c r="M1912" s="23" t="s">
        <v>2062</v>
      </c>
      <c r="N1912" s="23" t="s">
        <v>2063</v>
      </c>
      <c r="O1912" s="23" t="s">
        <v>2522</v>
      </c>
      <c r="P1912" s="23">
        <v>8603</v>
      </c>
      <c r="Q1912" s="23">
        <v>1.5</v>
      </c>
      <c r="R1912" s="23" t="s">
        <v>35</v>
      </c>
      <c r="S1912" s="23" t="s">
        <v>822</v>
      </c>
    </row>
    <row r="1913" spans="1:19" x14ac:dyDescent="0.35">
      <c r="A1913" s="23" t="str">
        <f t="shared" si="340"/>
        <v>Masikova Anna</v>
      </c>
      <c r="B1913" s="23" t="str">
        <f t="shared" si="341"/>
        <v>635.15.727.0</v>
      </c>
      <c r="C1913" s="23" t="str">
        <f t="shared" si="342"/>
        <v>R7</v>
      </c>
      <c r="D1913" s="23">
        <f t="shared" si="343"/>
        <v>1.9970000000000001</v>
      </c>
      <c r="E1913" s="23" t="str">
        <f t="shared" si="344"/>
        <v>12&amp;U</v>
      </c>
      <c r="F1913" s="23" t="str">
        <f t="shared" si="345"/>
        <v>A</v>
      </c>
      <c r="G1913" s="27" t="s">
        <v>1733</v>
      </c>
      <c r="H1913" s="27" t="str">
        <f t="shared" si="350"/>
        <v/>
      </c>
      <c r="I1913" s="23" t="str">
        <f t="shared" si="346"/>
        <v>Dames</v>
      </c>
      <c r="J1913" t="str">
        <f t="shared" si="347"/>
        <v>727.0</v>
      </c>
      <c r="K1913">
        <f t="shared" si="348"/>
        <v>7</v>
      </c>
      <c r="L1913" s="23" t="str">
        <f t="shared" si="349"/>
        <v>R7 </v>
      </c>
      <c r="M1913" s="23" t="s">
        <v>3942</v>
      </c>
      <c r="N1913" s="23" t="s">
        <v>3943</v>
      </c>
      <c r="O1913" s="23" t="s">
        <v>2518</v>
      </c>
      <c r="P1913" s="23">
        <v>6902</v>
      </c>
      <c r="Q1913" s="23">
        <v>1.9970000000000001</v>
      </c>
      <c r="R1913" s="23" t="s">
        <v>50</v>
      </c>
      <c r="S1913" s="23" t="s">
        <v>36</v>
      </c>
    </row>
    <row r="1914" spans="1:19" x14ac:dyDescent="0.35">
      <c r="A1914" s="23" t="str">
        <f t="shared" si="340"/>
        <v>Masikova Marie</v>
      </c>
      <c r="B1914" s="23" t="str">
        <f t="shared" si="341"/>
        <v>635.09.777.0</v>
      </c>
      <c r="C1914" s="23" t="str">
        <f t="shared" si="342"/>
        <v>R7</v>
      </c>
      <c r="D1914" s="23">
        <f t="shared" si="343"/>
        <v>2.827</v>
      </c>
      <c r="E1914" s="23" t="str">
        <f t="shared" si="344"/>
        <v>18&amp;U</v>
      </c>
      <c r="F1914" s="23" t="str">
        <f t="shared" si="345"/>
        <v>A</v>
      </c>
      <c r="G1914" s="27" t="s">
        <v>1733</v>
      </c>
      <c r="H1914" s="27" t="str">
        <f t="shared" si="350"/>
        <v/>
      </c>
      <c r="I1914" s="23" t="str">
        <f t="shared" si="346"/>
        <v>Dames</v>
      </c>
      <c r="J1914" t="str">
        <f t="shared" si="347"/>
        <v>777.0</v>
      </c>
      <c r="K1914">
        <f t="shared" si="348"/>
        <v>7</v>
      </c>
      <c r="L1914" s="23" t="str">
        <f t="shared" si="349"/>
        <v>R7 </v>
      </c>
      <c r="M1914" s="23" t="s">
        <v>2397</v>
      </c>
      <c r="N1914" s="23" t="s">
        <v>2398</v>
      </c>
      <c r="O1914" s="23" t="s">
        <v>2518</v>
      </c>
      <c r="P1914" s="23">
        <v>4781</v>
      </c>
      <c r="Q1914" s="23">
        <v>2.827</v>
      </c>
      <c r="R1914" s="23" t="s">
        <v>71</v>
      </c>
      <c r="S1914" s="23" t="s">
        <v>36</v>
      </c>
    </row>
    <row r="1915" spans="1:19" x14ac:dyDescent="0.35">
      <c r="A1915" s="23" t="str">
        <f t="shared" si="340"/>
        <v>Massonnet Guillaume</v>
      </c>
      <c r="B1915" s="23" t="str">
        <f t="shared" si="341"/>
        <v>635.97.308.0</v>
      </c>
      <c r="C1915" s="23" t="str">
        <f t="shared" si="342"/>
        <v>R9</v>
      </c>
      <c r="D1915" s="23">
        <f t="shared" si="343"/>
        <v>0.75</v>
      </c>
      <c r="E1915" s="23" t="str">
        <f t="shared" si="344"/>
        <v>A</v>
      </c>
      <c r="F1915" s="23" t="str">
        <f t="shared" si="345"/>
        <v>S</v>
      </c>
      <c r="G1915" s="27" t="s">
        <v>28</v>
      </c>
      <c r="H1915" s="27" t="str">
        <f t="shared" si="350"/>
        <v/>
      </c>
      <c r="I1915" s="23" t="str">
        <f t="shared" si="346"/>
        <v>Messieurs</v>
      </c>
      <c r="J1915" t="str">
        <f t="shared" si="347"/>
        <v>308.0</v>
      </c>
      <c r="K1915">
        <f t="shared" si="348"/>
        <v>3</v>
      </c>
      <c r="L1915" s="23" t="str">
        <f t="shared" si="349"/>
        <v>R9 </v>
      </c>
      <c r="M1915" s="23" t="s">
        <v>1456</v>
      </c>
      <c r="N1915" s="23" t="s">
        <v>1457</v>
      </c>
      <c r="O1915" s="23" t="s">
        <v>2525</v>
      </c>
      <c r="P1915" s="23">
        <v>32606</v>
      </c>
      <c r="Q1915" s="23">
        <v>0.75</v>
      </c>
      <c r="R1915" s="23" t="s">
        <v>36</v>
      </c>
      <c r="S1915" s="23" t="s">
        <v>822</v>
      </c>
    </row>
    <row r="1916" spans="1:19" x14ac:dyDescent="0.35">
      <c r="A1916" s="23" t="str">
        <f t="shared" si="340"/>
        <v>Massuk Kiril</v>
      </c>
      <c r="B1916" s="23" t="str">
        <f t="shared" si="341"/>
        <v>635.84.185.0</v>
      </c>
      <c r="C1916" s="23" t="str">
        <f t="shared" si="342"/>
        <v>R9</v>
      </c>
      <c r="D1916" s="23">
        <f t="shared" si="343"/>
        <v>0.75</v>
      </c>
      <c r="E1916" s="23" t="str">
        <f t="shared" si="344"/>
        <v>40+</v>
      </c>
      <c r="F1916" s="23" t="str">
        <f t="shared" si="345"/>
        <v>S</v>
      </c>
      <c r="G1916" s="27" t="s">
        <v>4909</v>
      </c>
      <c r="H1916" s="27" t="str">
        <f t="shared" si="350"/>
        <v/>
      </c>
      <c r="I1916" s="23" t="str">
        <f t="shared" si="346"/>
        <v>Messieurs</v>
      </c>
      <c r="J1916" t="str">
        <f t="shared" si="347"/>
        <v>185.0</v>
      </c>
      <c r="K1916">
        <f t="shared" si="348"/>
        <v>1</v>
      </c>
      <c r="L1916" s="23" t="str">
        <f t="shared" si="349"/>
        <v>R9 </v>
      </c>
      <c r="M1916" s="23" t="s">
        <v>5961</v>
      </c>
      <c r="N1916" s="23" t="s">
        <v>5962</v>
      </c>
      <c r="O1916" s="23" t="s">
        <v>2525</v>
      </c>
      <c r="P1916" s="23">
        <v>32606</v>
      </c>
      <c r="Q1916" s="23">
        <v>0.75</v>
      </c>
      <c r="R1916" s="23" t="s">
        <v>68</v>
      </c>
      <c r="S1916" s="23" t="s">
        <v>822</v>
      </c>
    </row>
    <row r="1917" spans="1:19" x14ac:dyDescent="0.35">
      <c r="A1917" s="23" t="str">
        <f t="shared" si="340"/>
        <v>Matas Alexandra</v>
      </c>
      <c r="B1917" s="23" t="str">
        <f t="shared" si="341"/>
        <v>636.82.773.1</v>
      </c>
      <c r="C1917" s="23" t="str">
        <f t="shared" si="342"/>
        <v>R6</v>
      </c>
      <c r="D1917" s="23">
        <f t="shared" si="343"/>
        <v>3.5209999999999999</v>
      </c>
      <c r="E1917" s="23" t="str">
        <f t="shared" si="344"/>
        <v>40+</v>
      </c>
      <c r="F1917" s="23" t="str">
        <f t="shared" si="345"/>
        <v>S</v>
      </c>
      <c r="G1917" s="27" t="s">
        <v>5553</v>
      </c>
      <c r="H1917" s="27" t="str">
        <f t="shared" si="350"/>
        <v/>
      </c>
      <c r="I1917" s="23" t="str">
        <f t="shared" si="346"/>
        <v>Dames</v>
      </c>
      <c r="J1917" t="str">
        <f t="shared" si="347"/>
        <v>773.1</v>
      </c>
      <c r="K1917">
        <f t="shared" si="348"/>
        <v>7</v>
      </c>
      <c r="L1917" s="23" t="str">
        <f t="shared" si="349"/>
        <v>R6 </v>
      </c>
      <c r="M1917" s="23" t="s">
        <v>5087</v>
      </c>
      <c r="N1917" s="23" t="s">
        <v>5088</v>
      </c>
      <c r="O1917" s="23" t="s">
        <v>2517</v>
      </c>
      <c r="P1917" s="23">
        <v>3483</v>
      </c>
      <c r="Q1917" s="23">
        <v>3.5209999999999999</v>
      </c>
      <c r="R1917" s="23" t="s">
        <v>68</v>
      </c>
      <c r="S1917" s="23" t="s">
        <v>822</v>
      </c>
    </row>
    <row r="1918" spans="1:19" x14ac:dyDescent="0.35">
      <c r="A1918" s="23" t="str">
        <f t="shared" si="340"/>
        <v>Matas Simon</v>
      </c>
      <c r="B1918" s="23" t="str">
        <f t="shared" si="341"/>
        <v>636.16.428.0</v>
      </c>
      <c r="C1918" s="23" t="str">
        <f t="shared" si="342"/>
        <v>R8</v>
      </c>
      <c r="D1918" s="23">
        <f t="shared" si="343"/>
        <v>1.8420000000000001</v>
      </c>
      <c r="E1918" s="23" t="str">
        <f t="shared" si="344"/>
        <v>10&amp;U</v>
      </c>
      <c r="F1918" s="23" t="str">
        <f t="shared" si="345"/>
        <v>A</v>
      </c>
      <c r="G1918" s="27" t="s">
        <v>29</v>
      </c>
      <c r="H1918" s="27" t="str">
        <f t="shared" si="350"/>
        <v/>
      </c>
      <c r="I1918" s="23" t="str">
        <f t="shared" si="346"/>
        <v>Messieurs</v>
      </c>
      <c r="J1918" t="str">
        <f t="shared" si="347"/>
        <v>428.0</v>
      </c>
      <c r="K1918">
        <f t="shared" si="348"/>
        <v>4</v>
      </c>
      <c r="L1918" s="23" t="str">
        <f t="shared" si="349"/>
        <v>R8 </v>
      </c>
      <c r="M1918" s="23" t="s">
        <v>5578</v>
      </c>
      <c r="N1918" s="23" t="s">
        <v>5579</v>
      </c>
      <c r="O1918" s="23" t="s">
        <v>2522</v>
      </c>
      <c r="P1918" s="23">
        <v>20679</v>
      </c>
      <c r="Q1918" s="23">
        <v>1.8420000000000001</v>
      </c>
      <c r="R1918" s="23" t="s">
        <v>106</v>
      </c>
      <c r="S1918" s="23" t="s">
        <v>36</v>
      </c>
    </row>
    <row r="1919" spans="1:19" x14ac:dyDescent="0.35">
      <c r="A1919" s="23" t="str">
        <f t="shared" si="340"/>
        <v>Mateescu Paul</v>
      </c>
      <c r="B1919" s="23" t="str">
        <f t="shared" si="341"/>
        <v>636.71.151.0</v>
      </c>
      <c r="C1919" s="23" t="str">
        <f t="shared" si="342"/>
        <v>R7</v>
      </c>
      <c r="D1919" s="23">
        <f t="shared" si="343"/>
        <v>2.04</v>
      </c>
      <c r="E1919" s="23" t="str">
        <f t="shared" si="344"/>
        <v>55+</v>
      </c>
      <c r="F1919" s="23" t="str">
        <f t="shared" si="345"/>
        <v>A</v>
      </c>
      <c r="G1919" s="27" t="s">
        <v>4910</v>
      </c>
      <c r="H1919" s="27" t="str">
        <f t="shared" si="350"/>
        <v/>
      </c>
      <c r="I1919" s="23" t="str">
        <f t="shared" si="346"/>
        <v>Messieurs</v>
      </c>
      <c r="J1919" t="str">
        <f t="shared" si="347"/>
        <v>151.0</v>
      </c>
      <c r="K1919">
        <f t="shared" si="348"/>
        <v>1</v>
      </c>
      <c r="L1919" s="23" t="str">
        <f t="shared" si="349"/>
        <v>R7 </v>
      </c>
      <c r="M1919" s="23" t="s">
        <v>6684</v>
      </c>
      <c r="N1919" s="23" t="s">
        <v>6685</v>
      </c>
      <c r="O1919" s="23" t="s">
        <v>2518</v>
      </c>
      <c r="P1919" s="23">
        <v>19087</v>
      </c>
      <c r="Q1919" s="23">
        <v>2.04</v>
      </c>
      <c r="R1919" s="23" t="s">
        <v>53</v>
      </c>
      <c r="S1919" s="23" t="s">
        <v>36</v>
      </c>
    </row>
    <row r="1920" spans="1:19" x14ac:dyDescent="0.35">
      <c r="A1920" s="23" t="str">
        <f t="shared" si="340"/>
        <v>Mato José</v>
      </c>
      <c r="B1920" s="23" t="str">
        <f t="shared" si="341"/>
        <v>636.89.235.0</v>
      </c>
      <c r="C1920" s="23" t="str">
        <f t="shared" si="342"/>
        <v>R9</v>
      </c>
      <c r="D1920" s="23">
        <f t="shared" si="343"/>
        <v>0.75</v>
      </c>
      <c r="E1920" s="23" t="str">
        <f t="shared" si="344"/>
        <v>35+</v>
      </c>
      <c r="F1920" s="23" t="str">
        <f t="shared" si="345"/>
        <v>S</v>
      </c>
      <c r="G1920" s="27" t="s">
        <v>4910</v>
      </c>
      <c r="H1920" s="27" t="str">
        <f t="shared" si="350"/>
        <v/>
      </c>
      <c r="I1920" s="23" t="str">
        <f t="shared" si="346"/>
        <v>Messieurs</v>
      </c>
      <c r="J1920" t="str">
        <f t="shared" si="347"/>
        <v>235.0</v>
      </c>
      <c r="K1920">
        <f t="shared" si="348"/>
        <v>2</v>
      </c>
      <c r="L1920" s="23" t="str">
        <f t="shared" si="349"/>
        <v>R9 </v>
      </c>
      <c r="M1920" s="23" t="s">
        <v>6902</v>
      </c>
      <c r="N1920" s="23" t="s">
        <v>6903</v>
      </c>
      <c r="O1920" s="23" t="s">
        <v>2525</v>
      </c>
      <c r="P1920" s="23">
        <v>32606</v>
      </c>
      <c r="Q1920" s="23">
        <v>0.75</v>
      </c>
      <c r="R1920" s="23" t="s">
        <v>42</v>
      </c>
      <c r="S1920" s="23" t="s">
        <v>822</v>
      </c>
    </row>
    <row r="1921" spans="1:19" x14ac:dyDescent="0.35">
      <c r="A1921" s="23" t="str">
        <f t="shared" si="340"/>
        <v>Mattar Julius</v>
      </c>
      <c r="B1921" s="23" t="str">
        <f t="shared" si="341"/>
        <v>605.15.120.0</v>
      </c>
      <c r="C1921" s="23" t="str">
        <f t="shared" si="342"/>
        <v>R9</v>
      </c>
      <c r="D1921" s="23">
        <f t="shared" si="343"/>
        <v>0.745</v>
      </c>
      <c r="E1921" s="23" t="str">
        <f t="shared" si="344"/>
        <v>12&amp;U</v>
      </c>
      <c r="F1921" s="23" t="str">
        <f t="shared" si="345"/>
        <v>A</v>
      </c>
      <c r="G1921" s="27" t="s">
        <v>3273</v>
      </c>
      <c r="H1921" s="27" t="str">
        <f t="shared" si="350"/>
        <v/>
      </c>
      <c r="I1921" s="23" t="str">
        <f t="shared" si="346"/>
        <v>Messieurs</v>
      </c>
      <c r="J1921" t="str">
        <f t="shared" si="347"/>
        <v>120.0</v>
      </c>
      <c r="K1921">
        <f t="shared" si="348"/>
        <v>1</v>
      </c>
      <c r="L1921" s="23" t="str">
        <f t="shared" si="349"/>
        <v>R9 </v>
      </c>
      <c r="M1921" s="23" t="s">
        <v>4986</v>
      </c>
      <c r="N1921" s="23" t="s">
        <v>4987</v>
      </c>
      <c r="O1921" s="23" t="s">
        <v>2525</v>
      </c>
      <c r="P1921" s="23">
        <v>44992</v>
      </c>
      <c r="Q1921" s="23">
        <v>0.745</v>
      </c>
      <c r="R1921" s="23" t="s">
        <v>50</v>
      </c>
      <c r="S1921" s="23" t="s">
        <v>36</v>
      </c>
    </row>
    <row r="1922" spans="1:19" x14ac:dyDescent="0.35">
      <c r="A1922" s="23" t="str">
        <f t="shared" si="340"/>
        <v>Matte Jade</v>
      </c>
      <c r="B1922" s="23" t="str">
        <f t="shared" si="341"/>
        <v>637.09.680.0</v>
      </c>
      <c r="C1922" s="23" t="str">
        <f t="shared" si="342"/>
        <v>R8</v>
      </c>
      <c r="D1922" s="23">
        <f t="shared" si="343"/>
        <v>1.1930000000000001</v>
      </c>
      <c r="E1922" s="23" t="str">
        <f t="shared" si="344"/>
        <v>18&amp;U</v>
      </c>
      <c r="F1922" s="23" t="str">
        <f t="shared" si="345"/>
        <v>A</v>
      </c>
      <c r="G1922" s="27" t="s">
        <v>2786</v>
      </c>
      <c r="H1922" s="27" t="str">
        <f t="shared" si="350"/>
        <v/>
      </c>
      <c r="I1922" s="23" t="str">
        <f t="shared" si="346"/>
        <v>Dames</v>
      </c>
      <c r="J1922" t="str">
        <f t="shared" si="347"/>
        <v>680.0</v>
      </c>
      <c r="K1922">
        <f t="shared" si="348"/>
        <v>6</v>
      </c>
      <c r="L1922" s="23" t="str">
        <f t="shared" si="349"/>
        <v>R8 </v>
      </c>
      <c r="M1922" s="23" t="s">
        <v>3806</v>
      </c>
      <c r="N1922" s="23" t="s">
        <v>3807</v>
      </c>
      <c r="O1922" s="23" t="s">
        <v>2522</v>
      </c>
      <c r="P1922" s="23">
        <v>9883</v>
      </c>
      <c r="Q1922" s="23">
        <v>1.1930000000000001</v>
      </c>
      <c r="R1922" s="23" t="s">
        <v>71</v>
      </c>
      <c r="S1922" s="23" t="s">
        <v>36</v>
      </c>
    </row>
    <row r="1923" spans="1:19" x14ac:dyDescent="0.35">
      <c r="A1923" s="23" t="str">
        <f t="shared" si="340"/>
        <v>Mattenberger Pierre</v>
      </c>
      <c r="B1923" s="23" t="str">
        <f t="shared" si="341"/>
        <v>637.71.283.0</v>
      </c>
      <c r="C1923" s="23" t="str">
        <f t="shared" si="342"/>
        <v>R7</v>
      </c>
      <c r="D1923" s="23">
        <f t="shared" si="343"/>
        <v>2.218</v>
      </c>
      <c r="E1923" s="23" t="str">
        <f t="shared" si="344"/>
        <v>55+</v>
      </c>
      <c r="F1923" s="23" t="str">
        <f t="shared" si="345"/>
        <v>A</v>
      </c>
      <c r="G1923" s="27" t="s">
        <v>1733</v>
      </c>
      <c r="H1923" s="27" t="str">
        <f t="shared" si="350"/>
        <v/>
      </c>
      <c r="I1923" s="23" t="str">
        <f t="shared" si="346"/>
        <v>Messieurs</v>
      </c>
      <c r="J1923" t="str">
        <f t="shared" si="347"/>
        <v>283.0</v>
      </c>
      <c r="K1923">
        <f t="shared" si="348"/>
        <v>2</v>
      </c>
      <c r="L1923" s="23" t="str">
        <f t="shared" si="349"/>
        <v>R7 </v>
      </c>
      <c r="M1923" s="23" t="s">
        <v>6195</v>
      </c>
      <c r="N1923" s="23" t="s">
        <v>6196</v>
      </c>
      <c r="O1923" s="23" t="s">
        <v>2518</v>
      </c>
      <c r="P1923" s="23">
        <v>17794</v>
      </c>
      <c r="Q1923" s="23">
        <v>2.218</v>
      </c>
      <c r="R1923" s="23" t="s">
        <v>53</v>
      </c>
      <c r="S1923" s="23" t="s">
        <v>36</v>
      </c>
    </row>
    <row r="1924" spans="1:19" x14ac:dyDescent="0.35">
      <c r="A1924" s="23" t="str">
        <f t="shared" ref="A1924:A1987" si="351">+N1924</f>
        <v>Matter Christine</v>
      </c>
      <c r="B1924" s="23" t="str">
        <f t="shared" ref="B1924:B1987" si="352">+M1924</f>
        <v>637.56.815.0</v>
      </c>
      <c r="C1924" s="23" t="str">
        <f t="shared" ref="C1924:C1987" si="353">LEFT(L1924,2)</f>
        <v>R6</v>
      </c>
      <c r="D1924" s="23">
        <f t="shared" ref="D1924:D1987" si="354">+Q1924</f>
        <v>4.181</v>
      </c>
      <c r="E1924" s="23" t="str">
        <f t="shared" ref="E1924:E1987" si="355">+R1924</f>
        <v>70+</v>
      </c>
      <c r="F1924" s="23" t="str">
        <f t="shared" ref="F1924:F1987" si="356">+S1924</f>
        <v>A</v>
      </c>
      <c r="G1924" s="27" t="s">
        <v>27</v>
      </c>
      <c r="H1924" s="27" t="str">
        <f t="shared" si="350"/>
        <v/>
      </c>
      <c r="I1924" s="23" t="str">
        <f t="shared" ref="I1924:I1987" si="357">IF(K1924&gt;4,"Dames","Messieurs")</f>
        <v>Dames</v>
      </c>
      <c r="J1924" t="str">
        <f t="shared" ref="J1924:J1987" si="358">RIGHT(B1924,5)</f>
        <v>815.0</v>
      </c>
      <c r="K1924">
        <f t="shared" ref="K1924:K1987" si="359">VALUE(LEFT(J1924,1))</f>
        <v>8</v>
      </c>
      <c r="L1924" s="23" t="str">
        <f t="shared" ref="L1924:L1987" si="360">+O1924</f>
        <v>R6 </v>
      </c>
      <c r="M1924" s="23" t="s">
        <v>2242</v>
      </c>
      <c r="N1924" s="23" t="s">
        <v>2243</v>
      </c>
      <c r="O1924" s="23" t="s">
        <v>2517</v>
      </c>
      <c r="P1924" s="23">
        <v>2448</v>
      </c>
      <c r="Q1924" s="23">
        <v>4.181</v>
      </c>
      <c r="R1924" s="23" t="s">
        <v>144</v>
      </c>
      <c r="S1924" s="23" t="s">
        <v>36</v>
      </c>
    </row>
    <row r="1925" spans="1:19" x14ac:dyDescent="0.35">
      <c r="A1925" s="23" t="str">
        <f t="shared" si="351"/>
        <v>Matthey Anthony</v>
      </c>
      <c r="B1925" s="23" t="str">
        <f t="shared" si="352"/>
        <v>637.88.374.0</v>
      </c>
      <c r="C1925" s="23" t="str">
        <f t="shared" si="353"/>
        <v>R9</v>
      </c>
      <c r="D1925" s="23">
        <f t="shared" si="354"/>
        <v>0.75</v>
      </c>
      <c r="E1925" s="23" t="str">
        <f t="shared" si="355"/>
        <v>35+</v>
      </c>
      <c r="F1925" s="23" t="str">
        <f t="shared" si="356"/>
        <v>S</v>
      </c>
      <c r="G1925" s="27" t="s">
        <v>27</v>
      </c>
      <c r="H1925" s="27" t="str">
        <f t="shared" si="350"/>
        <v/>
      </c>
      <c r="I1925" s="23" t="str">
        <f t="shared" si="357"/>
        <v>Messieurs</v>
      </c>
      <c r="J1925" t="str">
        <f t="shared" si="358"/>
        <v>374.0</v>
      </c>
      <c r="K1925">
        <f t="shared" si="359"/>
        <v>3</v>
      </c>
      <c r="L1925" s="23" t="str">
        <f t="shared" si="360"/>
        <v>R9 </v>
      </c>
      <c r="M1925" s="23" t="s">
        <v>1383</v>
      </c>
      <c r="N1925" s="23" t="s">
        <v>1384</v>
      </c>
      <c r="O1925" s="23" t="s">
        <v>2525</v>
      </c>
      <c r="P1925" s="23">
        <v>32606</v>
      </c>
      <c r="Q1925" s="23">
        <v>0.75</v>
      </c>
      <c r="R1925" s="23" t="s">
        <v>42</v>
      </c>
      <c r="S1925" s="23" t="s">
        <v>822</v>
      </c>
    </row>
    <row r="1926" spans="1:19" x14ac:dyDescent="0.35">
      <c r="A1926" s="23" t="str">
        <f t="shared" si="351"/>
        <v>Matthey Blaise</v>
      </c>
      <c r="B1926" s="23" t="str">
        <f t="shared" si="352"/>
        <v>637.58.351.0</v>
      </c>
      <c r="C1926" s="23" t="str">
        <f t="shared" si="353"/>
        <v>R9</v>
      </c>
      <c r="D1926" s="23">
        <f t="shared" si="354"/>
        <v>0.75</v>
      </c>
      <c r="E1926" s="23" t="str">
        <f t="shared" si="355"/>
        <v>65+</v>
      </c>
      <c r="F1926" s="23" t="str">
        <f t="shared" si="356"/>
        <v>S</v>
      </c>
      <c r="G1926" s="27" t="s">
        <v>3273</v>
      </c>
      <c r="H1926" s="27" t="str">
        <f t="shared" si="350"/>
        <v/>
      </c>
      <c r="I1926" s="23" t="str">
        <f t="shared" si="357"/>
        <v>Messieurs</v>
      </c>
      <c r="J1926" t="str">
        <f t="shared" si="358"/>
        <v>351.0</v>
      </c>
      <c r="K1926">
        <f t="shared" si="359"/>
        <v>3</v>
      </c>
      <c r="L1926" s="23" t="str">
        <f t="shared" si="360"/>
        <v>R9 </v>
      </c>
      <c r="M1926" s="23" t="s">
        <v>3541</v>
      </c>
      <c r="N1926" s="23" t="s">
        <v>3542</v>
      </c>
      <c r="O1926" s="23" t="s">
        <v>2525</v>
      </c>
      <c r="P1926" s="23">
        <v>32606</v>
      </c>
      <c r="Q1926" s="23">
        <v>0.75</v>
      </c>
      <c r="R1926" s="23" t="s">
        <v>96</v>
      </c>
      <c r="S1926" s="23" t="s">
        <v>822</v>
      </c>
    </row>
    <row r="1927" spans="1:19" x14ac:dyDescent="0.35">
      <c r="A1927" s="23" t="str">
        <f t="shared" si="351"/>
        <v>Matthey Elio</v>
      </c>
      <c r="B1927" s="23" t="str">
        <f t="shared" si="352"/>
        <v>637.12.277.0</v>
      </c>
      <c r="C1927" s="23" t="str">
        <f t="shared" si="353"/>
        <v>R8</v>
      </c>
      <c r="D1927" s="23">
        <f t="shared" si="354"/>
        <v>1.3859999999999999</v>
      </c>
      <c r="E1927" s="23" t="str">
        <f t="shared" si="355"/>
        <v>14&amp;U</v>
      </c>
      <c r="F1927" s="23" t="str">
        <f t="shared" si="356"/>
        <v>A</v>
      </c>
      <c r="G1927" s="27" t="s">
        <v>497</v>
      </c>
      <c r="H1927" s="27" t="str">
        <f t="shared" si="350"/>
        <v/>
      </c>
      <c r="I1927" s="23" t="str">
        <f t="shared" si="357"/>
        <v>Messieurs</v>
      </c>
      <c r="J1927" t="str">
        <f t="shared" si="358"/>
        <v>277.0</v>
      </c>
      <c r="K1927">
        <f t="shared" si="359"/>
        <v>2</v>
      </c>
      <c r="L1927" s="23" t="str">
        <f t="shared" si="360"/>
        <v>R8 </v>
      </c>
      <c r="M1927" s="23" t="s">
        <v>2586</v>
      </c>
      <c r="N1927" s="23" t="s">
        <v>2587</v>
      </c>
      <c r="O1927" s="23" t="s">
        <v>2522</v>
      </c>
      <c r="P1927" s="23">
        <v>24756</v>
      </c>
      <c r="Q1927" s="23">
        <v>1.3859999999999999</v>
      </c>
      <c r="R1927" s="23" t="s">
        <v>81</v>
      </c>
      <c r="S1927" s="23" t="s">
        <v>36</v>
      </c>
    </row>
    <row r="1928" spans="1:19" x14ac:dyDescent="0.35">
      <c r="A1928" s="23" t="str">
        <f t="shared" si="351"/>
        <v>Mattur Dyutit</v>
      </c>
      <c r="B1928" s="23" t="str">
        <f t="shared" si="352"/>
        <v>637.10.390.0</v>
      </c>
      <c r="C1928" s="23" t="str">
        <f t="shared" si="353"/>
        <v>R9</v>
      </c>
      <c r="D1928" s="23">
        <f t="shared" si="354"/>
        <v>0.75</v>
      </c>
      <c r="E1928" s="23" t="str">
        <f t="shared" si="355"/>
        <v>16&amp;U</v>
      </c>
      <c r="F1928" s="23" t="str">
        <f t="shared" si="356"/>
        <v>S</v>
      </c>
      <c r="G1928" s="27" t="s">
        <v>5553</v>
      </c>
      <c r="H1928" s="27" t="str">
        <f t="shared" si="350"/>
        <v/>
      </c>
      <c r="I1928" s="23" t="str">
        <f t="shared" si="357"/>
        <v>Messieurs</v>
      </c>
      <c r="J1928" t="str">
        <f t="shared" si="358"/>
        <v>390.0</v>
      </c>
      <c r="K1928">
        <f t="shared" si="359"/>
        <v>3</v>
      </c>
      <c r="L1928" s="23" t="str">
        <f t="shared" si="360"/>
        <v>R9 </v>
      </c>
      <c r="M1928" s="23" t="s">
        <v>5501</v>
      </c>
      <c r="N1928" s="23" t="s">
        <v>5502</v>
      </c>
      <c r="O1928" s="23" t="s">
        <v>2525</v>
      </c>
      <c r="P1928" s="23">
        <v>32606</v>
      </c>
      <c r="Q1928" s="23">
        <v>0.75</v>
      </c>
      <c r="R1928" s="23" t="s">
        <v>85</v>
      </c>
      <c r="S1928" s="23" t="s">
        <v>822</v>
      </c>
    </row>
    <row r="1929" spans="1:19" x14ac:dyDescent="0.35">
      <c r="A1929" s="23" t="str">
        <f t="shared" si="351"/>
        <v>Maulaz Evan</v>
      </c>
      <c r="B1929" s="23" t="str">
        <f t="shared" si="352"/>
        <v>638.10.223.0</v>
      </c>
      <c r="C1929" s="23" t="str">
        <f t="shared" si="353"/>
        <v>R9</v>
      </c>
      <c r="D1929" s="23">
        <f t="shared" si="354"/>
        <v>0.75</v>
      </c>
      <c r="E1929" s="23" t="str">
        <f t="shared" si="355"/>
        <v>16&amp;U</v>
      </c>
      <c r="F1929" s="23" t="str">
        <f t="shared" si="356"/>
        <v>S</v>
      </c>
      <c r="G1929" s="27" t="s">
        <v>2783</v>
      </c>
      <c r="H1929" s="27" t="str">
        <f t="shared" si="350"/>
        <v/>
      </c>
      <c r="I1929" s="23" t="str">
        <f t="shared" si="357"/>
        <v>Messieurs</v>
      </c>
      <c r="J1929" t="str">
        <f t="shared" si="358"/>
        <v>223.0</v>
      </c>
      <c r="K1929">
        <f t="shared" si="359"/>
        <v>2</v>
      </c>
      <c r="L1929" s="23" t="str">
        <f t="shared" si="360"/>
        <v>R9 </v>
      </c>
      <c r="M1929" s="23" t="s">
        <v>1605</v>
      </c>
      <c r="N1929" s="23" t="s">
        <v>1606</v>
      </c>
      <c r="O1929" s="23" t="s">
        <v>2525</v>
      </c>
      <c r="P1929" s="23">
        <v>32606</v>
      </c>
      <c r="Q1929" s="23">
        <v>0.75</v>
      </c>
      <c r="R1929" s="23" t="s">
        <v>85</v>
      </c>
      <c r="S1929" s="23" t="s">
        <v>822</v>
      </c>
    </row>
    <row r="1930" spans="1:19" x14ac:dyDescent="0.35">
      <c r="A1930" s="23" t="str">
        <f t="shared" si="351"/>
        <v>Maulaz Mahé</v>
      </c>
      <c r="B1930" s="23" t="str">
        <f t="shared" si="352"/>
        <v>638.05.711.0</v>
      </c>
      <c r="C1930" s="23" t="str">
        <f t="shared" si="353"/>
        <v>R7</v>
      </c>
      <c r="D1930" s="23">
        <f t="shared" si="354"/>
        <v>2.0670000000000002</v>
      </c>
      <c r="E1930" s="23" t="str">
        <f t="shared" si="355"/>
        <v>A</v>
      </c>
      <c r="F1930" s="23" t="str">
        <f t="shared" si="356"/>
        <v>A</v>
      </c>
      <c r="G1930" s="27" t="s">
        <v>3258</v>
      </c>
      <c r="H1930" s="27" t="str">
        <f t="shared" si="350"/>
        <v/>
      </c>
      <c r="I1930" s="23" t="str">
        <f t="shared" si="357"/>
        <v>Dames</v>
      </c>
      <c r="J1930" t="str">
        <f t="shared" si="358"/>
        <v>711.0</v>
      </c>
      <c r="K1930">
        <f t="shared" si="359"/>
        <v>7</v>
      </c>
      <c r="L1930" s="23" t="str">
        <f t="shared" si="360"/>
        <v>R7 </v>
      </c>
      <c r="M1930" s="23" t="s">
        <v>689</v>
      </c>
      <c r="N1930" s="23" t="s">
        <v>690</v>
      </c>
      <c r="O1930" s="23" t="s">
        <v>2518</v>
      </c>
      <c r="P1930" s="23">
        <v>6680</v>
      </c>
      <c r="Q1930" s="23">
        <v>2.0670000000000002</v>
      </c>
      <c r="R1930" s="23" t="s">
        <v>36</v>
      </c>
      <c r="S1930" s="23" t="s">
        <v>36</v>
      </c>
    </row>
    <row r="1931" spans="1:19" x14ac:dyDescent="0.35">
      <c r="A1931" s="23" t="str">
        <f t="shared" si="351"/>
        <v>Maure Christian</v>
      </c>
      <c r="B1931" s="23" t="str">
        <f t="shared" si="352"/>
        <v>638.53.463.0</v>
      </c>
      <c r="C1931" s="23" t="str">
        <f t="shared" si="353"/>
        <v>R9</v>
      </c>
      <c r="D1931" s="23">
        <f t="shared" si="354"/>
        <v>0.75</v>
      </c>
      <c r="E1931" s="23" t="str">
        <f t="shared" si="355"/>
        <v>70+</v>
      </c>
      <c r="F1931" s="23" t="str">
        <f t="shared" si="356"/>
        <v>S</v>
      </c>
      <c r="G1931" s="27" t="s">
        <v>493</v>
      </c>
      <c r="H1931" s="27" t="str">
        <f t="shared" si="350"/>
        <v/>
      </c>
      <c r="I1931" s="23" t="str">
        <f t="shared" si="357"/>
        <v>Messieurs</v>
      </c>
      <c r="J1931" t="str">
        <f t="shared" si="358"/>
        <v>463.0</v>
      </c>
      <c r="K1931">
        <f t="shared" si="359"/>
        <v>4</v>
      </c>
      <c r="L1931" s="23" t="str">
        <f t="shared" si="360"/>
        <v>R9 </v>
      </c>
      <c r="M1931" s="23" t="s">
        <v>433</v>
      </c>
      <c r="N1931" s="23" t="s">
        <v>434</v>
      </c>
      <c r="O1931" s="23" t="s">
        <v>2525</v>
      </c>
      <c r="P1931" s="23">
        <v>32606</v>
      </c>
      <c r="Q1931" s="23">
        <v>0.75</v>
      </c>
      <c r="R1931" s="23" t="s">
        <v>144</v>
      </c>
      <c r="S1931" s="23" t="s">
        <v>822</v>
      </c>
    </row>
    <row r="1932" spans="1:19" x14ac:dyDescent="0.35">
      <c r="A1932" s="23" t="str">
        <f t="shared" si="351"/>
        <v>Maure Simon Pierrette</v>
      </c>
      <c r="B1932" s="23" t="str">
        <f t="shared" si="352"/>
        <v>638.58.752.0</v>
      </c>
      <c r="C1932" s="23" t="str">
        <f t="shared" si="353"/>
        <v>R8</v>
      </c>
      <c r="D1932" s="23">
        <f t="shared" si="354"/>
        <v>0.91700000000000004</v>
      </c>
      <c r="E1932" s="23" t="str">
        <f t="shared" si="355"/>
        <v>65+</v>
      </c>
      <c r="F1932" s="23" t="str">
        <f t="shared" si="356"/>
        <v>A</v>
      </c>
      <c r="G1932" s="27" t="s">
        <v>493</v>
      </c>
      <c r="H1932" s="27" t="str">
        <f t="shared" si="350"/>
        <v/>
      </c>
      <c r="I1932" s="23" t="str">
        <f t="shared" si="357"/>
        <v>Dames</v>
      </c>
      <c r="J1932" t="str">
        <f t="shared" si="358"/>
        <v>752.0</v>
      </c>
      <c r="K1932">
        <f t="shared" si="359"/>
        <v>7</v>
      </c>
      <c r="L1932" s="23" t="str">
        <f t="shared" si="360"/>
        <v>R8 </v>
      </c>
      <c r="M1932" s="23" t="s">
        <v>2128</v>
      </c>
      <c r="N1932" s="23" t="s">
        <v>2129</v>
      </c>
      <c r="O1932" s="23" t="s">
        <v>2522</v>
      </c>
      <c r="P1932" s="23">
        <v>11045</v>
      </c>
      <c r="Q1932" s="23">
        <v>0.91700000000000004</v>
      </c>
      <c r="R1932" s="23" t="s">
        <v>96</v>
      </c>
      <c r="S1932" s="23" t="s">
        <v>36</v>
      </c>
    </row>
    <row r="1933" spans="1:19" x14ac:dyDescent="0.35">
      <c r="A1933" s="23" t="str">
        <f t="shared" si="351"/>
        <v>Maurer Luna</v>
      </c>
      <c r="B1933" s="23" t="str">
        <f t="shared" si="352"/>
        <v>638.02.536.0</v>
      </c>
      <c r="C1933" s="23" t="str">
        <f t="shared" si="353"/>
        <v>R9</v>
      </c>
      <c r="D1933" s="23">
        <f t="shared" si="354"/>
        <v>0.75</v>
      </c>
      <c r="E1933" s="23" t="str">
        <f t="shared" si="355"/>
        <v>A</v>
      </c>
      <c r="F1933" s="23" t="str">
        <f t="shared" si="356"/>
        <v>S</v>
      </c>
      <c r="G1933" s="27" t="s">
        <v>1733</v>
      </c>
      <c r="H1933" s="27" t="str">
        <f t="shared" si="350"/>
        <v/>
      </c>
      <c r="I1933" s="23" t="str">
        <f t="shared" si="357"/>
        <v>Dames</v>
      </c>
      <c r="J1933" t="str">
        <f t="shared" si="358"/>
        <v>536.0</v>
      </c>
      <c r="K1933">
        <f t="shared" si="359"/>
        <v>5</v>
      </c>
      <c r="L1933" s="23" t="str">
        <f t="shared" si="360"/>
        <v>R9 </v>
      </c>
      <c r="M1933" s="23" t="s">
        <v>2026</v>
      </c>
      <c r="N1933" s="23" t="s">
        <v>2027</v>
      </c>
      <c r="O1933" s="23" t="s">
        <v>2525</v>
      </c>
      <c r="P1933" s="23">
        <v>11849</v>
      </c>
      <c r="Q1933" s="23">
        <v>0.75</v>
      </c>
      <c r="R1933" s="23" t="s">
        <v>36</v>
      </c>
      <c r="S1933" s="23" t="s">
        <v>822</v>
      </c>
    </row>
    <row r="1934" spans="1:19" x14ac:dyDescent="0.35">
      <c r="A1934" s="23" t="str">
        <f t="shared" si="351"/>
        <v>Maurer Raphael</v>
      </c>
      <c r="B1934" s="23" t="str">
        <f t="shared" si="352"/>
        <v>638.79.110.0</v>
      </c>
      <c r="C1934" s="23" t="str">
        <f t="shared" si="353"/>
        <v>R8</v>
      </c>
      <c r="D1934" s="23">
        <f t="shared" si="354"/>
        <v>1.2789999999999999</v>
      </c>
      <c r="E1934" s="23" t="str">
        <f t="shared" si="355"/>
        <v>45+</v>
      </c>
      <c r="F1934" s="23" t="str">
        <f t="shared" si="356"/>
        <v>S</v>
      </c>
      <c r="G1934" s="27" t="s">
        <v>1733</v>
      </c>
      <c r="H1934" s="27" t="str">
        <f t="shared" si="350"/>
        <v/>
      </c>
      <c r="I1934" s="23" t="str">
        <f t="shared" si="357"/>
        <v>Messieurs</v>
      </c>
      <c r="J1934" t="str">
        <f t="shared" si="358"/>
        <v>110.0</v>
      </c>
      <c r="K1934">
        <f t="shared" si="359"/>
        <v>1</v>
      </c>
      <c r="L1934" s="23" t="str">
        <f t="shared" si="360"/>
        <v>R8 </v>
      </c>
      <c r="M1934" s="23" t="s">
        <v>2336</v>
      </c>
      <c r="N1934" s="23" t="s">
        <v>2337</v>
      </c>
      <c r="O1934" s="23" t="s">
        <v>2522</v>
      </c>
      <c r="P1934" s="23">
        <v>25992</v>
      </c>
      <c r="Q1934" s="23">
        <v>1.2789999999999999</v>
      </c>
      <c r="R1934" s="23" t="s">
        <v>76</v>
      </c>
      <c r="S1934" s="23" t="s">
        <v>822</v>
      </c>
    </row>
    <row r="1935" spans="1:19" x14ac:dyDescent="0.35">
      <c r="A1935" s="23" t="str">
        <f t="shared" si="351"/>
        <v>Mauron Alexandre</v>
      </c>
      <c r="B1935" s="23" t="str">
        <f t="shared" si="352"/>
        <v>638.02.413.0</v>
      </c>
      <c r="C1935" s="23" t="str">
        <f t="shared" si="353"/>
        <v>R8</v>
      </c>
      <c r="D1935" s="23">
        <f t="shared" si="354"/>
        <v>1.3939999999999999</v>
      </c>
      <c r="E1935" s="23" t="str">
        <f t="shared" si="355"/>
        <v>A</v>
      </c>
      <c r="F1935" s="23" t="str">
        <f t="shared" si="356"/>
        <v>A</v>
      </c>
      <c r="G1935" s="27" t="s">
        <v>26</v>
      </c>
      <c r="H1935" s="27" t="str">
        <f t="shared" si="350"/>
        <v/>
      </c>
      <c r="I1935" s="23" t="str">
        <f t="shared" si="357"/>
        <v>Messieurs</v>
      </c>
      <c r="J1935" t="str">
        <f t="shared" si="358"/>
        <v>413.0</v>
      </c>
      <c r="K1935">
        <f t="shared" si="359"/>
        <v>4</v>
      </c>
      <c r="L1935" s="23" t="str">
        <f t="shared" si="360"/>
        <v>R8 </v>
      </c>
      <c r="M1935" s="23" t="s">
        <v>2085</v>
      </c>
      <c r="N1935" s="23" t="s">
        <v>2086</v>
      </c>
      <c r="O1935" s="23" t="s">
        <v>2522</v>
      </c>
      <c r="P1935" s="23">
        <v>24661</v>
      </c>
      <c r="Q1935" s="23">
        <v>1.3939999999999999</v>
      </c>
      <c r="R1935" s="23" t="s">
        <v>36</v>
      </c>
      <c r="S1935" s="23" t="s">
        <v>36</v>
      </c>
    </row>
    <row r="1936" spans="1:19" x14ac:dyDescent="0.35">
      <c r="A1936" s="23" t="str">
        <f t="shared" si="351"/>
        <v>Mauron Jocelyn</v>
      </c>
      <c r="B1936" s="23" t="str">
        <f t="shared" si="352"/>
        <v>638.97.206.0</v>
      </c>
      <c r="C1936" s="23" t="str">
        <f t="shared" si="353"/>
        <v>R6</v>
      </c>
      <c r="D1936" s="23">
        <f t="shared" si="354"/>
        <v>4.38</v>
      </c>
      <c r="E1936" s="23" t="str">
        <f t="shared" si="355"/>
        <v>A</v>
      </c>
      <c r="F1936" s="23" t="str">
        <f t="shared" si="356"/>
        <v>A</v>
      </c>
      <c r="G1936" s="27" t="s">
        <v>2786</v>
      </c>
      <c r="H1936" s="27" t="str">
        <f t="shared" si="350"/>
        <v/>
      </c>
      <c r="I1936" s="23" t="str">
        <f t="shared" si="357"/>
        <v>Messieurs</v>
      </c>
      <c r="J1936" t="str">
        <f t="shared" si="358"/>
        <v>206.0</v>
      </c>
      <c r="K1936">
        <f t="shared" si="359"/>
        <v>2</v>
      </c>
      <c r="L1936" s="23" t="str">
        <f t="shared" si="360"/>
        <v>R6 </v>
      </c>
      <c r="M1936" s="23" t="s">
        <v>3816</v>
      </c>
      <c r="N1936" s="23" t="s">
        <v>3817</v>
      </c>
      <c r="O1936" s="23" t="s">
        <v>2517</v>
      </c>
      <c r="P1936" s="23">
        <v>6248</v>
      </c>
      <c r="Q1936" s="23">
        <v>4.38</v>
      </c>
      <c r="R1936" s="23" t="s">
        <v>36</v>
      </c>
      <c r="S1936" s="23" t="s">
        <v>36</v>
      </c>
    </row>
    <row r="1937" spans="1:19" x14ac:dyDescent="0.35">
      <c r="A1937" s="23" t="str">
        <f t="shared" si="351"/>
        <v>Mauron Nicolas</v>
      </c>
      <c r="B1937" s="23" t="str">
        <f t="shared" si="352"/>
        <v>638.94.373.0</v>
      </c>
      <c r="C1937" s="23" t="str">
        <f t="shared" si="353"/>
        <v>R9</v>
      </c>
      <c r="D1937" s="23">
        <f t="shared" si="354"/>
        <v>0.75</v>
      </c>
      <c r="E1937" s="23" t="str">
        <f t="shared" si="355"/>
        <v>A</v>
      </c>
      <c r="F1937" s="23" t="str">
        <f t="shared" si="356"/>
        <v>S</v>
      </c>
      <c r="G1937" s="27" t="s">
        <v>2783</v>
      </c>
      <c r="H1937" s="27" t="str">
        <f t="shared" si="350"/>
        <v/>
      </c>
      <c r="I1937" s="23" t="str">
        <f t="shared" si="357"/>
        <v>Messieurs</v>
      </c>
      <c r="J1937" t="str">
        <f t="shared" si="358"/>
        <v>373.0</v>
      </c>
      <c r="K1937">
        <f t="shared" si="359"/>
        <v>3</v>
      </c>
      <c r="L1937" s="23" t="str">
        <f t="shared" si="360"/>
        <v>R9 </v>
      </c>
      <c r="M1937" s="23" t="s">
        <v>1607</v>
      </c>
      <c r="N1937" s="23" t="s">
        <v>1608</v>
      </c>
      <c r="O1937" s="23" t="s">
        <v>2525</v>
      </c>
      <c r="P1937" s="23">
        <v>32606</v>
      </c>
      <c r="Q1937" s="23">
        <v>0.75</v>
      </c>
      <c r="R1937" s="23" t="s">
        <v>36</v>
      </c>
      <c r="S1937" s="23" t="s">
        <v>822</v>
      </c>
    </row>
    <row r="1938" spans="1:19" x14ac:dyDescent="0.35">
      <c r="A1938" s="23" t="str">
        <f t="shared" si="351"/>
        <v>Mawé Patricia</v>
      </c>
      <c r="B1938" s="23" t="str">
        <f t="shared" si="352"/>
        <v>638.10.692.0</v>
      </c>
      <c r="C1938" s="23" t="str">
        <f t="shared" si="353"/>
        <v>R4</v>
      </c>
      <c r="D1938" s="23">
        <f t="shared" si="354"/>
        <v>5.827</v>
      </c>
      <c r="E1938" s="23" t="str">
        <f t="shared" si="355"/>
        <v>16&amp;U</v>
      </c>
      <c r="F1938" s="23" t="str">
        <f t="shared" si="356"/>
        <v>A</v>
      </c>
      <c r="G1938" s="27" t="s">
        <v>4910</v>
      </c>
      <c r="H1938" s="27" t="str">
        <f t="shared" si="350"/>
        <v/>
      </c>
      <c r="I1938" s="23" t="str">
        <f t="shared" si="357"/>
        <v>Dames</v>
      </c>
      <c r="J1938" t="str">
        <f t="shared" si="358"/>
        <v>692.0</v>
      </c>
      <c r="K1938">
        <f t="shared" si="359"/>
        <v>6</v>
      </c>
      <c r="L1938" s="23" t="str">
        <f t="shared" si="360"/>
        <v>R4 </v>
      </c>
      <c r="M1938" s="23" t="s">
        <v>6257</v>
      </c>
      <c r="N1938" s="23" t="s">
        <v>6258</v>
      </c>
      <c r="O1938" s="23" t="s">
        <v>2516</v>
      </c>
      <c r="P1938" s="23">
        <v>970</v>
      </c>
      <c r="Q1938" s="23">
        <v>5.827</v>
      </c>
      <c r="R1938" s="23" t="s">
        <v>85</v>
      </c>
      <c r="S1938" s="23" t="s">
        <v>36</v>
      </c>
    </row>
    <row r="1939" spans="1:19" x14ac:dyDescent="0.35">
      <c r="A1939" s="23" t="str">
        <f t="shared" si="351"/>
        <v>Maximov Michel</v>
      </c>
      <c r="B1939" s="23" t="str">
        <f t="shared" si="352"/>
        <v>638.16.286.0</v>
      </c>
      <c r="C1939" s="23" t="str">
        <f t="shared" si="353"/>
        <v>R9</v>
      </c>
      <c r="D1939" s="23">
        <f t="shared" si="354"/>
        <v>0.745</v>
      </c>
      <c r="E1939" s="23" t="str">
        <f t="shared" si="355"/>
        <v>10&amp;U</v>
      </c>
      <c r="F1939" s="23" t="str">
        <f t="shared" si="356"/>
        <v>A</v>
      </c>
      <c r="G1939" s="27" t="s">
        <v>493</v>
      </c>
      <c r="H1939" s="27" t="str">
        <f t="shared" si="350"/>
        <v/>
      </c>
      <c r="I1939" s="23" t="str">
        <f t="shared" si="357"/>
        <v>Messieurs</v>
      </c>
      <c r="J1939" t="str">
        <f t="shared" si="358"/>
        <v>286.0</v>
      </c>
      <c r="K1939">
        <f t="shared" si="359"/>
        <v>2</v>
      </c>
      <c r="L1939" s="23" t="str">
        <f t="shared" si="360"/>
        <v>R9 </v>
      </c>
      <c r="M1939" s="23" t="s">
        <v>5037</v>
      </c>
      <c r="N1939" s="23" t="s">
        <v>5038</v>
      </c>
      <c r="O1939" s="23" t="s">
        <v>2525</v>
      </c>
      <c r="P1939" s="23">
        <v>44992</v>
      </c>
      <c r="Q1939" s="23">
        <v>0.745</v>
      </c>
      <c r="R1939" s="23" t="s">
        <v>106</v>
      </c>
      <c r="S1939" s="23" t="s">
        <v>36</v>
      </c>
    </row>
    <row r="1940" spans="1:19" x14ac:dyDescent="0.35">
      <c r="A1940" s="23" t="str">
        <f t="shared" si="351"/>
        <v>May David</v>
      </c>
      <c r="B1940" s="23" t="str">
        <f t="shared" si="352"/>
        <v>639.68.417.0</v>
      </c>
      <c r="C1940" s="23" t="str">
        <f t="shared" si="353"/>
        <v>R8</v>
      </c>
      <c r="D1940" s="23">
        <f t="shared" si="354"/>
        <v>0.94499999999999995</v>
      </c>
      <c r="E1940" s="23" t="str">
        <f t="shared" si="355"/>
        <v>55+</v>
      </c>
      <c r="F1940" s="23" t="str">
        <f t="shared" si="356"/>
        <v>S</v>
      </c>
      <c r="G1940" s="27" t="s">
        <v>4910</v>
      </c>
      <c r="H1940" s="27" t="str">
        <f t="shared" si="350"/>
        <v/>
      </c>
      <c r="I1940" s="23" t="str">
        <f t="shared" si="357"/>
        <v>Messieurs</v>
      </c>
      <c r="J1940" t="str">
        <f t="shared" si="358"/>
        <v>417.0</v>
      </c>
      <c r="K1940">
        <f t="shared" si="359"/>
        <v>4</v>
      </c>
      <c r="L1940" s="23" t="str">
        <f t="shared" si="360"/>
        <v>R8 </v>
      </c>
      <c r="M1940" s="23" t="s">
        <v>6794</v>
      </c>
      <c r="N1940" s="23" t="s">
        <v>6795</v>
      </c>
      <c r="O1940" s="23" t="s">
        <v>2522</v>
      </c>
      <c r="P1940" s="23">
        <v>29833</v>
      </c>
      <c r="Q1940" s="23">
        <v>0.94499999999999995</v>
      </c>
      <c r="R1940" s="23" t="s">
        <v>53</v>
      </c>
      <c r="S1940" s="23" t="s">
        <v>822</v>
      </c>
    </row>
    <row r="1941" spans="1:19" x14ac:dyDescent="0.35">
      <c r="A1941" s="23" t="str">
        <f t="shared" si="351"/>
        <v>Mayer Danilo</v>
      </c>
      <c r="B1941" s="23" t="str">
        <f t="shared" si="352"/>
        <v>639.16.215.0</v>
      </c>
      <c r="C1941" s="23" t="str">
        <f t="shared" si="353"/>
        <v>R9</v>
      </c>
      <c r="D1941" s="23">
        <f t="shared" si="354"/>
        <v>0.75</v>
      </c>
      <c r="E1941" s="23" t="str">
        <f t="shared" si="355"/>
        <v>10&amp;U</v>
      </c>
      <c r="F1941" s="23" t="str">
        <f t="shared" si="356"/>
        <v>S</v>
      </c>
      <c r="G1941" s="27" t="s">
        <v>493</v>
      </c>
      <c r="H1941" s="27" t="str">
        <f t="shared" si="350"/>
        <v/>
      </c>
      <c r="I1941" s="23" t="str">
        <f t="shared" si="357"/>
        <v>Messieurs</v>
      </c>
      <c r="J1941" t="str">
        <f t="shared" si="358"/>
        <v>215.0</v>
      </c>
      <c r="K1941">
        <f t="shared" si="359"/>
        <v>2</v>
      </c>
      <c r="L1941" s="23" t="str">
        <f t="shared" si="360"/>
        <v>R9 </v>
      </c>
      <c r="M1941" s="23" t="s">
        <v>3638</v>
      </c>
      <c r="N1941" s="23" t="s">
        <v>3639</v>
      </c>
      <c r="O1941" s="23" t="s">
        <v>2525</v>
      </c>
      <c r="P1941" s="23">
        <v>32606</v>
      </c>
      <c r="Q1941" s="23">
        <v>0.75</v>
      </c>
      <c r="R1941" s="23" t="s">
        <v>106</v>
      </c>
      <c r="S1941" s="23" t="s">
        <v>822</v>
      </c>
    </row>
    <row r="1942" spans="1:19" x14ac:dyDescent="0.35">
      <c r="A1942" s="23" t="str">
        <f t="shared" si="351"/>
        <v>Mazin Lamia</v>
      </c>
      <c r="B1942" s="23" t="str">
        <f t="shared" si="352"/>
        <v>639.66.704.0</v>
      </c>
      <c r="C1942" s="23" t="str">
        <f t="shared" si="353"/>
        <v>R8</v>
      </c>
      <c r="D1942" s="23">
        <f t="shared" si="354"/>
        <v>1.468</v>
      </c>
      <c r="E1942" s="23" t="str">
        <f t="shared" si="355"/>
        <v>60+</v>
      </c>
      <c r="F1942" s="23" t="str">
        <f t="shared" si="356"/>
        <v>S</v>
      </c>
      <c r="G1942" s="27" t="s">
        <v>1733</v>
      </c>
      <c r="H1942" s="27" t="str">
        <f t="shared" si="350"/>
        <v/>
      </c>
      <c r="I1942" s="23" t="str">
        <f t="shared" si="357"/>
        <v>Dames</v>
      </c>
      <c r="J1942" t="str">
        <f t="shared" si="358"/>
        <v>704.0</v>
      </c>
      <c r="K1942">
        <f t="shared" si="359"/>
        <v>7</v>
      </c>
      <c r="L1942" s="23" t="str">
        <f t="shared" si="360"/>
        <v>R8 </v>
      </c>
      <c r="M1942" s="23" t="s">
        <v>2438</v>
      </c>
      <c r="N1942" s="23" t="s">
        <v>2439</v>
      </c>
      <c r="O1942" s="23" t="s">
        <v>2522</v>
      </c>
      <c r="P1942" s="23">
        <v>8714</v>
      </c>
      <c r="Q1942" s="23">
        <v>1.468</v>
      </c>
      <c r="R1942" s="23" t="s">
        <v>47</v>
      </c>
      <c r="S1942" s="23" t="s">
        <v>822</v>
      </c>
    </row>
    <row r="1943" spans="1:19" x14ac:dyDescent="0.35">
      <c r="A1943" s="23" t="str">
        <f t="shared" si="351"/>
        <v>Mbow Lamine</v>
      </c>
      <c r="B1943" s="23" t="str">
        <f t="shared" si="352"/>
        <v>639.16.301.0</v>
      </c>
      <c r="C1943" s="23" t="str">
        <f t="shared" si="353"/>
        <v>R7</v>
      </c>
      <c r="D1943" s="23">
        <f t="shared" si="354"/>
        <v>3.0030000000000001</v>
      </c>
      <c r="E1943" s="23" t="str">
        <f t="shared" si="355"/>
        <v>10&amp;U</v>
      </c>
      <c r="F1943" s="23" t="str">
        <f t="shared" si="356"/>
        <v>A</v>
      </c>
      <c r="G1943" s="27" t="s">
        <v>2786</v>
      </c>
      <c r="H1943" s="27" t="str">
        <f t="shared" si="350"/>
        <v/>
      </c>
      <c r="I1943" s="23" t="str">
        <f t="shared" si="357"/>
        <v>Messieurs</v>
      </c>
      <c r="J1943" t="str">
        <f t="shared" si="358"/>
        <v>301.0</v>
      </c>
      <c r="K1943">
        <f t="shared" si="359"/>
        <v>3</v>
      </c>
      <c r="L1943" s="23" t="str">
        <f t="shared" si="360"/>
        <v>R7 </v>
      </c>
      <c r="M1943" s="23" t="s">
        <v>3824</v>
      </c>
      <c r="N1943" s="23" t="s">
        <v>3825</v>
      </c>
      <c r="O1943" s="23" t="s">
        <v>2518</v>
      </c>
      <c r="P1943" s="23">
        <v>12670</v>
      </c>
      <c r="Q1943" s="23">
        <v>3.0030000000000001</v>
      </c>
      <c r="R1943" s="23" t="s">
        <v>106</v>
      </c>
      <c r="S1943" s="23" t="s">
        <v>36</v>
      </c>
    </row>
    <row r="1944" spans="1:19" x14ac:dyDescent="0.35">
      <c r="A1944" s="23" t="str">
        <f t="shared" si="351"/>
        <v>Meda Manon</v>
      </c>
      <c r="B1944" s="23" t="str">
        <f t="shared" si="352"/>
        <v>640.07.748.0</v>
      </c>
      <c r="C1944" s="23" t="str">
        <f t="shared" si="353"/>
        <v>R9</v>
      </c>
      <c r="D1944" s="23">
        <f t="shared" si="354"/>
        <v>0.75</v>
      </c>
      <c r="E1944" s="23" t="str">
        <f t="shared" si="355"/>
        <v>A</v>
      </c>
      <c r="F1944" s="23" t="str">
        <f t="shared" si="356"/>
        <v>S</v>
      </c>
      <c r="G1944" s="27" t="s">
        <v>1733</v>
      </c>
      <c r="H1944" s="27" t="str">
        <f t="shared" si="350"/>
        <v/>
      </c>
      <c r="I1944" s="23" t="str">
        <f t="shared" si="357"/>
        <v>Dames</v>
      </c>
      <c r="J1944" t="str">
        <f t="shared" si="358"/>
        <v>748.0</v>
      </c>
      <c r="K1944">
        <f t="shared" si="359"/>
        <v>7</v>
      </c>
      <c r="L1944" s="23" t="str">
        <f t="shared" si="360"/>
        <v>R9 </v>
      </c>
      <c r="M1944" s="23" t="s">
        <v>3167</v>
      </c>
      <c r="N1944" s="23" t="s">
        <v>3168</v>
      </c>
      <c r="O1944" s="23" t="s">
        <v>2525</v>
      </c>
      <c r="P1944" s="23">
        <v>11849</v>
      </c>
      <c r="Q1944" s="23">
        <v>0.75</v>
      </c>
      <c r="R1944" s="23" t="s">
        <v>36</v>
      </c>
      <c r="S1944" s="23" t="s">
        <v>822</v>
      </c>
    </row>
    <row r="1945" spans="1:19" x14ac:dyDescent="0.35">
      <c r="A1945" s="23" t="str">
        <f t="shared" si="351"/>
        <v>Medeiros Sandro</v>
      </c>
      <c r="B1945" s="23" t="str">
        <f t="shared" si="352"/>
        <v>640.02.313.0</v>
      </c>
      <c r="C1945" s="23" t="str">
        <f t="shared" si="353"/>
        <v>R9</v>
      </c>
      <c r="D1945" s="23">
        <f t="shared" si="354"/>
        <v>0.75</v>
      </c>
      <c r="E1945" s="23" t="str">
        <f t="shared" si="355"/>
        <v>A</v>
      </c>
      <c r="F1945" s="23" t="str">
        <f t="shared" si="356"/>
        <v>S</v>
      </c>
      <c r="G1945" s="27" t="s">
        <v>497</v>
      </c>
      <c r="H1945" s="27" t="str">
        <f t="shared" si="350"/>
        <v/>
      </c>
      <c r="I1945" s="23" t="str">
        <f t="shared" si="357"/>
        <v>Messieurs</v>
      </c>
      <c r="J1945" t="str">
        <f t="shared" si="358"/>
        <v>313.0</v>
      </c>
      <c r="K1945">
        <f t="shared" si="359"/>
        <v>3</v>
      </c>
      <c r="L1945" s="23" t="str">
        <f t="shared" si="360"/>
        <v>R9 </v>
      </c>
      <c r="M1945" s="23" t="s">
        <v>1228</v>
      </c>
      <c r="N1945" s="23" t="s">
        <v>1229</v>
      </c>
      <c r="O1945" s="23" t="s">
        <v>2525</v>
      </c>
      <c r="P1945" s="23">
        <v>32606</v>
      </c>
      <c r="Q1945" s="23">
        <v>0.75</v>
      </c>
      <c r="R1945" s="23" t="s">
        <v>36</v>
      </c>
      <c r="S1945" s="23" t="s">
        <v>822</v>
      </c>
    </row>
    <row r="1946" spans="1:19" x14ac:dyDescent="0.35">
      <c r="A1946" s="23" t="str">
        <f t="shared" si="351"/>
        <v>Medinger Antoine</v>
      </c>
      <c r="B1946" s="23" t="str">
        <f t="shared" si="352"/>
        <v>640.12.391.0</v>
      </c>
      <c r="C1946" s="23" t="str">
        <f t="shared" si="353"/>
        <v>R5</v>
      </c>
      <c r="D1946" s="23">
        <f t="shared" si="354"/>
        <v>4.9160000000000004</v>
      </c>
      <c r="E1946" s="23" t="str">
        <f t="shared" si="355"/>
        <v>14&amp;U</v>
      </c>
      <c r="F1946" s="23" t="str">
        <f t="shared" si="356"/>
        <v>A</v>
      </c>
      <c r="G1946" s="27" t="s">
        <v>4910</v>
      </c>
      <c r="H1946" s="27" t="str">
        <f t="shared" si="350"/>
        <v/>
      </c>
      <c r="I1946" s="23" t="str">
        <f t="shared" si="357"/>
        <v>Messieurs</v>
      </c>
      <c r="J1946" t="str">
        <f t="shared" si="358"/>
        <v>391.0</v>
      </c>
      <c r="K1946">
        <f t="shared" si="359"/>
        <v>3</v>
      </c>
      <c r="L1946" s="23" t="str">
        <f t="shared" si="360"/>
        <v>R5 </v>
      </c>
      <c r="M1946" s="23" t="s">
        <v>6345</v>
      </c>
      <c r="N1946" s="23" t="s">
        <v>6346</v>
      </c>
      <c r="O1946" s="23" t="s">
        <v>2536</v>
      </c>
      <c r="P1946" s="23">
        <v>4523</v>
      </c>
      <c r="Q1946" s="23">
        <v>4.9160000000000004</v>
      </c>
      <c r="R1946" s="23" t="s">
        <v>81</v>
      </c>
      <c r="S1946" s="23" t="s">
        <v>36</v>
      </c>
    </row>
    <row r="1947" spans="1:19" x14ac:dyDescent="0.35">
      <c r="A1947" s="23" t="str">
        <f t="shared" si="351"/>
        <v>Medley Samantha</v>
      </c>
      <c r="B1947" s="23" t="str">
        <f t="shared" si="352"/>
        <v>640.73.647.0</v>
      </c>
      <c r="C1947" s="23" t="str">
        <f t="shared" si="353"/>
        <v>R7</v>
      </c>
      <c r="D1947" s="23">
        <f t="shared" si="354"/>
        <v>2.383</v>
      </c>
      <c r="E1947" s="23" t="str">
        <f t="shared" si="355"/>
        <v>50+</v>
      </c>
      <c r="F1947" s="23" t="str">
        <f t="shared" si="356"/>
        <v>A</v>
      </c>
      <c r="G1947" s="27" t="s">
        <v>28</v>
      </c>
      <c r="H1947" s="27" t="str">
        <f t="shared" si="350"/>
        <v/>
      </c>
      <c r="I1947" s="23" t="str">
        <f t="shared" si="357"/>
        <v>Dames</v>
      </c>
      <c r="J1947" t="str">
        <f t="shared" si="358"/>
        <v>647.0</v>
      </c>
      <c r="K1947">
        <f t="shared" si="359"/>
        <v>6</v>
      </c>
      <c r="L1947" s="23" t="str">
        <f t="shared" si="360"/>
        <v>R7 </v>
      </c>
      <c r="M1947" s="23" t="s">
        <v>3880</v>
      </c>
      <c r="N1947" s="23" t="s">
        <v>3881</v>
      </c>
      <c r="O1947" s="23" t="s">
        <v>2518</v>
      </c>
      <c r="P1947" s="23">
        <v>5771</v>
      </c>
      <c r="Q1947" s="23">
        <v>2.383</v>
      </c>
      <c r="R1947" s="23" t="s">
        <v>39</v>
      </c>
      <c r="S1947" s="23" t="s">
        <v>36</v>
      </c>
    </row>
    <row r="1948" spans="1:19" x14ac:dyDescent="0.35">
      <c r="A1948" s="23" t="str">
        <f t="shared" si="351"/>
        <v>Meftah Alexandre</v>
      </c>
      <c r="B1948" s="23" t="str">
        <f t="shared" si="352"/>
        <v>640.07.241.0</v>
      </c>
      <c r="C1948" s="23" t="str">
        <f t="shared" si="353"/>
        <v>R9</v>
      </c>
      <c r="D1948" s="23">
        <f t="shared" si="354"/>
        <v>0.75</v>
      </c>
      <c r="E1948" s="23" t="str">
        <f t="shared" si="355"/>
        <v>A</v>
      </c>
      <c r="F1948" s="23" t="str">
        <f t="shared" si="356"/>
        <v>S</v>
      </c>
      <c r="G1948" s="27" t="s">
        <v>3273</v>
      </c>
      <c r="H1948" s="27" t="str">
        <f t="shared" si="350"/>
        <v/>
      </c>
      <c r="I1948" s="23" t="str">
        <f t="shared" si="357"/>
        <v>Messieurs</v>
      </c>
      <c r="J1948" t="str">
        <f t="shared" si="358"/>
        <v>241.0</v>
      </c>
      <c r="K1948">
        <f t="shared" si="359"/>
        <v>2</v>
      </c>
      <c r="L1948" s="23" t="str">
        <f t="shared" si="360"/>
        <v>R9 </v>
      </c>
      <c r="M1948" s="23" t="s">
        <v>3565</v>
      </c>
      <c r="N1948" s="23" t="s">
        <v>3566</v>
      </c>
      <c r="O1948" s="23" t="s">
        <v>2525</v>
      </c>
      <c r="P1948" s="23">
        <v>32606</v>
      </c>
      <c r="Q1948" s="23">
        <v>0.75</v>
      </c>
      <c r="R1948" s="23" t="s">
        <v>36</v>
      </c>
      <c r="S1948" s="23" t="s">
        <v>822</v>
      </c>
    </row>
    <row r="1949" spans="1:19" x14ac:dyDescent="0.35">
      <c r="A1949" s="23" t="str">
        <f t="shared" si="351"/>
        <v>Mégevand Nicolas</v>
      </c>
      <c r="B1949" s="23" t="str">
        <f t="shared" si="352"/>
        <v>640.96.481.0</v>
      </c>
      <c r="C1949" s="23" t="str">
        <f t="shared" si="353"/>
        <v>R9</v>
      </c>
      <c r="D1949" s="23">
        <f t="shared" si="354"/>
        <v>0.75</v>
      </c>
      <c r="E1949" s="23" t="str">
        <f t="shared" si="355"/>
        <v>A</v>
      </c>
      <c r="F1949" s="23" t="str">
        <f t="shared" si="356"/>
        <v>S</v>
      </c>
      <c r="G1949" s="27" t="s">
        <v>2783</v>
      </c>
      <c r="H1949" s="27" t="str">
        <f t="shared" si="350"/>
        <v/>
      </c>
      <c r="I1949" s="23" t="str">
        <f t="shared" si="357"/>
        <v>Messieurs</v>
      </c>
      <c r="J1949" t="str">
        <f t="shared" si="358"/>
        <v>481.0</v>
      </c>
      <c r="K1949">
        <f t="shared" si="359"/>
        <v>4</v>
      </c>
      <c r="L1949" s="23" t="str">
        <f t="shared" si="360"/>
        <v>R9 </v>
      </c>
      <c r="M1949" s="23" t="s">
        <v>1609</v>
      </c>
      <c r="N1949" s="23" t="s">
        <v>1610</v>
      </c>
      <c r="O1949" s="23" t="s">
        <v>2525</v>
      </c>
      <c r="P1949" s="23">
        <v>32606</v>
      </c>
      <c r="Q1949" s="23">
        <v>0.75</v>
      </c>
      <c r="R1949" s="23" t="s">
        <v>36</v>
      </c>
      <c r="S1949" s="23" t="s">
        <v>822</v>
      </c>
    </row>
    <row r="1950" spans="1:19" x14ac:dyDescent="0.35">
      <c r="A1950" s="23" t="str">
        <f t="shared" si="351"/>
        <v>Meier Antoine</v>
      </c>
      <c r="B1950" s="23" t="str">
        <f t="shared" si="352"/>
        <v>641.66.134.0</v>
      </c>
      <c r="C1950" s="23" t="str">
        <f t="shared" si="353"/>
        <v>R9</v>
      </c>
      <c r="D1950" s="23">
        <f t="shared" si="354"/>
        <v>0.75</v>
      </c>
      <c r="E1950" s="23" t="str">
        <f t="shared" si="355"/>
        <v>60+</v>
      </c>
      <c r="F1950" s="23" t="str">
        <f t="shared" si="356"/>
        <v>A</v>
      </c>
      <c r="G1950" s="27" t="s">
        <v>4910</v>
      </c>
      <c r="H1950" s="27" t="str">
        <f t="shared" si="350"/>
        <v/>
      </c>
      <c r="I1950" s="23" t="str">
        <f t="shared" si="357"/>
        <v>Messieurs</v>
      </c>
      <c r="J1950" t="str">
        <f t="shared" si="358"/>
        <v>134.0</v>
      </c>
      <c r="K1950">
        <f t="shared" si="359"/>
        <v>1</v>
      </c>
      <c r="L1950" s="23" t="str">
        <f t="shared" si="360"/>
        <v>R9 </v>
      </c>
      <c r="M1950" s="23" t="s">
        <v>6816</v>
      </c>
      <c r="N1950" s="23" t="s">
        <v>6817</v>
      </c>
      <c r="O1950" s="23" t="s">
        <v>2525</v>
      </c>
      <c r="P1950" s="23">
        <v>32606</v>
      </c>
      <c r="Q1950" s="23">
        <v>0.75</v>
      </c>
      <c r="R1950" s="23" t="s">
        <v>47</v>
      </c>
      <c r="S1950" s="23" t="s">
        <v>36</v>
      </c>
    </row>
    <row r="1951" spans="1:19" x14ac:dyDescent="0.35">
      <c r="A1951" s="23" t="str">
        <f t="shared" si="351"/>
        <v>Meierhofer Alice</v>
      </c>
      <c r="B1951" s="23" t="str">
        <f t="shared" si="352"/>
        <v>641.84.713.0</v>
      </c>
      <c r="C1951" s="23" t="str">
        <f t="shared" si="353"/>
        <v>R9</v>
      </c>
      <c r="D1951" s="23">
        <f t="shared" si="354"/>
        <v>0.75</v>
      </c>
      <c r="E1951" s="23" t="str">
        <f t="shared" si="355"/>
        <v>40+</v>
      </c>
      <c r="F1951" s="23" t="str">
        <f t="shared" si="356"/>
        <v>A</v>
      </c>
      <c r="G1951" s="27" t="s">
        <v>1733</v>
      </c>
      <c r="H1951" s="27" t="str">
        <f t="shared" si="350"/>
        <v/>
      </c>
      <c r="I1951" s="23" t="str">
        <f t="shared" si="357"/>
        <v>Dames</v>
      </c>
      <c r="J1951" t="str">
        <f t="shared" si="358"/>
        <v>713.0</v>
      </c>
      <c r="K1951">
        <f t="shared" si="359"/>
        <v>7</v>
      </c>
      <c r="L1951" s="23" t="str">
        <f t="shared" si="360"/>
        <v>R9 </v>
      </c>
      <c r="M1951" s="23" t="s">
        <v>3172</v>
      </c>
      <c r="N1951" s="23" t="s">
        <v>3173</v>
      </c>
      <c r="O1951" s="23" t="s">
        <v>2525</v>
      </c>
      <c r="P1951" s="23">
        <v>11849</v>
      </c>
      <c r="Q1951" s="23">
        <v>0.75</v>
      </c>
      <c r="R1951" s="23" t="s">
        <v>68</v>
      </c>
      <c r="S1951" s="23" t="s">
        <v>36</v>
      </c>
    </row>
    <row r="1952" spans="1:19" x14ac:dyDescent="0.35">
      <c r="A1952" s="23" t="str">
        <f t="shared" si="351"/>
        <v>Meiltz Alexandre</v>
      </c>
      <c r="B1952" s="23" t="str">
        <f t="shared" si="352"/>
        <v>642.67.313.0</v>
      </c>
      <c r="C1952" s="23" t="str">
        <f t="shared" si="353"/>
        <v>R5</v>
      </c>
      <c r="D1952" s="23">
        <f t="shared" si="354"/>
        <v>5.032</v>
      </c>
      <c r="E1952" s="23" t="str">
        <f t="shared" si="355"/>
        <v>55+</v>
      </c>
      <c r="F1952" s="23" t="str">
        <f t="shared" si="356"/>
        <v>S</v>
      </c>
      <c r="G1952" s="27" t="s">
        <v>4910</v>
      </c>
      <c r="H1952" s="27" t="str">
        <f t="shared" si="350"/>
        <v/>
      </c>
      <c r="I1952" s="23" t="str">
        <f t="shared" si="357"/>
        <v>Messieurs</v>
      </c>
      <c r="J1952" t="str">
        <f t="shared" si="358"/>
        <v>313.0</v>
      </c>
      <c r="K1952">
        <f t="shared" si="359"/>
        <v>3</v>
      </c>
      <c r="L1952" s="23" t="str">
        <f t="shared" si="360"/>
        <v>R5 </v>
      </c>
      <c r="M1952" s="23" t="s">
        <v>3888</v>
      </c>
      <c r="N1952" s="23" t="s">
        <v>3889</v>
      </c>
      <c r="O1952" s="23" t="s">
        <v>2536</v>
      </c>
      <c r="P1952" s="23">
        <v>4207</v>
      </c>
      <c r="Q1952" s="23">
        <v>5.032</v>
      </c>
      <c r="R1952" s="23" t="s">
        <v>53</v>
      </c>
      <c r="S1952" s="23" t="s">
        <v>822</v>
      </c>
    </row>
    <row r="1953" spans="1:19" x14ac:dyDescent="0.35">
      <c r="A1953" s="23" t="str">
        <f t="shared" si="351"/>
        <v>Meiltz Malaika</v>
      </c>
      <c r="B1953" s="23" t="str">
        <f t="shared" si="352"/>
        <v>642.13.878.0</v>
      </c>
      <c r="C1953" s="23" t="str">
        <f t="shared" si="353"/>
        <v>R8</v>
      </c>
      <c r="D1953" s="23">
        <f t="shared" si="354"/>
        <v>1.4590000000000001</v>
      </c>
      <c r="E1953" s="23" t="str">
        <f t="shared" si="355"/>
        <v>14&amp;U</v>
      </c>
      <c r="F1953" s="23" t="str">
        <f t="shared" si="356"/>
        <v>A</v>
      </c>
      <c r="G1953" s="27" t="s">
        <v>4910</v>
      </c>
      <c r="H1953" s="27" t="str">
        <f t="shared" si="350"/>
        <v/>
      </c>
      <c r="I1953" s="23" t="str">
        <f t="shared" si="357"/>
        <v>Dames</v>
      </c>
      <c r="J1953" t="str">
        <f t="shared" si="358"/>
        <v>878.0</v>
      </c>
      <c r="K1953">
        <f t="shared" si="359"/>
        <v>8</v>
      </c>
      <c r="L1953" s="23" t="str">
        <f t="shared" si="360"/>
        <v>R8 </v>
      </c>
      <c r="M1953" s="23" t="s">
        <v>6451</v>
      </c>
      <c r="N1953" s="23" t="s">
        <v>6452</v>
      </c>
      <c r="O1953" s="23" t="s">
        <v>2522</v>
      </c>
      <c r="P1953" s="23">
        <v>8757</v>
      </c>
      <c r="Q1953" s="23">
        <v>1.4590000000000001</v>
      </c>
      <c r="R1953" s="23" t="s">
        <v>81</v>
      </c>
      <c r="S1953" s="23" t="s">
        <v>36</v>
      </c>
    </row>
    <row r="1954" spans="1:19" x14ac:dyDescent="0.35">
      <c r="A1954" s="23" t="str">
        <f t="shared" si="351"/>
        <v>Meister Aurélien</v>
      </c>
      <c r="B1954" s="23" t="str">
        <f t="shared" si="352"/>
        <v>642.00.241.0</v>
      </c>
      <c r="C1954" s="23" t="str">
        <f t="shared" si="353"/>
        <v>R9</v>
      </c>
      <c r="D1954" s="23">
        <f t="shared" si="354"/>
        <v>0.75</v>
      </c>
      <c r="E1954" s="23" t="str">
        <f t="shared" si="355"/>
        <v>A</v>
      </c>
      <c r="F1954" s="23" t="str">
        <f t="shared" si="356"/>
        <v>S</v>
      </c>
      <c r="G1954" s="27" t="s">
        <v>27</v>
      </c>
      <c r="H1954" s="27" t="str">
        <f t="shared" si="350"/>
        <v/>
      </c>
      <c r="I1954" s="23" t="str">
        <f t="shared" si="357"/>
        <v>Messieurs</v>
      </c>
      <c r="J1954" t="str">
        <f t="shared" si="358"/>
        <v>241.0</v>
      </c>
      <c r="K1954">
        <f t="shared" si="359"/>
        <v>2</v>
      </c>
      <c r="L1954" s="23" t="str">
        <f t="shared" si="360"/>
        <v>R9 </v>
      </c>
      <c r="M1954" s="23" t="s">
        <v>1385</v>
      </c>
      <c r="N1954" s="23" t="s">
        <v>1386</v>
      </c>
      <c r="O1954" s="23" t="s">
        <v>2525</v>
      </c>
      <c r="P1954" s="23">
        <v>32606</v>
      </c>
      <c r="Q1954" s="23">
        <v>0.75</v>
      </c>
      <c r="R1954" s="23" t="s">
        <v>36</v>
      </c>
      <c r="S1954" s="23" t="s">
        <v>822</v>
      </c>
    </row>
    <row r="1955" spans="1:19" x14ac:dyDescent="0.35">
      <c r="A1955" s="23" t="str">
        <f t="shared" si="351"/>
        <v>Meizoz Alain</v>
      </c>
      <c r="B1955" s="23" t="str">
        <f t="shared" si="352"/>
        <v>642.68.132.0</v>
      </c>
      <c r="C1955" s="23" t="str">
        <f t="shared" si="353"/>
        <v>R9</v>
      </c>
      <c r="D1955" s="23">
        <f t="shared" si="354"/>
        <v>0.75</v>
      </c>
      <c r="E1955" s="23" t="str">
        <f t="shared" si="355"/>
        <v>55+</v>
      </c>
      <c r="F1955" s="23" t="str">
        <f t="shared" si="356"/>
        <v>S</v>
      </c>
      <c r="G1955" s="27" t="s">
        <v>26</v>
      </c>
      <c r="H1955" s="27" t="str">
        <f t="shared" si="350"/>
        <v/>
      </c>
      <c r="I1955" s="23" t="str">
        <f t="shared" si="357"/>
        <v>Messieurs</v>
      </c>
      <c r="J1955" t="str">
        <f t="shared" si="358"/>
        <v>132.0</v>
      </c>
      <c r="K1955">
        <f t="shared" si="359"/>
        <v>1</v>
      </c>
      <c r="L1955" s="23" t="str">
        <f t="shared" si="360"/>
        <v>R9 </v>
      </c>
      <c r="M1955" s="23" t="s">
        <v>159</v>
      </c>
      <c r="N1955" s="23" t="s">
        <v>160</v>
      </c>
      <c r="O1955" s="23" t="s">
        <v>2525</v>
      </c>
      <c r="P1955" s="23">
        <v>32606</v>
      </c>
      <c r="Q1955" s="23">
        <v>0.75</v>
      </c>
      <c r="R1955" s="23" t="s">
        <v>53</v>
      </c>
      <c r="S1955" s="23" t="s">
        <v>822</v>
      </c>
    </row>
    <row r="1956" spans="1:19" x14ac:dyDescent="0.35">
      <c r="A1956" s="23" t="str">
        <f t="shared" si="351"/>
        <v>Meli Alyna</v>
      </c>
      <c r="B1956" s="23" t="str">
        <f t="shared" si="352"/>
        <v>643.14.603.0</v>
      </c>
      <c r="C1956" s="23" t="str">
        <f t="shared" si="353"/>
        <v>R6</v>
      </c>
      <c r="D1956" s="23">
        <f t="shared" si="354"/>
        <v>4.1900000000000004</v>
      </c>
      <c r="E1956" s="23" t="str">
        <f t="shared" si="355"/>
        <v>12&amp;U</v>
      </c>
      <c r="F1956" s="23" t="str">
        <f t="shared" si="356"/>
        <v>A</v>
      </c>
      <c r="G1956" s="27" t="s">
        <v>2786</v>
      </c>
      <c r="H1956" s="27" t="str">
        <f t="shared" ref="H1956:H2018" si="361">IF(B1956=B1955,1,"")</f>
        <v/>
      </c>
      <c r="I1956" s="23" t="str">
        <f t="shared" si="357"/>
        <v>Dames</v>
      </c>
      <c r="J1956" t="str">
        <f t="shared" si="358"/>
        <v>603.0</v>
      </c>
      <c r="K1956">
        <f t="shared" si="359"/>
        <v>6</v>
      </c>
      <c r="L1956" s="23" t="str">
        <f t="shared" si="360"/>
        <v>R6 </v>
      </c>
      <c r="M1956" s="23" t="s">
        <v>2918</v>
      </c>
      <c r="N1956" s="23" t="s">
        <v>2919</v>
      </c>
      <c r="O1956" s="23" t="s">
        <v>2517</v>
      </c>
      <c r="P1956" s="23">
        <v>2435</v>
      </c>
      <c r="Q1956" s="23">
        <v>4.1900000000000004</v>
      </c>
      <c r="R1956" s="23" t="s">
        <v>50</v>
      </c>
      <c r="S1956" s="23" t="s">
        <v>36</v>
      </c>
    </row>
    <row r="1957" spans="1:19" x14ac:dyDescent="0.35">
      <c r="A1957" s="23" t="str">
        <f t="shared" si="351"/>
        <v>Ménager Christelle</v>
      </c>
      <c r="B1957" s="23" t="str">
        <f t="shared" si="352"/>
        <v>674.79.538.0</v>
      </c>
      <c r="C1957" s="23" t="str">
        <f t="shared" si="353"/>
        <v>R6</v>
      </c>
      <c r="D1957" s="23">
        <f t="shared" si="354"/>
        <v>3.9990000000000001</v>
      </c>
      <c r="E1957" s="23" t="str">
        <f t="shared" si="355"/>
        <v>45+</v>
      </c>
      <c r="F1957" s="23" t="str">
        <f t="shared" si="356"/>
        <v>A</v>
      </c>
      <c r="G1957" s="27" t="s">
        <v>4909</v>
      </c>
      <c r="H1957" s="27" t="str">
        <f t="shared" si="361"/>
        <v/>
      </c>
      <c r="I1957" s="23" t="str">
        <f t="shared" si="357"/>
        <v>Dames</v>
      </c>
      <c r="J1957" t="str">
        <f t="shared" si="358"/>
        <v>538.0</v>
      </c>
      <c r="K1957">
        <f t="shared" si="359"/>
        <v>5</v>
      </c>
      <c r="L1957" s="23" t="str">
        <f t="shared" si="360"/>
        <v>R6 </v>
      </c>
      <c r="M1957" s="23" t="s">
        <v>5665</v>
      </c>
      <c r="N1957" s="23" t="s">
        <v>5666</v>
      </c>
      <c r="O1957" s="23" t="s">
        <v>2517</v>
      </c>
      <c r="P1957" s="23">
        <v>2717</v>
      </c>
      <c r="Q1957" s="23">
        <v>3.9990000000000001</v>
      </c>
      <c r="R1957" s="23" t="s">
        <v>76</v>
      </c>
      <c r="S1957" s="23" t="s">
        <v>36</v>
      </c>
    </row>
    <row r="1958" spans="1:19" x14ac:dyDescent="0.35">
      <c r="A1958" s="23" t="str">
        <f t="shared" si="351"/>
        <v>Mendes Geraldes José</v>
      </c>
      <c r="B1958" s="23" t="str">
        <f t="shared" si="352"/>
        <v>643.80.171.0</v>
      </c>
      <c r="C1958" s="23" t="str">
        <f t="shared" si="353"/>
        <v>R9</v>
      </c>
      <c r="D1958" s="23">
        <f t="shared" si="354"/>
        <v>0.75</v>
      </c>
      <c r="E1958" s="23" t="str">
        <f t="shared" si="355"/>
        <v>45+</v>
      </c>
      <c r="F1958" s="23" t="str">
        <f t="shared" si="356"/>
        <v>S</v>
      </c>
      <c r="G1958" s="27" t="s">
        <v>26</v>
      </c>
      <c r="H1958" s="27" t="str">
        <f t="shared" si="361"/>
        <v/>
      </c>
      <c r="I1958" s="23" t="str">
        <f t="shared" si="357"/>
        <v>Messieurs</v>
      </c>
      <c r="J1958" t="str">
        <f t="shared" si="358"/>
        <v>171.0</v>
      </c>
      <c r="K1958">
        <f t="shared" si="359"/>
        <v>1</v>
      </c>
      <c r="L1958" s="23" t="str">
        <f t="shared" si="360"/>
        <v>R9 </v>
      </c>
      <c r="M1958" s="23" t="s">
        <v>178</v>
      </c>
      <c r="N1958" s="23" t="s">
        <v>179</v>
      </c>
      <c r="O1958" s="23" t="s">
        <v>2525</v>
      </c>
      <c r="P1958" s="23">
        <v>32606</v>
      </c>
      <c r="Q1958" s="23">
        <v>0.75</v>
      </c>
      <c r="R1958" s="23" t="s">
        <v>76</v>
      </c>
      <c r="S1958" s="23" t="s">
        <v>822</v>
      </c>
    </row>
    <row r="1959" spans="1:19" x14ac:dyDescent="0.35">
      <c r="A1959" s="23" t="str">
        <f t="shared" si="351"/>
        <v>Menetrey Alizee</v>
      </c>
      <c r="B1959" s="23" t="str">
        <f t="shared" si="352"/>
        <v>643.88.853.0</v>
      </c>
      <c r="C1959" s="23" t="str">
        <f t="shared" si="353"/>
        <v>R8</v>
      </c>
      <c r="D1959" s="23">
        <f t="shared" si="354"/>
        <v>0.79600000000000004</v>
      </c>
      <c r="E1959" s="23" t="str">
        <f t="shared" si="355"/>
        <v>35+</v>
      </c>
      <c r="F1959" s="23" t="str">
        <f t="shared" si="356"/>
        <v>S</v>
      </c>
      <c r="G1959" s="27" t="s">
        <v>493</v>
      </c>
      <c r="H1959" s="27" t="str">
        <f t="shared" si="361"/>
        <v/>
      </c>
      <c r="I1959" s="23" t="str">
        <f t="shared" si="357"/>
        <v>Dames</v>
      </c>
      <c r="J1959" t="str">
        <f t="shared" si="358"/>
        <v>853.0</v>
      </c>
      <c r="K1959">
        <f t="shared" si="359"/>
        <v>8</v>
      </c>
      <c r="L1959" s="23" t="str">
        <f t="shared" si="360"/>
        <v>R8 </v>
      </c>
      <c r="M1959" s="23" t="s">
        <v>3603</v>
      </c>
      <c r="N1959" s="23" t="s">
        <v>3604</v>
      </c>
      <c r="O1959" s="23" t="s">
        <v>2522</v>
      </c>
      <c r="P1959" s="23">
        <v>11615</v>
      </c>
      <c r="Q1959" s="23">
        <v>0.79600000000000004</v>
      </c>
      <c r="R1959" s="23" t="s">
        <v>42</v>
      </c>
      <c r="S1959" s="23" t="s">
        <v>822</v>
      </c>
    </row>
    <row r="1960" spans="1:19" x14ac:dyDescent="0.35">
      <c r="A1960" s="23" t="str">
        <f t="shared" si="351"/>
        <v>Mentha Sébastien</v>
      </c>
      <c r="B1960" s="23" t="str">
        <f t="shared" si="352"/>
        <v>643.97.352.0</v>
      </c>
      <c r="C1960" s="23" t="str">
        <f t="shared" si="353"/>
        <v>R9</v>
      </c>
      <c r="D1960" s="23">
        <f t="shared" si="354"/>
        <v>0.75</v>
      </c>
      <c r="E1960" s="23" t="str">
        <f t="shared" si="355"/>
        <v>A</v>
      </c>
      <c r="F1960" s="23" t="str">
        <f t="shared" si="356"/>
        <v>S</v>
      </c>
      <c r="G1960" s="27" t="s">
        <v>1733</v>
      </c>
      <c r="H1960" s="27" t="str">
        <f t="shared" si="361"/>
        <v/>
      </c>
      <c r="I1960" s="23" t="str">
        <f t="shared" si="357"/>
        <v>Messieurs</v>
      </c>
      <c r="J1960" t="str">
        <f t="shared" si="358"/>
        <v>352.0</v>
      </c>
      <c r="K1960">
        <f t="shared" si="359"/>
        <v>3</v>
      </c>
      <c r="L1960" s="23" t="str">
        <f t="shared" si="360"/>
        <v>R9 </v>
      </c>
      <c r="M1960" s="23" t="s">
        <v>1990</v>
      </c>
      <c r="N1960" s="23" t="s">
        <v>1991</v>
      </c>
      <c r="O1960" s="23" t="s">
        <v>2525</v>
      </c>
      <c r="P1960" s="23">
        <v>32606</v>
      </c>
      <c r="Q1960" s="23">
        <v>0.75</v>
      </c>
      <c r="R1960" s="23" t="s">
        <v>36</v>
      </c>
      <c r="S1960" s="23" t="s">
        <v>822</v>
      </c>
    </row>
    <row r="1961" spans="1:19" x14ac:dyDescent="0.35">
      <c r="A1961" s="23" t="str">
        <f t="shared" si="351"/>
        <v>Merkel Sven</v>
      </c>
      <c r="B1961" s="23" t="str">
        <f t="shared" si="352"/>
        <v>644.65.189.0</v>
      </c>
      <c r="C1961" s="23" t="str">
        <f t="shared" si="353"/>
        <v>R9</v>
      </c>
      <c r="D1961" s="23">
        <f t="shared" si="354"/>
        <v>0.75</v>
      </c>
      <c r="E1961" s="23" t="str">
        <f t="shared" si="355"/>
        <v>60+</v>
      </c>
      <c r="F1961" s="23" t="str">
        <f t="shared" si="356"/>
        <v>S</v>
      </c>
      <c r="G1961" s="27" t="s">
        <v>27</v>
      </c>
      <c r="H1961" s="27" t="str">
        <f t="shared" si="361"/>
        <v/>
      </c>
      <c r="I1961" s="23" t="str">
        <f t="shared" si="357"/>
        <v>Messieurs</v>
      </c>
      <c r="J1961" t="str">
        <f t="shared" si="358"/>
        <v>189.0</v>
      </c>
      <c r="K1961">
        <f t="shared" si="359"/>
        <v>1</v>
      </c>
      <c r="L1961" s="23" t="str">
        <f t="shared" si="360"/>
        <v>R9 </v>
      </c>
      <c r="M1961" s="23" t="s">
        <v>1387</v>
      </c>
      <c r="N1961" s="23" t="s">
        <v>1388</v>
      </c>
      <c r="O1961" s="23" t="s">
        <v>2525</v>
      </c>
      <c r="P1961" s="23">
        <v>32606</v>
      </c>
      <c r="Q1961" s="23">
        <v>0.75</v>
      </c>
      <c r="R1961" s="23" t="s">
        <v>47</v>
      </c>
      <c r="S1961" s="23" t="s">
        <v>822</v>
      </c>
    </row>
    <row r="1962" spans="1:19" x14ac:dyDescent="0.35">
      <c r="A1962" s="23" t="str">
        <f t="shared" si="351"/>
        <v>Merle Nicolas</v>
      </c>
      <c r="B1962" s="23" t="str">
        <f t="shared" si="352"/>
        <v>644.79.487.0</v>
      </c>
      <c r="C1962" s="23" t="str">
        <f t="shared" si="353"/>
        <v>R6</v>
      </c>
      <c r="D1962" s="23">
        <f t="shared" si="354"/>
        <v>4.0140000000000002</v>
      </c>
      <c r="E1962" s="23" t="str">
        <f t="shared" si="355"/>
        <v>45+</v>
      </c>
      <c r="F1962" s="23" t="str">
        <f t="shared" si="356"/>
        <v>A</v>
      </c>
      <c r="G1962" s="27" t="s">
        <v>2783</v>
      </c>
      <c r="H1962" s="27" t="str">
        <f t="shared" si="361"/>
        <v/>
      </c>
      <c r="I1962" s="23" t="str">
        <f t="shared" si="357"/>
        <v>Messieurs</v>
      </c>
      <c r="J1962" t="str">
        <f t="shared" si="358"/>
        <v>487.0</v>
      </c>
      <c r="K1962">
        <f t="shared" si="359"/>
        <v>4</v>
      </c>
      <c r="L1962" s="23" t="str">
        <f t="shared" si="360"/>
        <v>R6 </v>
      </c>
      <c r="M1962" s="23" t="s">
        <v>2755</v>
      </c>
      <c r="N1962" s="23" t="s">
        <v>2756</v>
      </c>
      <c r="O1962" s="23" t="s">
        <v>2517</v>
      </c>
      <c r="P1962" s="23">
        <v>7591</v>
      </c>
      <c r="Q1962" s="23">
        <v>4.0140000000000002</v>
      </c>
      <c r="R1962" s="23" t="s">
        <v>76</v>
      </c>
      <c r="S1962" s="23" t="s">
        <v>36</v>
      </c>
    </row>
    <row r="1963" spans="1:19" x14ac:dyDescent="0.35">
      <c r="A1963" s="23" t="str">
        <f t="shared" si="351"/>
        <v>Merlo David</v>
      </c>
      <c r="B1963" s="23" t="str">
        <f t="shared" si="352"/>
        <v>644.72.382.0</v>
      </c>
      <c r="C1963" s="23" t="str">
        <f t="shared" si="353"/>
        <v>R9</v>
      </c>
      <c r="D1963" s="23">
        <f t="shared" si="354"/>
        <v>0.75</v>
      </c>
      <c r="E1963" s="23" t="str">
        <f t="shared" si="355"/>
        <v>50+</v>
      </c>
      <c r="F1963" s="23" t="str">
        <f t="shared" si="356"/>
        <v>S</v>
      </c>
      <c r="G1963" s="27" t="s">
        <v>497</v>
      </c>
      <c r="H1963" s="27" t="str">
        <f t="shared" si="361"/>
        <v/>
      </c>
      <c r="I1963" s="23" t="str">
        <f t="shared" si="357"/>
        <v>Messieurs</v>
      </c>
      <c r="J1963" t="str">
        <f t="shared" si="358"/>
        <v>382.0</v>
      </c>
      <c r="K1963">
        <f t="shared" si="359"/>
        <v>3</v>
      </c>
      <c r="L1963" s="23" t="str">
        <f t="shared" si="360"/>
        <v>R9 </v>
      </c>
      <c r="M1963" s="23" t="s">
        <v>1230</v>
      </c>
      <c r="N1963" s="23" t="s">
        <v>1231</v>
      </c>
      <c r="O1963" s="23" t="s">
        <v>2525</v>
      </c>
      <c r="P1963" s="23">
        <v>32606</v>
      </c>
      <c r="Q1963" s="23">
        <v>0.75</v>
      </c>
      <c r="R1963" s="23" t="s">
        <v>39</v>
      </c>
      <c r="S1963" s="23" t="s">
        <v>822</v>
      </c>
    </row>
    <row r="1964" spans="1:19" x14ac:dyDescent="0.35">
      <c r="A1964" s="23" t="str">
        <f t="shared" si="351"/>
        <v>Merlo Francisco</v>
      </c>
      <c r="B1964" s="23" t="str">
        <f t="shared" si="352"/>
        <v>644.65.266.0</v>
      </c>
      <c r="C1964" s="23" t="str">
        <f t="shared" si="353"/>
        <v>R9</v>
      </c>
      <c r="D1964" s="23">
        <f t="shared" si="354"/>
        <v>0.75</v>
      </c>
      <c r="E1964" s="23" t="str">
        <f t="shared" si="355"/>
        <v>60+</v>
      </c>
      <c r="F1964" s="23" t="str">
        <f t="shared" si="356"/>
        <v>S</v>
      </c>
      <c r="G1964" s="27" t="s">
        <v>497</v>
      </c>
      <c r="H1964" s="27" t="str">
        <f t="shared" si="361"/>
        <v/>
      </c>
      <c r="I1964" s="23" t="str">
        <f t="shared" si="357"/>
        <v>Messieurs</v>
      </c>
      <c r="J1964" t="str">
        <f t="shared" si="358"/>
        <v>266.0</v>
      </c>
      <c r="K1964">
        <f t="shared" si="359"/>
        <v>2</v>
      </c>
      <c r="L1964" s="23" t="str">
        <f t="shared" si="360"/>
        <v>R9 </v>
      </c>
      <c r="M1964" s="23" t="s">
        <v>1232</v>
      </c>
      <c r="N1964" s="23" t="s">
        <v>1233</v>
      </c>
      <c r="O1964" s="23" t="s">
        <v>2525</v>
      </c>
      <c r="P1964" s="23">
        <v>32606</v>
      </c>
      <c r="Q1964" s="23">
        <v>0.75</v>
      </c>
      <c r="R1964" s="23" t="s">
        <v>47</v>
      </c>
      <c r="S1964" s="23" t="s">
        <v>822</v>
      </c>
    </row>
    <row r="1965" spans="1:19" x14ac:dyDescent="0.35">
      <c r="A1965" s="23" t="str">
        <f t="shared" si="351"/>
        <v>Mermier Lionel</v>
      </c>
      <c r="B1965" s="23" t="str">
        <f t="shared" si="352"/>
        <v>644.82.233.0</v>
      </c>
      <c r="C1965" s="23" t="str">
        <f t="shared" si="353"/>
        <v>R8</v>
      </c>
      <c r="D1965" s="23">
        <f t="shared" si="354"/>
        <v>1.1519999999999999</v>
      </c>
      <c r="E1965" s="23" t="str">
        <f t="shared" si="355"/>
        <v>40+</v>
      </c>
      <c r="F1965" s="23" t="str">
        <f t="shared" si="356"/>
        <v>S</v>
      </c>
      <c r="G1965" s="27" t="s">
        <v>4910</v>
      </c>
      <c r="H1965" s="27" t="str">
        <f t="shared" si="361"/>
        <v/>
      </c>
      <c r="I1965" s="23" t="str">
        <f t="shared" si="357"/>
        <v>Messieurs</v>
      </c>
      <c r="J1965" t="str">
        <f t="shared" si="358"/>
        <v>233.0</v>
      </c>
      <c r="K1965">
        <f t="shared" si="359"/>
        <v>2</v>
      </c>
      <c r="L1965" s="23" t="str">
        <f t="shared" si="360"/>
        <v>R8 </v>
      </c>
      <c r="M1965" s="23" t="s">
        <v>6776</v>
      </c>
      <c r="N1965" s="23" t="s">
        <v>6777</v>
      </c>
      <c r="O1965" s="23" t="s">
        <v>2522</v>
      </c>
      <c r="P1965" s="23">
        <v>27443</v>
      </c>
      <c r="Q1965" s="23">
        <v>1.1519999999999999</v>
      </c>
      <c r="R1965" s="23" t="s">
        <v>68</v>
      </c>
      <c r="S1965" s="23" t="s">
        <v>822</v>
      </c>
    </row>
    <row r="1966" spans="1:19" x14ac:dyDescent="0.35">
      <c r="A1966" s="23" t="str">
        <f t="shared" si="351"/>
        <v>Mermier Maxime</v>
      </c>
      <c r="B1966" s="23" t="str">
        <f t="shared" si="352"/>
        <v>644.80.229.0</v>
      </c>
      <c r="C1966" s="23" t="str">
        <f t="shared" si="353"/>
        <v>R9</v>
      </c>
      <c r="D1966" s="23">
        <f t="shared" si="354"/>
        <v>0.75</v>
      </c>
      <c r="E1966" s="23" t="str">
        <f t="shared" si="355"/>
        <v>45+</v>
      </c>
      <c r="F1966" s="23" t="str">
        <f t="shared" si="356"/>
        <v>S</v>
      </c>
      <c r="G1966" s="27" t="s">
        <v>4910</v>
      </c>
      <c r="H1966" s="27" t="str">
        <f t="shared" si="361"/>
        <v/>
      </c>
      <c r="I1966" s="23" t="str">
        <f t="shared" si="357"/>
        <v>Messieurs</v>
      </c>
      <c r="J1966" t="str">
        <f t="shared" si="358"/>
        <v>229.0</v>
      </c>
      <c r="K1966">
        <f t="shared" si="359"/>
        <v>2</v>
      </c>
      <c r="L1966" s="23" t="str">
        <f t="shared" si="360"/>
        <v>R9 </v>
      </c>
      <c r="M1966" s="23" t="s">
        <v>6936</v>
      </c>
      <c r="N1966" s="23" t="s">
        <v>6937</v>
      </c>
      <c r="O1966" s="23" t="s">
        <v>2525</v>
      </c>
      <c r="P1966" s="23">
        <v>32606</v>
      </c>
      <c r="Q1966" s="23">
        <v>0.75</v>
      </c>
      <c r="R1966" s="23" t="s">
        <v>76</v>
      </c>
      <c r="S1966" s="23" t="s">
        <v>822</v>
      </c>
    </row>
    <row r="1967" spans="1:19" x14ac:dyDescent="0.35">
      <c r="A1967" s="23" t="str">
        <f t="shared" si="351"/>
        <v>Mermillod Alexandre</v>
      </c>
      <c r="B1967" s="23" t="str">
        <f t="shared" si="352"/>
        <v>644.00.324.0</v>
      </c>
      <c r="C1967" s="23" t="str">
        <f t="shared" si="353"/>
        <v>R9</v>
      </c>
      <c r="D1967" s="23">
        <f t="shared" si="354"/>
        <v>0.75</v>
      </c>
      <c r="E1967" s="23" t="str">
        <f t="shared" si="355"/>
        <v>A</v>
      </c>
      <c r="F1967" s="23" t="str">
        <f t="shared" si="356"/>
        <v>S</v>
      </c>
      <c r="G1967" s="27" t="s">
        <v>2783</v>
      </c>
      <c r="H1967" s="27" t="str">
        <f t="shared" si="361"/>
        <v/>
      </c>
      <c r="I1967" s="23" t="str">
        <f t="shared" si="357"/>
        <v>Messieurs</v>
      </c>
      <c r="J1967" t="str">
        <f t="shared" si="358"/>
        <v>324.0</v>
      </c>
      <c r="K1967">
        <f t="shared" si="359"/>
        <v>3</v>
      </c>
      <c r="L1967" s="23" t="str">
        <f t="shared" si="360"/>
        <v>R9 </v>
      </c>
      <c r="M1967" s="23" t="s">
        <v>1611</v>
      </c>
      <c r="N1967" s="23" t="s">
        <v>2760</v>
      </c>
      <c r="O1967" s="23" t="s">
        <v>2525</v>
      </c>
      <c r="P1967" s="23">
        <v>32606</v>
      </c>
      <c r="Q1967" s="23">
        <v>0.75</v>
      </c>
      <c r="R1967" s="23" t="s">
        <v>36</v>
      </c>
      <c r="S1967" s="23" t="s">
        <v>822</v>
      </c>
    </row>
    <row r="1968" spans="1:19" x14ac:dyDescent="0.35">
      <c r="A1968" s="23" t="str">
        <f t="shared" si="351"/>
        <v>Mertenat Patrick</v>
      </c>
      <c r="B1968" s="23" t="str">
        <f t="shared" si="352"/>
        <v>644.71.217.0</v>
      </c>
      <c r="C1968" s="23" t="str">
        <f t="shared" si="353"/>
        <v>R8</v>
      </c>
      <c r="D1968" s="23">
        <f t="shared" si="354"/>
        <v>0.98899999999999999</v>
      </c>
      <c r="E1968" s="23" t="str">
        <f t="shared" si="355"/>
        <v>55+</v>
      </c>
      <c r="F1968" s="23" t="str">
        <f t="shared" si="356"/>
        <v>A</v>
      </c>
      <c r="G1968" s="27" t="s">
        <v>1733</v>
      </c>
      <c r="H1968" s="27" t="str">
        <f t="shared" si="361"/>
        <v/>
      </c>
      <c r="I1968" s="23" t="str">
        <f t="shared" si="357"/>
        <v>Messieurs</v>
      </c>
      <c r="J1968" t="str">
        <f t="shared" si="358"/>
        <v>217.0</v>
      </c>
      <c r="K1968">
        <f t="shared" si="359"/>
        <v>2</v>
      </c>
      <c r="L1968" s="23" t="str">
        <f t="shared" si="360"/>
        <v>R8 </v>
      </c>
      <c r="M1968" s="23" t="s">
        <v>1852</v>
      </c>
      <c r="N1968" s="23" t="s">
        <v>1853</v>
      </c>
      <c r="O1968" s="23" t="s">
        <v>2522</v>
      </c>
      <c r="P1968" s="23">
        <v>29193</v>
      </c>
      <c r="Q1968" s="23">
        <v>0.98899999999999999</v>
      </c>
      <c r="R1968" s="23" t="s">
        <v>53</v>
      </c>
      <c r="S1968" s="23" t="s">
        <v>36</v>
      </c>
    </row>
    <row r="1969" spans="1:19" x14ac:dyDescent="0.35">
      <c r="A1969" s="23" t="str">
        <f t="shared" si="351"/>
        <v>Meschi Anastasia Salvina</v>
      </c>
      <c r="B1969" s="23" t="str">
        <f t="shared" si="352"/>
        <v>605.15.549.0</v>
      </c>
      <c r="C1969" s="23" t="str">
        <f t="shared" si="353"/>
        <v>R9</v>
      </c>
      <c r="D1969" s="23">
        <f t="shared" si="354"/>
        <v>0.74299999999999999</v>
      </c>
      <c r="E1969" s="23" t="str">
        <f t="shared" si="355"/>
        <v>12&amp;U</v>
      </c>
      <c r="F1969" s="23" t="str">
        <f t="shared" si="356"/>
        <v>A</v>
      </c>
      <c r="G1969" s="27" t="s">
        <v>4910</v>
      </c>
      <c r="H1969" s="27" t="str">
        <f t="shared" si="361"/>
        <v/>
      </c>
      <c r="I1969" s="23" t="str">
        <f t="shared" si="357"/>
        <v>Dames</v>
      </c>
      <c r="J1969" t="str">
        <f t="shared" si="358"/>
        <v>549.0</v>
      </c>
      <c r="K1969">
        <f t="shared" si="359"/>
        <v>5</v>
      </c>
      <c r="L1969" s="23" t="str">
        <f t="shared" si="360"/>
        <v>R9 </v>
      </c>
      <c r="M1969" s="23" t="s">
        <v>6559</v>
      </c>
      <c r="N1969" s="23" t="s">
        <v>6560</v>
      </c>
      <c r="O1969" s="23" t="s">
        <v>2525</v>
      </c>
      <c r="P1969" s="23">
        <v>16773</v>
      </c>
      <c r="Q1969" s="23">
        <v>0.74299999999999999</v>
      </c>
      <c r="R1969" s="23" t="s">
        <v>50</v>
      </c>
      <c r="S1969" s="23" t="s">
        <v>36</v>
      </c>
    </row>
    <row r="1970" spans="1:19" x14ac:dyDescent="0.35">
      <c r="A1970" s="23" t="str">
        <f t="shared" si="351"/>
        <v>Meschi Salvatore</v>
      </c>
      <c r="B1970" s="23" t="str">
        <f t="shared" si="352"/>
        <v>645.65.482.0</v>
      </c>
      <c r="C1970" s="23" t="str">
        <f t="shared" si="353"/>
        <v>R9</v>
      </c>
      <c r="D1970" s="23">
        <f t="shared" si="354"/>
        <v>0.75</v>
      </c>
      <c r="E1970" s="23" t="str">
        <f t="shared" si="355"/>
        <v>60+</v>
      </c>
      <c r="F1970" s="23" t="str">
        <f t="shared" si="356"/>
        <v>S</v>
      </c>
      <c r="G1970" s="27" t="s">
        <v>497</v>
      </c>
      <c r="H1970" s="27" t="str">
        <f t="shared" si="361"/>
        <v/>
      </c>
      <c r="I1970" s="23" t="str">
        <f t="shared" si="357"/>
        <v>Messieurs</v>
      </c>
      <c r="J1970" t="str">
        <f t="shared" si="358"/>
        <v>482.0</v>
      </c>
      <c r="K1970">
        <f t="shared" si="359"/>
        <v>4</v>
      </c>
      <c r="L1970" s="23" t="str">
        <f t="shared" si="360"/>
        <v>R9 </v>
      </c>
      <c r="M1970" s="23" t="s">
        <v>1234</v>
      </c>
      <c r="N1970" s="23" t="s">
        <v>2592</v>
      </c>
      <c r="O1970" s="23" t="s">
        <v>2525</v>
      </c>
      <c r="P1970" s="23">
        <v>32606</v>
      </c>
      <c r="Q1970" s="23">
        <v>0.75</v>
      </c>
      <c r="R1970" s="23" t="s">
        <v>47</v>
      </c>
      <c r="S1970" s="23" t="s">
        <v>822</v>
      </c>
    </row>
    <row r="1971" spans="1:19" x14ac:dyDescent="0.35">
      <c r="A1971" s="23" t="str">
        <f t="shared" si="351"/>
        <v>Métrailler Bastien</v>
      </c>
      <c r="B1971" s="23" t="str">
        <f t="shared" si="352"/>
        <v>646.88.308.0</v>
      </c>
      <c r="C1971" s="23" t="str">
        <f t="shared" si="353"/>
        <v>R9</v>
      </c>
      <c r="D1971" s="23">
        <f t="shared" si="354"/>
        <v>0.75</v>
      </c>
      <c r="E1971" s="23" t="str">
        <f t="shared" si="355"/>
        <v>35+</v>
      </c>
      <c r="F1971" s="23" t="str">
        <f t="shared" si="356"/>
        <v>A</v>
      </c>
      <c r="G1971" s="27" t="s">
        <v>25</v>
      </c>
      <c r="H1971" s="27" t="str">
        <f t="shared" si="361"/>
        <v/>
      </c>
      <c r="I1971" s="23" t="str">
        <f t="shared" si="357"/>
        <v>Messieurs</v>
      </c>
      <c r="J1971" t="str">
        <f t="shared" si="358"/>
        <v>308.0</v>
      </c>
      <c r="K1971">
        <f t="shared" si="359"/>
        <v>3</v>
      </c>
      <c r="L1971" s="23" t="str">
        <f t="shared" si="360"/>
        <v>R9 </v>
      </c>
      <c r="M1971" s="23" t="s">
        <v>111</v>
      </c>
      <c r="N1971" s="23" t="s">
        <v>112</v>
      </c>
      <c r="O1971" s="23" t="s">
        <v>2525</v>
      </c>
      <c r="P1971" s="23">
        <v>32606</v>
      </c>
      <c r="Q1971" s="23">
        <v>0.75</v>
      </c>
      <c r="R1971" s="23" t="s">
        <v>42</v>
      </c>
      <c r="S1971" s="23" t="s">
        <v>36</v>
      </c>
    </row>
    <row r="1972" spans="1:19" x14ac:dyDescent="0.35">
      <c r="A1972" s="23" t="str">
        <f t="shared" si="351"/>
        <v>Metrailler Gilles</v>
      </c>
      <c r="B1972" s="23" t="str">
        <f t="shared" si="352"/>
        <v>646.83.381.0</v>
      </c>
      <c r="C1972" s="23" t="str">
        <f t="shared" si="353"/>
        <v>R9</v>
      </c>
      <c r="D1972" s="23">
        <f t="shared" si="354"/>
        <v>0.75</v>
      </c>
      <c r="E1972" s="23" t="str">
        <f t="shared" si="355"/>
        <v>40+</v>
      </c>
      <c r="F1972" s="23" t="str">
        <f t="shared" si="356"/>
        <v>S</v>
      </c>
      <c r="G1972" s="27" t="s">
        <v>25</v>
      </c>
      <c r="H1972" s="27" t="str">
        <f t="shared" si="361"/>
        <v/>
      </c>
      <c r="I1972" s="23" t="str">
        <f t="shared" si="357"/>
        <v>Messieurs</v>
      </c>
      <c r="J1972" t="str">
        <f t="shared" si="358"/>
        <v>381.0</v>
      </c>
      <c r="K1972">
        <f t="shared" si="359"/>
        <v>3</v>
      </c>
      <c r="L1972" s="23" t="str">
        <f t="shared" si="360"/>
        <v>R9 </v>
      </c>
      <c r="M1972" s="23" t="s">
        <v>919</v>
      </c>
      <c r="N1972" s="23" t="s">
        <v>920</v>
      </c>
      <c r="O1972" s="23" t="s">
        <v>2525</v>
      </c>
      <c r="P1972" s="23">
        <v>32606</v>
      </c>
      <c r="Q1972" s="23">
        <v>0.75</v>
      </c>
      <c r="R1972" s="23" t="s">
        <v>68</v>
      </c>
      <c r="S1972" s="23" t="s">
        <v>822</v>
      </c>
    </row>
    <row r="1973" spans="1:19" x14ac:dyDescent="0.35">
      <c r="A1973" s="23" t="str">
        <f t="shared" si="351"/>
        <v>Metrailler Guy</v>
      </c>
      <c r="B1973" s="23" t="str">
        <f t="shared" si="352"/>
        <v>646.80.101.0</v>
      </c>
      <c r="C1973" s="23" t="str">
        <f t="shared" si="353"/>
        <v>R9</v>
      </c>
      <c r="D1973" s="23">
        <f t="shared" si="354"/>
        <v>0.75</v>
      </c>
      <c r="E1973" s="23" t="str">
        <f t="shared" si="355"/>
        <v>45+</v>
      </c>
      <c r="F1973" s="23" t="str">
        <f t="shared" si="356"/>
        <v>S</v>
      </c>
      <c r="G1973" s="27" t="s">
        <v>497</v>
      </c>
      <c r="H1973" s="27" t="str">
        <f t="shared" si="361"/>
        <v/>
      </c>
      <c r="I1973" s="23" t="str">
        <f t="shared" si="357"/>
        <v>Messieurs</v>
      </c>
      <c r="J1973" t="str">
        <f t="shared" si="358"/>
        <v>101.0</v>
      </c>
      <c r="K1973">
        <f t="shared" si="359"/>
        <v>1</v>
      </c>
      <c r="L1973" s="23" t="str">
        <f t="shared" si="360"/>
        <v>R9 </v>
      </c>
      <c r="M1973" s="23" t="s">
        <v>1235</v>
      </c>
      <c r="N1973" s="23" t="s">
        <v>1236</v>
      </c>
      <c r="O1973" s="23" t="s">
        <v>2525</v>
      </c>
      <c r="P1973" s="23">
        <v>32606</v>
      </c>
      <c r="Q1973" s="23">
        <v>0.75</v>
      </c>
      <c r="R1973" s="23" t="s">
        <v>76</v>
      </c>
      <c r="S1973" s="23" t="s">
        <v>822</v>
      </c>
    </row>
    <row r="1974" spans="1:19" x14ac:dyDescent="0.35">
      <c r="A1974" s="23" t="str">
        <f t="shared" si="351"/>
        <v>Metral Yannaël</v>
      </c>
      <c r="B1974" s="23" t="str">
        <f t="shared" si="352"/>
        <v>605.06.183.0</v>
      </c>
      <c r="C1974" s="23" t="str">
        <f t="shared" si="353"/>
        <v>R9</v>
      </c>
      <c r="D1974" s="23">
        <f t="shared" si="354"/>
        <v>0.745</v>
      </c>
      <c r="E1974" s="23" t="str">
        <f t="shared" si="355"/>
        <v>A</v>
      </c>
      <c r="F1974" s="23" t="str">
        <f t="shared" si="356"/>
        <v>A</v>
      </c>
      <c r="G1974" s="27" t="s">
        <v>29</v>
      </c>
      <c r="H1974" s="27" t="str">
        <f t="shared" si="361"/>
        <v/>
      </c>
      <c r="I1974" s="23" t="str">
        <f t="shared" si="357"/>
        <v>Messieurs</v>
      </c>
      <c r="J1974" t="str">
        <f t="shared" si="358"/>
        <v>183.0</v>
      </c>
      <c r="K1974">
        <f t="shared" si="359"/>
        <v>1</v>
      </c>
      <c r="L1974" s="23" t="str">
        <f t="shared" si="360"/>
        <v>R9 </v>
      </c>
      <c r="M1974" s="23" t="s">
        <v>5598</v>
      </c>
      <c r="N1974" s="23" t="s">
        <v>5599</v>
      </c>
      <c r="O1974" s="23" t="s">
        <v>2525</v>
      </c>
      <c r="P1974" s="23">
        <v>44992</v>
      </c>
      <c r="Q1974" s="23">
        <v>0.745</v>
      </c>
      <c r="R1974" s="23" t="s">
        <v>36</v>
      </c>
      <c r="S1974" s="23" t="s">
        <v>36</v>
      </c>
    </row>
    <row r="1975" spans="1:19" x14ac:dyDescent="0.35">
      <c r="A1975" s="23" t="str">
        <f t="shared" si="351"/>
        <v>Metry Raphaëlle</v>
      </c>
      <c r="B1975" s="23" t="str">
        <f t="shared" si="352"/>
        <v>646.82.701.0</v>
      </c>
      <c r="C1975" s="23" t="str">
        <f t="shared" si="353"/>
        <v>R5</v>
      </c>
      <c r="D1975" s="23">
        <f t="shared" si="354"/>
        <v>5.0650000000000004</v>
      </c>
      <c r="E1975" s="23" t="str">
        <f t="shared" si="355"/>
        <v>40+</v>
      </c>
      <c r="F1975" s="23" t="str">
        <f t="shared" si="356"/>
        <v>A</v>
      </c>
      <c r="G1975" s="27" t="s">
        <v>25</v>
      </c>
      <c r="H1975" s="27" t="str">
        <f t="shared" si="361"/>
        <v/>
      </c>
      <c r="I1975" s="23" t="str">
        <f t="shared" si="357"/>
        <v>Dames</v>
      </c>
      <c r="J1975" t="str">
        <f t="shared" si="358"/>
        <v>701.0</v>
      </c>
      <c r="K1975">
        <f t="shared" si="359"/>
        <v>7</v>
      </c>
      <c r="L1975" s="23" t="str">
        <f t="shared" si="360"/>
        <v>R5 </v>
      </c>
      <c r="M1975" s="23" t="s">
        <v>2060</v>
      </c>
      <c r="N1975" s="23" t="s">
        <v>2061</v>
      </c>
      <c r="O1975" s="23" t="s">
        <v>2536</v>
      </c>
      <c r="P1975" s="23">
        <v>1486</v>
      </c>
      <c r="Q1975" s="23">
        <v>5.0650000000000004</v>
      </c>
      <c r="R1975" s="23" t="s">
        <v>68</v>
      </c>
      <c r="S1975" s="23" t="s">
        <v>36</v>
      </c>
    </row>
    <row r="1976" spans="1:19" x14ac:dyDescent="0.35">
      <c r="A1976" s="23" t="str">
        <f t="shared" si="351"/>
        <v>Mettraux Marc</v>
      </c>
      <c r="B1976" s="23" t="str">
        <f t="shared" si="352"/>
        <v>646.66.285.0</v>
      </c>
      <c r="C1976" s="23" t="str">
        <f t="shared" si="353"/>
        <v>R9</v>
      </c>
      <c r="D1976" s="23">
        <f t="shared" si="354"/>
        <v>0.75</v>
      </c>
      <c r="E1976" s="23" t="str">
        <f t="shared" si="355"/>
        <v>60+</v>
      </c>
      <c r="F1976" s="23" t="str">
        <f t="shared" si="356"/>
        <v>A</v>
      </c>
      <c r="G1976" s="27" t="s">
        <v>2786</v>
      </c>
      <c r="H1976" s="27" t="str">
        <f t="shared" si="361"/>
        <v/>
      </c>
      <c r="I1976" s="23" t="str">
        <f t="shared" si="357"/>
        <v>Messieurs</v>
      </c>
      <c r="J1976" t="str">
        <f t="shared" si="358"/>
        <v>285.0</v>
      </c>
      <c r="K1976">
        <f t="shared" si="359"/>
        <v>2</v>
      </c>
      <c r="L1976" s="23" t="str">
        <f t="shared" si="360"/>
        <v>R9 </v>
      </c>
      <c r="M1976" s="23" t="s">
        <v>3084</v>
      </c>
      <c r="N1976" s="23" t="s">
        <v>3085</v>
      </c>
      <c r="O1976" s="23" t="s">
        <v>2525</v>
      </c>
      <c r="P1976" s="23">
        <v>32606</v>
      </c>
      <c r="Q1976" s="23">
        <v>0.75</v>
      </c>
      <c r="R1976" s="23" t="s">
        <v>47</v>
      </c>
      <c r="S1976" s="23" t="s">
        <v>36</v>
      </c>
    </row>
    <row r="1977" spans="1:19" x14ac:dyDescent="0.35">
      <c r="A1977" s="23" t="str">
        <f t="shared" si="351"/>
        <v>Meuwly Grégoire</v>
      </c>
      <c r="B1977" s="23" t="str">
        <f t="shared" si="352"/>
        <v>646.04.135.0</v>
      </c>
      <c r="C1977" s="23" t="str">
        <f t="shared" si="353"/>
        <v>R7</v>
      </c>
      <c r="D1977" s="23">
        <f t="shared" si="354"/>
        <v>3.15</v>
      </c>
      <c r="E1977" s="23" t="str">
        <f t="shared" si="355"/>
        <v>A</v>
      </c>
      <c r="F1977" s="23" t="str">
        <f t="shared" si="356"/>
        <v>A</v>
      </c>
      <c r="G1977" s="27" t="s">
        <v>2786</v>
      </c>
      <c r="H1977" s="27" t="str">
        <f t="shared" si="361"/>
        <v/>
      </c>
      <c r="I1977" s="23" t="str">
        <f t="shared" si="357"/>
        <v>Messieurs</v>
      </c>
      <c r="J1977" t="str">
        <f t="shared" si="358"/>
        <v>135.0</v>
      </c>
      <c r="K1977">
        <f t="shared" si="359"/>
        <v>1</v>
      </c>
      <c r="L1977" s="23" t="str">
        <f t="shared" si="360"/>
        <v>R7 </v>
      </c>
      <c r="M1977" s="23" t="s">
        <v>2940</v>
      </c>
      <c r="N1977" s="23" t="s">
        <v>2941</v>
      </c>
      <c r="O1977" s="23" t="s">
        <v>2518</v>
      </c>
      <c r="P1977" s="23">
        <v>11815</v>
      </c>
      <c r="Q1977" s="23">
        <v>3.15</v>
      </c>
      <c r="R1977" s="23" t="s">
        <v>36</v>
      </c>
      <c r="S1977" s="23" t="s">
        <v>36</v>
      </c>
    </row>
    <row r="1978" spans="1:19" x14ac:dyDescent="0.35">
      <c r="A1978" s="23" t="str">
        <f t="shared" si="351"/>
        <v>Meyer David</v>
      </c>
      <c r="B1978" s="23" t="str">
        <f t="shared" si="352"/>
        <v>648.80.427.0</v>
      </c>
      <c r="C1978" s="23" t="str">
        <f t="shared" si="353"/>
        <v>R9</v>
      </c>
      <c r="D1978" s="23">
        <f t="shared" si="354"/>
        <v>0.75</v>
      </c>
      <c r="E1978" s="23" t="str">
        <f t="shared" si="355"/>
        <v>45+</v>
      </c>
      <c r="F1978" s="23" t="str">
        <f t="shared" si="356"/>
        <v>A</v>
      </c>
      <c r="G1978" s="27" t="s">
        <v>4909</v>
      </c>
      <c r="H1978" s="27" t="str">
        <f t="shared" si="361"/>
        <v/>
      </c>
      <c r="I1978" s="23" t="str">
        <f t="shared" si="357"/>
        <v>Messieurs</v>
      </c>
      <c r="J1978" t="str">
        <f t="shared" si="358"/>
        <v>427.0</v>
      </c>
      <c r="K1978">
        <f t="shared" si="359"/>
        <v>4</v>
      </c>
      <c r="L1978" s="23" t="str">
        <f t="shared" si="360"/>
        <v>R9 </v>
      </c>
      <c r="M1978" s="23" t="s">
        <v>5847</v>
      </c>
      <c r="N1978" s="23" t="s">
        <v>5848</v>
      </c>
      <c r="O1978" s="23" t="s">
        <v>2525</v>
      </c>
      <c r="P1978" s="23">
        <v>32606</v>
      </c>
      <c r="Q1978" s="23">
        <v>0.75</v>
      </c>
      <c r="R1978" s="23" t="s">
        <v>76</v>
      </c>
      <c r="S1978" s="23" t="s">
        <v>36</v>
      </c>
    </row>
    <row r="1979" spans="1:19" x14ac:dyDescent="0.35">
      <c r="A1979" s="23" t="str">
        <f t="shared" si="351"/>
        <v>Meyer Marie-José</v>
      </c>
      <c r="B1979" s="23" t="str">
        <f t="shared" si="352"/>
        <v>648.50.864.0</v>
      </c>
      <c r="C1979" s="23" t="str">
        <f t="shared" si="353"/>
        <v>R9</v>
      </c>
      <c r="D1979" s="23">
        <f t="shared" si="354"/>
        <v>0.75</v>
      </c>
      <c r="E1979" s="23" t="str">
        <f t="shared" si="355"/>
        <v>75+</v>
      </c>
      <c r="F1979" s="23" t="str">
        <f t="shared" si="356"/>
        <v>S</v>
      </c>
      <c r="G1979" s="27" t="s">
        <v>7000</v>
      </c>
      <c r="H1979" s="27" t="str">
        <f t="shared" si="361"/>
        <v/>
      </c>
      <c r="I1979" s="23" t="str">
        <f t="shared" si="357"/>
        <v>Dames</v>
      </c>
      <c r="J1979" t="str">
        <f t="shared" si="358"/>
        <v>864.0</v>
      </c>
      <c r="K1979">
        <f t="shared" si="359"/>
        <v>8</v>
      </c>
      <c r="L1979" s="23" t="str">
        <f t="shared" si="360"/>
        <v>R9 </v>
      </c>
      <c r="M1979" s="23" t="s">
        <v>591</v>
      </c>
      <c r="N1979" s="23" t="s">
        <v>592</v>
      </c>
      <c r="O1979" s="23" t="s">
        <v>2525</v>
      </c>
      <c r="P1979" s="23">
        <v>11849</v>
      </c>
      <c r="Q1979" s="23">
        <v>0.75</v>
      </c>
      <c r="R1979" s="23" t="s">
        <v>155</v>
      </c>
      <c r="S1979" s="23" t="s">
        <v>822</v>
      </c>
    </row>
    <row r="1980" spans="1:19" x14ac:dyDescent="0.35">
      <c r="A1980" s="23" t="str">
        <f t="shared" si="351"/>
        <v>Meyer Mina</v>
      </c>
      <c r="B1980" s="23" t="str">
        <f t="shared" si="352"/>
        <v>648.97.880.0</v>
      </c>
      <c r="C1980" s="23" t="str">
        <f t="shared" si="353"/>
        <v>R9</v>
      </c>
      <c r="D1980" s="23">
        <f t="shared" si="354"/>
        <v>0.75</v>
      </c>
      <c r="E1980" s="23" t="str">
        <f t="shared" si="355"/>
        <v>A</v>
      </c>
      <c r="F1980" s="23" t="str">
        <f t="shared" si="356"/>
        <v>S</v>
      </c>
      <c r="G1980" s="27" t="s">
        <v>28</v>
      </c>
      <c r="H1980" s="27" t="str">
        <f t="shared" si="361"/>
        <v/>
      </c>
      <c r="I1980" s="23" t="str">
        <f t="shared" si="357"/>
        <v>Dames</v>
      </c>
      <c r="J1980" t="str">
        <f t="shared" si="358"/>
        <v>880.0</v>
      </c>
      <c r="K1980">
        <f t="shared" si="359"/>
        <v>8</v>
      </c>
      <c r="L1980" s="23" t="str">
        <f t="shared" si="360"/>
        <v>R9 </v>
      </c>
      <c r="M1980" s="23" t="s">
        <v>1458</v>
      </c>
      <c r="N1980" s="23" t="s">
        <v>1459</v>
      </c>
      <c r="O1980" s="23" t="s">
        <v>2525</v>
      </c>
      <c r="P1980" s="23">
        <v>11849</v>
      </c>
      <c r="Q1980" s="23">
        <v>0.75</v>
      </c>
      <c r="R1980" s="23" t="s">
        <v>36</v>
      </c>
      <c r="S1980" s="23" t="s">
        <v>822</v>
      </c>
    </row>
    <row r="1981" spans="1:19" x14ac:dyDescent="0.35">
      <c r="A1981" s="23" t="str">
        <f t="shared" si="351"/>
        <v>Meyer Yannick</v>
      </c>
      <c r="B1981" s="23" t="str">
        <f t="shared" si="352"/>
        <v>648.05.187.0</v>
      </c>
      <c r="C1981" s="23" t="str">
        <f t="shared" si="353"/>
        <v>R5</v>
      </c>
      <c r="D1981" s="23">
        <f t="shared" si="354"/>
        <v>5.0469999999999997</v>
      </c>
      <c r="E1981" s="23" t="str">
        <f t="shared" si="355"/>
        <v>A</v>
      </c>
      <c r="F1981" s="23" t="str">
        <f t="shared" si="356"/>
        <v>A</v>
      </c>
      <c r="G1981" s="27" t="s">
        <v>2786</v>
      </c>
      <c r="H1981" s="27" t="str">
        <f t="shared" si="361"/>
        <v/>
      </c>
      <c r="I1981" s="23" t="str">
        <f t="shared" si="357"/>
        <v>Messieurs</v>
      </c>
      <c r="J1981" t="str">
        <f t="shared" si="358"/>
        <v>187.0</v>
      </c>
      <c r="K1981">
        <f t="shared" si="359"/>
        <v>1</v>
      </c>
      <c r="L1981" s="23" t="str">
        <f t="shared" si="360"/>
        <v>R5 </v>
      </c>
      <c r="M1981" s="23" t="s">
        <v>2974</v>
      </c>
      <c r="N1981" s="23" t="s">
        <v>2975</v>
      </c>
      <c r="O1981" s="23" t="s">
        <v>2536</v>
      </c>
      <c r="P1981" s="23">
        <v>4161</v>
      </c>
      <c r="Q1981" s="23">
        <v>5.0469999999999997</v>
      </c>
      <c r="R1981" s="23" t="s">
        <v>36</v>
      </c>
      <c r="S1981" s="23" t="s">
        <v>36</v>
      </c>
    </row>
    <row r="1982" spans="1:19" x14ac:dyDescent="0.35">
      <c r="A1982" s="23" t="str">
        <f t="shared" si="351"/>
        <v>Micevic Borisa</v>
      </c>
      <c r="B1982" s="23" t="str">
        <f t="shared" si="352"/>
        <v>651.42.447.0</v>
      </c>
      <c r="C1982" s="23" t="str">
        <f t="shared" si="353"/>
        <v>R9</v>
      </c>
      <c r="D1982" s="23">
        <f t="shared" si="354"/>
        <v>0.75</v>
      </c>
      <c r="E1982" s="23" t="str">
        <f t="shared" si="355"/>
        <v>80+</v>
      </c>
      <c r="F1982" s="23" t="str">
        <f t="shared" si="356"/>
        <v>S</v>
      </c>
      <c r="G1982" s="27" t="s">
        <v>5553</v>
      </c>
      <c r="H1982" s="27" t="str">
        <f t="shared" si="361"/>
        <v/>
      </c>
      <c r="I1982" s="23" t="str">
        <f t="shared" si="357"/>
        <v>Messieurs</v>
      </c>
      <c r="J1982" t="str">
        <f t="shared" si="358"/>
        <v>447.0</v>
      </c>
      <c r="K1982">
        <f t="shared" si="359"/>
        <v>4</v>
      </c>
      <c r="L1982" s="23" t="str">
        <f t="shared" si="360"/>
        <v>R9 </v>
      </c>
      <c r="M1982" s="23" t="s">
        <v>5383</v>
      </c>
      <c r="N1982" s="23" t="s">
        <v>5384</v>
      </c>
      <c r="O1982" s="23" t="s">
        <v>2525</v>
      </c>
      <c r="P1982" s="23">
        <v>32606</v>
      </c>
      <c r="Q1982" s="23">
        <v>0.75</v>
      </c>
      <c r="R1982" s="23" t="s">
        <v>156</v>
      </c>
      <c r="S1982" s="23" t="s">
        <v>822</v>
      </c>
    </row>
    <row r="1983" spans="1:19" x14ac:dyDescent="0.35">
      <c r="A1983" s="23" t="str">
        <f t="shared" si="351"/>
        <v>Michaelides Aris</v>
      </c>
      <c r="B1983" s="23" t="str">
        <f t="shared" si="352"/>
        <v>651.78.103.0</v>
      </c>
      <c r="C1983" s="23" t="str">
        <f t="shared" si="353"/>
        <v>R6</v>
      </c>
      <c r="D1983" s="23">
        <f t="shared" si="354"/>
        <v>4.2859999999999996</v>
      </c>
      <c r="E1983" s="23" t="str">
        <f t="shared" si="355"/>
        <v>45+</v>
      </c>
      <c r="F1983" s="23" t="str">
        <f t="shared" si="356"/>
        <v>S</v>
      </c>
      <c r="G1983" s="27" t="s">
        <v>1733</v>
      </c>
      <c r="H1983" s="27" t="str">
        <f t="shared" si="361"/>
        <v/>
      </c>
      <c r="I1983" s="23" t="str">
        <f t="shared" si="357"/>
        <v>Messieurs</v>
      </c>
      <c r="J1983" t="str">
        <f t="shared" si="358"/>
        <v>103.0</v>
      </c>
      <c r="K1983">
        <f t="shared" si="359"/>
        <v>1</v>
      </c>
      <c r="L1983" s="23" t="str">
        <f t="shared" si="360"/>
        <v>R6 </v>
      </c>
      <c r="M1983" s="23" t="s">
        <v>6175</v>
      </c>
      <c r="N1983" s="23" t="s">
        <v>6176</v>
      </c>
      <c r="O1983" s="23" t="s">
        <v>2517</v>
      </c>
      <c r="P1983" s="23">
        <v>6548</v>
      </c>
      <c r="Q1983" s="23">
        <v>4.2859999999999996</v>
      </c>
      <c r="R1983" s="23" t="s">
        <v>76</v>
      </c>
      <c r="S1983" s="23" t="s">
        <v>822</v>
      </c>
    </row>
    <row r="1984" spans="1:19" x14ac:dyDescent="0.35">
      <c r="A1984" s="23" t="str">
        <f t="shared" si="351"/>
        <v>Michaud David</v>
      </c>
      <c r="B1984" s="23" t="str">
        <f t="shared" si="352"/>
        <v>651.83.392.0</v>
      </c>
      <c r="C1984" s="23" t="str">
        <f t="shared" si="353"/>
        <v>R6</v>
      </c>
      <c r="D1984" s="23">
        <f t="shared" si="354"/>
        <v>4.2169999999999996</v>
      </c>
      <c r="E1984" s="23" t="str">
        <f t="shared" si="355"/>
        <v>40+</v>
      </c>
      <c r="F1984" s="23" t="str">
        <f t="shared" si="356"/>
        <v>A</v>
      </c>
      <c r="G1984" s="27" t="s">
        <v>497</v>
      </c>
      <c r="H1984" s="27" t="str">
        <f t="shared" si="361"/>
        <v/>
      </c>
      <c r="I1984" s="23" t="str">
        <f t="shared" si="357"/>
        <v>Messieurs</v>
      </c>
      <c r="J1984" t="str">
        <f t="shared" si="358"/>
        <v>392.0</v>
      </c>
      <c r="K1984">
        <f t="shared" si="359"/>
        <v>3</v>
      </c>
      <c r="L1984" s="23" t="str">
        <f t="shared" si="360"/>
        <v>R6 </v>
      </c>
      <c r="M1984" s="23" t="s">
        <v>1237</v>
      </c>
      <c r="N1984" s="23" t="s">
        <v>1238</v>
      </c>
      <c r="O1984" s="23" t="s">
        <v>2517</v>
      </c>
      <c r="P1984" s="23">
        <v>6799</v>
      </c>
      <c r="Q1984" s="23">
        <v>4.2169999999999996</v>
      </c>
      <c r="R1984" s="23" t="s">
        <v>68</v>
      </c>
      <c r="S1984" s="23" t="s">
        <v>36</v>
      </c>
    </row>
    <row r="1985" spans="1:19" x14ac:dyDescent="0.35">
      <c r="A1985" s="23" t="str">
        <f t="shared" si="351"/>
        <v>Michaud Gaspard</v>
      </c>
      <c r="B1985" s="23" t="str">
        <f t="shared" si="352"/>
        <v>651.89.306.0</v>
      </c>
      <c r="C1985" s="23" t="str">
        <f t="shared" si="353"/>
        <v>R8</v>
      </c>
      <c r="D1985" s="23">
        <f t="shared" si="354"/>
        <v>1.7450000000000001</v>
      </c>
      <c r="E1985" s="23" t="str">
        <f t="shared" si="355"/>
        <v>35+</v>
      </c>
      <c r="F1985" s="23" t="str">
        <f t="shared" si="356"/>
        <v>A</v>
      </c>
      <c r="G1985" s="27" t="s">
        <v>4910</v>
      </c>
      <c r="H1985" s="27" t="str">
        <f t="shared" si="361"/>
        <v/>
      </c>
      <c r="I1985" s="23" t="str">
        <f t="shared" si="357"/>
        <v>Messieurs</v>
      </c>
      <c r="J1985" t="str">
        <f t="shared" si="358"/>
        <v>306.0</v>
      </c>
      <c r="K1985">
        <f t="shared" si="359"/>
        <v>3</v>
      </c>
      <c r="L1985" s="23" t="str">
        <f t="shared" si="360"/>
        <v>R8 </v>
      </c>
      <c r="M1985" s="23" t="s">
        <v>6724</v>
      </c>
      <c r="N1985" s="23" t="s">
        <v>6725</v>
      </c>
      <c r="O1985" s="23" t="s">
        <v>2522</v>
      </c>
      <c r="P1985" s="23">
        <v>21450</v>
      </c>
      <c r="Q1985" s="23">
        <v>1.7450000000000001</v>
      </c>
      <c r="R1985" s="23" t="s">
        <v>42</v>
      </c>
      <c r="S1985" s="23" t="s">
        <v>36</v>
      </c>
    </row>
    <row r="1986" spans="1:19" x14ac:dyDescent="0.35">
      <c r="A1986" s="23" t="str">
        <f t="shared" si="351"/>
        <v>Michaud Stéphane</v>
      </c>
      <c r="B1986" s="23" t="str">
        <f t="shared" si="352"/>
        <v>651.68.431.0</v>
      </c>
      <c r="C1986" s="23" t="str">
        <f t="shared" si="353"/>
        <v>R9</v>
      </c>
      <c r="D1986" s="23">
        <f t="shared" si="354"/>
        <v>0.75</v>
      </c>
      <c r="E1986" s="23" t="str">
        <f t="shared" si="355"/>
        <v>55+</v>
      </c>
      <c r="F1986" s="23" t="str">
        <f t="shared" si="356"/>
        <v>A</v>
      </c>
      <c r="G1986" s="27" t="s">
        <v>2783</v>
      </c>
      <c r="H1986" s="27" t="str">
        <f t="shared" si="361"/>
        <v/>
      </c>
      <c r="I1986" s="23" t="str">
        <f t="shared" si="357"/>
        <v>Messieurs</v>
      </c>
      <c r="J1986" t="str">
        <f t="shared" si="358"/>
        <v>431.0</v>
      </c>
      <c r="K1986">
        <f t="shared" si="359"/>
        <v>4</v>
      </c>
      <c r="L1986" s="23" t="str">
        <f t="shared" si="360"/>
        <v>R9 </v>
      </c>
      <c r="M1986" s="23" t="s">
        <v>702</v>
      </c>
      <c r="N1986" s="23" t="s">
        <v>703</v>
      </c>
      <c r="O1986" s="23" t="s">
        <v>2525</v>
      </c>
      <c r="P1986" s="23">
        <v>32606</v>
      </c>
      <c r="Q1986" s="23">
        <v>0.75</v>
      </c>
      <c r="R1986" s="23" t="s">
        <v>53</v>
      </c>
      <c r="S1986" s="23" t="s">
        <v>36</v>
      </c>
    </row>
    <row r="1987" spans="1:19" x14ac:dyDescent="0.35">
      <c r="A1987" s="23" t="str">
        <f t="shared" si="351"/>
        <v>Michaud Thierry</v>
      </c>
      <c r="B1987" s="23" t="str">
        <f t="shared" si="352"/>
        <v>651.07.327.0</v>
      </c>
      <c r="C1987" s="23" t="str">
        <f t="shared" si="353"/>
        <v>R9</v>
      </c>
      <c r="D1987" s="23">
        <f t="shared" si="354"/>
        <v>0.75</v>
      </c>
      <c r="E1987" s="23" t="str">
        <f t="shared" si="355"/>
        <v>A</v>
      </c>
      <c r="F1987" s="23" t="str">
        <f t="shared" si="356"/>
        <v>S</v>
      </c>
      <c r="G1987" s="27" t="s">
        <v>4909</v>
      </c>
      <c r="H1987" s="27" t="str">
        <f t="shared" si="361"/>
        <v/>
      </c>
      <c r="I1987" s="23" t="str">
        <f t="shared" si="357"/>
        <v>Messieurs</v>
      </c>
      <c r="J1987" t="str">
        <f t="shared" si="358"/>
        <v>327.0</v>
      </c>
      <c r="K1987">
        <f t="shared" si="359"/>
        <v>3</v>
      </c>
      <c r="L1987" s="23" t="str">
        <f t="shared" si="360"/>
        <v>R9 </v>
      </c>
      <c r="M1987" s="23" t="s">
        <v>5959</v>
      </c>
      <c r="N1987" s="23" t="s">
        <v>5960</v>
      </c>
      <c r="O1987" s="23" t="s">
        <v>2525</v>
      </c>
      <c r="P1987" s="23">
        <v>32606</v>
      </c>
      <c r="Q1987" s="23">
        <v>0.75</v>
      </c>
      <c r="R1987" s="23" t="s">
        <v>36</v>
      </c>
      <c r="S1987" s="23" t="s">
        <v>822</v>
      </c>
    </row>
    <row r="1988" spans="1:19" x14ac:dyDescent="0.35">
      <c r="A1988" s="23" t="str">
        <f t="shared" ref="A1988:A2051" si="362">+N1988</f>
        <v>Michaux Clément</v>
      </c>
      <c r="B1988" s="23" t="str">
        <f t="shared" ref="B1988:B2051" si="363">+M1988</f>
        <v>651.90.318.0</v>
      </c>
      <c r="C1988" s="23" t="str">
        <f t="shared" ref="C1988:C2051" si="364">LEFT(L1988,2)</f>
        <v>R8</v>
      </c>
      <c r="D1988" s="23">
        <f t="shared" ref="D1988:D2051" si="365">+Q1988</f>
        <v>1.016</v>
      </c>
      <c r="E1988" s="23" t="str">
        <f t="shared" ref="E1988:E2051" si="366">+R1988</f>
        <v>35+</v>
      </c>
      <c r="F1988" s="23" t="str">
        <f t="shared" ref="F1988:F2051" si="367">+S1988</f>
        <v>A</v>
      </c>
      <c r="G1988" s="27" t="s">
        <v>4909</v>
      </c>
      <c r="H1988" s="27" t="str">
        <f t="shared" si="361"/>
        <v/>
      </c>
      <c r="I1988" s="23" t="str">
        <f t="shared" ref="I1988:I2051" si="368">IF(K1988&gt;4,"Dames","Messieurs")</f>
        <v>Messieurs</v>
      </c>
      <c r="J1988" t="str">
        <f t="shared" ref="J1988:J2051" si="369">RIGHT(B1988,5)</f>
        <v>318.0</v>
      </c>
      <c r="K1988">
        <f t="shared" ref="K1988:K2051" si="370">VALUE(LEFT(J1988,1))</f>
        <v>3</v>
      </c>
      <c r="L1988" s="23" t="str">
        <f t="shared" ref="L1988:L2051" si="371">+O1988</f>
        <v>R8 </v>
      </c>
      <c r="M1988" s="23" t="s">
        <v>5825</v>
      </c>
      <c r="N1988" s="23" t="s">
        <v>5826</v>
      </c>
      <c r="O1988" s="23" t="s">
        <v>2522</v>
      </c>
      <c r="P1988" s="23">
        <v>28918</v>
      </c>
      <c r="Q1988" s="23">
        <v>1.016</v>
      </c>
      <c r="R1988" s="23" t="s">
        <v>42</v>
      </c>
      <c r="S1988" s="23" t="s">
        <v>36</v>
      </c>
    </row>
    <row r="1989" spans="1:19" x14ac:dyDescent="0.35">
      <c r="A1989" s="23" t="str">
        <f t="shared" si="362"/>
        <v>Michel Christine</v>
      </c>
      <c r="B1989" s="23" t="str">
        <f t="shared" si="363"/>
        <v>651.49.748.0</v>
      </c>
      <c r="C1989" s="23" t="str">
        <f t="shared" si="364"/>
        <v>R8</v>
      </c>
      <c r="D1989" s="23">
        <f t="shared" si="365"/>
        <v>0.81</v>
      </c>
      <c r="E1989" s="23" t="str">
        <f t="shared" si="366"/>
        <v>75+</v>
      </c>
      <c r="F1989" s="23" t="str">
        <f t="shared" si="367"/>
        <v>A</v>
      </c>
      <c r="G1989" s="27" t="s">
        <v>1733</v>
      </c>
      <c r="H1989" s="27" t="str">
        <f t="shared" si="361"/>
        <v/>
      </c>
      <c r="I1989" s="23" t="str">
        <f t="shared" si="368"/>
        <v>Dames</v>
      </c>
      <c r="J1989" t="str">
        <f t="shared" si="369"/>
        <v>748.0</v>
      </c>
      <c r="K1989">
        <f t="shared" si="370"/>
        <v>7</v>
      </c>
      <c r="L1989" s="23" t="str">
        <f t="shared" si="371"/>
        <v>R8 </v>
      </c>
      <c r="M1989" s="23" t="s">
        <v>1934</v>
      </c>
      <c r="N1989" s="23" t="s">
        <v>1935</v>
      </c>
      <c r="O1989" s="23" t="s">
        <v>2522</v>
      </c>
      <c r="P1989" s="23">
        <v>11555</v>
      </c>
      <c r="Q1989" s="23">
        <v>0.81</v>
      </c>
      <c r="R1989" s="23" t="s">
        <v>155</v>
      </c>
      <c r="S1989" s="23" t="s">
        <v>36</v>
      </c>
    </row>
    <row r="1990" spans="1:19" x14ac:dyDescent="0.35">
      <c r="A1990" s="23" t="str">
        <f t="shared" si="362"/>
        <v>Michel Fabian</v>
      </c>
      <c r="B1990" s="23" t="str">
        <f t="shared" si="363"/>
        <v>651.78.103.1</v>
      </c>
      <c r="C1990" s="23" t="str">
        <f t="shared" si="364"/>
        <v>R6</v>
      </c>
      <c r="D1990" s="23">
        <f t="shared" si="365"/>
        <v>4.181</v>
      </c>
      <c r="E1990" s="23" t="str">
        <f t="shared" si="366"/>
        <v>45+</v>
      </c>
      <c r="F1990" s="23" t="str">
        <f t="shared" si="367"/>
        <v>A</v>
      </c>
      <c r="G1990" s="27" t="s">
        <v>2783</v>
      </c>
      <c r="H1990" s="27" t="str">
        <f t="shared" si="361"/>
        <v/>
      </c>
      <c r="I1990" s="23" t="str">
        <f t="shared" si="368"/>
        <v>Messieurs</v>
      </c>
      <c r="J1990" t="str">
        <f t="shared" si="369"/>
        <v>103.1</v>
      </c>
      <c r="K1990">
        <f t="shared" si="370"/>
        <v>1</v>
      </c>
      <c r="L1990" s="23" t="str">
        <f t="shared" si="371"/>
        <v>R6 </v>
      </c>
      <c r="M1990" s="23" t="s">
        <v>5045</v>
      </c>
      <c r="N1990" s="23" t="s">
        <v>5046</v>
      </c>
      <c r="O1990" s="23" t="s">
        <v>2517</v>
      </c>
      <c r="P1990" s="23">
        <v>6930</v>
      </c>
      <c r="Q1990" s="23">
        <v>4.181</v>
      </c>
      <c r="R1990" s="23" t="s">
        <v>76</v>
      </c>
      <c r="S1990" s="23" t="s">
        <v>36</v>
      </c>
    </row>
    <row r="1991" spans="1:19" x14ac:dyDescent="0.35">
      <c r="A1991" s="23" t="str">
        <f t="shared" si="362"/>
        <v>Michel Françoise</v>
      </c>
      <c r="B1991" s="23" t="str">
        <f t="shared" si="363"/>
        <v>651.52.601.0</v>
      </c>
      <c r="C1991" s="23" t="str">
        <f t="shared" si="364"/>
        <v>R9</v>
      </c>
      <c r="D1991" s="23">
        <f t="shared" si="365"/>
        <v>0.75</v>
      </c>
      <c r="E1991" s="23" t="str">
        <f t="shared" si="366"/>
        <v>70+</v>
      </c>
      <c r="F1991" s="23" t="str">
        <f t="shared" si="367"/>
        <v>S</v>
      </c>
      <c r="G1991" s="27" t="s">
        <v>3273</v>
      </c>
      <c r="H1991" s="27" t="str">
        <f t="shared" si="361"/>
        <v/>
      </c>
      <c r="I1991" s="23" t="str">
        <f t="shared" si="368"/>
        <v>Dames</v>
      </c>
      <c r="J1991" t="str">
        <f t="shared" si="369"/>
        <v>601.0</v>
      </c>
      <c r="K1991">
        <f t="shared" si="370"/>
        <v>6</v>
      </c>
      <c r="L1991" s="23" t="str">
        <f t="shared" si="371"/>
        <v>R9 </v>
      </c>
      <c r="M1991" s="23" t="s">
        <v>3377</v>
      </c>
      <c r="N1991" s="23" t="s">
        <v>3378</v>
      </c>
      <c r="O1991" s="23" t="s">
        <v>2525</v>
      </c>
      <c r="P1991" s="23">
        <v>11849</v>
      </c>
      <c r="Q1991" s="23">
        <v>0.75</v>
      </c>
      <c r="R1991" s="23" t="s">
        <v>144</v>
      </c>
      <c r="S1991" s="23" t="s">
        <v>822</v>
      </c>
    </row>
    <row r="1992" spans="1:19" x14ac:dyDescent="0.35">
      <c r="A1992" s="23" t="str">
        <f t="shared" si="362"/>
        <v>Michel Loris</v>
      </c>
      <c r="B1992" s="23" t="str">
        <f t="shared" si="363"/>
        <v>651.94.141.0</v>
      </c>
      <c r="C1992" s="23" t="str">
        <f t="shared" si="364"/>
        <v>R7</v>
      </c>
      <c r="D1992" s="23">
        <f t="shared" si="365"/>
        <v>2.637</v>
      </c>
      <c r="E1992" s="23" t="str">
        <f t="shared" si="366"/>
        <v>A</v>
      </c>
      <c r="F1992" s="23" t="str">
        <f t="shared" si="367"/>
        <v>A</v>
      </c>
      <c r="G1992" s="27" t="s">
        <v>4910</v>
      </c>
      <c r="H1992" s="27" t="str">
        <f t="shared" si="361"/>
        <v/>
      </c>
      <c r="I1992" s="23" t="str">
        <f t="shared" si="368"/>
        <v>Messieurs</v>
      </c>
      <c r="J1992" t="str">
        <f t="shared" si="369"/>
        <v>141.0</v>
      </c>
      <c r="K1992">
        <f t="shared" si="370"/>
        <v>1</v>
      </c>
      <c r="L1992" s="23" t="str">
        <f t="shared" si="371"/>
        <v>R7 </v>
      </c>
      <c r="M1992" s="23" t="s">
        <v>6613</v>
      </c>
      <c r="N1992" s="23" t="s">
        <v>6614</v>
      </c>
      <c r="O1992" s="23" t="s">
        <v>2518</v>
      </c>
      <c r="P1992" s="23">
        <v>14879</v>
      </c>
      <c r="Q1992" s="23">
        <v>2.637</v>
      </c>
      <c r="R1992" s="23" t="s">
        <v>36</v>
      </c>
      <c r="S1992" s="23" t="s">
        <v>36</v>
      </c>
    </row>
    <row r="1993" spans="1:19" x14ac:dyDescent="0.35">
      <c r="A1993" s="23" t="str">
        <f t="shared" si="362"/>
        <v>Michel Marie - Blanche</v>
      </c>
      <c r="B1993" s="23" t="str">
        <f t="shared" si="363"/>
        <v>651.53.526.0</v>
      </c>
      <c r="C1993" s="23" t="str">
        <f t="shared" si="364"/>
        <v>R9</v>
      </c>
      <c r="D1993" s="23">
        <f t="shared" si="365"/>
        <v>0.75</v>
      </c>
      <c r="E1993" s="23" t="str">
        <f t="shared" si="366"/>
        <v>70+</v>
      </c>
      <c r="F1993" s="23" t="str">
        <f t="shared" si="367"/>
        <v>A</v>
      </c>
      <c r="G1993" s="27" t="s">
        <v>4910</v>
      </c>
      <c r="H1993" s="27" t="str">
        <f t="shared" si="361"/>
        <v/>
      </c>
      <c r="I1993" s="23" t="str">
        <f t="shared" si="368"/>
        <v>Dames</v>
      </c>
      <c r="J1993" t="str">
        <f t="shared" si="369"/>
        <v>526.0</v>
      </c>
      <c r="K1993">
        <f t="shared" si="370"/>
        <v>5</v>
      </c>
      <c r="L1993" s="23" t="str">
        <f t="shared" si="371"/>
        <v>R9 </v>
      </c>
      <c r="M1993" s="23" t="s">
        <v>6529</v>
      </c>
      <c r="N1993" s="23" t="s">
        <v>6530</v>
      </c>
      <c r="O1993" s="23" t="s">
        <v>2525</v>
      </c>
      <c r="P1993" s="23">
        <v>11849</v>
      </c>
      <c r="Q1993" s="23">
        <v>0.75</v>
      </c>
      <c r="R1993" s="23" t="s">
        <v>144</v>
      </c>
      <c r="S1993" s="23" t="s">
        <v>36</v>
      </c>
    </row>
    <row r="1994" spans="1:19" x14ac:dyDescent="0.35">
      <c r="A1994" s="23" t="str">
        <f t="shared" si="362"/>
        <v>Michel Robin</v>
      </c>
      <c r="B1994" s="23" t="str">
        <f t="shared" si="363"/>
        <v>651.98.489.0</v>
      </c>
      <c r="C1994" s="23" t="str">
        <f t="shared" si="364"/>
        <v>R9</v>
      </c>
      <c r="D1994" s="23">
        <f t="shared" si="365"/>
        <v>0.75</v>
      </c>
      <c r="E1994" s="23" t="str">
        <f t="shared" si="366"/>
        <v>A</v>
      </c>
      <c r="F1994" s="23" t="str">
        <f t="shared" si="367"/>
        <v>S</v>
      </c>
      <c r="G1994" s="27" t="s">
        <v>497</v>
      </c>
      <c r="H1994" s="27" t="str">
        <f t="shared" si="361"/>
        <v/>
      </c>
      <c r="I1994" s="23" t="str">
        <f t="shared" si="368"/>
        <v>Messieurs</v>
      </c>
      <c r="J1994" t="str">
        <f t="shared" si="369"/>
        <v>489.0</v>
      </c>
      <c r="K1994">
        <f t="shared" si="370"/>
        <v>4</v>
      </c>
      <c r="L1994" s="23" t="str">
        <f t="shared" si="371"/>
        <v>R9 </v>
      </c>
      <c r="M1994" s="23" t="s">
        <v>1239</v>
      </c>
      <c r="N1994" s="23" t="s">
        <v>1240</v>
      </c>
      <c r="O1994" s="23" t="s">
        <v>2525</v>
      </c>
      <c r="P1994" s="23">
        <v>32606</v>
      </c>
      <c r="Q1994" s="23">
        <v>0.75</v>
      </c>
      <c r="R1994" s="23" t="s">
        <v>36</v>
      </c>
      <c r="S1994" s="23" t="s">
        <v>822</v>
      </c>
    </row>
    <row r="1995" spans="1:19" x14ac:dyDescent="0.35">
      <c r="A1995" s="23" t="str">
        <f t="shared" si="362"/>
        <v>Micheli Baptiste</v>
      </c>
      <c r="B1995" s="23" t="str">
        <f t="shared" si="363"/>
        <v>651.92.448.1</v>
      </c>
      <c r="C1995" s="23" t="str">
        <f t="shared" si="364"/>
        <v>R9</v>
      </c>
      <c r="D1995" s="23">
        <f t="shared" si="365"/>
        <v>0.75</v>
      </c>
      <c r="E1995" s="23" t="str">
        <f t="shared" si="366"/>
        <v>A</v>
      </c>
      <c r="F1995" s="23" t="str">
        <f t="shared" si="367"/>
        <v>S</v>
      </c>
      <c r="G1995" s="27" t="s">
        <v>2783</v>
      </c>
      <c r="H1995" s="27" t="str">
        <f t="shared" si="361"/>
        <v/>
      </c>
      <c r="I1995" s="23" t="str">
        <f t="shared" si="368"/>
        <v>Messieurs</v>
      </c>
      <c r="J1995" t="str">
        <f t="shared" si="369"/>
        <v>448.1</v>
      </c>
      <c r="K1995">
        <f t="shared" si="370"/>
        <v>4</v>
      </c>
      <c r="L1995" s="23" t="str">
        <f t="shared" si="371"/>
        <v>R9 </v>
      </c>
      <c r="M1995" s="23" t="s">
        <v>1612</v>
      </c>
      <c r="N1995" s="23" t="s">
        <v>1613</v>
      </c>
      <c r="O1995" s="23" t="s">
        <v>2525</v>
      </c>
      <c r="P1995" s="23">
        <v>32606</v>
      </c>
      <c r="Q1995" s="23">
        <v>0.75</v>
      </c>
      <c r="R1995" s="23" t="s">
        <v>36</v>
      </c>
      <c r="S1995" s="23" t="s">
        <v>822</v>
      </c>
    </row>
    <row r="1996" spans="1:19" x14ac:dyDescent="0.35">
      <c r="A1996" s="23" t="str">
        <f t="shared" si="362"/>
        <v>Micheli Jérémie</v>
      </c>
      <c r="B1996" s="23" t="str">
        <f t="shared" si="363"/>
        <v>651.91.320.1</v>
      </c>
      <c r="C1996" s="23" t="str">
        <f t="shared" si="364"/>
        <v>R7</v>
      </c>
      <c r="D1996" s="23">
        <f t="shared" si="365"/>
        <v>2.7959999999999998</v>
      </c>
      <c r="E1996" s="23" t="str">
        <f t="shared" si="366"/>
        <v>35+</v>
      </c>
      <c r="F1996" s="23" t="str">
        <f t="shared" si="367"/>
        <v>A</v>
      </c>
      <c r="G1996" s="27" t="s">
        <v>493</v>
      </c>
      <c r="H1996" s="27" t="str">
        <f t="shared" si="361"/>
        <v/>
      </c>
      <c r="I1996" s="23" t="str">
        <f t="shared" si="368"/>
        <v>Messieurs</v>
      </c>
      <c r="J1996" t="str">
        <f t="shared" si="369"/>
        <v>320.1</v>
      </c>
      <c r="K1996">
        <f t="shared" si="370"/>
        <v>3</v>
      </c>
      <c r="L1996" s="23" t="str">
        <f t="shared" si="371"/>
        <v>R7 </v>
      </c>
      <c r="M1996" s="23" t="s">
        <v>2861</v>
      </c>
      <c r="N1996" s="23" t="s">
        <v>2862</v>
      </c>
      <c r="O1996" s="23" t="s">
        <v>2518</v>
      </c>
      <c r="P1996" s="23">
        <v>13895</v>
      </c>
      <c r="Q1996" s="23">
        <v>2.7959999999999998</v>
      </c>
      <c r="R1996" s="23" t="s">
        <v>42</v>
      </c>
      <c r="S1996" s="23" t="s">
        <v>36</v>
      </c>
    </row>
    <row r="1997" spans="1:19" x14ac:dyDescent="0.35">
      <c r="A1997" s="23" t="str">
        <f t="shared" si="362"/>
        <v>Michelis Augustin</v>
      </c>
      <c r="B1997" s="23" t="str">
        <f t="shared" si="363"/>
        <v>651.10.323.0</v>
      </c>
      <c r="C1997" s="23" t="str">
        <f t="shared" si="364"/>
        <v>R9</v>
      </c>
      <c r="D1997" s="23">
        <f t="shared" si="365"/>
        <v>0.75</v>
      </c>
      <c r="E1997" s="23" t="str">
        <f t="shared" si="366"/>
        <v>16&amp;U</v>
      </c>
      <c r="F1997" s="23" t="str">
        <f t="shared" si="367"/>
        <v>S</v>
      </c>
      <c r="G1997" s="27" t="s">
        <v>1733</v>
      </c>
      <c r="H1997" s="27" t="str">
        <f t="shared" si="361"/>
        <v/>
      </c>
      <c r="I1997" s="23" t="str">
        <f t="shared" si="368"/>
        <v>Messieurs</v>
      </c>
      <c r="J1997" t="str">
        <f t="shared" si="369"/>
        <v>323.0</v>
      </c>
      <c r="K1997">
        <f t="shared" si="370"/>
        <v>3</v>
      </c>
      <c r="L1997" s="23" t="str">
        <f t="shared" si="371"/>
        <v>R9 </v>
      </c>
      <c r="M1997" s="23" t="s">
        <v>3995</v>
      </c>
      <c r="N1997" s="23" t="s">
        <v>3996</v>
      </c>
      <c r="O1997" s="23" t="s">
        <v>2525</v>
      </c>
      <c r="P1997" s="23">
        <v>32606</v>
      </c>
      <c r="Q1997" s="23">
        <v>0.75</v>
      </c>
      <c r="R1997" s="23" t="s">
        <v>85</v>
      </c>
      <c r="S1997" s="23" t="s">
        <v>822</v>
      </c>
    </row>
    <row r="1998" spans="1:19" x14ac:dyDescent="0.35">
      <c r="A1998" s="23" t="str">
        <f t="shared" si="362"/>
        <v>Michelis Paul</v>
      </c>
      <c r="B1998" s="23" t="str">
        <f t="shared" si="363"/>
        <v>651.14.168.0</v>
      </c>
      <c r="C1998" s="23" t="str">
        <f t="shared" si="364"/>
        <v>R9</v>
      </c>
      <c r="D1998" s="23">
        <f t="shared" si="365"/>
        <v>0.75</v>
      </c>
      <c r="E1998" s="23" t="str">
        <f t="shared" si="366"/>
        <v>12&amp;U</v>
      </c>
      <c r="F1998" s="23" t="str">
        <f t="shared" si="367"/>
        <v>S</v>
      </c>
      <c r="G1998" s="27" t="s">
        <v>1733</v>
      </c>
      <c r="H1998" s="27" t="str">
        <f t="shared" si="361"/>
        <v/>
      </c>
      <c r="I1998" s="23" t="str">
        <f t="shared" si="368"/>
        <v>Messieurs</v>
      </c>
      <c r="J1998" t="str">
        <f t="shared" si="369"/>
        <v>168.0</v>
      </c>
      <c r="K1998">
        <f t="shared" si="370"/>
        <v>1</v>
      </c>
      <c r="L1998" s="23" t="str">
        <f t="shared" si="371"/>
        <v>R9 </v>
      </c>
      <c r="M1998" s="23" t="s">
        <v>4032</v>
      </c>
      <c r="N1998" s="23" t="s">
        <v>4033</v>
      </c>
      <c r="O1998" s="23" t="s">
        <v>2525</v>
      </c>
      <c r="P1998" s="23">
        <v>32606</v>
      </c>
      <c r="Q1998" s="23">
        <v>0.75</v>
      </c>
      <c r="R1998" s="23" t="s">
        <v>50</v>
      </c>
      <c r="S1998" s="23" t="s">
        <v>822</v>
      </c>
    </row>
    <row r="1999" spans="1:19" x14ac:dyDescent="0.35">
      <c r="A1999" s="23" t="str">
        <f t="shared" si="362"/>
        <v>Micheloud Rémi</v>
      </c>
      <c r="B1999" s="23" t="str">
        <f t="shared" si="363"/>
        <v>651.12.276.0</v>
      </c>
      <c r="C1999" s="23" t="str">
        <f t="shared" si="364"/>
        <v>R6</v>
      </c>
      <c r="D1999" s="23">
        <f t="shared" si="365"/>
        <v>3.7970000000000002</v>
      </c>
      <c r="E1999" s="23" t="str">
        <f t="shared" si="366"/>
        <v>14&amp;U</v>
      </c>
      <c r="F1999" s="23" t="str">
        <f t="shared" si="367"/>
        <v>A</v>
      </c>
      <c r="G1999" s="27" t="s">
        <v>4910</v>
      </c>
      <c r="H1999" s="27" t="str">
        <f t="shared" si="361"/>
        <v/>
      </c>
      <c r="I1999" s="23" t="str">
        <f t="shared" si="368"/>
        <v>Messieurs</v>
      </c>
      <c r="J1999" t="str">
        <f t="shared" si="369"/>
        <v>276.0</v>
      </c>
      <c r="K1999">
        <f t="shared" si="370"/>
        <v>2</v>
      </c>
      <c r="L1999" s="23" t="str">
        <f t="shared" si="371"/>
        <v>R6 </v>
      </c>
      <c r="M1999" s="23" t="s">
        <v>6479</v>
      </c>
      <c r="N1999" s="23" t="s">
        <v>6480</v>
      </c>
      <c r="O1999" s="23" t="s">
        <v>2517</v>
      </c>
      <c r="P1999" s="23">
        <v>8571</v>
      </c>
      <c r="Q1999" s="23">
        <v>3.7970000000000002</v>
      </c>
      <c r="R1999" s="23" t="s">
        <v>81</v>
      </c>
      <c r="S1999" s="23" t="s">
        <v>36</v>
      </c>
    </row>
    <row r="2000" spans="1:19" x14ac:dyDescent="0.35">
      <c r="A2000" s="23" t="str">
        <f t="shared" si="362"/>
        <v>Michenaud-Rague Grégoire</v>
      </c>
      <c r="B2000" s="23" t="str">
        <f t="shared" si="363"/>
        <v>651.90.365.0</v>
      </c>
      <c r="C2000" s="23" t="str">
        <f t="shared" si="364"/>
        <v>R5</v>
      </c>
      <c r="D2000" s="23">
        <f t="shared" si="365"/>
        <v>5.0030000000000001</v>
      </c>
      <c r="E2000" s="23" t="str">
        <f t="shared" si="366"/>
        <v>35+</v>
      </c>
      <c r="F2000" s="23" t="str">
        <f t="shared" si="367"/>
        <v>A</v>
      </c>
      <c r="G2000" s="27" t="s">
        <v>28</v>
      </c>
      <c r="H2000" s="27" t="str">
        <f t="shared" si="361"/>
        <v/>
      </c>
      <c r="I2000" s="23" t="str">
        <f t="shared" si="368"/>
        <v>Messieurs</v>
      </c>
      <c r="J2000" t="str">
        <f t="shared" si="369"/>
        <v>365.0</v>
      </c>
      <c r="K2000">
        <f t="shared" si="370"/>
        <v>3</v>
      </c>
      <c r="L2000" s="23" t="str">
        <f t="shared" si="371"/>
        <v>R5 </v>
      </c>
      <c r="M2000" s="23" t="s">
        <v>3894</v>
      </c>
      <c r="N2000" s="23" t="s">
        <v>3895</v>
      </c>
      <c r="O2000" s="23" t="s">
        <v>2536</v>
      </c>
      <c r="P2000" s="23">
        <v>4288</v>
      </c>
      <c r="Q2000" s="23">
        <v>5.0030000000000001</v>
      </c>
      <c r="R2000" s="23" t="s">
        <v>42</v>
      </c>
      <c r="S2000" s="23" t="s">
        <v>36</v>
      </c>
    </row>
    <row r="2001" spans="1:19" x14ac:dyDescent="0.35">
      <c r="A2001" s="23" t="str">
        <f t="shared" si="362"/>
        <v>Michielin Grégoire</v>
      </c>
      <c r="B2001" s="23" t="str">
        <f t="shared" si="363"/>
        <v>651.86.215.0</v>
      </c>
      <c r="C2001" s="23" t="str">
        <f t="shared" si="364"/>
        <v>R7</v>
      </c>
      <c r="D2001" s="23">
        <f t="shared" si="365"/>
        <v>2.4540000000000002</v>
      </c>
      <c r="E2001" s="23" t="str">
        <f t="shared" si="366"/>
        <v>40+</v>
      </c>
      <c r="F2001" s="23" t="str">
        <f t="shared" si="367"/>
        <v>A</v>
      </c>
      <c r="G2001" s="27" t="s">
        <v>4910</v>
      </c>
      <c r="H2001" s="27" t="str">
        <f t="shared" si="361"/>
        <v/>
      </c>
      <c r="I2001" s="23" t="str">
        <f t="shared" si="368"/>
        <v>Messieurs</v>
      </c>
      <c r="J2001" t="str">
        <f t="shared" si="369"/>
        <v>215.0</v>
      </c>
      <c r="K2001">
        <f t="shared" si="370"/>
        <v>2</v>
      </c>
      <c r="L2001" s="23" t="str">
        <f t="shared" si="371"/>
        <v>R7 </v>
      </c>
      <c r="M2001" s="23" t="s">
        <v>6637</v>
      </c>
      <c r="N2001" s="23" t="s">
        <v>6638</v>
      </c>
      <c r="O2001" s="23" t="s">
        <v>2518</v>
      </c>
      <c r="P2001" s="23">
        <v>16121</v>
      </c>
      <c r="Q2001" s="23">
        <v>2.4540000000000002</v>
      </c>
      <c r="R2001" s="23" t="s">
        <v>68</v>
      </c>
      <c r="S2001" s="23" t="s">
        <v>36</v>
      </c>
    </row>
    <row r="2002" spans="1:19" x14ac:dyDescent="0.35">
      <c r="A2002" s="23" t="str">
        <f t="shared" si="362"/>
        <v>Michiels Arthur</v>
      </c>
      <c r="B2002" s="23" t="str">
        <f t="shared" si="363"/>
        <v>651.15.384.0</v>
      </c>
      <c r="C2002" s="23" t="str">
        <f t="shared" si="364"/>
        <v>R6</v>
      </c>
      <c r="D2002" s="23">
        <f t="shared" si="365"/>
        <v>4.2839999999999998</v>
      </c>
      <c r="E2002" s="23" t="str">
        <f t="shared" si="366"/>
        <v>12&amp;U</v>
      </c>
      <c r="F2002" s="23" t="str">
        <f t="shared" si="367"/>
        <v>A</v>
      </c>
      <c r="G2002" s="27" t="s">
        <v>2786</v>
      </c>
      <c r="H2002" s="27" t="str">
        <f t="shared" si="361"/>
        <v/>
      </c>
      <c r="I2002" s="23" t="str">
        <f t="shared" si="368"/>
        <v>Messieurs</v>
      </c>
      <c r="J2002" t="str">
        <f t="shared" si="369"/>
        <v>384.0</v>
      </c>
      <c r="K2002">
        <f t="shared" si="370"/>
        <v>3</v>
      </c>
      <c r="L2002" s="23" t="str">
        <f t="shared" si="371"/>
        <v>R6 </v>
      </c>
      <c r="M2002" s="23" t="s">
        <v>4924</v>
      </c>
      <c r="N2002" s="23" t="s">
        <v>4925</v>
      </c>
      <c r="O2002" s="23" t="s">
        <v>2517</v>
      </c>
      <c r="P2002" s="23">
        <v>6557</v>
      </c>
      <c r="Q2002" s="23">
        <v>4.2839999999999998</v>
      </c>
      <c r="R2002" s="23" t="s">
        <v>50</v>
      </c>
      <c r="S2002" s="23" t="s">
        <v>36</v>
      </c>
    </row>
    <row r="2003" spans="1:19" x14ac:dyDescent="0.35">
      <c r="A2003" s="23" t="str">
        <f t="shared" si="362"/>
        <v>Michod Patrick</v>
      </c>
      <c r="B2003" s="23" t="str">
        <f t="shared" si="363"/>
        <v>651.79.150.0</v>
      </c>
      <c r="C2003" s="23" t="str">
        <f t="shared" si="364"/>
        <v>R7</v>
      </c>
      <c r="D2003" s="23">
        <f t="shared" si="365"/>
        <v>2.6579999999999999</v>
      </c>
      <c r="E2003" s="23" t="str">
        <f t="shared" si="366"/>
        <v>45+</v>
      </c>
      <c r="F2003" s="23" t="str">
        <f t="shared" si="367"/>
        <v>S</v>
      </c>
      <c r="G2003" s="27" t="s">
        <v>4910</v>
      </c>
      <c r="H2003" s="27" t="str">
        <f t="shared" si="361"/>
        <v/>
      </c>
      <c r="I2003" s="23" t="str">
        <f t="shared" si="368"/>
        <v>Messieurs</v>
      </c>
      <c r="J2003" t="str">
        <f t="shared" si="369"/>
        <v>150.0</v>
      </c>
      <c r="K2003">
        <f t="shared" si="370"/>
        <v>1</v>
      </c>
      <c r="L2003" s="23" t="str">
        <f t="shared" si="371"/>
        <v>R7 </v>
      </c>
      <c r="M2003" s="23" t="s">
        <v>6611</v>
      </c>
      <c r="N2003" s="23" t="s">
        <v>6612</v>
      </c>
      <c r="O2003" s="23" t="s">
        <v>2518</v>
      </c>
      <c r="P2003" s="23">
        <v>14757</v>
      </c>
      <c r="Q2003" s="23">
        <v>2.6579999999999999</v>
      </c>
      <c r="R2003" s="23" t="s">
        <v>76</v>
      </c>
      <c r="S2003" s="23" t="s">
        <v>822</v>
      </c>
    </row>
    <row r="2004" spans="1:19" x14ac:dyDescent="0.35">
      <c r="A2004" s="23" t="str">
        <f t="shared" si="362"/>
        <v>Miech Arthur</v>
      </c>
      <c r="B2004" s="23" t="str">
        <f t="shared" si="363"/>
        <v>652.00.203.0</v>
      </c>
      <c r="C2004" s="23" t="str">
        <f t="shared" si="364"/>
        <v>R9</v>
      </c>
      <c r="D2004" s="23">
        <f t="shared" si="365"/>
        <v>0.75</v>
      </c>
      <c r="E2004" s="23" t="str">
        <f t="shared" si="366"/>
        <v>A</v>
      </c>
      <c r="F2004" s="23" t="str">
        <f t="shared" si="367"/>
        <v>S</v>
      </c>
      <c r="G2004" s="27" t="s">
        <v>1733</v>
      </c>
      <c r="H2004" s="27" t="str">
        <f t="shared" si="361"/>
        <v/>
      </c>
      <c r="I2004" s="23" t="str">
        <f t="shared" si="368"/>
        <v>Messieurs</v>
      </c>
      <c r="J2004" t="str">
        <f t="shared" si="369"/>
        <v>203.0</v>
      </c>
      <c r="K2004">
        <f t="shared" si="370"/>
        <v>2</v>
      </c>
      <c r="L2004" s="23" t="str">
        <f t="shared" si="371"/>
        <v>R9 </v>
      </c>
      <c r="M2004" s="23" t="s">
        <v>2002</v>
      </c>
      <c r="N2004" s="23" t="s">
        <v>2003</v>
      </c>
      <c r="O2004" s="23" t="s">
        <v>2525</v>
      </c>
      <c r="P2004" s="23">
        <v>32606</v>
      </c>
      <c r="Q2004" s="23">
        <v>0.75</v>
      </c>
      <c r="R2004" s="23" t="s">
        <v>36</v>
      </c>
      <c r="S2004" s="23" t="s">
        <v>822</v>
      </c>
    </row>
    <row r="2005" spans="1:19" x14ac:dyDescent="0.35">
      <c r="A2005" s="23" t="str">
        <f t="shared" si="362"/>
        <v>Miesch Paul</v>
      </c>
      <c r="B2005" s="23" t="str">
        <f t="shared" si="363"/>
        <v>652.03.337.0</v>
      </c>
      <c r="C2005" s="23" t="str">
        <f t="shared" si="364"/>
        <v>R9</v>
      </c>
      <c r="D2005" s="23">
        <f t="shared" si="365"/>
        <v>0.75</v>
      </c>
      <c r="E2005" s="23" t="str">
        <f t="shared" si="366"/>
        <v>A</v>
      </c>
      <c r="F2005" s="23" t="str">
        <f t="shared" si="367"/>
        <v>S</v>
      </c>
      <c r="G2005" s="27" t="s">
        <v>4910</v>
      </c>
      <c r="H2005" s="27" t="str">
        <f t="shared" si="361"/>
        <v/>
      </c>
      <c r="I2005" s="23" t="str">
        <f t="shared" si="368"/>
        <v>Messieurs</v>
      </c>
      <c r="J2005" t="str">
        <f t="shared" si="369"/>
        <v>337.0</v>
      </c>
      <c r="K2005">
        <f t="shared" si="370"/>
        <v>3</v>
      </c>
      <c r="L2005" s="23" t="str">
        <f t="shared" si="371"/>
        <v>R9 </v>
      </c>
      <c r="M2005" s="23" t="s">
        <v>6890</v>
      </c>
      <c r="N2005" s="23" t="s">
        <v>6891</v>
      </c>
      <c r="O2005" s="23" t="s">
        <v>2525</v>
      </c>
      <c r="P2005" s="23">
        <v>32606</v>
      </c>
      <c r="Q2005" s="23">
        <v>0.75</v>
      </c>
      <c r="R2005" s="23" t="s">
        <v>36</v>
      </c>
      <c r="S2005" s="23" t="s">
        <v>822</v>
      </c>
    </row>
    <row r="2006" spans="1:19" x14ac:dyDescent="0.35">
      <c r="A2006" s="23" t="str">
        <f t="shared" si="362"/>
        <v>Miftari Arben</v>
      </c>
      <c r="B2006" s="23" t="str">
        <f t="shared" si="363"/>
        <v>652.96.424.0</v>
      </c>
      <c r="C2006" s="23" t="str">
        <f t="shared" si="364"/>
        <v>R7</v>
      </c>
      <c r="D2006" s="23">
        <f t="shared" si="365"/>
        <v>1.978</v>
      </c>
      <c r="E2006" s="23" t="str">
        <f t="shared" si="366"/>
        <v>A</v>
      </c>
      <c r="F2006" s="23" t="str">
        <f t="shared" si="367"/>
        <v>S</v>
      </c>
      <c r="G2006" s="27" t="s">
        <v>4910</v>
      </c>
      <c r="H2006" s="27" t="str">
        <f t="shared" si="361"/>
        <v/>
      </c>
      <c r="I2006" s="23" t="str">
        <f t="shared" si="368"/>
        <v>Messieurs</v>
      </c>
      <c r="J2006" t="str">
        <f t="shared" si="369"/>
        <v>424.0</v>
      </c>
      <c r="K2006">
        <f t="shared" si="370"/>
        <v>4</v>
      </c>
      <c r="L2006" s="23" t="str">
        <f t="shared" si="371"/>
        <v>R7 </v>
      </c>
      <c r="M2006" s="23" t="s">
        <v>6690</v>
      </c>
      <c r="N2006" s="23" t="s">
        <v>6691</v>
      </c>
      <c r="O2006" s="23" t="s">
        <v>2518</v>
      </c>
      <c r="P2006" s="23">
        <v>19583</v>
      </c>
      <c r="Q2006" s="23">
        <v>1.978</v>
      </c>
      <c r="R2006" s="23" t="s">
        <v>36</v>
      </c>
      <c r="S2006" s="23" t="s">
        <v>822</v>
      </c>
    </row>
    <row r="2007" spans="1:19" x14ac:dyDescent="0.35">
      <c r="A2007" s="23" t="str">
        <f t="shared" si="362"/>
        <v>Mikkelsen Henrik</v>
      </c>
      <c r="B2007" s="23" t="str">
        <f t="shared" si="363"/>
        <v>652.66.327.0</v>
      </c>
      <c r="C2007" s="23" t="str">
        <f t="shared" si="364"/>
        <v>R7</v>
      </c>
      <c r="D2007" s="23">
        <f t="shared" si="365"/>
        <v>2.3690000000000002</v>
      </c>
      <c r="E2007" s="23" t="str">
        <f t="shared" si="366"/>
        <v>60+</v>
      </c>
      <c r="F2007" s="23" t="str">
        <f t="shared" si="367"/>
        <v>A</v>
      </c>
      <c r="G2007" s="27" t="s">
        <v>4910</v>
      </c>
      <c r="H2007" s="27" t="str">
        <f t="shared" si="361"/>
        <v/>
      </c>
      <c r="I2007" s="23" t="str">
        <f t="shared" si="368"/>
        <v>Messieurs</v>
      </c>
      <c r="J2007" t="str">
        <f t="shared" si="369"/>
        <v>327.0</v>
      </c>
      <c r="K2007">
        <f t="shared" si="370"/>
        <v>3</v>
      </c>
      <c r="L2007" s="23" t="str">
        <f t="shared" si="371"/>
        <v>R7 </v>
      </c>
      <c r="M2007" s="23" t="s">
        <v>6648</v>
      </c>
      <c r="N2007" s="23" t="s">
        <v>6649</v>
      </c>
      <c r="O2007" s="23" t="s">
        <v>2518</v>
      </c>
      <c r="P2007" s="23">
        <v>16687</v>
      </c>
      <c r="Q2007" s="23">
        <v>2.3690000000000002</v>
      </c>
      <c r="R2007" s="23" t="s">
        <v>47</v>
      </c>
      <c r="S2007" s="23" t="s">
        <v>36</v>
      </c>
    </row>
    <row r="2008" spans="1:19" x14ac:dyDescent="0.35">
      <c r="A2008" s="23" t="str">
        <f t="shared" si="362"/>
        <v>Milardi Christophe</v>
      </c>
      <c r="B2008" s="23" t="str">
        <f t="shared" si="363"/>
        <v>652.69.229.0</v>
      </c>
      <c r="C2008" s="23" t="str">
        <f t="shared" si="364"/>
        <v>R9</v>
      </c>
      <c r="D2008" s="23">
        <f t="shared" si="365"/>
        <v>0.75</v>
      </c>
      <c r="E2008" s="23" t="str">
        <f t="shared" si="366"/>
        <v>55+</v>
      </c>
      <c r="F2008" s="23" t="str">
        <f t="shared" si="367"/>
        <v>S</v>
      </c>
      <c r="G2008" s="27" t="s">
        <v>4909</v>
      </c>
      <c r="H2008" s="27" t="str">
        <f t="shared" si="361"/>
        <v/>
      </c>
      <c r="I2008" s="23" t="str">
        <f t="shared" si="368"/>
        <v>Messieurs</v>
      </c>
      <c r="J2008" t="str">
        <f t="shared" si="369"/>
        <v>229.0</v>
      </c>
      <c r="K2008">
        <f t="shared" si="370"/>
        <v>2</v>
      </c>
      <c r="L2008" s="23" t="str">
        <f t="shared" si="371"/>
        <v>R9 </v>
      </c>
      <c r="M2008" s="23" t="s">
        <v>5881</v>
      </c>
      <c r="N2008" s="23" t="s">
        <v>5882</v>
      </c>
      <c r="O2008" s="23" t="s">
        <v>2525</v>
      </c>
      <c r="P2008" s="23">
        <v>32606</v>
      </c>
      <c r="Q2008" s="23">
        <v>0.75</v>
      </c>
      <c r="R2008" s="23" t="s">
        <v>53</v>
      </c>
      <c r="S2008" s="23" t="s">
        <v>822</v>
      </c>
    </row>
    <row r="2009" spans="1:19" x14ac:dyDescent="0.35">
      <c r="A2009" s="23" t="str">
        <f t="shared" si="362"/>
        <v>Mileci Adriano</v>
      </c>
      <c r="B2009" s="23" t="str">
        <f t="shared" si="363"/>
        <v>652.11.301.0</v>
      </c>
      <c r="C2009" s="23" t="str">
        <f t="shared" si="364"/>
        <v>R9</v>
      </c>
      <c r="D2009" s="23">
        <f t="shared" si="365"/>
        <v>0.75</v>
      </c>
      <c r="E2009" s="23" t="str">
        <f t="shared" si="366"/>
        <v>16&amp;U</v>
      </c>
      <c r="F2009" s="23" t="str">
        <f t="shared" si="367"/>
        <v>S</v>
      </c>
      <c r="G2009" s="27" t="s">
        <v>4909</v>
      </c>
      <c r="H2009" s="27" t="str">
        <f t="shared" si="361"/>
        <v/>
      </c>
      <c r="I2009" s="23" t="str">
        <f t="shared" si="368"/>
        <v>Messieurs</v>
      </c>
      <c r="J2009" t="str">
        <f t="shared" si="369"/>
        <v>301.0</v>
      </c>
      <c r="K2009">
        <f t="shared" si="370"/>
        <v>3</v>
      </c>
      <c r="L2009" s="23" t="str">
        <f t="shared" si="371"/>
        <v>R9 </v>
      </c>
      <c r="M2009" s="23" t="s">
        <v>5873</v>
      </c>
      <c r="N2009" s="23" t="s">
        <v>5874</v>
      </c>
      <c r="O2009" s="23" t="s">
        <v>2525</v>
      </c>
      <c r="P2009" s="23">
        <v>32606</v>
      </c>
      <c r="Q2009" s="23">
        <v>0.75</v>
      </c>
      <c r="R2009" s="23" t="s">
        <v>85</v>
      </c>
      <c r="S2009" s="23" t="s">
        <v>822</v>
      </c>
    </row>
    <row r="2010" spans="1:19" x14ac:dyDescent="0.35">
      <c r="A2010" s="23" t="str">
        <f t="shared" si="362"/>
        <v>Milleret Fabien</v>
      </c>
      <c r="B2010" s="23" t="str">
        <f t="shared" si="363"/>
        <v>652.82.255.0</v>
      </c>
      <c r="C2010" s="23" t="str">
        <f t="shared" si="364"/>
        <v>R9</v>
      </c>
      <c r="D2010" s="23">
        <f t="shared" si="365"/>
        <v>0.75</v>
      </c>
      <c r="E2010" s="23" t="str">
        <f t="shared" si="366"/>
        <v>40+</v>
      </c>
      <c r="F2010" s="23" t="str">
        <f t="shared" si="367"/>
        <v>S</v>
      </c>
      <c r="G2010" s="27" t="s">
        <v>27</v>
      </c>
      <c r="H2010" s="27" t="str">
        <f t="shared" si="361"/>
        <v/>
      </c>
      <c r="I2010" s="23" t="str">
        <f t="shared" si="368"/>
        <v>Messieurs</v>
      </c>
      <c r="J2010" t="str">
        <f t="shared" si="369"/>
        <v>255.0</v>
      </c>
      <c r="K2010">
        <f t="shared" si="370"/>
        <v>2</v>
      </c>
      <c r="L2010" s="23" t="str">
        <f t="shared" si="371"/>
        <v>R9 </v>
      </c>
      <c r="M2010" s="23" t="s">
        <v>3114</v>
      </c>
      <c r="N2010" s="23" t="s">
        <v>3115</v>
      </c>
      <c r="O2010" s="23" t="s">
        <v>2525</v>
      </c>
      <c r="P2010" s="23">
        <v>32606</v>
      </c>
      <c r="Q2010" s="23">
        <v>0.75</v>
      </c>
      <c r="R2010" s="23" t="s">
        <v>68</v>
      </c>
      <c r="S2010" s="23" t="s">
        <v>822</v>
      </c>
    </row>
    <row r="2011" spans="1:19" x14ac:dyDescent="0.35">
      <c r="A2011" s="23" t="str">
        <f t="shared" si="362"/>
        <v>Milleret Vincent</v>
      </c>
      <c r="B2011" s="23" t="str">
        <f t="shared" si="363"/>
        <v>652.75.485.0</v>
      </c>
      <c r="C2011" s="23" t="str">
        <f t="shared" si="364"/>
        <v>R8</v>
      </c>
      <c r="D2011" s="23">
        <f t="shared" si="365"/>
        <v>0.99</v>
      </c>
      <c r="E2011" s="23" t="str">
        <f t="shared" si="366"/>
        <v>50+</v>
      </c>
      <c r="F2011" s="23" t="str">
        <f t="shared" si="367"/>
        <v>A</v>
      </c>
      <c r="G2011" s="27" t="s">
        <v>493</v>
      </c>
      <c r="H2011" s="27" t="str">
        <f t="shared" si="361"/>
        <v/>
      </c>
      <c r="I2011" s="23" t="str">
        <f t="shared" si="368"/>
        <v>Messieurs</v>
      </c>
      <c r="J2011" t="str">
        <f t="shared" si="369"/>
        <v>485.0</v>
      </c>
      <c r="K2011">
        <f t="shared" si="370"/>
        <v>4</v>
      </c>
      <c r="L2011" s="23" t="str">
        <f t="shared" si="371"/>
        <v>R8 </v>
      </c>
      <c r="M2011" s="23" t="s">
        <v>2890</v>
      </c>
      <c r="N2011" s="23" t="s">
        <v>2891</v>
      </c>
      <c r="O2011" s="23" t="s">
        <v>2522</v>
      </c>
      <c r="P2011" s="23">
        <v>29185</v>
      </c>
      <c r="Q2011" s="23">
        <v>0.99</v>
      </c>
      <c r="R2011" s="23" t="s">
        <v>39</v>
      </c>
      <c r="S2011" s="23" t="s">
        <v>36</v>
      </c>
    </row>
    <row r="2012" spans="1:19" x14ac:dyDescent="0.35">
      <c r="A2012" s="23" t="str">
        <f t="shared" si="362"/>
        <v>Millet Anthony</v>
      </c>
      <c r="B2012" s="23" t="str">
        <f t="shared" si="363"/>
        <v>652.42.463.0</v>
      </c>
      <c r="C2012" s="23" t="str">
        <f t="shared" si="364"/>
        <v>R9</v>
      </c>
      <c r="D2012" s="23">
        <f t="shared" si="365"/>
        <v>0.75</v>
      </c>
      <c r="E2012" s="23" t="str">
        <f t="shared" si="366"/>
        <v>80+</v>
      </c>
      <c r="F2012" s="23" t="str">
        <f t="shared" si="367"/>
        <v>S</v>
      </c>
      <c r="G2012" s="27" t="s">
        <v>2783</v>
      </c>
      <c r="H2012" s="27" t="str">
        <f t="shared" si="361"/>
        <v/>
      </c>
      <c r="I2012" s="23" t="str">
        <f t="shared" si="368"/>
        <v>Messieurs</v>
      </c>
      <c r="J2012" t="str">
        <f t="shared" si="369"/>
        <v>463.0</v>
      </c>
      <c r="K2012">
        <f t="shared" si="370"/>
        <v>4</v>
      </c>
      <c r="L2012" s="23" t="str">
        <f t="shared" si="371"/>
        <v>R9 </v>
      </c>
      <c r="M2012" s="23" t="s">
        <v>2480</v>
      </c>
      <c r="N2012" s="23" t="s">
        <v>2481</v>
      </c>
      <c r="O2012" s="23" t="s">
        <v>2525</v>
      </c>
      <c r="P2012" s="23">
        <v>32606</v>
      </c>
      <c r="Q2012" s="23">
        <v>0.75</v>
      </c>
      <c r="R2012" s="23" t="s">
        <v>156</v>
      </c>
      <c r="S2012" s="23" t="s">
        <v>822</v>
      </c>
    </row>
    <row r="2013" spans="1:19" x14ac:dyDescent="0.35">
      <c r="A2013" s="23" t="str">
        <f t="shared" si="362"/>
        <v>Minder Arno</v>
      </c>
      <c r="B2013" s="23" t="str">
        <f t="shared" si="363"/>
        <v>653.10.182.0</v>
      </c>
      <c r="C2013" s="23" t="str">
        <f t="shared" si="364"/>
        <v>R8</v>
      </c>
      <c r="D2013" s="23">
        <f t="shared" si="365"/>
        <v>0.88100000000000001</v>
      </c>
      <c r="E2013" s="23" t="str">
        <f t="shared" si="366"/>
        <v>16&amp;U</v>
      </c>
      <c r="F2013" s="23" t="str">
        <f t="shared" si="367"/>
        <v>S</v>
      </c>
      <c r="G2013" s="27" t="s">
        <v>29</v>
      </c>
      <c r="H2013" s="27" t="str">
        <f t="shared" si="361"/>
        <v/>
      </c>
      <c r="I2013" s="23" t="str">
        <f t="shared" si="368"/>
        <v>Messieurs</v>
      </c>
      <c r="J2013" t="str">
        <f t="shared" si="369"/>
        <v>182.0</v>
      </c>
      <c r="K2013">
        <f t="shared" si="370"/>
        <v>1</v>
      </c>
      <c r="L2013" s="23" t="str">
        <f t="shared" si="371"/>
        <v>R8 </v>
      </c>
      <c r="M2013" s="23" t="s">
        <v>4286</v>
      </c>
      <c r="N2013" s="23" t="s">
        <v>4287</v>
      </c>
      <c r="O2013" s="23" t="s">
        <v>2522</v>
      </c>
      <c r="P2013" s="23">
        <v>30738</v>
      </c>
      <c r="Q2013" s="23">
        <v>0.88100000000000001</v>
      </c>
      <c r="R2013" s="23" t="s">
        <v>85</v>
      </c>
      <c r="S2013" s="23" t="s">
        <v>822</v>
      </c>
    </row>
    <row r="2014" spans="1:19" x14ac:dyDescent="0.35">
      <c r="A2014" s="23" t="str">
        <f t="shared" si="362"/>
        <v>Miotte Jason</v>
      </c>
      <c r="B2014" s="23" t="str">
        <f t="shared" si="363"/>
        <v>653.91.347.0</v>
      </c>
      <c r="C2014" s="23" t="str">
        <f t="shared" si="364"/>
        <v>R7</v>
      </c>
      <c r="D2014" s="23">
        <f t="shared" si="365"/>
        <v>2.66</v>
      </c>
      <c r="E2014" s="23" t="str">
        <f t="shared" si="366"/>
        <v>35+</v>
      </c>
      <c r="F2014" s="23" t="str">
        <f t="shared" si="367"/>
        <v>A</v>
      </c>
      <c r="G2014" s="27" t="s">
        <v>26</v>
      </c>
      <c r="H2014" s="27" t="str">
        <f t="shared" si="361"/>
        <v/>
      </c>
      <c r="I2014" s="23" t="str">
        <f t="shared" si="368"/>
        <v>Messieurs</v>
      </c>
      <c r="J2014" t="str">
        <f t="shared" si="369"/>
        <v>347.0</v>
      </c>
      <c r="K2014">
        <f t="shared" si="370"/>
        <v>3</v>
      </c>
      <c r="L2014" s="23" t="str">
        <f t="shared" si="371"/>
        <v>R7 </v>
      </c>
      <c r="M2014" s="23" t="s">
        <v>2835</v>
      </c>
      <c r="N2014" s="23" t="s">
        <v>2836</v>
      </c>
      <c r="O2014" s="23" t="s">
        <v>2518</v>
      </c>
      <c r="P2014" s="23">
        <v>14741</v>
      </c>
      <c r="Q2014" s="23">
        <v>2.66</v>
      </c>
      <c r="R2014" s="23" t="s">
        <v>42</v>
      </c>
      <c r="S2014" s="23" t="s">
        <v>36</v>
      </c>
    </row>
    <row r="2015" spans="1:19" x14ac:dyDescent="0.35">
      <c r="A2015" s="23" t="str">
        <f t="shared" si="362"/>
        <v>Miro Puig Jordi</v>
      </c>
      <c r="B2015" s="23" t="str">
        <f t="shared" si="363"/>
        <v>654.93.459.0</v>
      </c>
      <c r="C2015" s="23" t="str">
        <f t="shared" si="364"/>
        <v>R9</v>
      </c>
      <c r="D2015" s="23">
        <f t="shared" si="365"/>
        <v>0.75</v>
      </c>
      <c r="E2015" s="23" t="str">
        <f t="shared" si="366"/>
        <v>A</v>
      </c>
      <c r="F2015" s="23" t="str">
        <f t="shared" si="367"/>
        <v>S</v>
      </c>
      <c r="G2015" s="27" t="s">
        <v>497</v>
      </c>
      <c r="H2015" s="27" t="str">
        <f t="shared" si="361"/>
        <v/>
      </c>
      <c r="I2015" s="23" t="str">
        <f t="shared" si="368"/>
        <v>Messieurs</v>
      </c>
      <c r="J2015" t="str">
        <f t="shared" si="369"/>
        <v>459.0</v>
      </c>
      <c r="K2015">
        <f t="shared" si="370"/>
        <v>4</v>
      </c>
      <c r="L2015" s="23" t="str">
        <f t="shared" si="371"/>
        <v>R9 </v>
      </c>
      <c r="M2015" s="23" t="s">
        <v>1241</v>
      </c>
      <c r="N2015" s="23" t="s">
        <v>1242</v>
      </c>
      <c r="O2015" s="23" t="s">
        <v>2525</v>
      </c>
      <c r="P2015" s="23">
        <v>32606</v>
      </c>
      <c r="Q2015" s="23">
        <v>0.75</v>
      </c>
      <c r="R2015" s="23" t="s">
        <v>36</v>
      </c>
      <c r="S2015" s="23" t="s">
        <v>822</v>
      </c>
    </row>
    <row r="2016" spans="1:19" x14ac:dyDescent="0.35">
      <c r="A2016" s="23" t="str">
        <f t="shared" si="362"/>
        <v>Mirra Agostino</v>
      </c>
      <c r="B2016" s="23" t="str">
        <f t="shared" si="363"/>
        <v>654.53.390.0</v>
      </c>
      <c r="C2016" s="23" t="str">
        <f t="shared" si="364"/>
        <v>R8</v>
      </c>
      <c r="D2016" s="23">
        <f t="shared" si="365"/>
        <v>1.2969999999999999</v>
      </c>
      <c r="E2016" s="23" t="str">
        <f t="shared" si="366"/>
        <v>70+</v>
      </c>
      <c r="F2016" s="23" t="str">
        <f t="shared" si="367"/>
        <v>A</v>
      </c>
      <c r="G2016" s="27" t="s">
        <v>3274</v>
      </c>
      <c r="H2016" s="27" t="str">
        <f t="shared" si="361"/>
        <v/>
      </c>
      <c r="I2016" s="23" t="str">
        <f t="shared" si="368"/>
        <v>Messieurs</v>
      </c>
      <c r="J2016" t="str">
        <f t="shared" si="369"/>
        <v>390.0</v>
      </c>
      <c r="K2016">
        <f t="shared" si="370"/>
        <v>3</v>
      </c>
      <c r="L2016" s="23" t="str">
        <f t="shared" si="371"/>
        <v>R8 </v>
      </c>
      <c r="M2016" s="23" t="s">
        <v>3734</v>
      </c>
      <c r="N2016" s="23" t="s">
        <v>3735</v>
      </c>
      <c r="O2016" s="23" t="s">
        <v>2522</v>
      </c>
      <c r="P2016" s="23">
        <v>25775</v>
      </c>
      <c r="Q2016" s="23">
        <v>1.2969999999999999</v>
      </c>
      <c r="R2016" s="23" t="s">
        <v>144</v>
      </c>
      <c r="S2016" s="23" t="s">
        <v>36</v>
      </c>
    </row>
    <row r="2017" spans="1:19" x14ac:dyDescent="0.35">
      <c r="A2017" s="23" t="str">
        <f t="shared" si="362"/>
        <v>Misbach Frédéric</v>
      </c>
      <c r="B2017" s="23" t="str">
        <f t="shared" si="363"/>
        <v>654.82.129.0</v>
      </c>
      <c r="C2017" s="23" t="str">
        <f t="shared" si="364"/>
        <v>R8</v>
      </c>
      <c r="D2017" s="23">
        <f t="shared" si="365"/>
        <v>1.3</v>
      </c>
      <c r="E2017" s="23" t="str">
        <f t="shared" si="366"/>
        <v>40+</v>
      </c>
      <c r="F2017" s="23" t="str">
        <f t="shared" si="367"/>
        <v>A</v>
      </c>
      <c r="G2017" s="27" t="s">
        <v>493</v>
      </c>
      <c r="H2017" s="27" t="str">
        <f t="shared" si="361"/>
        <v/>
      </c>
      <c r="I2017" s="23" t="str">
        <f t="shared" si="368"/>
        <v>Messieurs</v>
      </c>
      <c r="J2017" t="str">
        <f t="shared" si="369"/>
        <v>129.0</v>
      </c>
      <c r="K2017">
        <f t="shared" si="370"/>
        <v>1</v>
      </c>
      <c r="L2017" s="23" t="str">
        <f t="shared" si="371"/>
        <v>R8 </v>
      </c>
      <c r="M2017" s="23" t="s">
        <v>2888</v>
      </c>
      <c r="N2017" s="23" t="s">
        <v>2889</v>
      </c>
      <c r="O2017" s="23" t="s">
        <v>2522</v>
      </c>
      <c r="P2017" s="23">
        <v>25734</v>
      </c>
      <c r="Q2017" s="23">
        <v>1.3</v>
      </c>
      <c r="R2017" s="23" t="s">
        <v>68</v>
      </c>
      <c r="S2017" s="23" t="s">
        <v>36</v>
      </c>
    </row>
    <row r="2018" spans="1:19" x14ac:dyDescent="0.35">
      <c r="A2018" s="23" t="str">
        <f t="shared" si="362"/>
        <v>Misbach Sébastien</v>
      </c>
      <c r="B2018" s="23" t="str">
        <f t="shared" si="363"/>
        <v>654.78.381.0</v>
      </c>
      <c r="C2018" s="23" t="str">
        <f t="shared" si="364"/>
        <v>R8</v>
      </c>
      <c r="D2018" s="23">
        <f t="shared" si="365"/>
        <v>1.2490000000000001</v>
      </c>
      <c r="E2018" s="23" t="str">
        <f t="shared" si="366"/>
        <v>45+</v>
      </c>
      <c r="F2018" s="23" t="str">
        <f t="shared" si="367"/>
        <v>S</v>
      </c>
      <c r="G2018" s="27" t="s">
        <v>1733</v>
      </c>
      <c r="H2018" s="27" t="str">
        <f t="shared" si="361"/>
        <v/>
      </c>
      <c r="I2018" s="23" t="str">
        <f t="shared" si="368"/>
        <v>Messieurs</v>
      </c>
      <c r="J2018" t="str">
        <f t="shared" si="369"/>
        <v>381.0</v>
      </c>
      <c r="K2018">
        <f t="shared" si="370"/>
        <v>3</v>
      </c>
      <c r="L2018" s="23" t="str">
        <f t="shared" si="371"/>
        <v>R8 </v>
      </c>
      <c r="M2018" s="23" t="s">
        <v>2334</v>
      </c>
      <c r="N2018" s="23" t="s">
        <v>2335</v>
      </c>
      <c r="O2018" s="23" t="s">
        <v>2522</v>
      </c>
      <c r="P2018" s="23">
        <v>26387</v>
      </c>
      <c r="Q2018" s="23">
        <v>1.2490000000000001</v>
      </c>
      <c r="R2018" s="23" t="s">
        <v>76</v>
      </c>
      <c r="S2018" s="23" t="s">
        <v>822</v>
      </c>
    </row>
    <row r="2019" spans="1:19" x14ac:dyDescent="0.35">
      <c r="A2019" s="23" t="str">
        <f t="shared" si="362"/>
        <v>Mittaz Corentin</v>
      </c>
      <c r="B2019" s="23" t="str">
        <f t="shared" si="363"/>
        <v>654.98.126.0</v>
      </c>
      <c r="C2019" s="23" t="str">
        <f t="shared" si="364"/>
        <v>R9</v>
      </c>
      <c r="D2019" s="23">
        <f t="shared" si="365"/>
        <v>0.75</v>
      </c>
      <c r="E2019" s="23" t="str">
        <f t="shared" si="366"/>
        <v>A</v>
      </c>
      <c r="F2019" s="23" t="str">
        <f t="shared" si="367"/>
        <v>S</v>
      </c>
      <c r="G2019" s="27" t="s">
        <v>25</v>
      </c>
      <c r="H2019" s="27" t="str">
        <f t="shared" ref="H2019:H2082" si="372">IF(B2019=B2018,1,"")</f>
        <v/>
      </c>
      <c r="I2019" s="23" t="str">
        <f t="shared" si="368"/>
        <v>Messieurs</v>
      </c>
      <c r="J2019" t="str">
        <f t="shared" si="369"/>
        <v>126.0</v>
      </c>
      <c r="K2019">
        <f t="shared" si="370"/>
        <v>1</v>
      </c>
      <c r="L2019" s="23" t="str">
        <f t="shared" si="371"/>
        <v>R9 </v>
      </c>
      <c r="M2019" s="23" t="s">
        <v>921</v>
      </c>
      <c r="N2019" s="23" t="s">
        <v>922</v>
      </c>
      <c r="O2019" s="23" t="s">
        <v>2525</v>
      </c>
      <c r="P2019" s="23">
        <v>32606</v>
      </c>
      <c r="Q2019" s="23">
        <v>0.75</v>
      </c>
      <c r="R2019" s="23" t="s">
        <v>36</v>
      </c>
      <c r="S2019" s="23" t="s">
        <v>822</v>
      </c>
    </row>
    <row r="2020" spans="1:19" x14ac:dyDescent="0.35">
      <c r="A2020" s="23" t="str">
        <f t="shared" si="362"/>
        <v>Moffa Jean-Marc</v>
      </c>
      <c r="B2020" s="23" t="str">
        <f t="shared" si="363"/>
        <v>655.72.270.0</v>
      </c>
      <c r="C2020" s="23" t="str">
        <f t="shared" si="364"/>
        <v>R7</v>
      </c>
      <c r="D2020" s="23">
        <f t="shared" si="365"/>
        <v>2.7650000000000001</v>
      </c>
      <c r="E2020" s="23" t="str">
        <f t="shared" si="366"/>
        <v>50+</v>
      </c>
      <c r="F2020" s="23" t="str">
        <f t="shared" si="367"/>
        <v>A</v>
      </c>
      <c r="G2020" s="27" t="s">
        <v>4910</v>
      </c>
      <c r="H2020" s="27" t="str">
        <f t="shared" si="372"/>
        <v/>
      </c>
      <c r="I2020" s="23" t="str">
        <f t="shared" si="368"/>
        <v>Messieurs</v>
      </c>
      <c r="J2020" t="str">
        <f t="shared" si="369"/>
        <v>270.0</v>
      </c>
      <c r="K2020">
        <f t="shared" si="370"/>
        <v>2</v>
      </c>
      <c r="L2020" s="23" t="str">
        <f t="shared" si="371"/>
        <v>R7 </v>
      </c>
      <c r="M2020" s="23" t="s">
        <v>6599</v>
      </c>
      <c r="N2020" s="23" t="s">
        <v>6600</v>
      </c>
      <c r="O2020" s="23" t="s">
        <v>2518</v>
      </c>
      <c r="P2020" s="23">
        <v>14083</v>
      </c>
      <c r="Q2020" s="23">
        <v>2.7650000000000001</v>
      </c>
      <c r="R2020" s="23" t="s">
        <v>39</v>
      </c>
      <c r="S2020" s="23" t="s">
        <v>36</v>
      </c>
    </row>
    <row r="2021" spans="1:19" x14ac:dyDescent="0.35">
      <c r="A2021" s="23" t="str">
        <f t="shared" si="362"/>
        <v>Mokhtarzada Sekandar</v>
      </c>
      <c r="B2021" s="23" t="str">
        <f t="shared" si="363"/>
        <v>656.87.315.0</v>
      </c>
      <c r="C2021" s="23" t="str">
        <f t="shared" si="364"/>
        <v>R8</v>
      </c>
      <c r="D2021" s="23">
        <f t="shared" si="365"/>
        <v>1.248</v>
      </c>
      <c r="E2021" s="23" t="str">
        <f t="shared" si="366"/>
        <v>35+</v>
      </c>
      <c r="F2021" s="23" t="str">
        <f t="shared" si="367"/>
        <v>A</v>
      </c>
      <c r="G2021" s="27" t="s">
        <v>29</v>
      </c>
      <c r="H2021" s="27" t="str">
        <f t="shared" si="372"/>
        <v/>
      </c>
      <c r="I2021" s="23" t="str">
        <f t="shared" si="368"/>
        <v>Messieurs</v>
      </c>
      <c r="J2021" t="str">
        <f t="shared" si="369"/>
        <v>315.0</v>
      </c>
      <c r="K2021">
        <f t="shared" si="370"/>
        <v>3</v>
      </c>
      <c r="L2021" s="23" t="str">
        <f t="shared" si="371"/>
        <v>R8 </v>
      </c>
      <c r="M2021" s="23" t="s">
        <v>4278</v>
      </c>
      <c r="N2021" s="23" t="s">
        <v>4279</v>
      </c>
      <c r="O2021" s="23" t="s">
        <v>2522</v>
      </c>
      <c r="P2021" s="23">
        <v>26400</v>
      </c>
      <c r="Q2021" s="23">
        <v>1.248</v>
      </c>
      <c r="R2021" s="23" t="s">
        <v>42</v>
      </c>
      <c r="S2021" s="23" t="s">
        <v>36</v>
      </c>
    </row>
    <row r="2022" spans="1:19" x14ac:dyDescent="0.35">
      <c r="A2022" s="23" t="str">
        <f t="shared" si="362"/>
        <v>Molina Matias</v>
      </c>
      <c r="B2022" s="23" t="str">
        <f t="shared" si="363"/>
        <v>656.14.136.0</v>
      </c>
      <c r="C2022" s="23" t="str">
        <f t="shared" si="364"/>
        <v>R9</v>
      </c>
      <c r="D2022" s="23">
        <f t="shared" si="365"/>
        <v>0.71799999999999997</v>
      </c>
      <c r="E2022" s="23" t="str">
        <f t="shared" si="366"/>
        <v>12&amp;U</v>
      </c>
      <c r="F2022" s="23" t="str">
        <f t="shared" si="367"/>
        <v>A</v>
      </c>
      <c r="G2022" s="27" t="s">
        <v>5553</v>
      </c>
      <c r="H2022" s="27" t="str">
        <f t="shared" si="372"/>
        <v/>
      </c>
      <c r="I2022" s="23" t="str">
        <f t="shared" si="368"/>
        <v>Messieurs</v>
      </c>
      <c r="J2022" t="str">
        <f t="shared" si="369"/>
        <v>136.0</v>
      </c>
      <c r="K2022">
        <f t="shared" si="370"/>
        <v>1</v>
      </c>
      <c r="L2022" s="23" t="str">
        <f t="shared" si="371"/>
        <v>R9 </v>
      </c>
      <c r="M2022" s="23" t="s">
        <v>5545</v>
      </c>
      <c r="N2022" s="23" t="s">
        <v>5546</v>
      </c>
      <c r="O2022" s="23" t="s">
        <v>2525</v>
      </c>
      <c r="P2022" s="23">
        <v>57430</v>
      </c>
      <c r="Q2022" s="23">
        <v>0.71799999999999997</v>
      </c>
      <c r="R2022" s="23" t="s">
        <v>50</v>
      </c>
      <c r="S2022" s="23" t="s">
        <v>36</v>
      </c>
    </row>
    <row r="2023" spans="1:19" x14ac:dyDescent="0.35">
      <c r="A2023" s="23" t="str">
        <f t="shared" si="362"/>
        <v>Molinari Zoé</v>
      </c>
      <c r="B2023" s="23" t="str">
        <f t="shared" si="363"/>
        <v>656.04.588.0</v>
      </c>
      <c r="C2023" s="23" t="str">
        <f t="shared" si="364"/>
        <v>R7</v>
      </c>
      <c r="D2023" s="23">
        <f t="shared" si="365"/>
        <v>1.794</v>
      </c>
      <c r="E2023" s="23" t="str">
        <f t="shared" si="366"/>
        <v>A</v>
      </c>
      <c r="F2023" s="23" t="str">
        <f t="shared" si="367"/>
        <v>S</v>
      </c>
      <c r="G2023" s="27" t="s">
        <v>4910</v>
      </c>
      <c r="H2023" s="27" t="str">
        <f t="shared" si="372"/>
        <v/>
      </c>
      <c r="I2023" s="23" t="str">
        <f t="shared" si="368"/>
        <v>Dames</v>
      </c>
      <c r="J2023" t="str">
        <f t="shared" si="369"/>
        <v>588.0</v>
      </c>
      <c r="K2023">
        <f t="shared" si="370"/>
        <v>5</v>
      </c>
      <c r="L2023" s="23" t="str">
        <f t="shared" si="371"/>
        <v>R7 </v>
      </c>
      <c r="M2023" s="23" t="s">
        <v>6429</v>
      </c>
      <c r="N2023" s="23" t="s">
        <v>6430</v>
      </c>
      <c r="O2023" s="23" t="s">
        <v>2518</v>
      </c>
      <c r="P2023" s="23">
        <v>7533</v>
      </c>
      <c r="Q2023" s="23">
        <v>1.794</v>
      </c>
      <c r="R2023" s="23" t="s">
        <v>36</v>
      </c>
      <c r="S2023" s="23" t="s">
        <v>822</v>
      </c>
    </row>
    <row r="2024" spans="1:19" x14ac:dyDescent="0.35">
      <c r="A2024" s="23" t="str">
        <f t="shared" si="362"/>
        <v>Moll Flavien</v>
      </c>
      <c r="B2024" s="23" t="str">
        <f t="shared" si="363"/>
        <v>656.98.312.0</v>
      </c>
      <c r="C2024" s="23" t="str">
        <f t="shared" si="364"/>
        <v>R6</v>
      </c>
      <c r="D2024" s="23">
        <f t="shared" si="365"/>
        <v>4.2039999999999997</v>
      </c>
      <c r="E2024" s="23" t="str">
        <f t="shared" si="366"/>
        <v>A</v>
      </c>
      <c r="F2024" s="23" t="str">
        <f t="shared" si="367"/>
        <v>A</v>
      </c>
      <c r="G2024" s="27" t="s">
        <v>28</v>
      </c>
      <c r="H2024" s="27" t="str">
        <f t="shared" si="372"/>
        <v/>
      </c>
      <c r="I2024" s="23" t="str">
        <f t="shared" si="368"/>
        <v>Messieurs</v>
      </c>
      <c r="J2024" t="str">
        <f t="shared" si="369"/>
        <v>312.0</v>
      </c>
      <c r="K2024">
        <f t="shared" si="370"/>
        <v>3</v>
      </c>
      <c r="L2024" s="23" t="str">
        <f t="shared" si="371"/>
        <v>R6 </v>
      </c>
      <c r="M2024" s="23" t="s">
        <v>3898</v>
      </c>
      <c r="N2024" s="23" t="s">
        <v>3899</v>
      </c>
      <c r="O2024" s="23" t="s">
        <v>2517</v>
      </c>
      <c r="P2024" s="23">
        <v>6843</v>
      </c>
      <c r="Q2024" s="23">
        <v>4.2039999999999997</v>
      </c>
      <c r="R2024" s="23" t="s">
        <v>36</v>
      </c>
      <c r="S2024" s="23" t="s">
        <v>36</v>
      </c>
    </row>
    <row r="2025" spans="1:19" x14ac:dyDescent="0.35">
      <c r="A2025" s="23" t="str">
        <f t="shared" si="362"/>
        <v>Mollard Cassandre</v>
      </c>
      <c r="B2025" s="23" t="str">
        <f t="shared" si="363"/>
        <v>656.13.586.0</v>
      </c>
      <c r="C2025" s="23" t="str">
        <f t="shared" si="364"/>
        <v>R6</v>
      </c>
      <c r="D2025" s="23">
        <f t="shared" si="365"/>
        <v>4.3040000000000003</v>
      </c>
      <c r="E2025" s="23" t="str">
        <f t="shared" si="366"/>
        <v>14&amp;U</v>
      </c>
      <c r="F2025" s="23" t="str">
        <f t="shared" si="367"/>
        <v>A</v>
      </c>
      <c r="G2025" s="27" t="s">
        <v>2786</v>
      </c>
      <c r="H2025" s="27" t="str">
        <f t="shared" si="372"/>
        <v/>
      </c>
      <c r="I2025" s="23" t="str">
        <f t="shared" si="368"/>
        <v>Dames</v>
      </c>
      <c r="J2025" t="str">
        <f t="shared" si="369"/>
        <v>586.0</v>
      </c>
      <c r="K2025">
        <f t="shared" si="370"/>
        <v>5</v>
      </c>
      <c r="L2025" s="23" t="str">
        <f t="shared" si="371"/>
        <v>R6 </v>
      </c>
      <c r="M2025" s="23" t="s">
        <v>3796</v>
      </c>
      <c r="N2025" s="23" t="s">
        <v>3797</v>
      </c>
      <c r="O2025" s="23" t="s">
        <v>2517</v>
      </c>
      <c r="P2025" s="23">
        <v>2286</v>
      </c>
      <c r="Q2025" s="23">
        <v>4.3040000000000003</v>
      </c>
      <c r="R2025" s="23" t="s">
        <v>81</v>
      </c>
      <c r="S2025" s="23" t="s">
        <v>36</v>
      </c>
    </row>
    <row r="2026" spans="1:19" x14ac:dyDescent="0.35">
      <c r="A2026" s="23" t="str">
        <f t="shared" si="362"/>
        <v>Mollier Yvan</v>
      </c>
      <c r="B2026" s="23" t="str">
        <f t="shared" si="363"/>
        <v>656.68.382.0</v>
      </c>
      <c r="C2026" s="23" t="str">
        <f t="shared" si="364"/>
        <v>R9</v>
      </c>
      <c r="D2026" s="23">
        <f t="shared" si="365"/>
        <v>0.75</v>
      </c>
      <c r="E2026" s="23" t="str">
        <f t="shared" si="366"/>
        <v>55+</v>
      </c>
      <c r="F2026" s="23" t="str">
        <f t="shared" si="367"/>
        <v>S</v>
      </c>
      <c r="G2026" s="27" t="s">
        <v>1733</v>
      </c>
      <c r="H2026" s="27" t="str">
        <f t="shared" si="372"/>
        <v/>
      </c>
      <c r="I2026" s="23" t="str">
        <f t="shared" si="368"/>
        <v>Messieurs</v>
      </c>
      <c r="J2026" t="str">
        <f t="shared" si="369"/>
        <v>382.0</v>
      </c>
      <c r="K2026">
        <f t="shared" si="370"/>
        <v>3</v>
      </c>
      <c r="L2026" s="23" t="str">
        <f t="shared" si="371"/>
        <v>R9 </v>
      </c>
      <c r="M2026" s="23" t="s">
        <v>1986</v>
      </c>
      <c r="N2026" s="23" t="s">
        <v>1987</v>
      </c>
      <c r="O2026" s="23" t="s">
        <v>2525</v>
      </c>
      <c r="P2026" s="23">
        <v>32606</v>
      </c>
      <c r="Q2026" s="23">
        <v>0.75</v>
      </c>
      <c r="R2026" s="23" t="s">
        <v>53</v>
      </c>
      <c r="S2026" s="23" t="s">
        <v>822</v>
      </c>
    </row>
    <row r="2027" spans="1:19" x14ac:dyDescent="0.35">
      <c r="A2027" s="23" t="str">
        <f t="shared" si="362"/>
        <v>Monera Angela</v>
      </c>
      <c r="B2027" s="23" t="str">
        <f t="shared" si="363"/>
        <v>657.83.525.0</v>
      </c>
      <c r="C2027" s="23" t="str">
        <f t="shared" si="364"/>
        <v>R9</v>
      </c>
      <c r="D2027" s="23">
        <f t="shared" si="365"/>
        <v>0.75</v>
      </c>
      <c r="E2027" s="23" t="str">
        <f t="shared" si="366"/>
        <v>40+</v>
      </c>
      <c r="F2027" s="23" t="str">
        <f t="shared" si="367"/>
        <v>S</v>
      </c>
      <c r="G2027" s="27" t="s">
        <v>25</v>
      </c>
      <c r="H2027" s="27" t="str">
        <f t="shared" si="372"/>
        <v/>
      </c>
      <c r="I2027" s="23" t="str">
        <f t="shared" si="368"/>
        <v>Dames</v>
      </c>
      <c r="J2027" t="str">
        <f t="shared" si="369"/>
        <v>525.0</v>
      </c>
      <c r="K2027">
        <f t="shared" si="370"/>
        <v>5</v>
      </c>
      <c r="L2027" s="23" t="str">
        <f t="shared" si="371"/>
        <v>R9 </v>
      </c>
      <c r="M2027" s="23" t="s">
        <v>829</v>
      </c>
      <c r="N2027" s="23" t="s">
        <v>830</v>
      </c>
      <c r="O2027" s="23" t="s">
        <v>2525</v>
      </c>
      <c r="P2027" s="23">
        <v>11849</v>
      </c>
      <c r="Q2027" s="23">
        <v>0.75</v>
      </c>
      <c r="R2027" s="23" t="s">
        <v>68</v>
      </c>
      <c r="S2027" s="23" t="s">
        <v>822</v>
      </c>
    </row>
    <row r="2028" spans="1:19" x14ac:dyDescent="0.35">
      <c r="A2028" s="23" t="str">
        <f t="shared" si="362"/>
        <v>Monina Yakov</v>
      </c>
      <c r="B2028" s="23" t="str">
        <f t="shared" si="363"/>
        <v>657.10.132.0</v>
      </c>
      <c r="C2028" s="23" t="str">
        <f t="shared" si="364"/>
        <v>R9</v>
      </c>
      <c r="D2028" s="23">
        <f t="shared" si="365"/>
        <v>0.75</v>
      </c>
      <c r="E2028" s="23" t="str">
        <f t="shared" si="366"/>
        <v>16&amp;U</v>
      </c>
      <c r="F2028" s="23" t="str">
        <f t="shared" si="367"/>
        <v>S</v>
      </c>
      <c r="G2028" s="27" t="s">
        <v>4909</v>
      </c>
      <c r="H2028" s="27" t="str">
        <f t="shared" si="372"/>
        <v/>
      </c>
      <c r="I2028" s="23" t="str">
        <f t="shared" si="368"/>
        <v>Messieurs</v>
      </c>
      <c r="J2028" t="str">
        <f t="shared" si="369"/>
        <v>132.0</v>
      </c>
      <c r="K2028">
        <f t="shared" si="370"/>
        <v>1</v>
      </c>
      <c r="L2028" s="23" t="str">
        <f t="shared" si="371"/>
        <v>R9 </v>
      </c>
      <c r="M2028" s="23" t="s">
        <v>5869</v>
      </c>
      <c r="N2028" s="23" t="s">
        <v>5870</v>
      </c>
      <c r="O2028" s="23" t="s">
        <v>2525</v>
      </c>
      <c r="P2028" s="23">
        <v>32606</v>
      </c>
      <c r="Q2028" s="23">
        <v>0.75</v>
      </c>
      <c r="R2028" s="23" t="s">
        <v>85</v>
      </c>
      <c r="S2028" s="23" t="s">
        <v>822</v>
      </c>
    </row>
    <row r="2029" spans="1:19" x14ac:dyDescent="0.35">
      <c r="A2029" s="23" t="str">
        <f t="shared" si="362"/>
        <v>Monnet Aurélien</v>
      </c>
      <c r="B2029" s="23" t="str">
        <f t="shared" si="363"/>
        <v>658.07.202.0</v>
      </c>
      <c r="C2029" s="23" t="str">
        <f t="shared" si="364"/>
        <v>R9</v>
      </c>
      <c r="D2029" s="23">
        <f t="shared" si="365"/>
        <v>0.75</v>
      </c>
      <c r="E2029" s="23" t="str">
        <f t="shared" si="366"/>
        <v>A</v>
      </c>
      <c r="F2029" s="23" t="str">
        <f t="shared" si="367"/>
        <v>S</v>
      </c>
      <c r="G2029" s="27" t="s">
        <v>26</v>
      </c>
      <c r="H2029" s="27" t="str">
        <f t="shared" si="372"/>
        <v/>
      </c>
      <c r="I2029" s="23" t="str">
        <f t="shared" si="368"/>
        <v>Messieurs</v>
      </c>
      <c r="J2029" t="str">
        <f t="shared" si="369"/>
        <v>202.0</v>
      </c>
      <c r="K2029">
        <f t="shared" si="370"/>
        <v>2</v>
      </c>
      <c r="L2029" s="23" t="str">
        <f t="shared" si="371"/>
        <v>R9 </v>
      </c>
      <c r="M2029" s="23" t="s">
        <v>2089</v>
      </c>
      <c r="N2029" s="23" t="s">
        <v>2090</v>
      </c>
      <c r="O2029" s="23" t="s">
        <v>2525</v>
      </c>
      <c r="P2029" s="23">
        <v>32606</v>
      </c>
      <c r="Q2029" s="23">
        <v>0.75</v>
      </c>
      <c r="R2029" s="23" t="s">
        <v>36</v>
      </c>
      <c r="S2029" s="23" t="s">
        <v>822</v>
      </c>
    </row>
    <row r="2030" spans="1:19" x14ac:dyDescent="0.35">
      <c r="A2030" s="23" t="str">
        <f t="shared" si="362"/>
        <v>Monnet Maël</v>
      </c>
      <c r="B2030" s="23" t="str">
        <f t="shared" si="363"/>
        <v>658.09.424.0</v>
      </c>
      <c r="C2030" s="23" t="str">
        <f t="shared" si="364"/>
        <v>R9</v>
      </c>
      <c r="D2030" s="23">
        <f t="shared" si="365"/>
        <v>0.75</v>
      </c>
      <c r="E2030" s="23" t="str">
        <f t="shared" si="366"/>
        <v>18&amp;U</v>
      </c>
      <c r="F2030" s="23" t="str">
        <f t="shared" si="367"/>
        <v>S</v>
      </c>
      <c r="G2030" s="27" t="s">
        <v>26</v>
      </c>
      <c r="H2030" s="27" t="str">
        <f t="shared" si="372"/>
        <v/>
      </c>
      <c r="I2030" s="23" t="str">
        <f t="shared" si="368"/>
        <v>Messieurs</v>
      </c>
      <c r="J2030" t="str">
        <f t="shared" si="369"/>
        <v>424.0</v>
      </c>
      <c r="K2030">
        <f t="shared" si="370"/>
        <v>4</v>
      </c>
      <c r="L2030" s="23" t="str">
        <f t="shared" si="371"/>
        <v>R9 </v>
      </c>
      <c r="M2030" s="23" t="s">
        <v>2097</v>
      </c>
      <c r="N2030" s="23" t="s">
        <v>2098</v>
      </c>
      <c r="O2030" s="23" t="s">
        <v>2525</v>
      </c>
      <c r="P2030" s="23">
        <v>32606</v>
      </c>
      <c r="Q2030" s="23">
        <v>0.75</v>
      </c>
      <c r="R2030" s="23" t="s">
        <v>71</v>
      </c>
      <c r="S2030" s="23" t="s">
        <v>822</v>
      </c>
    </row>
    <row r="2031" spans="1:19" x14ac:dyDescent="0.35">
      <c r="A2031" s="23" t="str">
        <f t="shared" si="362"/>
        <v>Monnet Thierry</v>
      </c>
      <c r="B2031" s="23" t="str">
        <f t="shared" si="363"/>
        <v>658.72.152.0</v>
      </c>
      <c r="C2031" s="23" t="str">
        <f t="shared" si="364"/>
        <v>R9</v>
      </c>
      <c r="D2031" s="23">
        <f t="shared" si="365"/>
        <v>0.75</v>
      </c>
      <c r="E2031" s="23" t="str">
        <f t="shared" si="366"/>
        <v>50+</v>
      </c>
      <c r="F2031" s="23" t="str">
        <f t="shared" si="367"/>
        <v>S</v>
      </c>
      <c r="G2031" s="27" t="s">
        <v>26</v>
      </c>
      <c r="H2031" s="27" t="str">
        <f t="shared" si="372"/>
        <v/>
      </c>
      <c r="I2031" s="23" t="str">
        <f t="shared" si="368"/>
        <v>Messieurs</v>
      </c>
      <c r="J2031" t="str">
        <f t="shared" si="369"/>
        <v>152.0</v>
      </c>
      <c r="K2031">
        <f t="shared" si="370"/>
        <v>1</v>
      </c>
      <c r="L2031" s="23" t="str">
        <f t="shared" si="371"/>
        <v>R9 </v>
      </c>
      <c r="M2031" s="23" t="s">
        <v>393</v>
      </c>
      <c r="N2031" s="23" t="s">
        <v>394</v>
      </c>
      <c r="O2031" s="23" t="s">
        <v>2525</v>
      </c>
      <c r="P2031" s="23">
        <v>32606</v>
      </c>
      <c r="Q2031" s="23">
        <v>0.75</v>
      </c>
      <c r="R2031" s="23" t="s">
        <v>39</v>
      </c>
      <c r="S2031" s="23" t="s">
        <v>822</v>
      </c>
    </row>
    <row r="2032" spans="1:19" x14ac:dyDescent="0.35">
      <c r="A2032" s="23" t="str">
        <f t="shared" si="362"/>
        <v>Monney Romain</v>
      </c>
      <c r="B2032" s="23" t="str">
        <f t="shared" si="363"/>
        <v>658.91.212.0</v>
      </c>
      <c r="C2032" s="23" t="str">
        <f t="shared" si="364"/>
        <v>R8</v>
      </c>
      <c r="D2032" s="23">
        <f t="shared" si="365"/>
        <v>1.6759999999999999</v>
      </c>
      <c r="E2032" s="23" t="str">
        <f t="shared" si="366"/>
        <v>35+</v>
      </c>
      <c r="F2032" s="23" t="str">
        <f t="shared" si="367"/>
        <v>S</v>
      </c>
      <c r="G2032" s="27" t="s">
        <v>1733</v>
      </c>
      <c r="H2032" s="27" t="str">
        <f t="shared" si="372"/>
        <v/>
      </c>
      <c r="I2032" s="23" t="str">
        <f t="shared" si="368"/>
        <v>Messieurs</v>
      </c>
      <c r="J2032" t="str">
        <f t="shared" si="369"/>
        <v>212.0</v>
      </c>
      <c r="K2032">
        <f t="shared" si="370"/>
        <v>2</v>
      </c>
      <c r="L2032" s="23" t="str">
        <f t="shared" si="371"/>
        <v>R8 </v>
      </c>
      <c r="M2032" s="23" t="s">
        <v>2709</v>
      </c>
      <c r="N2032" s="23" t="s">
        <v>2710</v>
      </c>
      <c r="O2032" s="23" t="s">
        <v>2522</v>
      </c>
      <c r="P2032" s="23">
        <v>22080</v>
      </c>
      <c r="Q2032" s="23">
        <v>1.6759999999999999</v>
      </c>
      <c r="R2032" s="23" t="s">
        <v>42</v>
      </c>
      <c r="S2032" s="23" t="s">
        <v>822</v>
      </c>
    </row>
    <row r="2033" spans="1:19" x14ac:dyDescent="0.35">
      <c r="A2033" s="23" t="str">
        <f t="shared" si="362"/>
        <v>Monnier Francois</v>
      </c>
      <c r="B2033" s="23" t="str">
        <f t="shared" si="363"/>
        <v>658.64.330.0</v>
      </c>
      <c r="C2033" s="23" t="str">
        <f t="shared" si="364"/>
        <v>R8</v>
      </c>
      <c r="D2033" s="23">
        <f t="shared" si="365"/>
        <v>1.776</v>
      </c>
      <c r="E2033" s="23" t="str">
        <f t="shared" si="366"/>
        <v>60+</v>
      </c>
      <c r="F2033" s="23" t="str">
        <f t="shared" si="367"/>
        <v>S</v>
      </c>
      <c r="G2033" s="27" t="s">
        <v>2783</v>
      </c>
      <c r="H2033" s="27" t="str">
        <f t="shared" si="372"/>
        <v/>
      </c>
      <c r="I2033" s="23" t="str">
        <f t="shared" si="368"/>
        <v>Messieurs</v>
      </c>
      <c r="J2033" t="str">
        <f t="shared" si="369"/>
        <v>330.0</v>
      </c>
      <c r="K2033">
        <f t="shared" si="370"/>
        <v>3</v>
      </c>
      <c r="L2033" s="23" t="str">
        <f t="shared" si="371"/>
        <v>R8 </v>
      </c>
      <c r="M2033" s="23" t="s">
        <v>2765</v>
      </c>
      <c r="N2033" s="23" t="s">
        <v>2766</v>
      </c>
      <c r="O2033" s="23" t="s">
        <v>2522</v>
      </c>
      <c r="P2033" s="23">
        <v>21195</v>
      </c>
      <c r="Q2033" s="23">
        <v>1.776</v>
      </c>
      <c r="R2033" s="23" t="s">
        <v>47</v>
      </c>
      <c r="S2033" s="23" t="s">
        <v>822</v>
      </c>
    </row>
    <row r="2034" spans="1:19" x14ac:dyDescent="0.35">
      <c r="A2034" s="23" t="str">
        <f t="shared" si="362"/>
        <v>Monnier Frank</v>
      </c>
      <c r="B2034" s="23" t="str">
        <f t="shared" si="363"/>
        <v>658.67.410.0</v>
      </c>
      <c r="C2034" s="23" t="str">
        <f t="shared" si="364"/>
        <v>R9</v>
      </c>
      <c r="D2034" s="23">
        <f t="shared" si="365"/>
        <v>0.75</v>
      </c>
      <c r="E2034" s="23" t="str">
        <f t="shared" si="366"/>
        <v>55+</v>
      </c>
      <c r="F2034" s="23" t="str">
        <f t="shared" si="367"/>
        <v>S</v>
      </c>
      <c r="G2034" s="27" t="s">
        <v>28</v>
      </c>
      <c r="H2034" s="27" t="str">
        <f t="shared" si="372"/>
        <v/>
      </c>
      <c r="I2034" s="23" t="str">
        <f t="shared" si="368"/>
        <v>Messieurs</v>
      </c>
      <c r="J2034" t="str">
        <f t="shared" si="369"/>
        <v>410.0</v>
      </c>
      <c r="K2034">
        <f t="shared" si="370"/>
        <v>4</v>
      </c>
      <c r="L2034" s="23" t="str">
        <f t="shared" si="371"/>
        <v>R9 </v>
      </c>
      <c r="M2034" s="23" t="s">
        <v>1460</v>
      </c>
      <c r="N2034" s="23" t="s">
        <v>1461</v>
      </c>
      <c r="O2034" s="23" t="s">
        <v>2525</v>
      </c>
      <c r="P2034" s="23">
        <v>32606</v>
      </c>
      <c r="Q2034" s="23">
        <v>0.75</v>
      </c>
      <c r="R2034" s="23" t="s">
        <v>53</v>
      </c>
      <c r="S2034" s="23" t="s">
        <v>822</v>
      </c>
    </row>
    <row r="2035" spans="1:19" x14ac:dyDescent="0.35">
      <c r="A2035" s="23" t="str">
        <f t="shared" si="362"/>
        <v>Monnier Valentin</v>
      </c>
      <c r="B2035" s="23" t="str">
        <f t="shared" si="363"/>
        <v>658.80.469.0</v>
      </c>
      <c r="C2035" s="23" t="str">
        <f t="shared" si="364"/>
        <v>R7</v>
      </c>
      <c r="D2035" s="23">
        <f t="shared" si="365"/>
        <v>2.984</v>
      </c>
      <c r="E2035" s="23" t="str">
        <f t="shared" si="366"/>
        <v>45+</v>
      </c>
      <c r="F2035" s="23" t="str">
        <f t="shared" si="367"/>
        <v>S</v>
      </c>
      <c r="G2035" s="27" t="s">
        <v>4909</v>
      </c>
      <c r="H2035" s="27" t="str">
        <f t="shared" si="372"/>
        <v/>
      </c>
      <c r="I2035" s="23" t="str">
        <f t="shared" si="368"/>
        <v>Messieurs</v>
      </c>
      <c r="J2035" t="str">
        <f t="shared" si="369"/>
        <v>469.0</v>
      </c>
      <c r="K2035">
        <f t="shared" si="370"/>
        <v>4</v>
      </c>
      <c r="L2035" s="23" t="str">
        <f t="shared" si="371"/>
        <v>R7 </v>
      </c>
      <c r="M2035" s="23" t="s">
        <v>5697</v>
      </c>
      <c r="N2035" s="23" t="s">
        <v>5698</v>
      </c>
      <c r="O2035" s="23" t="s">
        <v>2518</v>
      </c>
      <c r="P2035" s="23">
        <v>12771</v>
      </c>
      <c r="Q2035" s="23">
        <v>2.984</v>
      </c>
      <c r="R2035" s="23" t="s">
        <v>76</v>
      </c>
      <c r="S2035" s="23" t="s">
        <v>822</v>
      </c>
    </row>
    <row r="2036" spans="1:19" x14ac:dyDescent="0.35">
      <c r="A2036" s="23" t="str">
        <f t="shared" si="362"/>
        <v>Mons-Gallet Léo</v>
      </c>
      <c r="B2036" s="23" t="str">
        <f t="shared" si="363"/>
        <v>659.08.129.0</v>
      </c>
      <c r="C2036" s="23" t="str">
        <f t="shared" si="364"/>
        <v>R9</v>
      </c>
      <c r="D2036" s="23">
        <f t="shared" si="365"/>
        <v>0.75</v>
      </c>
      <c r="E2036" s="23" t="str">
        <f t="shared" si="366"/>
        <v>18&amp;U</v>
      </c>
      <c r="F2036" s="23" t="str">
        <f t="shared" si="367"/>
        <v>S</v>
      </c>
      <c r="G2036" s="27" t="s">
        <v>26</v>
      </c>
      <c r="H2036" s="27" t="str">
        <f t="shared" si="372"/>
        <v/>
      </c>
      <c r="I2036" s="23" t="str">
        <f t="shared" si="368"/>
        <v>Messieurs</v>
      </c>
      <c r="J2036" t="str">
        <f t="shared" si="369"/>
        <v>129.0</v>
      </c>
      <c r="K2036">
        <f t="shared" si="370"/>
        <v>1</v>
      </c>
      <c r="L2036" s="23" t="str">
        <f t="shared" si="371"/>
        <v>R9 </v>
      </c>
      <c r="M2036" s="23" t="s">
        <v>2093</v>
      </c>
      <c r="N2036" s="23" t="s">
        <v>2094</v>
      </c>
      <c r="O2036" s="23" t="s">
        <v>2525</v>
      </c>
      <c r="P2036" s="23">
        <v>32606</v>
      </c>
      <c r="Q2036" s="23">
        <v>0.75</v>
      </c>
      <c r="R2036" s="23" t="s">
        <v>71</v>
      </c>
      <c r="S2036" s="23" t="s">
        <v>822</v>
      </c>
    </row>
    <row r="2037" spans="1:19" x14ac:dyDescent="0.35">
      <c r="A2037" s="23" t="str">
        <f t="shared" si="362"/>
        <v>Montagnese Mauro</v>
      </c>
      <c r="B2037" s="23" t="str">
        <f t="shared" si="363"/>
        <v>659.67.137.0</v>
      </c>
      <c r="C2037" s="23" t="str">
        <f t="shared" si="364"/>
        <v>R8</v>
      </c>
      <c r="D2037" s="23">
        <f t="shared" si="365"/>
        <v>1.218</v>
      </c>
      <c r="E2037" s="23" t="str">
        <f t="shared" si="366"/>
        <v>55+</v>
      </c>
      <c r="F2037" s="23" t="str">
        <f t="shared" si="367"/>
        <v>A</v>
      </c>
      <c r="G2037" s="27" t="s">
        <v>4909</v>
      </c>
      <c r="H2037" s="27" t="str">
        <f t="shared" si="372"/>
        <v/>
      </c>
      <c r="I2037" s="23" t="str">
        <f t="shared" si="368"/>
        <v>Messieurs</v>
      </c>
      <c r="J2037" t="str">
        <f t="shared" si="369"/>
        <v>137.0</v>
      </c>
      <c r="K2037">
        <f t="shared" si="370"/>
        <v>1</v>
      </c>
      <c r="L2037" s="23" t="str">
        <f t="shared" si="371"/>
        <v>R8 </v>
      </c>
      <c r="M2037" s="23" t="s">
        <v>5803</v>
      </c>
      <c r="N2037" s="23" t="s">
        <v>5804</v>
      </c>
      <c r="O2037" s="23" t="s">
        <v>2522</v>
      </c>
      <c r="P2037" s="23">
        <v>26751</v>
      </c>
      <c r="Q2037" s="23">
        <v>1.218</v>
      </c>
      <c r="R2037" s="23" t="s">
        <v>53</v>
      </c>
      <c r="S2037" s="23" t="s">
        <v>36</v>
      </c>
    </row>
    <row r="2038" spans="1:19" x14ac:dyDescent="0.35">
      <c r="A2038" s="23" t="str">
        <f t="shared" si="362"/>
        <v>Montandon Léo</v>
      </c>
      <c r="B2038" s="23" t="str">
        <f t="shared" si="363"/>
        <v>659.04.413.0</v>
      </c>
      <c r="C2038" s="23" t="str">
        <f t="shared" si="364"/>
        <v>R7</v>
      </c>
      <c r="D2038" s="23">
        <f t="shared" si="365"/>
        <v>3.1869999999999998</v>
      </c>
      <c r="E2038" s="23" t="str">
        <f t="shared" si="366"/>
        <v>A</v>
      </c>
      <c r="F2038" s="23" t="str">
        <f t="shared" si="367"/>
        <v>A</v>
      </c>
      <c r="G2038" s="27" t="s">
        <v>3274</v>
      </c>
      <c r="H2038" s="27" t="str">
        <f t="shared" si="372"/>
        <v/>
      </c>
      <c r="I2038" s="23" t="str">
        <f t="shared" si="368"/>
        <v>Messieurs</v>
      </c>
      <c r="J2038" t="str">
        <f t="shared" si="369"/>
        <v>413.0</v>
      </c>
      <c r="K2038">
        <f t="shared" si="370"/>
        <v>4</v>
      </c>
      <c r="L2038" s="23" t="str">
        <f t="shared" si="371"/>
        <v>R7 </v>
      </c>
      <c r="M2038" s="23" t="s">
        <v>3708</v>
      </c>
      <c r="N2038" s="23" t="s">
        <v>3709</v>
      </c>
      <c r="O2038" s="23" t="s">
        <v>2518</v>
      </c>
      <c r="P2038" s="23">
        <v>11636</v>
      </c>
      <c r="Q2038" s="23">
        <v>3.1869999999999998</v>
      </c>
      <c r="R2038" s="23" t="s">
        <v>36</v>
      </c>
      <c r="S2038" s="23" t="s">
        <v>36</v>
      </c>
    </row>
    <row r="2039" spans="1:19" x14ac:dyDescent="0.35">
      <c r="A2039" s="23" t="str">
        <f t="shared" si="362"/>
        <v>Montavon Louis</v>
      </c>
      <c r="B2039" s="23" t="str">
        <f t="shared" si="363"/>
        <v>659.95.488.0</v>
      </c>
      <c r="C2039" s="23" t="str">
        <f t="shared" si="364"/>
        <v>R8</v>
      </c>
      <c r="D2039" s="23">
        <f t="shared" si="365"/>
        <v>1.4450000000000001</v>
      </c>
      <c r="E2039" s="23" t="str">
        <f t="shared" si="366"/>
        <v>A</v>
      </c>
      <c r="F2039" s="23" t="str">
        <f t="shared" si="367"/>
        <v>A</v>
      </c>
      <c r="G2039" s="27" t="s">
        <v>3273</v>
      </c>
      <c r="H2039" s="27" t="str">
        <f t="shared" si="372"/>
        <v/>
      </c>
      <c r="I2039" s="23" t="str">
        <f t="shared" si="368"/>
        <v>Messieurs</v>
      </c>
      <c r="J2039" t="str">
        <f t="shared" si="369"/>
        <v>488.0</v>
      </c>
      <c r="K2039">
        <f t="shared" si="370"/>
        <v>4</v>
      </c>
      <c r="L2039" s="23" t="str">
        <f t="shared" si="371"/>
        <v>R8 </v>
      </c>
      <c r="M2039" s="23" t="s">
        <v>3435</v>
      </c>
      <c r="N2039" s="23" t="s">
        <v>3436</v>
      </c>
      <c r="O2039" s="23" t="s">
        <v>2522</v>
      </c>
      <c r="P2039" s="23">
        <v>24170</v>
      </c>
      <c r="Q2039" s="23">
        <v>1.4450000000000001</v>
      </c>
      <c r="R2039" s="23" t="s">
        <v>36</v>
      </c>
      <c r="S2039" s="23" t="s">
        <v>36</v>
      </c>
    </row>
    <row r="2040" spans="1:19" x14ac:dyDescent="0.35">
      <c r="A2040" s="23" t="str">
        <f t="shared" si="362"/>
        <v>Monte Tommaso</v>
      </c>
      <c r="B2040" s="23" t="str">
        <f t="shared" si="363"/>
        <v>659.60.425.0</v>
      </c>
      <c r="C2040" s="23" t="str">
        <f t="shared" si="364"/>
        <v>R9</v>
      </c>
      <c r="D2040" s="23">
        <f t="shared" si="365"/>
        <v>0.75</v>
      </c>
      <c r="E2040" s="23" t="str">
        <f t="shared" si="366"/>
        <v>65+</v>
      </c>
      <c r="F2040" s="23" t="str">
        <f t="shared" si="367"/>
        <v>A</v>
      </c>
      <c r="G2040" s="27" t="s">
        <v>3273</v>
      </c>
      <c r="H2040" s="27" t="str">
        <f t="shared" si="372"/>
        <v/>
      </c>
      <c r="I2040" s="23" t="str">
        <f t="shared" si="368"/>
        <v>Messieurs</v>
      </c>
      <c r="J2040" t="str">
        <f t="shared" si="369"/>
        <v>425.0</v>
      </c>
      <c r="K2040">
        <f t="shared" si="370"/>
        <v>4</v>
      </c>
      <c r="L2040" s="23" t="str">
        <f t="shared" si="371"/>
        <v>R9 </v>
      </c>
      <c r="M2040" s="23" t="s">
        <v>3513</v>
      </c>
      <c r="N2040" s="23" t="s">
        <v>3514</v>
      </c>
      <c r="O2040" s="23" t="s">
        <v>2525</v>
      </c>
      <c r="P2040" s="23">
        <v>32606</v>
      </c>
      <c r="Q2040" s="23">
        <v>0.75</v>
      </c>
      <c r="R2040" s="23" t="s">
        <v>96</v>
      </c>
      <c r="S2040" s="23" t="s">
        <v>36</v>
      </c>
    </row>
    <row r="2041" spans="1:19" x14ac:dyDescent="0.35">
      <c r="A2041" s="23" t="str">
        <f t="shared" si="362"/>
        <v>Montereale Barbara</v>
      </c>
      <c r="B2041" s="23" t="str">
        <f t="shared" si="363"/>
        <v>659.82.617.0</v>
      </c>
      <c r="C2041" s="23" t="str">
        <f t="shared" si="364"/>
        <v>R6</v>
      </c>
      <c r="D2041" s="23">
        <f t="shared" si="365"/>
        <v>4.0709999999999997</v>
      </c>
      <c r="E2041" s="23" t="str">
        <f t="shared" si="366"/>
        <v>40+</v>
      </c>
      <c r="F2041" s="23" t="str">
        <f t="shared" si="367"/>
        <v>A</v>
      </c>
      <c r="G2041" s="27" t="s">
        <v>4910</v>
      </c>
      <c r="H2041" s="27" t="str">
        <f t="shared" si="372"/>
        <v/>
      </c>
      <c r="I2041" s="23" t="str">
        <f t="shared" si="368"/>
        <v>Dames</v>
      </c>
      <c r="J2041" t="str">
        <f t="shared" si="369"/>
        <v>617.0</v>
      </c>
      <c r="K2041">
        <f t="shared" si="370"/>
        <v>6</v>
      </c>
      <c r="L2041" s="23" t="str">
        <f t="shared" si="371"/>
        <v>R6 </v>
      </c>
      <c r="M2041" s="23" t="s">
        <v>6343</v>
      </c>
      <c r="N2041" s="23" t="s">
        <v>6344</v>
      </c>
      <c r="O2041" s="23" t="s">
        <v>2517</v>
      </c>
      <c r="P2041" s="23">
        <v>2596</v>
      </c>
      <c r="Q2041" s="23">
        <v>4.0709999999999997</v>
      </c>
      <c r="R2041" s="23" t="s">
        <v>68</v>
      </c>
      <c r="S2041" s="23" t="s">
        <v>36</v>
      </c>
    </row>
    <row r="2042" spans="1:19" x14ac:dyDescent="0.35">
      <c r="A2042" s="23" t="str">
        <f t="shared" si="362"/>
        <v>Montreuil Normand</v>
      </c>
      <c r="B2042" s="23" t="str">
        <f t="shared" si="363"/>
        <v>659.62.282.0</v>
      </c>
      <c r="C2042" s="23" t="str">
        <f t="shared" si="364"/>
        <v>R9</v>
      </c>
      <c r="D2042" s="23">
        <f t="shared" si="365"/>
        <v>0.75</v>
      </c>
      <c r="E2042" s="23" t="str">
        <f t="shared" si="366"/>
        <v>60+</v>
      </c>
      <c r="F2042" s="23" t="str">
        <f t="shared" si="367"/>
        <v>S</v>
      </c>
      <c r="G2042" s="27" t="s">
        <v>28</v>
      </c>
      <c r="H2042" s="27" t="str">
        <f t="shared" si="372"/>
        <v/>
      </c>
      <c r="I2042" s="23" t="str">
        <f t="shared" si="368"/>
        <v>Messieurs</v>
      </c>
      <c r="J2042" t="str">
        <f t="shared" si="369"/>
        <v>282.0</v>
      </c>
      <c r="K2042">
        <f t="shared" si="370"/>
        <v>2</v>
      </c>
      <c r="L2042" s="23" t="str">
        <f t="shared" si="371"/>
        <v>R9 </v>
      </c>
      <c r="M2042" s="23" t="s">
        <v>482</v>
      </c>
      <c r="N2042" s="23" t="s">
        <v>483</v>
      </c>
      <c r="O2042" s="23" t="s">
        <v>2525</v>
      </c>
      <c r="P2042" s="23">
        <v>32606</v>
      </c>
      <c r="Q2042" s="23">
        <v>0.75</v>
      </c>
      <c r="R2042" s="23" t="s">
        <v>47</v>
      </c>
      <c r="S2042" s="23" t="s">
        <v>822</v>
      </c>
    </row>
    <row r="2043" spans="1:19" x14ac:dyDescent="0.35">
      <c r="A2043" s="23" t="str">
        <f t="shared" si="362"/>
        <v>Morand Gérald</v>
      </c>
      <c r="B2043" s="23" t="str">
        <f t="shared" si="363"/>
        <v>661.48.351.0</v>
      </c>
      <c r="C2043" s="23" t="str">
        <f t="shared" si="364"/>
        <v>R9</v>
      </c>
      <c r="D2043" s="23">
        <f t="shared" si="365"/>
        <v>0.75</v>
      </c>
      <c r="E2043" s="23" t="str">
        <f t="shared" si="366"/>
        <v>75+</v>
      </c>
      <c r="F2043" s="23" t="str">
        <f t="shared" si="367"/>
        <v>A</v>
      </c>
      <c r="G2043" s="27" t="s">
        <v>1733</v>
      </c>
      <c r="H2043" s="27" t="str">
        <f t="shared" si="372"/>
        <v/>
      </c>
      <c r="I2043" s="23" t="str">
        <f t="shared" si="368"/>
        <v>Messieurs</v>
      </c>
      <c r="J2043" t="str">
        <f t="shared" si="369"/>
        <v>351.0</v>
      </c>
      <c r="K2043">
        <f t="shared" si="370"/>
        <v>3</v>
      </c>
      <c r="L2043" s="23" t="str">
        <f t="shared" si="371"/>
        <v>R9 </v>
      </c>
      <c r="M2043" s="23" t="s">
        <v>2000</v>
      </c>
      <c r="N2043" s="23" t="s">
        <v>2001</v>
      </c>
      <c r="O2043" s="23" t="s">
        <v>2525</v>
      </c>
      <c r="P2043" s="23">
        <v>32606</v>
      </c>
      <c r="Q2043" s="23">
        <v>0.75</v>
      </c>
      <c r="R2043" s="23" t="s">
        <v>155</v>
      </c>
      <c r="S2043" s="23" t="s">
        <v>36</v>
      </c>
    </row>
    <row r="2044" spans="1:19" x14ac:dyDescent="0.35">
      <c r="A2044" s="23" t="str">
        <f t="shared" si="362"/>
        <v>Morand Marianne</v>
      </c>
      <c r="B2044" s="23" t="str">
        <f t="shared" si="363"/>
        <v>661.51.542.0</v>
      </c>
      <c r="C2044" s="23" t="str">
        <f t="shared" si="364"/>
        <v>R6</v>
      </c>
      <c r="D2044" s="23">
        <f t="shared" si="365"/>
        <v>3.5939999999999999</v>
      </c>
      <c r="E2044" s="23" t="str">
        <f t="shared" si="366"/>
        <v>75+</v>
      </c>
      <c r="F2044" s="23" t="str">
        <f t="shared" si="367"/>
        <v>S</v>
      </c>
      <c r="G2044" s="27" t="s">
        <v>497</v>
      </c>
      <c r="H2044" s="27" t="str">
        <f t="shared" si="372"/>
        <v/>
      </c>
      <c r="I2044" s="23" t="str">
        <f t="shared" si="368"/>
        <v>Dames</v>
      </c>
      <c r="J2044" t="str">
        <f t="shared" si="369"/>
        <v>542.0</v>
      </c>
      <c r="K2044">
        <f t="shared" si="370"/>
        <v>5</v>
      </c>
      <c r="L2044" s="23" t="str">
        <f t="shared" si="371"/>
        <v>R6 </v>
      </c>
      <c r="M2044" s="23" t="s">
        <v>457</v>
      </c>
      <c r="N2044" s="23" t="s">
        <v>458</v>
      </c>
      <c r="O2044" s="23" t="s">
        <v>2517</v>
      </c>
      <c r="P2044" s="23">
        <v>3372</v>
      </c>
      <c r="Q2044" s="23">
        <v>3.5939999999999999</v>
      </c>
      <c r="R2044" s="23" t="s">
        <v>155</v>
      </c>
      <c r="S2044" s="23" t="s">
        <v>822</v>
      </c>
    </row>
    <row r="2045" spans="1:19" x14ac:dyDescent="0.35">
      <c r="A2045" s="23" t="str">
        <f t="shared" si="362"/>
        <v>Morax Michel</v>
      </c>
      <c r="B2045" s="23" t="str">
        <f t="shared" si="363"/>
        <v>661.55.383.0</v>
      </c>
      <c r="C2045" s="23" t="str">
        <f t="shared" si="364"/>
        <v>R8</v>
      </c>
      <c r="D2045" s="23">
        <f t="shared" si="365"/>
        <v>1.7170000000000001</v>
      </c>
      <c r="E2045" s="23" t="str">
        <f t="shared" si="366"/>
        <v>70+</v>
      </c>
      <c r="F2045" s="23" t="str">
        <f t="shared" si="367"/>
        <v>A</v>
      </c>
      <c r="G2045" s="27" t="s">
        <v>28</v>
      </c>
      <c r="H2045" s="27" t="str">
        <f t="shared" si="372"/>
        <v/>
      </c>
      <c r="I2045" s="23" t="str">
        <f t="shared" si="368"/>
        <v>Messieurs</v>
      </c>
      <c r="J2045" t="str">
        <f t="shared" si="369"/>
        <v>383.0</v>
      </c>
      <c r="K2045">
        <f t="shared" si="370"/>
        <v>3</v>
      </c>
      <c r="L2045" s="23" t="str">
        <f t="shared" si="371"/>
        <v>R8 </v>
      </c>
      <c r="M2045" s="23" t="s">
        <v>3905</v>
      </c>
      <c r="N2045" s="23" t="s">
        <v>3906</v>
      </c>
      <c r="O2045" s="23" t="s">
        <v>2522</v>
      </c>
      <c r="P2045" s="23">
        <v>21715</v>
      </c>
      <c r="Q2045" s="23">
        <v>1.7170000000000001</v>
      </c>
      <c r="R2045" s="23" t="s">
        <v>144</v>
      </c>
      <c r="S2045" s="23" t="s">
        <v>36</v>
      </c>
    </row>
    <row r="2046" spans="1:19" x14ac:dyDescent="0.35">
      <c r="A2046" s="23" t="str">
        <f t="shared" si="362"/>
        <v>Moreaux Julian</v>
      </c>
      <c r="B2046" s="23" t="str">
        <f t="shared" si="363"/>
        <v>662.83.151.0</v>
      </c>
      <c r="C2046" s="23" t="str">
        <f t="shared" si="364"/>
        <v>R8</v>
      </c>
      <c r="D2046" s="23">
        <f t="shared" si="365"/>
        <v>1.728</v>
      </c>
      <c r="E2046" s="23" t="str">
        <f t="shared" si="366"/>
        <v>40+</v>
      </c>
      <c r="F2046" s="23" t="str">
        <f t="shared" si="367"/>
        <v>S</v>
      </c>
      <c r="G2046" s="27" t="s">
        <v>5553</v>
      </c>
      <c r="H2046" s="27" t="str">
        <f t="shared" si="372"/>
        <v/>
      </c>
      <c r="I2046" s="23" t="str">
        <f t="shared" si="368"/>
        <v>Messieurs</v>
      </c>
      <c r="J2046" t="str">
        <f t="shared" si="369"/>
        <v>151.0</v>
      </c>
      <c r="K2046">
        <f t="shared" si="370"/>
        <v>1</v>
      </c>
      <c r="L2046" s="23" t="str">
        <f t="shared" si="371"/>
        <v>R8 </v>
      </c>
      <c r="M2046" s="23" t="s">
        <v>5245</v>
      </c>
      <c r="N2046" s="23" t="s">
        <v>5246</v>
      </c>
      <c r="O2046" s="23" t="s">
        <v>2522</v>
      </c>
      <c r="P2046" s="23">
        <v>21619</v>
      </c>
      <c r="Q2046" s="23">
        <v>1.728</v>
      </c>
      <c r="R2046" s="23" t="s">
        <v>68</v>
      </c>
      <c r="S2046" s="23" t="s">
        <v>822</v>
      </c>
    </row>
    <row r="2047" spans="1:19" x14ac:dyDescent="0.35">
      <c r="A2047" s="23" t="str">
        <f t="shared" si="362"/>
        <v>Morel Gregory</v>
      </c>
      <c r="B2047" s="23" t="str">
        <f t="shared" si="363"/>
        <v>662.99.355.0</v>
      </c>
      <c r="C2047" s="23" t="str">
        <f t="shared" si="364"/>
        <v>R9</v>
      </c>
      <c r="D2047" s="23">
        <f t="shared" si="365"/>
        <v>0.75</v>
      </c>
      <c r="E2047" s="23" t="str">
        <f t="shared" si="366"/>
        <v>A</v>
      </c>
      <c r="F2047" s="23" t="str">
        <f t="shared" si="367"/>
        <v>A</v>
      </c>
      <c r="G2047" s="27" t="s">
        <v>3273</v>
      </c>
      <c r="H2047" s="27" t="str">
        <f t="shared" si="372"/>
        <v/>
      </c>
      <c r="I2047" s="23" t="str">
        <f t="shared" si="368"/>
        <v>Messieurs</v>
      </c>
      <c r="J2047" t="str">
        <f t="shared" si="369"/>
        <v>355.0</v>
      </c>
      <c r="K2047">
        <f t="shared" si="370"/>
        <v>3</v>
      </c>
      <c r="L2047" s="23" t="str">
        <f t="shared" si="371"/>
        <v>R9 </v>
      </c>
      <c r="M2047" s="23" t="s">
        <v>4980</v>
      </c>
      <c r="N2047" s="23" t="s">
        <v>4981</v>
      </c>
      <c r="O2047" s="23" t="s">
        <v>2525</v>
      </c>
      <c r="P2047" s="23">
        <v>32606</v>
      </c>
      <c r="Q2047" s="23">
        <v>0.75</v>
      </c>
      <c r="R2047" s="23" t="s">
        <v>36</v>
      </c>
      <c r="S2047" s="23" t="s">
        <v>36</v>
      </c>
    </row>
    <row r="2048" spans="1:19" x14ac:dyDescent="0.35">
      <c r="A2048" s="23" t="str">
        <f t="shared" si="362"/>
        <v>Morel Romain</v>
      </c>
      <c r="B2048" s="23" t="str">
        <f t="shared" si="363"/>
        <v>662.89.401.0</v>
      </c>
      <c r="C2048" s="23" t="str">
        <f t="shared" si="364"/>
        <v>R9</v>
      </c>
      <c r="D2048" s="23">
        <f t="shared" si="365"/>
        <v>0.75</v>
      </c>
      <c r="E2048" s="23" t="str">
        <f t="shared" si="366"/>
        <v>35+</v>
      </c>
      <c r="F2048" s="23" t="str">
        <f t="shared" si="367"/>
        <v>S</v>
      </c>
      <c r="G2048" s="27" t="s">
        <v>497</v>
      </c>
      <c r="H2048" s="27" t="str">
        <f t="shared" si="372"/>
        <v/>
      </c>
      <c r="I2048" s="23" t="str">
        <f t="shared" si="368"/>
        <v>Messieurs</v>
      </c>
      <c r="J2048" t="str">
        <f t="shared" si="369"/>
        <v>401.0</v>
      </c>
      <c r="K2048">
        <f t="shared" si="370"/>
        <v>4</v>
      </c>
      <c r="L2048" s="23" t="str">
        <f t="shared" si="371"/>
        <v>R9 </v>
      </c>
      <c r="M2048" s="23" t="s">
        <v>1243</v>
      </c>
      <c r="N2048" s="23" t="s">
        <v>1244</v>
      </c>
      <c r="O2048" s="23" t="s">
        <v>2525</v>
      </c>
      <c r="P2048" s="23">
        <v>32606</v>
      </c>
      <c r="Q2048" s="23">
        <v>0.75</v>
      </c>
      <c r="R2048" s="23" t="s">
        <v>42</v>
      </c>
      <c r="S2048" s="23" t="s">
        <v>822</v>
      </c>
    </row>
    <row r="2049" spans="1:19" x14ac:dyDescent="0.35">
      <c r="A2049" s="23" t="str">
        <f t="shared" si="362"/>
        <v>Morel Sylvette</v>
      </c>
      <c r="B2049" s="23" t="str">
        <f t="shared" si="363"/>
        <v>662.58.814.0</v>
      </c>
      <c r="C2049" s="23" t="str">
        <f t="shared" si="364"/>
        <v>R7</v>
      </c>
      <c r="D2049" s="23">
        <f t="shared" si="365"/>
        <v>3.0139999999999998</v>
      </c>
      <c r="E2049" s="23" t="str">
        <f t="shared" si="366"/>
        <v>65+</v>
      </c>
      <c r="F2049" s="23" t="str">
        <f t="shared" si="367"/>
        <v>S</v>
      </c>
      <c r="G2049" s="27" t="s">
        <v>3273</v>
      </c>
      <c r="H2049" s="27" t="str">
        <f t="shared" si="372"/>
        <v/>
      </c>
      <c r="I2049" s="23" t="str">
        <f t="shared" si="368"/>
        <v>Dames</v>
      </c>
      <c r="J2049" t="str">
        <f t="shared" si="369"/>
        <v>814.0</v>
      </c>
      <c r="K2049">
        <f t="shared" si="370"/>
        <v>8</v>
      </c>
      <c r="L2049" s="23" t="str">
        <f t="shared" si="371"/>
        <v>R7 </v>
      </c>
      <c r="M2049" s="23" t="s">
        <v>3335</v>
      </c>
      <c r="N2049" s="23" t="s">
        <v>3336</v>
      </c>
      <c r="O2049" s="23" t="s">
        <v>2518</v>
      </c>
      <c r="P2049" s="23">
        <v>4361</v>
      </c>
      <c r="Q2049" s="23">
        <v>3.0139999999999998</v>
      </c>
      <c r="R2049" s="23" t="s">
        <v>96</v>
      </c>
      <c r="S2049" s="23" t="s">
        <v>822</v>
      </c>
    </row>
    <row r="2050" spans="1:19" x14ac:dyDescent="0.35">
      <c r="A2050" s="23" t="str">
        <f t="shared" si="362"/>
        <v>Morelli Brigitte</v>
      </c>
      <c r="B2050" s="23" t="str">
        <f t="shared" si="363"/>
        <v>662.64.880.0</v>
      </c>
      <c r="C2050" s="23" t="str">
        <f t="shared" si="364"/>
        <v>R9</v>
      </c>
      <c r="D2050" s="23">
        <f t="shared" si="365"/>
        <v>0.75</v>
      </c>
      <c r="E2050" s="23" t="str">
        <f t="shared" si="366"/>
        <v>60+</v>
      </c>
      <c r="F2050" s="23" t="str">
        <f t="shared" si="367"/>
        <v>S</v>
      </c>
      <c r="G2050" s="27" t="s">
        <v>28</v>
      </c>
      <c r="H2050" s="27" t="str">
        <f t="shared" si="372"/>
        <v/>
      </c>
      <c r="I2050" s="23" t="str">
        <f t="shared" si="368"/>
        <v>Dames</v>
      </c>
      <c r="J2050" t="str">
        <f t="shared" si="369"/>
        <v>880.0</v>
      </c>
      <c r="K2050">
        <f t="shared" si="370"/>
        <v>8</v>
      </c>
      <c r="L2050" s="23" t="str">
        <f t="shared" si="371"/>
        <v>R9 </v>
      </c>
      <c r="M2050" s="23" t="s">
        <v>1462</v>
      </c>
      <c r="N2050" s="23" t="s">
        <v>1463</v>
      </c>
      <c r="O2050" s="23" t="s">
        <v>2525</v>
      </c>
      <c r="P2050" s="23">
        <v>11849</v>
      </c>
      <c r="Q2050" s="23">
        <v>0.75</v>
      </c>
      <c r="R2050" s="23" t="s">
        <v>47</v>
      </c>
      <c r="S2050" s="23" t="s">
        <v>822</v>
      </c>
    </row>
    <row r="2051" spans="1:19" x14ac:dyDescent="0.35">
      <c r="A2051" s="23" t="str">
        <f t="shared" si="362"/>
        <v>Moren Zachary</v>
      </c>
      <c r="B2051" s="23" t="str">
        <f t="shared" si="363"/>
        <v>662.11.305.0</v>
      </c>
      <c r="C2051" s="23" t="str">
        <f t="shared" si="364"/>
        <v>R8</v>
      </c>
      <c r="D2051" s="23">
        <f t="shared" si="365"/>
        <v>1.365</v>
      </c>
      <c r="E2051" s="23" t="str">
        <f t="shared" si="366"/>
        <v>16&amp;U</v>
      </c>
      <c r="F2051" s="23" t="str">
        <f t="shared" si="367"/>
        <v>A</v>
      </c>
      <c r="G2051" s="27" t="s">
        <v>25</v>
      </c>
      <c r="H2051" s="27" t="str">
        <f t="shared" si="372"/>
        <v/>
      </c>
      <c r="I2051" s="23" t="str">
        <f t="shared" si="368"/>
        <v>Messieurs</v>
      </c>
      <c r="J2051" t="str">
        <f t="shared" si="369"/>
        <v>305.0</v>
      </c>
      <c r="K2051">
        <f t="shared" si="370"/>
        <v>3</v>
      </c>
      <c r="L2051" s="23" t="str">
        <f t="shared" si="371"/>
        <v>R8 </v>
      </c>
      <c r="M2051" s="23" t="s">
        <v>2077</v>
      </c>
      <c r="N2051" s="23" t="s">
        <v>2078</v>
      </c>
      <c r="O2051" s="23" t="s">
        <v>2522</v>
      </c>
      <c r="P2051" s="23">
        <v>25009</v>
      </c>
      <c r="Q2051" s="23">
        <v>1.365</v>
      </c>
      <c r="R2051" s="23" t="s">
        <v>85</v>
      </c>
      <c r="S2051" s="23" t="s">
        <v>36</v>
      </c>
    </row>
    <row r="2052" spans="1:19" x14ac:dyDescent="0.35">
      <c r="A2052" s="23" t="str">
        <f t="shared" ref="A2052:A2115" si="373">+N2052</f>
        <v>Moretti Raul</v>
      </c>
      <c r="B2052" s="23" t="str">
        <f t="shared" ref="B2052:B2115" si="374">+M2052</f>
        <v>662.52.336.0</v>
      </c>
      <c r="C2052" s="23" t="str">
        <f t="shared" ref="C2052:C2115" si="375">LEFT(L2052,2)</f>
        <v>R9</v>
      </c>
      <c r="D2052" s="23">
        <f t="shared" ref="D2052:D2115" si="376">+Q2052</f>
        <v>0.75</v>
      </c>
      <c r="E2052" s="23" t="str">
        <f t="shared" ref="E2052:E2115" si="377">+R2052</f>
        <v>70+</v>
      </c>
      <c r="F2052" s="23" t="str">
        <f t="shared" ref="F2052:F2115" si="378">+S2052</f>
        <v>S</v>
      </c>
      <c r="G2052" s="27" t="s">
        <v>2783</v>
      </c>
      <c r="H2052" s="27" t="str">
        <f t="shared" si="372"/>
        <v/>
      </c>
      <c r="I2052" s="23" t="str">
        <f t="shared" ref="I2052:I2115" si="379">IF(K2052&gt;4,"Dames","Messieurs")</f>
        <v>Messieurs</v>
      </c>
      <c r="J2052" t="str">
        <f t="shared" ref="J2052:J2115" si="380">RIGHT(B2052,5)</f>
        <v>336.0</v>
      </c>
      <c r="K2052">
        <f t="shared" ref="K2052:K2115" si="381">VALUE(LEFT(J2052,1))</f>
        <v>3</v>
      </c>
      <c r="L2052" s="23" t="str">
        <f t="shared" ref="L2052:L2115" si="382">+O2052</f>
        <v>R9 </v>
      </c>
      <c r="M2052" s="23" t="s">
        <v>1614</v>
      </c>
      <c r="N2052" s="23" t="s">
        <v>1615</v>
      </c>
      <c r="O2052" s="23" t="s">
        <v>2525</v>
      </c>
      <c r="P2052" s="23">
        <v>32606</v>
      </c>
      <c r="Q2052" s="23">
        <v>0.75</v>
      </c>
      <c r="R2052" s="23" t="s">
        <v>144</v>
      </c>
      <c r="S2052" s="23" t="s">
        <v>822</v>
      </c>
    </row>
    <row r="2053" spans="1:19" x14ac:dyDescent="0.35">
      <c r="A2053" s="23" t="str">
        <f t="shared" si="373"/>
        <v>Morgan Benat</v>
      </c>
      <c r="B2053" s="23" t="str">
        <f t="shared" si="374"/>
        <v>663.01.319.0</v>
      </c>
      <c r="C2053" s="23" t="str">
        <f t="shared" si="375"/>
        <v>R9</v>
      </c>
      <c r="D2053" s="23">
        <f t="shared" si="376"/>
        <v>0.75</v>
      </c>
      <c r="E2053" s="23" t="str">
        <f t="shared" si="377"/>
        <v>A</v>
      </c>
      <c r="F2053" s="23" t="str">
        <f t="shared" si="378"/>
        <v>S</v>
      </c>
      <c r="G2053" s="27" t="s">
        <v>5553</v>
      </c>
      <c r="H2053" s="27" t="str">
        <f t="shared" si="372"/>
        <v/>
      </c>
      <c r="I2053" s="23" t="str">
        <f t="shared" si="379"/>
        <v>Messieurs</v>
      </c>
      <c r="J2053" t="str">
        <f t="shared" si="380"/>
        <v>319.0</v>
      </c>
      <c r="K2053">
        <f t="shared" si="381"/>
        <v>3</v>
      </c>
      <c r="L2053" s="23" t="str">
        <f t="shared" si="382"/>
        <v>R9 </v>
      </c>
      <c r="M2053" s="23" t="s">
        <v>5339</v>
      </c>
      <c r="N2053" s="23" t="s">
        <v>5340</v>
      </c>
      <c r="O2053" s="23" t="s">
        <v>2525</v>
      </c>
      <c r="P2053" s="23">
        <v>32606</v>
      </c>
      <c r="Q2053" s="23">
        <v>0.75</v>
      </c>
      <c r="R2053" s="23" t="s">
        <v>36</v>
      </c>
      <c r="S2053" s="23" t="s">
        <v>822</v>
      </c>
    </row>
    <row r="2054" spans="1:19" x14ac:dyDescent="0.35">
      <c r="A2054" s="23" t="str">
        <f t="shared" si="373"/>
        <v>Morgan Brendan</v>
      </c>
      <c r="B2054" s="23" t="str">
        <f t="shared" si="374"/>
        <v>663.61.214.0</v>
      </c>
      <c r="C2054" s="23" t="str">
        <f t="shared" si="375"/>
        <v>R9</v>
      </c>
      <c r="D2054" s="23">
        <f t="shared" si="376"/>
        <v>0.75</v>
      </c>
      <c r="E2054" s="23" t="str">
        <f t="shared" si="377"/>
        <v>65+</v>
      </c>
      <c r="F2054" s="23" t="str">
        <f t="shared" si="378"/>
        <v>S</v>
      </c>
      <c r="G2054" s="27" t="s">
        <v>5553</v>
      </c>
      <c r="H2054" s="27" t="str">
        <f t="shared" si="372"/>
        <v/>
      </c>
      <c r="I2054" s="23" t="str">
        <f t="shared" si="379"/>
        <v>Messieurs</v>
      </c>
      <c r="J2054" t="str">
        <f t="shared" si="380"/>
        <v>214.0</v>
      </c>
      <c r="K2054">
        <f t="shared" si="381"/>
        <v>2</v>
      </c>
      <c r="L2054" s="23" t="str">
        <f t="shared" si="382"/>
        <v>R9 </v>
      </c>
      <c r="M2054" s="23" t="s">
        <v>5431</v>
      </c>
      <c r="N2054" s="23" t="s">
        <v>5432</v>
      </c>
      <c r="O2054" s="23" t="s">
        <v>2525</v>
      </c>
      <c r="P2054" s="23">
        <v>32606</v>
      </c>
      <c r="Q2054" s="23">
        <v>0.75</v>
      </c>
      <c r="R2054" s="23" t="s">
        <v>96</v>
      </c>
      <c r="S2054" s="23" t="s">
        <v>822</v>
      </c>
    </row>
    <row r="2055" spans="1:19" x14ac:dyDescent="0.35">
      <c r="A2055" s="23" t="str">
        <f t="shared" si="373"/>
        <v>Morier Céline</v>
      </c>
      <c r="B2055" s="23" t="str">
        <f t="shared" si="374"/>
        <v>605.80.689.0</v>
      </c>
      <c r="C2055" s="23" t="str">
        <f t="shared" si="375"/>
        <v>R9</v>
      </c>
      <c r="D2055" s="23">
        <f t="shared" si="376"/>
        <v>0.74299999999999999</v>
      </c>
      <c r="E2055" s="23" t="str">
        <f t="shared" si="377"/>
        <v>45+</v>
      </c>
      <c r="F2055" s="23" t="str">
        <f t="shared" si="378"/>
        <v>A</v>
      </c>
      <c r="G2055" s="27" t="s">
        <v>4909</v>
      </c>
      <c r="H2055" s="27" t="str">
        <f t="shared" si="372"/>
        <v/>
      </c>
      <c r="I2055" s="23" t="str">
        <f t="shared" si="379"/>
        <v>Dames</v>
      </c>
      <c r="J2055" t="str">
        <f t="shared" si="380"/>
        <v>689.0</v>
      </c>
      <c r="K2055">
        <f t="shared" si="381"/>
        <v>6</v>
      </c>
      <c r="L2055" s="23" t="str">
        <f t="shared" si="382"/>
        <v>R9 </v>
      </c>
      <c r="M2055" s="23" t="s">
        <v>5801</v>
      </c>
      <c r="N2055" s="23" t="s">
        <v>5802</v>
      </c>
      <c r="O2055" s="23" t="s">
        <v>2525</v>
      </c>
      <c r="P2055" s="23">
        <v>16773</v>
      </c>
      <c r="Q2055" s="23">
        <v>0.74299999999999999</v>
      </c>
      <c r="R2055" s="23" t="s">
        <v>76</v>
      </c>
      <c r="S2055" s="23" t="s">
        <v>36</v>
      </c>
    </row>
    <row r="2056" spans="1:19" x14ac:dyDescent="0.35">
      <c r="A2056" s="23" t="str">
        <f t="shared" si="373"/>
        <v>Morier Nathan</v>
      </c>
      <c r="B2056" s="23" t="str">
        <f t="shared" si="374"/>
        <v>605.15.191.0</v>
      </c>
      <c r="C2056" s="23" t="str">
        <f t="shared" si="375"/>
        <v>R9</v>
      </c>
      <c r="D2056" s="23">
        <f t="shared" si="376"/>
        <v>0.745</v>
      </c>
      <c r="E2056" s="23" t="str">
        <f t="shared" si="377"/>
        <v>12&amp;U</v>
      </c>
      <c r="F2056" s="23" t="str">
        <f t="shared" si="378"/>
        <v>A</v>
      </c>
      <c r="G2056" s="27" t="s">
        <v>4909</v>
      </c>
      <c r="H2056" s="27" t="str">
        <f t="shared" si="372"/>
        <v/>
      </c>
      <c r="I2056" s="23" t="str">
        <f t="shared" si="379"/>
        <v>Messieurs</v>
      </c>
      <c r="J2056" t="str">
        <f t="shared" si="380"/>
        <v>191.0</v>
      </c>
      <c r="K2056">
        <f t="shared" si="381"/>
        <v>1</v>
      </c>
      <c r="L2056" s="23" t="str">
        <f t="shared" si="382"/>
        <v>R9 </v>
      </c>
      <c r="M2056" s="23" t="s">
        <v>5967</v>
      </c>
      <c r="N2056" s="23" t="s">
        <v>5968</v>
      </c>
      <c r="O2056" s="23" t="s">
        <v>2525</v>
      </c>
      <c r="P2056" s="23">
        <v>44992</v>
      </c>
      <c r="Q2056" s="23">
        <v>0.745</v>
      </c>
      <c r="R2056" s="23" t="s">
        <v>50</v>
      </c>
      <c r="S2056" s="23" t="s">
        <v>36</v>
      </c>
    </row>
    <row r="2057" spans="1:19" x14ac:dyDescent="0.35">
      <c r="A2057" s="23" t="str">
        <f t="shared" si="373"/>
        <v>Morlet Nicolas</v>
      </c>
      <c r="B2057" s="23" t="str">
        <f t="shared" si="374"/>
        <v>663.71.351.0</v>
      </c>
      <c r="C2057" s="23" t="str">
        <f t="shared" si="375"/>
        <v>R8</v>
      </c>
      <c r="D2057" s="23">
        <f t="shared" si="376"/>
        <v>1.2010000000000001</v>
      </c>
      <c r="E2057" s="23" t="str">
        <f t="shared" si="377"/>
        <v>55+</v>
      </c>
      <c r="F2057" s="23" t="str">
        <f t="shared" si="378"/>
        <v>S</v>
      </c>
      <c r="G2057" s="27" t="s">
        <v>27</v>
      </c>
      <c r="H2057" s="27" t="str">
        <f t="shared" si="372"/>
        <v/>
      </c>
      <c r="I2057" s="23" t="str">
        <f t="shared" si="379"/>
        <v>Messieurs</v>
      </c>
      <c r="J2057" t="str">
        <f t="shared" si="380"/>
        <v>351.0</v>
      </c>
      <c r="K2057">
        <f t="shared" si="381"/>
        <v>3</v>
      </c>
      <c r="L2057" s="23" t="str">
        <f t="shared" si="382"/>
        <v>R8 </v>
      </c>
      <c r="M2057" s="23" t="s">
        <v>641</v>
      </c>
      <c r="N2057" s="23" t="s">
        <v>642</v>
      </c>
      <c r="O2057" s="23" t="s">
        <v>2522</v>
      </c>
      <c r="P2057" s="23">
        <v>26923</v>
      </c>
      <c r="Q2057" s="23">
        <v>1.2010000000000001</v>
      </c>
      <c r="R2057" s="23" t="s">
        <v>53</v>
      </c>
      <c r="S2057" s="23" t="s">
        <v>822</v>
      </c>
    </row>
    <row r="2058" spans="1:19" x14ac:dyDescent="0.35">
      <c r="A2058" s="23" t="str">
        <f t="shared" si="373"/>
        <v>Mosca Nicolas</v>
      </c>
      <c r="B2058" s="23" t="str">
        <f t="shared" si="374"/>
        <v>664.87.237.0</v>
      </c>
      <c r="C2058" s="23" t="str">
        <f t="shared" si="375"/>
        <v>R9</v>
      </c>
      <c r="D2058" s="23">
        <f t="shared" si="376"/>
        <v>0.75</v>
      </c>
      <c r="E2058" s="23" t="str">
        <f t="shared" si="377"/>
        <v>35+</v>
      </c>
      <c r="F2058" s="23" t="str">
        <f t="shared" si="378"/>
        <v>S</v>
      </c>
      <c r="G2058" s="27" t="s">
        <v>497</v>
      </c>
      <c r="H2058" s="27" t="str">
        <f t="shared" si="372"/>
        <v/>
      </c>
      <c r="I2058" s="23" t="str">
        <f t="shared" si="379"/>
        <v>Messieurs</v>
      </c>
      <c r="J2058" t="str">
        <f t="shared" si="380"/>
        <v>237.0</v>
      </c>
      <c r="K2058">
        <f t="shared" si="381"/>
        <v>2</v>
      </c>
      <c r="L2058" s="23" t="str">
        <f t="shared" si="382"/>
        <v>R9 </v>
      </c>
      <c r="M2058" s="23" t="s">
        <v>1712</v>
      </c>
      <c r="N2058" s="23" t="s">
        <v>1713</v>
      </c>
      <c r="O2058" s="23" t="s">
        <v>2525</v>
      </c>
      <c r="P2058" s="23">
        <v>32606</v>
      </c>
      <c r="Q2058" s="23">
        <v>0.75</v>
      </c>
      <c r="R2058" s="23" t="s">
        <v>42</v>
      </c>
      <c r="S2058" s="23" t="s">
        <v>822</v>
      </c>
    </row>
    <row r="2059" spans="1:19" x14ac:dyDescent="0.35">
      <c r="A2059" s="23" t="str">
        <f t="shared" si="373"/>
        <v>Moser Christophe</v>
      </c>
      <c r="B2059" s="23" t="str">
        <f t="shared" si="374"/>
        <v>665.69.255.0</v>
      </c>
      <c r="C2059" s="23" t="str">
        <f t="shared" si="375"/>
        <v>R7</v>
      </c>
      <c r="D2059" s="23">
        <f t="shared" si="376"/>
        <v>2.335</v>
      </c>
      <c r="E2059" s="23" t="str">
        <f t="shared" si="377"/>
        <v>55+</v>
      </c>
      <c r="F2059" s="23" t="str">
        <f t="shared" si="378"/>
        <v>A</v>
      </c>
      <c r="G2059" s="27" t="s">
        <v>4910</v>
      </c>
      <c r="H2059" s="27" t="str">
        <f t="shared" si="372"/>
        <v/>
      </c>
      <c r="I2059" s="23" t="str">
        <f t="shared" si="379"/>
        <v>Messieurs</v>
      </c>
      <c r="J2059" t="str">
        <f t="shared" si="380"/>
        <v>255.0</v>
      </c>
      <c r="K2059">
        <f t="shared" si="381"/>
        <v>2</v>
      </c>
      <c r="L2059" s="23" t="str">
        <f t="shared" si="382"/>
        <v>R7 </v>
      </c>
      <c r="M2059" s="23" t="s">
        <v>6652</v>
      </c>
      <c r="N2059" s="23" t="s">
        <v>6653</v>
      </c>
      <c r="O2059" s="23" t="s">
        <v>2518</v>
      </c>
      <c r="P2059" s="23">
        <v>16944</v>
      </c>
      <c r="Q2059" s="23">
        <v>2.335</v>
      </c>
      <c r="R2059" s="23" t="s">
        <v>53</v>
      </c>
      <c r="S2059" s="23" t="s">
        <v>36</v>
      </c>
    </row>
    <row r="2060" spans="1:19" x14ac:dyDescent="0.35">
      <c r="A2060" s="23" t="str">
        <f t="shared" si="373"/>
        <v>Mottaz Géraldine</v>
      </c>
      <c r="B2060" s="23" t="str">
        <f t="shared" si="374"/>
        <v>667.91.537.0</v>
      </c>
      <c r="C2060" s="23" t="str">
        <f t="shared" si="375"/>
        <v>R9</v>
      </c>
      <c r="D2060" s="23">
        <f t="shared" si="376"/>
        <v>0.75</v>
      </c>
      <c r="E2060" s="23" t="str">
        <f t="shared" si="377"/>
        <v>35+</v>
      </c>
      <c r="F2060" s="23" t="str">
        <f t="shared" si="378"/>
        <v>S</v>
      </c>
      <c r="G2060" s="27" t="s">
        <v>497</v>
      </c>
      <c r="H2060" s="27" t="str">
        <f t="shared" si="372"/>
        <v/>
      </c>
      <c r="I2060" s="23" t="str">
        <f t="shared" si="379"/>
        <v>Dames</v>
      </c>
      <c r="J2060" t="str">
        <f t="shared" si="380"/>
        <v>537.0</v>
      </c>
      <c r="K2060">
        <f t="shared" si="381"/>
        <v>5</v>
      </c>
      <c r="L2060" s="23" t="str">
        <f t="shared" si="382"/>
        <v>R9 </v>
      </c>
      <c r="M2060" s="23" t="s">
        <v>1245</v>
      </c>
      <c r="N2060" s="23" t="s">
        <v>1246</v>
      </c>
      <c r="O2060" s="23" t="s">
        <v>2525</v>
      </c>
      <c r="P2060" s="23">
        <v>11849</v>
      </c>
      <c r="Q2060" s="23">
        <v>0.75</v>
      </c>
      <c r="R2060" s="23" t="s">
        <v>42</v>
      </c>
      <c r="S2060" s="23" t="s">
        <v>822</v>
      </c>
    </row>
    <row r="2061" spans="1:19" x14ac:dyDescent="0.35">
      <c r="A2061" s="23" t="str">
        <f t="shared" si="373"/>
        <v>Mottier Céline</v>
      </c>
      <c r="B2061" s="23" t="str">
        <f t="shared" si="374"/>
        <v>667.02.809.0</v>
      </c>
      <c r="C2061" s="23" t="str">
        <f t="shared" si="375"/>
        <v>R9</v>
      </c>
      <c r="D2061" s="23">
        <f t="shared" si="376"/>
        <v>0.75</v>
      </c>
      <c r="E2061" s="23" t="str">
        <f t="shared" si="377"/>
        <v>A</v>
      </c>
      <c r="F2061" s="23" t="str">
        <f t="shared" si="378"/>
        <v>S</v>
      </c>
      <c r="G2061" s="27" t="s">
        <v>25</v>
      </c>
      <c r="H2061" s="27" t="str">
        <f t="shared" si="372"/>
        <v/>
      </c>
      <c r="I2061" s="23" t="str">
        <f t="shared" si="379"/>
        <v>Dames</v>
      </c>
      <c r="J2061" t="str">
        <f t="shared" si="380"/>
        <v>809.0</v>
      </c>
      <c r="K2061">
        <f t="shared" si="381"/>
        <v>8</v>
      </c>
      <c r="L2061" s="23" t="str">
        <f t="shared" si="382"/>
        <v>R9 </v>
      </c>
      <c r="M2061" s="23" t="s">
        <v>79</v>
      </c>
      <c r="N2061" s="23" t="s">
        <v>80</v>
      </c>
      <c r="O2061" s="23" t="s">
        <v>2525</v>
      </c>
      <c r="P2061" s="23">
        <v>11849</v>
      </c>
      <c r="Q2061" s="23">
        <v>0.75</v>
      </c>
      <c r="R2061" s="23" t="s">
        <v>36</v>
      </c>
      <c r="S2061" s="23" t="s">
        <v>822</v>
      </c>
    </row>
    <row r="2062" spans="1:19" x14ac:dyDescent="0.35">
      <c r="A2062" s="23" t="str">
        <f t="shared" si="373"/>
        <v>Mottier Elodie</v>
      </c>
      <c r="B2062" s="23" t="str">
        <f t="shared" si="374"/>
        <v>667.00.871.0</v>
      </c>
      <c r="C2062" s="23" t="str">
        <f t="shared" si="375"/>
        <v>R9</v>
      </c>
      <c r="D2062" s="23">
        <f t="shared" si="376"/>
        <v>0.75</v>
      </c>
      <c r="E2062" s="23" t="str">
        <f t="shared" si="377"/>
        <v>A</v>
      </c>
      <c r="F2062" s="23" t="str">
        <f t="shared" si="378"/>
        <v>S</v>
      </c>
      <c r="G2062" s="27" t="s">
        <v>25</v>
      </c>
      <c r="H2062" s="27" t="str">
        <f t="shared" si="372"/>
        <v/>
      </c>
      <c r="I2062" s="23" t="str">
        <f t="shared" si="379"/>
        <v>Dames</v>
      </c>
      <c r="J2062" t="str">
        <f t="shared" si="380"/>
        <v>871.0</v>
      </c>
      <c r="K2062">
        <f t="shared" si="381"/>
        <v>8</v>
      </c>
      <c r="L2062" s="23" t="str">
        <f t="shared" si="382"/>
        <v>R9 </v>
      </c>
      <c r="M2062" s="23" t="s">
        <v>83</v>
      </c>
      <c r="N2062" s="23" t="s">
        <v>84</v>
      </c>
      <c r="O2062" s="23" t="s">
        <v>2525</v>
      </c>
      <c r="P2062" s="23">
        <v>11849</v>
      </c>
      <c r="Q2062" s="23">
        <v>0.75</v>
      </c>
      <c r="R2062" s="23" t="s">
        <v>36</v>
      </c>
      <c r="S2062" s="23" t="s">
        <v>822</v>
      </c>
    </row>
    <row r="2063" spans="1:19" x14ac:dyDescent="0.35">
      <c r="A2063" s="23" t="str">
        <f t="shared" si="373"/>
        <v>Mottino Massimo</v>
      </c>
      <c r="B2063" s="23" t="str">
        <f t="shared" si="374"/>
        <v>667.77.157.0</v>
      </c>
      <c r="C2063" s="23" t="str">
        <f t="shared" si="375"/>
        <v>R9</v>
      </c>
      <c r="D2063" s="23">
        <f t="shared" si="376"/>
        <v>0.75</v>
      </c>
      <c r="E2063" s="23" t="str">
        <f t="shared" si="377"/>
        <v>45+</v>
      </c>
      <c r="F2063" s="23" t="str">
        <f t="shared" si="378"/>
        <v>S</v>
      </c>
      <c r="G2063" s="27" t="s">
        <v>5553</v>
      </c>
      <c r="H2063" s="27" t="str">
        <f t="shared" si="372"/>
        <v/>
      </c>
      <c r="I2063" s="23" t="str">
        <f t="shared" si="379"/>
        <v>Messieurs</v>
      </c>
      <c r="J2063" t="str">
        <f t="shared" si="380"/>
        <v>157.0</v>
      </c>
      <c r="K2063">
        <f t="shared" si="381"/>
        <v>1</v>
      </c>
      <c r="L2063" s="23" t="str">
        <f t="shared" si="382"/>
        <v>R9 </v>
      </c>
      <c r="M2063" s="23" t="s">
        <v>5417</v>
      </c>
      <c r="N2063" s="23" t="s">
        <v>5418</v>
      </c>
      <c r="O2063" s="23" t="s">
        <v>2525</v>
      </c>
      <c r="P2063" s="23">
        <v>32606</v>
      </c>
      <c r="Q2063" s="23">
        <v>0.75</v>
      </c>
      <c r="R2063" s="23" t="s">
        <v>76</v>
      </c>
      <c r="S2063" s="23" t="s">
        <v>822</v>
      </c>
    </row>
    <row r="2064" spans="1:19" x14ac:dyDescent="0.35">
      <c r="A2064" s="23" t="str">
        <f t="shared" si="373"/>
        <v>Motto Federico</v>
      </c>
      <c r="B2064" s="23" t="str">
        <f t="shared" si="374"/>
        <v>667.99.457.1</v>
      </c>
      <c r="C2064" s="23" t="str">
        <f t="shared" si="375"/>
        <v>R7</v>
      </c>
      <c r="D2064" s="23">
        <f t="shared" si="376"/>
        <v>2.0609999999999999</v>
      </c>
      <c r="E2064" s="23" t="str">
        <f t="shared" si="377"/>
        <v>A</v>
      </c>
      <c r="F2064" s="23" t="str">
        <f t="shared" si="378"/>
        <v>S</v>
      </c>
      <c r="G2064" s="27" t="s">
        <v>3273</v>
      </c>
      <c r="H2064" s="27" t="str">
        <f t="shared" si="372"/>
        <v/>
      </c>
      <c r="I2064" s="23" t="str">
        <f t="shared" si="379"/>
        <v>Messieurs</v>
      </c>
      <c r="J2064" t="str">
        <f t="shared" si="380"/>
        <v>457.1</v>
      </c>
      <c r="K2064">
        <f t="shared" si="381"/>
        <v>4</v>
      </c>
      <c r="L2064" s="23" t="str">
        <f t="shared" si="382"/>
        <v>R7 </v>
      </c>
      <c r="M2064" s="23" t="s">
        <v>3427</v>
      </c>
      <c r="N2064" s="23" t="s">
        <v>3428</v>
      </c>
      <c r="O2064" s="23" t="s">
        <v>2518</v>
      </c>
      <c r="P2064" s="23">
        <v>18933</v>
      </c>
      <c r="Q2064" s="23">
        <v>2.0609999999999999</v>
      </c>
      <c r="R2064" s="23" t="s">
        <v>36</v>
      </c>
      <c r="S2064" s="23" t="s">
        <v>822</v>
      </c>
    </row>
    <row r="2065" spans="1:19" x14ac:dyDescent="0.35">
      <c r="A2065" s="23" t="str">
        <f t="shared" si="373"/>
        <v>Motz-Felder corinne</v>
      </c>
      <c r="B2065" s="23" t="str">
        <f t="shared" si="374"/>
        <v>667.63.859.0</v>
      </c>
      <c r="C2065" s="23" t="str">
        <f t="shared" si="375"/>
        <v>R9</v>
      </c>
      <c r="D2065" s="23">
        <f t="shared" si="376"/>
        <v>0.75</v>
      </c>
      <c r="E2065" s="23" t="str">
        <f t="shared" si="377"/>
        <v>60+</v>
      </c>
      <c r="F2065" s="23" t="str">
        <f t="shared" si="378"/>
        <v>S</v>
      </c>
      <c r="G2065" s="27" t="s">
        <v>2783</v>
      </c>
      <c r="H2065" s="27" t="str">
        <f t="shared" si="372"/>
        <v/>
      </c>
      <c r="I2065" s="23" t="str">
        <f t="shared" si="379"/>
        <v>Dames</v>
      </c>
      <c r="J2065" t="str">
        <f t="shared" si="380"/>
        <v>859.0</v>
      </c>
      <c r="K2065">
        <f t="shared" si="381"/>
        <v>8</v>
      </c>
      <c r="L2065" s="23" t="str">
        <f t="shared" si="382"/>
        <v>R9 </v>
      </c>
      <c r="M2065" s="23" t="s">
        <v>2747</v>
      </c>
      <c r="N2065" s="23" t="s">
        <v>2748</v>
      </c>
      <c r="O2065" s="23" t="s">
        <v>2525</v>
      </c>
      <c r="P2065" s="23">
        <v>11849</v>
      </c>
      <c r="Q2065" s="23">
        <v>0.75</v>
      </c>
      <c r="R2065" s="23" t="s">
        <v>47</v>
      </c>
      <c r="S2065" s="23" t="s">
        <v>822</v>
      </c>
    </row>
    <row r="2066" spans="1:19" x14ac:dyDescent="0.35">
      <c r="A2066" s="23" t="str">
        <f t="shared" si="373"/>
        <v>Mouclier Florence</v>
      </c>
      <c r="B2066" s="23" t="str">
        <f t="shared" si="374"/>
        <v>667.75.703.0</v>
      </c>
      <c r="C2066" s="23" t="str">
        <f t="shared" si="375"/>
        <v>R7</v>
      </c>
      <c r="D2066" s="23">
        <f t="shared" si="376"/>
        <v>2.4350000000000001</v>
      </c>
      <c r="E2066" s="23" t="str">
        <f t="shared" si="377"/>
        <v>50+</v>
      </c>
      <c r="F2066" s="23" t="str">
        <f t="shared" si="378"/>
        <v>S</v>
      </c>
      <c r="G2066" s="27" t="s">
        <v>497</v>
      </c>
      <c r="H2066" s="27" t="str">
        <f t="shared" si="372"/>
        <v/>
      </c>
      <c r="I2066" s="23" t="str">
        <f t="shared" si="379"/>
        <v>Dames</v>
      </c>
      <c r="J2066" t="str">
        <f t="shared" si="380"/>
        <v>703.0</v>
      </c>
      <c r="K2066">
        <f t="shared" si="381"/>
        <v>7</v>
      </c>
      <c r="L2066" s="23" t="str">
        <f t="shared" si="382"/>
        <v>R7 </v>
      </c>
      <c r="M2066" s="23" t="s">
        <v>3283</v>
      </c>
      <c r="N2066" s="23" t="s">
        <v>3284</v>
      </c>
      <c r="O2066" s="23" t="s">
        <v>2518</v>
      </c>
      <c r="P2066" s="23">
        <v>5634</v>
      </c>
      <c r="Q2066" s="23">
        <v>2.4350000000000001</v>
      </c>
      <c r="R2066" s="23" t="s">
        <v>39</v>
      </c>
      <c r="S2066" s="23" t="s">
        <v>822</v>
      </c>
    </row>
    <row r="2067" spans="1:19" x14ac:dyDescent="0.35">
      <c r="A2067" s="23" t="str">
        <f t="shared" si="373"/>
        <v>Moulin Kevin</v>
      </c>
      <c r="B2067" s="23" t="str">
        <f t="shared" si="374"/>
        <v>667.80.278.0</v>
      </c>
      <c r="C2067" s="23" t="str">
        <f t="shared" si="375"/>
        <v>R9</v>
      </c>
      <c r="D2067" s="23">
        <f t="shared" si="376"/>
        <v>0.75</v>
      </c>
      <c r="E2067" s="23" t="str">
        <f t="shared" si="377"/>
        <v>45+</v>
      </c>
      <c r="F2067" s="23" t="str">
        <f t="shared" si="378"/>
        <v>S</v>
      </c>
      <c r="G2067" s="27" t="s">
        <v>25</v>
      </c>
      <c r="H2067" s="27" t="str">
        <f t="shared" si="372"/>
        <v/>
      </c>
      <c r="I2067" s="23" t="str">
        <f t="shared" si="379"/>
        <v>Messieurs</v>
      </c>
      <c r="J2067" t="str">
        <f t="shared" si="380"/>
        <v>278.0</v>
      </c>
      <c r="K2067">
        <f t="shared" si="381"/>
        <v>2</v>
      </c>
      <c r="L2067" s="23" t="str">
        <f t="shared" si="382"/>
        <v>R9 </v>
      </c>
      <c r="M2067" s="23" t="s">
        <v>120</v>
      </c>
      <c r="N2067" s="23" t="s">
        <v>121</v>
      </c>
      <c r="O2067" s="23" t="s">
        <v>2525</v>
      </c>
      <c r="P2067" s="23">
        <v>32606</v>
      </c>
      <c r="Q2067" s="23">
        <v>0.75</v>
      </c>
      <c r="R2067" s="23" t="s">
        <v>76</v>
      </c>
      <c r="S2067" s="23" t="s">
        <v>822</v>
      </c>
    </row>
    <row r="2068" spans="1:19" x14ac:dyDescent="0.35">
      <c r="A2068" s="23" t="str">
        <f t="shared" si="373"/>
        <v>Mourey Pierre</v>
      </c>
      <c r="B2068" s="23" t="str">
        <f t="shared" si="374"/>
        <v>667.96.273.0</v>
      </c>
      <c r="C2068" s="23" t="str">
        <f t="shared" si="375"/>
        <v>R9</v>
      </c>
      <c r="D2068" s="23">
        <f t="shared" si="376"/>
        <v>0.75</v>
      </c>
      <c r="E2068" s="23" t="str">
        <f t="shared" si="377"/>
        <v>A</v>
      </c>
      <c r="F2068" s="23" t="str">
        <f t="shared" si="378"/>
        <v>S</v>
      </c>
      <c r="G2068" s="27" t="s">
        <v>27</v>
      </c>
      <c r="H2068" s="27" t="str">
        <f t="shared" si="372"/>
        <v/>
      </c>
      <c r="I2068" s="23" t="str">
        <f t="shared" si="379"/>
        <v>Messieurs</v>
      </c>
      <c r="J2068" t="str">
        <f t="shared" si="380"/>
        <v>273.0</v>
      </c>
      <c r="K2068">
        <f t="shared" si="381"/>
        <v>2</v>
      </c>
      <c r="L2068" s="23" t="str">
        <f t="shared" si="382"/>
        <v>R9 </v>
      </c>
      <c r="M2068" s="23" t="s">
        <v>1389</v>
      </c>
      <c r="N2068" s="23" t="s">
        <v>1390</v>
      </c>
      <c r="O2068" s="23" t="s">
        <v>2525</v>
      </c>
      <c r="P2068" s="23">
        <v>32606</v>
      </c>
      <c r="Q2068" s="23">
        <v>0.75</v>
      </c>
      <c r="R2068" s="23" t="s">
        <v>36</v>
      </c>
      <c r="S2068" s="23" t="s">
        <v>822</v>
      </c>
    </row>
    <row r="2069" spans="1:19" x14ac:dyDescent="0.35">
      <c r="A2069" s="23" t="str">
        <f t="shared" si="373"/>
        <v>Mourier Florent</v>
      </c>
      <c r="B2069" s="23" t="str">
        <f t="shared" si="374"/>
        <v>667.76.165.0</v>
      </c>
      <c r="C2069" s="23" t="str">
        <f t="shared" si="375"/>
        <v>R9</v>
      </c>
      <c r="D2069" s="23">
        <f t="shared" si="376"/>
        <v>0.75</v>
      </c>
      <c r="E2069" s="23" t="str">
        <f t="shared" si="377"/>
        <v>50+</v>
      </c>
      <c r="F2069" s="23" t="str">
        <f t="shared" si="378"/>
        <v>S</v>
      </c>
      <c r="G2069" s="27" t="s">
        <v>2783</v>
      </c>
      <c r="H2069" s="27" t="str">
        <f t="shared" si="372"/>
        <v/>
      </c>
      <c r="I2069" s="23" t="str">
        <f t="shared" si="379"/>
        <v>Messieurs</v>
      </c>
      <c r="J2069" t="str">
        <f t="shared" si="380"/>
        <v>165.0</v>
      </c>
      <c r="K2069">
        <f t="shared" si="381"/>
        <v>1</v>
      </c>
      <c r="L2069" s="23" t="str">
        <f t="shared" si="382"/>
        <v>R9 </v>
      </c>
      <c r="M2069" s="23" t="s">
        <v>1616</v>
      </c>
      <c r="N2069" s="23" t="s">
        <v>1617</v>
      </c>
      <c r="O2069" s="23" t="s">
        <v>2525</v>
      </c>
      <c r="P2069" s="23">
        <v>32606</v>
      </c>
      <c r="Q2069" s="23">
        <v>0.75</v>
      </c>
      <c r="R2069" s="23" t="s">
        <v>39</v>
      </c>
      <c r="S2069" s="23" t="s">
        <v>822</v>
      </c>
    </row>
    <row r="2070" spans="1:19" x14ac:dyDescent="0.35">
      <c r="A2070" s="23" t="str">
        <f t="shared" si="373"/>
        <v>Mouron Julie</v>
      </c>
      <c r="B2070" s="23" t="str">
        <f t="shared" si="374"/>
        <v>605.88.752.0</v>
      </c>
      <c r="C2070" s="23" t="str">
        <f t="shared" si="375"/>
        <v>R9</v>
      </c>
      <c r="D2070" s="23">
        <f t="shared" si="376"/>
        <v>0.74299999999999999</v>
      </c>
      <c r="E2070" s="23" t="str">
        <f t="shared" si="377"/>
        <v>35+</v>
      </c>
      <c r="F2070" s="23" t="str">
        <f t="shared" si="378"/>
        <v>A</v>
      </c>
      <c r="G2070" s="27" t="s">
        <v>3274</v>
      </c>
      <c r="H2070" s="27" t="str">
        <f t="shared" si="372"/>
        <v/>
      </c>
      <c r="I2070" s="23" t="str">
        <f t="shared" si="379"/>
        <v>Dames</v>
      </c>
      <c r="J2070" t="str">
        <f t="shared" si="380"/>
        <v>752.0</v>
      </c>
      <c r="K2070">
        <f t="shared" si="381"/>
        <v>7</v>
      </c>
      <c r="L2070" s="23" t="str">
        <f t="shared" si="382"/>
        <v>R9 </v>
      </c>
      <c r="M2070" s="23" t="s">
        <v>5993</v>
      </c>
      <c r="N2070" s="23" t="s">
        <v>5994</v>
      </c>
      <c r="O2070" s="23" t="s">
        <v>2525</v>
      </c>
      <c r="P2070" s="23">
        <v>16773</v>
      </c>
      <c r="Q2070" s="23">
        <v>0.74299999999999999</v>
      </c>
      <c r="R2070" s="23" t="s">
        <v>42</v>
      </c>
      <c r="S2070" s="23" t="s">
        <v>36</v>
      </c>
    </row>
    <row r="2071" spans="1:19" x14ac:dyDescent="0.35">
      <c r="A2071" s="23" t="str">
        <f t="shared" si="373"/>
        <v>Mouron Patrick</v>
      </c>
      <c r="B2071" s="23" t="str">
        <f t="shared" si="374"/>
        <v>667.57.120.0</v>
      </c>
      <c r="C2071" s="23" t="str">
        <f t="shared" si="375"/>
        <v>R9</v>
      </c>
      <c r="D2071" s="23">
        <f t="shared" si="376"/>
        <v>0.75</v>
      </c>
      <c r="E2071" s="23" t="str">
        <f t="shared" si="377"/>
        <v>65+</v>
      </c>
      <c r="F2071" s="23" t="str">
        <f t="shared" si="378"/>
        <v>S</v>
      </c>
      <c r="G2071" s="27" t="s">
        <v>3273</v>
      </c>
      <c r="H2071" s="27" t="str">
        <f t="shared" si="372"/>
        <v/>
      </c>
      <c r="I2071" s="23" t="str">
        <f t="shared" si="379"/>
        <v>Messieurs</v>
      </c>
      <c r="J2071" t="str">
        <f t="shared" si="380"/>
        <v>120.0</v>
      </c>
      <c r="K2071">
        <f t="shared" si="381"/>
        <v>1</v>
      </c>
      <c r="L2071" s="23" t="str">
        <f t="shared" si="382"/>
        <v>R9 </v>
      </c>
      <c r="M2071" s="23" t="s">
        <v>3545</v>
      </c>
      <c r="N2071" s="23" t="s">
        <v>3546</v>
      </c>
      <c r="O2071" s="23" t="s">
        <v>2525</v>
      </c>
      <c r="P2071" s="23">
        <v>32606</v>
      </c>
      <c r="Q2071" s="23">
        <v>0.75</v>
      </c>
      <c r="R2071" s="23" t="s">
        <v>96</v>
      </c>
      <c r="S2071" s="23" t="s">
        <v>822</v>
      </c>
    </row>
    <row r="2072" spans="1:19" x14ac:dyDescent="0.35">
      <c r="A2072" s="23" t="str">
        <f t="shared" si="373"/>
        <v>Muaccad Rafaella</v>
      </c>
      <c r="B2072" s="23" t="str">
        <f t="shared" si="374"/>
        <v>668.06.877.0</v>
      </c>
      <c r="C2072" s="23" t="str">
        <f t="shared" si="375"/>
        <v>R5</v>
      </c>
      <c r="D2072" s="23">
        <f t="shared" si="376"/>
        <v>5.5270000000000001</v>
      </c>
      <c r="E2072" s="23" t="str">
        <f t="shared" si="377"/>
        <v>A</v>
      </c>
      <c r="F2072" s="23" t="str">
        <f t="shared" si="378"/>
        <v>S</v>
      </c>
      <c r="G2072" s="27" t="s">
        <v>1733</v>
      </c>
      <c r="H2072" s="27" t="str">
        <f t="shared" si="372"/>
        <v/>
      </c>
      <c r="I2072" s="23" t="str">
        <f t="shared" si="379"/>
        <v>Dames</v>
      </c>
      <c r="J2072" t="str">
        <f t="shared" si="380"/>
        <v>877.0</v>
      </c>
      <c r="K2072">
        <f t="shared" si="381"/>
        <v>8</v>
      </c>
      <c r="L2072" s="23" t="str">
        <f t="shared" si="382"/>
        <v>R5 </v>
      </c>
      <c r="M2072" s="23" t="s">
        <v>6150</v>
      </c>
      <c r="N2072" s="23" t="s">
        <v>6151</v>
      </c>
      <c r="O2072" s="23" t="s">
        <v>2536</v>
      </c>
      <c r="P2072" s="23">
        <v>1139</v>
      </c>
      <c r="Q2072" s="23">
        <v>5.5270000000000001</v>
      </c>
      <c r="R2072" s="23" t="s">
        <v>36</v>
      </c>
      <c r="S2072" s="23" t="s">
        <v>822</v>
      </c>
    </row>
    <row r="2073" spans="1:19" x14ac:dyDescent="0.35">
      <c r="A2073" s="23" t="str">
        <f t="shared" si="373"/>
        <v>Mudry François</v>
      </c>
      <c r="B2073" s="23" t="str">
        <f t="shared" si="374"/>
        <v>668.68.142.0</v>
      </c>
      <c r="C2073" s="23" t="str">
        <f t="shared" si="375"/>
        <v>R7</v>
      </c>
      <c r="D2073" s="23">
        <f t="shared" si="376"/>
        <v>2.161</v>
      </c>
      <c r="E2073" s="23" t="str">
        <f t="shared" si="377"/>
        <v>55+</v>
      </c>
      <c r="F2073" s="23" t="str">
        <f t="shared" si="378"/>
        <v>A</v>
      </c>
      <c r="G2073" s="27" t="s">
        <v>3274</v>
      </c>
      <c r="H2073" s="27" t="str">
        <f t="shared" si="372"/>
        <v/>
      </c>
      <c r="I2073" s="23" t="str">
        <f t="shared" si="379"/>
        <v>Messieurs</v>
      </c>
      <c r="J2073" t="str">
        <f t="shared" si="380"/>
        <v>142.0</v>
      </c>
      <c r="K2073">
        <f t="shared" si="381"/>
        <v>1</v>
      </c>
      <c r="L2073" s="23" t="str">
        <f t="shared" si="382"/>
        <v>R7 </v>
      </c>
      <c r="M2073" s="23" t="s">
        <v>3720</v>
      </c>
      <c r="N2073" s="23" t="s">
        <v>3721</v>
      </c>
      <c r="O2073" s="23" t="s">
        <v>2518</v>
      </c>
      <c r="P2073" s="23">
        <v>18197</v>
      </c>
      <c r="Q2073" s="23">
        <v>2.161</v>
      </c>
      <c r="R2073" s="23" t="s">
        <v>53</v>
      </c>
      <c r="S2073" s="23" t="s">
        <v>36</v>
      </c>
    </row>
    <row r="2074" spans="1:19" x14ac:dyDescent="0.35">
      <c r="A2074" s="23" t="str">
        <f t="shared" si="373"/>
        <v>Mudry Ludovic</v>
      </c>
      <c r="B2074" s="23" t="str">
        <f t="shared" si="374"/>
        <v>668.94.241.0</v>
      </c>
      <c r="C2074" s="23" t="str">
        <f t="shared" si="375"/>
        <v>R9</v>
      </c>
      <c r="D2074" s="23">
        <f t="shared" si="376"/>
        <v>0.75</v>
      </c>
      <c r="E2074" s="23" t="str">
        <f t="shared" si="377"/>
        <v>A</v>
      </c>
      <c r="F2074" s="23" t="str">
        <f t="shared" si="378"/>
        <v>A</v>
      </c>
      <c r="G2074" s="27" t="s">
        <v>27</v>
      </c>
      <c r="H2074" s="27" t="str">
        <f t="shared" si="372"/>
        <v/>
      </c>
      <c r="I2074" s="23" t="str">
        <f t="shared" si="379"/>
        <v>Messieurs</v>
      </c>
      <c r="J2074" t="str">
        <f t="shared" si="380"/>
        <v>241.0</v>
      </c>
      <c r="K2074">
        <f t="shared" si="381"/>
        <v>2</v>
      </c>
      <c r="L2074" s="23" t="str">
        <f t="shared" si="382"/>
        <v>R9 </v>
      </c>
      <c r="M2074" s="23" t="s">
        <v>6043</v>
      </c>
      <c r="N2074" s="23" t="s">
        <v>6044</v>
      </c>
      <c r="O2074" s="23" t="s">
        <v>2525</v>
      </c>
      <c r="P2074" s="23">
        <v>32606</v>
      </c>
      <c r="Q2074" s="23">
        <v>0.75</v>
      </c>
      <c r="R2074" s="23" t="s">
        <v>36</v>
      </c>
      <c r="S2074" s="23" t="s">
        <v>36</v>
      </c>
    </row>
    <row r="2075" spans="1:19" x14ac:dyDescent="0.35">
      <c r="A2075" s="23" t="str">
        <f t="shared" si="373"/>
        <v>Mugnier Jérémie</v>
      </c>
      <c r="B2075" s="23" t="str">
        <f t="shared" si="374"/>
        <v>668.98.230.0</v>
      </c>
      <c r="C2075" s="23" t="str">
        <f t="shared" si="375"/>
        <v>R9</v>
      </c>
      <c r="D2075" s="23">
        <f t="shared" si="376"/>
        <v>0.75</v>
      </c>
      <c r="E2075" s="23" t="str">
        <f t="shared" si="377"/>
        <v>A</v>
      </c>
      <c r="F2075" s="23" t="str">
        <f t="shared" si="378"/>
        <v>S</v>
      </c>
      <c r="G2075" s="27" t="s">
        <v>27</v>
      </c>
      <c r="H2075" s="27" t="str">
        <f t="shared" si="372"/>
        <v/>
      </c>
      <c r="I2075" s="23" t="str">
        <f t="shared" si="379"/>
        <v>Messieurs</v>
      </c>
      <c r="J2075" t="str">
        <f t="shared" si="380"/>
        <v>230.0</v>
      </c>
      <c r="K2075">
        <f t="shared" si="381"/>
        <v>2</v>
      </c>
      <c r="L2075" s="23" t="str">
        <f t="shared" si="382"/>
        <v>R9 </v>
      </c>
      <c r="M2075" s="23" t="s">
        <v>1391</v>
      </c>
      <c r="N2075" s="23" t="s">
        <v>1392</v>
      </c>
      <c r="O2075" s="23" t="s">
        <v>2525</v>
      </c>
      <c r="P2075" s="23">
        <v>32606</v>
      </c>
      <c r="Q2075" s="23">
        <v>0.75</v>
      </c>
      <c r="R2075" s="23" t="s">
        <v>36</v>
      </c>
      <c r="S2075" s="23" t="s">
        <v>822</v>
      </c>
    </row>
    <row r="2076" spans="1:19" x14ac:dyDescent="0.35">
      <c r="A2076" s="23" t="str">
        <f t="shared" si="373"/>
        <v>Mugnier Maxime</v>
      </c>
      <c r="B2076" s="23" t="str">
        <f t="shared" si="374"/>
        <v>668.99.444.0</v>
      </c>
      <c r="C2076" s="23" t="str">
        <f t="shared" si="375"/>
        <v>R9</v>
      </c>
      <c r="D2076" s="23">
        <f t="shared" si="376"/>
        <v>0.75</v>
      </c>
      <c r="E2076" s="23" t="str">
        <f t="shared" si="377"/>
        <v>A</v>
      </c>
      <c r="F2076" s="23" t="str">
        <f t="shared" si="378"/>
        <v>S</v>
      </c>
      <c r="G2076" s="27" t="s">
        <v>27</v>
      </c>
      <c r="H2076" s="27" t="str">
        <f t="shared" si="372"/>
        <v/>
      </c>
      <c r="I2076" s="23" t="str">
        <f t="shared" si="379"/>
        <v>Messieurs</v>
      </c>
      <c r="J2076" t="str">
        <f t="shared" si="380"/>
        <v>444.0</v>
      </c>
      <c r="K2076">
        <f t="shared" si="381"/>
        <v>4</v>
      </c>
      <c r="L2076" s="23" t="str">
        <f t="shared" si="382"/>
        <v>R9 </v>
      </c>
      <c r="M2076" s="23" t="s">
        <v>1393</v>
      </c>
      <c r="N2076" s="23" t="s">
        <v>1394</v>
      </c>
      <c r="O2076" s="23" t="s">
        <v>2525</v>
      </c>
      <c r="P2076" s="23">
        <v>32606</v>
      </c>
      <c r="Q2076" s="23">
        <v>0.75</v>
      </c>
      <c r="R2076" s="23" t="s">
        <v>36</v>
      </c>
      <c r="S2076" s="23" t="s">
        <v>822</v>
      </c>
    </row>
    <row r="2077" spans="1:19" x14ac:dyDescent="0.35">
      <c r="A2077" s="23" t="str">
        <f t="shared" si="373"/>
        <v>Mugnier Tom</v>
      </c>
      <c r="B2077" s="23" t="str">
        <f t="shared" si="374"/>
        <v>668.02.368.0</v>
      </c>
      <c r="C2077" s="23" t="str">
        <f t="shared" si="375"/>
        <v>R9</v>
      </c>
      <c r="D2077" s="23">
        <f t="shared" si="376"/>
        <v>0.75</v>
      </c>
      <c r="E2077" s="23" t="str">
        <f t="shared" si="377"/>
        <v>A</v>
      </c>
      <c r="F2077" s="23" t="str">
        <f t="shared" si="378"/>
        <v>S</v>
      </c>
      <c r="G2077" s="27" t="s">
        <v>27</v>
      </c>
      <c r="H2077" s="27" t="str">
        <f t="shared" si="372"/>
        <v/>
      </c>
      <c r="I2077" s="23" t="str">
        <f t="shared" si="379"/>
        <v>Messieurs</v>
      </c>
      <c r="J2077" t="str">
        <f t="shared" si="380"/>
        <v>368.0</v>
      </c>
      <c r="K2077">
        <f t="shared" si="381"/>
        <v>3</v>
      </c>
      <c r="L2077" s="23" t="str">
        <f t="shared" si="382"/>
        <v>R9 </v>
      </c>
      <c r="M2077" s="23" t="s">
        <v>1395</v>
      </c>
      <c r="N2077" s="23" t="s">
        <v>1396</v>
      </c>
      <c r="O2077" s="23" t="s">
        <v>2525</v>
      </c>
      <c r="P2077" s="23">
        <v>32606</v>
      </c>
      <c r="Q2077" s="23">
        <v>0.75</v>
      </c>
      <c r="R2077" s="23" t="s">
        <v>36</v>
      </c>
      <c r="S2077" s="23" t="s">
        <v>822</v>
      </c>
    </row>
    <row r="2078" spans="1:19" x14ac:dyDescent="0.35">
      <c r="A2078" s="23" t="str">
        <f t="shared" si="373"/>
        <v>Muller Cédric</v>
      </c>
      <c r="B2078" s="23" t="str">
        <f t="shared" si="374"/>
        <v>671.13.451.0</v>
      </c>
      <c r="C2078" s="23" t="str">
        <f t="shared" si="375"/>
        <v>R7</v>
      </c>
      <c r="D2078" s="23">
        <f t="shared" si="376"/>
        <v>3.3940000000000001</v>
      </c>
      <c r="E2078" s="23" t="str">
        <f t="shared" si="377"/>
        <v>14&amp;U</v>
      </c>
      <c r="F2078" s="23" t="str">
        <f t="shared" si="378"/>
        <v>A</v>
      </c>
      <c r="G2078" s="27" t="s">
        <v>27</v>
      </c>
      <c r="H2078" s="27" t="str">
        <f t="shared" si="372"/>
        <v/>
      </c>
      <c r="I2078" s="23" t="str">
        <f t="shared" si="379"/>
        <v>Messieurs</v>
      </c>
      <c r="J2078" t="str">
        <f t="shared" si="380"/>
        <v>451.0</v>
      </c>
      <c r="K2078">
        <f t="shared" si="381"/>
        <v>4</v>
      </c>
      <c r="L2078" s="23" t="str">
        <f t="shared" si="382"/>
        <v>R7 </v>
      </c>
      <c r="M2078" s="23" t="s">
        <v>3861</v>
      </c>
      <c r="N2078" s="23" t="s">
        <v>3862</v>
      </c>
      <c r="O2078" s="23" t="s">
        <v>2518</v>
      </c>
      <c r="P2078" s="23">
        <v>10542</v>
      </c>
      <c r="Q2078" s="23">
        <v>3.3940000000000001</v>
      </c>
      <c r="R2078" s="23" t="s">
        <v>81</v>
      </c>
      <c r="S2078" s="23" t="s">
        <v>36</v>
      </c>
    </row>
    <row r="2079" spans="1:19" x14ac:dyDescent="0.35">
      <c r="A2079" s="23" t="str">
        <f t="shared" si="373"/>
        <v>Muller Clara</v>
      </c>
      <c r="B2079" s="23" t="str">
        <f t="shared" si="374"/>
        <v>671.15.622.0</v>
      </c>
      <c r="C2079" s="23" t="str">
        <f t="shared" si="375"/>
        <v>R7</v>
      </c>
      <c r="D2079" s="23">
        <f t="shared" si="376"/>
        <v>1.819</v>
      </c>
      <c r="E2079" s="23" t="str">
        <f t="shared" si="377"/>
        <v>12&amp;U</v>
      </c>
      <c r="F2079" s="23" t="str">
        <f t="shared" si="378"/>
        <v>A</v>
      </c>
      <c r="G2079" s="27" t="s">
        <v>27</v>
      </c>
      <c r="H2079" s="27" t="str">
        <f t="shared" si="372"/>
        <v/>
      </c>
      <c r="I2079" s="23" t="str">
        <f t="shared" si="379"/>
        <v>Dames</v>
      </c>
      <c r="J2079" t="str">
        <f t="shared" si="380"/>
        <v>622.0</v>
      </c>
      <c r="K2079">
        <f t="shared" si="381"/>
        <v>6</v>
      </c>
      <c r="L2079" s="23" t="str">
        <f t="shared" si="382"/>
        <v>R7 </v>
      </c>
      <c r="M2079" s="23" t="s">
        <v>3853</v>
      </c>
      <c r="N2079" s="23" t="s">
        <v>3854</v>
      </c>
      <c r="O2079" s="23" t="s">
        <v>2518</v>
      </c>
      <c r="P2079" s="23">
        <v>7458</v>
      </c>
      <c r="Q2079" s="23">
        <v>1.819</v>
      </c>
      <c r="R2079" s="23" t="s">
        <v>50</v>
      </c>
      <c r="S2079" s="23" t="s">
        <v>36</v>
      </c>
    </row>
    <row r="2080" spans="1:19" x14ac:dyDescent="0.35">
      <c r="A2080" s="23" t="str">
        <f t="shared" si="373"/>
        <v>Muller Victor</v>
      </c>
      <c r="B2080" s="23" t="str">
        <f t="shared" si="374"/>
        <v>671.01.262.0</v>
      </c>
      <c r="C2080" s="23" t="str">
        <f t="shared" si="375"/>
        <v>R8</v>
      </c>
      <c r="D2080" s="23">
        <f t="shared" si="376"/>
        <v>1.0629999999999999</v>
      </c>
      <c r="E2080" s="23" t="str">
        <f t="shared" si="377"/>
        <v>A</v>
      </c>
      <c r="F2080" s="23" t="str">
        <f t="shared" si="378"/>
        <v>S</v>
      </c>
      <c r="G2080" s="27" t="s">
        <v>27</v>
      </c>
      <c r="H2080" s="27" t="str">
        <f t="shared" si="372"/>
        <v/>
      </c>
      <c r="I2080" s="23" t="str">
        <f t="shared" si="379"/>
        <v>Messieurs</v>
      </c>
      <c r="J2080" t="str">
        <f t="shared" si="380"/>
        <v>262.0</v>
      </c>
      <c r="K2080">
        <f t="shared" si="381"/>
        <v>2</v>
      </c>
      <c r="L2080" s="23" t="str">
        <f t="shared" si="382"/>
        <v>R8 </v>
      </c>
      <c r="M2080" s="23" t="s">
        <v>367</v>
      </c>
      <c r="N2080" s="23" t="s">
        <v>368</v>
      </c>
      <c r="O2080" s="23" t="s">
        <v>2522</v>
      </c>
      <c r="P2080" s="23">
        <v>28423</v>
      </c>
      <c r="Q2080" s="23">
        <v>1.0629999999999999</v>
      </c>
      <c r="R2080" s="23" t="s">
        <v>36</v>
      </c>
      <c r="S2080" s="23" t="s">
        <v>822</v>
      </c>
    </row>
    <row r="2081" spans="1:19" x14ac:dyDescent="0.35">
      <c r="A2081" s="23" t="str">
        <f t="shared" si="373"/>
        <v>Mumenthaler Christian</v>
      </c>
      <c r="B2081" s="23" t="str">
        <f t="shared" si="374"/>
        <v>672.81.171.0</v>
      </c>
      <c r="C2081" s="23" t="str">
        <f t="shared" si="375"/>
        <v>R9</v>
      </c>
      <c r="D2081" s="23">
        <f t="shared" si="376"/>
        <v>0.75</v>
      </c>
      <c r="E2081" s="23" t="str">
        <f t="shared" si="377"/>
        <v>45+</v>
      </c>
      <c r="F2081" s="23" t="str">
        <f t="shared" si="378"/>
        <v>A</v>
      </c>
      <c r="G2081" s="27" t="s">
        <v>1733</v>
      </c>
      <c r="H2081" s="27" t="str">
        <f t="shared" si="372"/>
        <v/>
      </c>
      <c r="I2081" s="23" t="str">
        <f t="shared" si="379"/>
        <v>Messieurs</v>
      </c>
      <c r="J2081" t="str">
        <f t="shared" si="380"/>
        <v>171.0</v>
      </c>
      <c r="K2081">
        <f t="shared" si="381"/>
        <v>1</v>
      </c>
      <c r="L2081" s="23" t="str">
        <f t="shared" si="382"/>
        <v>R9 </v>
      </c>
      <c r="M2081" s="23" t="s">
        <v>2050</v>
      </c>
      <c r="N2081" s="23" t="s">
        <v>2051</v>
      </c>
      <c r="O2081" s="23" t="s">
        <v>2525</v>
      </c>
      <c r="P2081" s="23">
        <v>32606</v>
      </c>
      <c r="Q2081" s="23">
        <v>0.75</v>
      </c>
      <c r="R2081" s="23" t="s">
        <v>76</v>
      </c>
      <c r="S2081" s="23" t="s">
        <v>36</v>
      </c>
    </row>
    <row r="2082" spans="1:19" x14ac:dyDescent="0.35">
      <c r="A2082" s="23" t="str">
        <f t="shared" si="373"/>
        <v>Mumenthaler Gerardo</v>
      </c>
      <c r="B2082" s="23" t="str">
        <f t="shared" si="374"/>
        <v>672.53.242.0</v>
      </c>
      <c r="C2082" s="23" t="str">
        <f t="shared" si="375"/>
        <v>R5</v>
      </c>
      <c r="D2082" s="23">
        <f t="shared" si="376"/>
        <v>5.3049999999999997</v>
      </c>
      <c r="E2082" s="23" t="str">
        <f t="shared" si="377"/>
        <v>70+</v>
      </c>
      <c r="F2082" s="23" t="str">
        <f t="shared" si="378"/>
        <v>A</v>
      </c>
      <c r="G2082" s="27" t="s">
        <v>1733</v>
      </c>
      <c r="H2082" s="27" t="str">
        <f t="shared" si="372"/>
        <v/>
      </c>
      <c r="I2082" s="23" t="str">
        <f t="shared" si="379"/>
        <v>Messieurs</v>
      </c>
      <c r="J2082" t="str">
        <f t="shared" si="380"/>
        <v>242.0</v>
      </c>
      <c r="K2082">
        <f t="shared" si="381"/>
        <v>2</v>
      </c>
      <c r="L2082" s="23" t="str">
        <f t="shared" si="382"/>
        <v>R5 </v>
      </c>
      <c r="M2082" s="23" t="s">
        <v>1854</v>
      </c>
      <c r="N2082" s="23" t="s">
        <v>1855</v>
      </c>
      <c r="O2082" s="23" t="s">
        <v>2536</v>
      </c>
      <c r="P2082" s="23">
        <v>3565</v>
      </c>
      <c r="Q2082" s="23">
        <v>5.3049999999999997</v>
      </c>
      <c r="R2082" s="23" t="s">
        <v>144</v>
      </c>
      <c r="S2082" s="23" t="s">
        <v>36</v>
      </c>
    </row>
    <row r="2083" spans="1:19" x14ac:dyDescent="0.35">
      <c r="A2083" s="23" t="str">
        <f t="shared" si="373"/>
        <v>Munch Henrik</v>
      </c>
      <c r="B2083" s="23" t="str">
        <f t="shared" si="374"/>
        <v>672.95.366.0</v>
      </c>
      <c r="C2083" s="23" t="str">
        <f t="shared" si="375"/>
        <v>R9</v>
      </c>
      <c r="D2083" s="23">
        <f t="shared" si="376"/>
        <v>0.75</v>
      </c>
      <c r="E2083" s="23" t="str">
        <f t="shared" si="377"/>
        <v>A</v>
      </c>
      <c r="F2083" s="23" t="str">
        <f t="shared" si="378"/>
        <v>S</v>
      </c>
      <c r="G2083" s="27" t="s">
        <v>1733</v>
      </c>
      <c r="H2083" s="27" t="str">
        <f t="shared" ref="H2083:H2143" si="383">IF(B2083=B2082,1,"")</f>
        <v/>
      </c>
      <c r="I2083" s="23" t="str">
        <f t="shared" si="379"/>
        <v>Messieurs</v>
      </c>
      <c r="J2083" t="str">
        <f t="shared" si="380"/>
        <v>366.0</v>
      </c>
      <c r="K2083">
        <f t="shared" si="381"/>
        <v>3</v>
      </c>
      <c r="L2083" s="23" t="str">
        <f t="shared" si="382"/>
        <v>R9 </v>
      </c>
      <c r="M2083" s="23" t="s">
        <v>1804</v>
      </c>
      <c r="N2083" s="23" t="s">
        <v>1805</v>
      </c>
      <c r="O2083" s="23" t="s">
        <v>2525</v>
      </c>
      <c r="P2083" s="23">
        <v>32606</v>
      </c>
      <c r="Q2083" s="23">
        <v>0.75</v>
      </c>
      <c r="R2083" s="23" t="s">
        <v>36</v>
      </c>
      <c r="S2083" s="23" t="s">
        <v>822</v>
      </c>
    </row>
    <row r="2084" spans="1:19" x14ac:dyDescent="0.35">
      <c r="A2084" s="23" t="str">
        <f t="shared" si="373"/>
        <v>Mundler Philippe</v>
      </c>
      <c r="B2084" s="23" t="str">
        <f t="shared" si="374"/>
        <v>672.64.259.0</v>
      </c>
      <c r="C2084" s="23" t="str">
        <f t="shared" si="375"/>
        <v>R7</v>
      </c>
      <c r="D2084" s="23">
        <f t="shared" si="376"/>
        <v>2.468</v>
      </c>
      <c r="E2084" s="23" t="str">
        <f t="shared" si="377"/>
        <v>60+</v>
      </c>
      <c r="F2084" s="23" t="str">
        <f t="shared" si="378"/>
        <v>A</v>
      </c>
      <c r="G2084" s="27" t="s">
        <v>4910</v>
      </c>
      <c r="H2084" s="27" t="str">
        <f t="shared" si="383"/>
        <v/>
      </c>
      <c r="I2084" s="23" t="str">
        <f t="shared" si="379"/>
        <v>Messieurs</v>
      </c>
      <c r="J2084" t="str">
        <f t="shared" si="380"/>
        <v>259.0</v>
      </c>
      <c r="K2084">
        <f t="shared" si="381"/>
        <v>2</v>
      </c>
      <c r="L2084" s="23" t="str">
        <f t="shared" si="382"/>
        <v>R7 </v>
      </c>
      <c r="M2084" s="23" t="s">
        <v>6635</v>
      </c>
      <c r="N2084" s="23" t="s">
        <v>6636</v>
      </c>
      <c r="O2084" s="23" t="s">
        <v>2518</v>
      </c>
      <c r="P2084" s="23">
        <v>16018</v>
      </c>
      <c r="Q2084" s="23">
        <v>2.468</v>
      </c>
      <c r="R2084" s="23" t="s">
        <v>47</v>
      </c>
      <c r="S2084" s="23" t="s">
        <v>36</v>
      </c>
    </row>
    <row r="2085" spans="1:19" x14ac:dyDescent="0.35">
      <c r="A2085" s="23" t="str">
        <f t="shared" si="373"/>
        <v>Murer Michel</v>
      </c>
      <c r="B2085" s="23" t="str">
        <f t="shared" si="374"/>
        <v>673.71.138.0</v>
      </c>
      <c r="C2085" s="23" t="str">
        <f t="shared" si="375"/>
        <v>R8</v>
      </c>
      <c r="D2085" s="23">
        <f t="shared" si="376"/>
        <v>0.95899999999999996</v>
      </c>
      <c r="E2085" s="23" t="str">
        <f t="shared" si="377"/>
        <v>55+</v>
      </c>
      <c r="F2085" s="23" t="str">
        <f t="shared" si="378"/>
        <v>A</v>
      </c>
      <c r="G2085" s="27" t="s">
        <v>1733</v>
      </c>
      <c r="H2085" s="27" t="str">
        <f t="shared" si="383"/>
        <v/>
      </c>
      <c r="I2085" s="23" t="str">
        <f t="shared" si="379"/>
        <v>Messieurs</v>
      </c>
      <c r="J2085" t="str">
        <f t="shared" si="380"/>
        <v>138.0</v>
      </c>
      <c r="K2085">
        <f t="shared" si="381"/>
        <v>1</v>
      </c>
      <c r="L2085" s="23" t="str">
        <f t="shared" si="382"/>
        <v>R8 </v>
      </c>
      <c r="M2085" s="23" t="s">
        <v>1904</v>
      </c>
      <c r="N2085" s="23" t="s">
        <v>1905</v>
      </c>
      <c r="O2085" s="23" t="s">
        <v>2522</v>
      </c>
      <c r="P2085" s="23">
        <v>29604</v>
      </c>
      <c r="Q2085" s="23">
        <v>0.95899999999999996</v>
      </c>
      <c r="R2085" s="23" t="s">
        <v>53</v>
      </c>
      <c r="S2085" s="23" t="s">
        <v>36</v>
      </c>
    </row>
    <row r="2086" spans="1:19" x14ac:dyDescent="0.35">
      <c r="A2086" s="23" t="str">
        <f t="shared" si="373"/>
        <v>Murith David</v>
      </c>
      <c r="B2086" s="23" t="str">
        <f t="shared" si="374"/>
        <v>673.70.152.0</v>
      </c>
      <c r="C2086" s="23" t="str">
        <f t="shared" si="375"/>
        <v>R9</v>
      </c>
      <c r="D2086" s="23">
        <f t="shared" si="376"/>
        <v>0.75</v>
      </c>
      <c r="E2086" s="23" t="str">
        <f t="shared" si="377"/>
        <v>55+</v>
      </c>
      <c r="F2086" s="23" t="str">
        <f t="shared" si="378"/>
        <v>S</v>
      </c>
      <c r="G2086" s="27" t="s">
        <v>1733</v>
      </c>
      <c r="H2086" s="27" t="str">
        <f t="shared" si="383"/>
        <v/>
      </c>
      <c r="I2086" s="23" t="str">
        <f t="shared" si="379"/>
        <v>Messieurs</v>
      </c>
      <c r="J2086" t="str">
        <f t="shared" si="380"/>
        <v>152.0</v>
      </c>
      <c r="K2086">
        <f t="shared" si="381"/>
        <v>1</v>
      </c>
      <c r="L2086" s="23" t="str">
        <f t="shared" si="382"/>
        <v>R9 </v>
      </c>
      <c r="M2086" s="23" t="s">
        <v>2737</v>
      </c>
      <c r="N2086" s="23" t="s">
        <v>2738</v>
      </c>
      <c r="O2086" s="23" t="s">
        <v>2525</v>
      </c>
      <c r="P2086" s="23">
        <v>32606</v>
      </c>
      <c r="Q2086" s="23">
        <v>0.75</v>
      </c>
      <c r="R2086" s="23" t="s">
        <v>53</v>
      </c>
      <c r="S2086" s="23" t="s">
        <v>822</v>
      </c>
    </row>
    <row r="2087" spans="1:19" x14ac:dyDescent="0.35">
      <c r="A2087" s="23" t="str">
        <f t="shared" si="373"/>
        <v>Murith Jérémie</v>
      </c>
      <c r="B2087" s="23" t="str">
        <f t="shared" si="374"/>
        <v>673.10.229.0</v>
      </c>
      <c r="C2087" s="23" t="str">
        <f t="shared" si="375"/>
        <v>R7</v>
      </c>
      <c r="D2087" s="23">
        <f t="shared" si="376"/>
        <v>2.1560000000000001</v>
      </c>
      <c r="E2087" s="23" t="str">
        <f t="shared" si="377"/>
        <v>16&amp;U</v>
      </c>
      <c r="F2087" s="23" t="str">
        <f t="shared" si="378"/>
        <v>A</v>
      </c>
      <c r="G2087" s="27" t="s">
        <v>1733</v>
      </c>
      <c r="H2087" s="27" t="str">
        <f t="shared" si="383"/>
        <v/>
      </c>
      <c r="I2087" s="23" t="str">
        <f t="shared" si="379"/>
        <v>Messieurs</v>
      </c>
      <c r="J2087" t="str">
        <f t="shared" si="380"/>
        <v>229.0</v>
      </c>
      <c r="K2087">
        <f t="shared" si="381"/>
        <v>2</v>
      </c>
      <c r="L2087" s="23" t="str">
        <f t="shared" si="382"/>
        <v>R7 </v>
      </c>
      <c r="M2087" s="23" t="s">
        <v>2739</v>
      </c>
      <c r="N2087" s="23" t="s">
        <v>2740</v>
      </c>
      <c r="O2087" s="23" t="s">
        <v>2518</v>
      </c>
      <c r="P2087" s="23">
        <v>18236</v>
      </c>
      <c r="Q2087" s="23">
        <v>2.1560000000000001</v>
      </c>
      <c r="R2087" s="23" t="s">
        <v>85</v>
      </c>
      <c r="S2087" s="23" t="s">
        <v>36</v>
      </c>
    </row>
    <row r="2088" spans="1:19" x14ac:dyDescent="0.35">
      <c r="A2088" s="23" t="str">
        <f t="shared" si="373"/>
        <v>Mury Mathys</v>
      </c>
      <c r="B2088" s="23" t="str">
        <f t="shared" si="374"/>
        <v>673.11.101.0</v>
      </c>
      <c r="C2088" s="23" t="str">
        <f t="shared" si="375"/>
        <v>R5</v>
      </c>
      <c r="D2088" s="23">
        <f t="shared" si="376"/>
        <v>5.2649999999999997</v>
      </c>
      <c r="E2088" s="23" t="str">
        <f t="shared" si="377"/>
        <v>16&amp;U</v>
      </c>
      <c r="F2088" s="23" t="str">
        <f t="shared" si="378"/>
        <v>S</v>
      </c>
      <c r="G2088" s="27" t="s">
        <v>1733</v>
      </c>
      <c r="H2088" s="27" t="str">
        <f t="shared" si="383"/>
        <v/>
      </c>
      <c r="I2088" s="23" t="str">
        <f t="shared" si="379"/>
        <v>Messieurs</v>
      </c>
      <c r="J2088" t="str">
        <f t="shared" si="380"/>
        <v>101.0</v>
      </c>
      <c r="K2088">
        <f t="shared" si="381"/>
        <v>1</v>
      </c>
      <c r="L2088" s="23" t="str">
        <f t="shared" si="382"/>
        <v>R5 </v>
      </c>
      <c r="M2088" s="23" t="s">
        <v>6148</v>
      </c>
      <c r="N2088" s="23" t="s">
        <v>6149</v>
      </c>
      <c r="O2088" s="23" t="s">
        <v>2536</v>
      </c>
      <c r="P2088" s="23">
        <v>3656</v>
      </c>
      <c r="Q2088" s="23">
        <v>5.2649999999999997</v>
      </c>
      <c r="R2088" s="23" t="s">
        <v>85</v>
      </c>
      <c r="S2088" s="23" t="s">
        <v>822</v>
      </c>
    </row>
    <row r="2089" spans="1:19" x14ac:dyDescent="0.35">
      <c r="A2089" s="23" t="str">
        <f t="shared" si="373"/>
        <v>Mustafa Alma</v>
      </c>
      <c r="B2089" s="23" t="str">
        <f t="shared" si="374"/>
        <v>674.04.664.0</v>
      </c>
      <c r="C2089" s="23" t="str">
        <f t="shared" si="375"/>
        <v>R7</v>
      </c>
      <c r="D2089" s="23">
        <f t="shared" si="376"/>
        <v>1.9770000000000001</v>
      </c>
      <c r="E2089" s="23" t="str">
        <f t="shared" si="377"/>
        <v>A</v>
      </c>
      <c r="F2089" s="23" t="str">
        <f t="shared" si="378"/>
        <v>S</v>
      </c>
      <c r="G2089" s="27" t="s">
        <v>1733</v>
      </c>
      <c r="H2089" s="27" t="str">
        <f t="shared" si="383"/>
        <v/>
      </c>
      <c r="I2089" s="23" t="str">
        <f t="shared" si="379"/>
        <v>Dames</v>
      </c>
      <c r="J2089" t="str">
        <f t="shared" si="380"/>
        <v>664.0</v>
      </c>
      <c r="K2089">
        <f t="shared" si="381"/>
        <v>6</v>
      </c>
      <c r="L2089" s="23" t="str">
        <f t="shared" si="382"/>
        <v>R7 </v>
      </c>
      <c r="M2089" s="23" t="s">
        <v>1771</v>
      </c>
      <c r="N2089" s="23" t="s">
        <v>1772</v>
      </c>
      <c r="O2089" s="23" t="s">
        <v>2518</v>
      </c>
      <c r="P2089" s="23">
        <v>6961</v>
      </c>
      <c r="Q2089" s="23">
        <v>1.9770000000000001</v>
      </c>
      <c r="R2089" s="23" t="s">
        <v>36</v>
      </c>
      <c r="S2089" s="23" t="s">
        <v>822</v>
      </c>
    </row>
    <row r="2090" spans="1:19" x14ac:dyDescent="0.35">
      <c r="A2090" s="23" t="str">
        <f t="shared" si="373"/>
        <v>Mustafa Amsela</v>
      </c>
      <c r="B2090" s="23" t="str">
        <f t="shared" si="374"/>
        <v>674.10.801.0</v>
      </c>
      <c r="C2090" s="23" t="str">
        <f t="shared" si="375"/>
        <v>R8</v>
      </c>
      <c r="D2090" s="23">
        <f t="shared" si="376"/>
        <v>1.2470000000000001</v>
      </c>
      <c r="E2090" s="23" t="str">
        <f t="shared" si="377"/>
        <v>16&amp;U</v>
      </c>
      <c r="F2090" s="23" t="str">
        <f t="shared" si="378"/>
        <v>S</v>
      </c>
      <c r="G2090" s="27" t="s">
        <v>1733</v>
      </c>
      <c r="H2090" s="27" t="str">
        <f t="shared" si="383"/>
        <v/>
      </c>
      <c r="I2090" s="23" t="str">
        <f t="shared" si="379"/>
        <v>Dames</v>
      </c>
      <c r="J2090" t="str">
        <f t="shared" si="380"/>
        <v>801.0</v>
      </c>
      <c r="K2090">
        <f t="shared" si="381"/>
        <v>8</v>
      </c>
      <c r="L2090" s="23" t="str">
        <f t="shared" si="382"/>
        <v>R8 </v>
      </c>
      <c r="M2090" s="23" t="s">
        <v>2399</v>
      </c>
      <c r="N2090" s="23" t="s">
        <v>2400</v>
      </c>
      <c r="O2090" s="23" t="s">
        <v>2522</v>
      </c>
      <c r="P2090" s="23">
        <v>9658</v>
      </c>
      <c r="Q2090" s="23">
        <v>1.2470000000000001</v>
      </c>
      <c r="R2090" s="23" t="s">
        <v>85</v>
      </c>
      <c r="S2090" s="23" t="s">
        <v>822</v>
      </c>
    </row>
    <row r="2091" spans="1:19" x14ac:dyDescent="0.35">
      <c r="A2091" s="23" t="str">
        <f t="shared" si="373"/>
        <v>Musy Isabelle</v>
      </c>
      <c r="B2091" s="23" t="str">
        <f t="shared" si="374"/>
        <v>674.68.749.0</v>
      </c>
      <c r="C2091" s="23" t="str">
        <f t="shared" si="375"/>
        <v>R8</v>
      </c>
      <c r="D2091" s="23">
        <f t="shared" si="376"/>
        <v>0.86799999999999999</v>
      </c>
      <c r="E2091" s="23" t="str">
        <f t="shared" si="377"/>
        <v>55+</v>
      </c>
      <c r="F2091" s="23" t="str">
        <f t="shared" si="378"/>
        <v>A</v>
      </c>
      <c r="G2091" s="27" t="s">
        <v>1733</v>
      </c>
      <c r="H2091" s="27" t="str">
        <f t="shared" si="383"/>
        <v/>
      </c>
      <c r="I2091" s="23" t="str">
        <f t="shared" si="379"/>
        <v>Dames</v>
      </c>
      <c r="J2091" t="str">
        <f t="shared" si="380"/>
        <v>749.0</v>
      </c>
      <c r="K2091">
        <f t="shared" si="381"/>
        <v>7</v>
      </c>
      <c r="L2091" s="23" t="str">
        <f t="shared" si="382"/>
        <v>R8 </v>
      </c>
      <c r="M2091" s="23" t="s">
        <v>2679</v>
      </c>
      <c r="N2091" s="23" t="s">
        <v>2680</v>
      </c>
      <c r="O2091" s="23" t="s">
        <v>2522</v>
      </c>
      <c r="P2091" s="23">
        <v>11281</v>
      </c>
      <c r="Q2091" s="23">
        <v>0.86799999999999999</v>
      </c>
      <c r="R2091" s="23" t="s">
        <v>53</v>
      </c>
      <c r="S2091" s="23" t="s">
        <v>36</v>
      </c>
    </row>
    <row r="2092" spans="1:19" x14ac:dyDescent="0.35">
      <c r="A2092" s="23" t="str">
        <f t="shared" si="373"/>
        <v>Mutter Jérôme</v>
      </c>
      <c r="B2092" s="23" t="str">
        <f t="shared" si="374"/>
        <v>674.98.359.0</v>
      </c>
      <c r="C2092" s="23" t="str">
        <f t="shared" si="375"/>
        <v>R9</v>
      </c>
      <c r="D2092" s="23">
        <f t="shared" si="376"/>
        <v>0.75</v>
      </c>
      <c r="E2092" s="23" t="str">
        <f t="shared" si="377"/>
        <v>A</v>
      </c>
      <c r="F2092" s="23" t="str">
        <f t="shared" si="378"/>
        <v>S</v>
      </c>
      <c r="G2092" s="27" t="s">
        <v>25</v>
      </c>
      <c r="H2092" s="27" t="str">
        <f t="shared" si="383"/>
        <v/>
      </c>
      <c r="I2092" s="23" t="str">
        <f t="shared" si="379"/>
        <v>Messieurs</v>
      </c>
      <c r="J2092" t="str">
        <f t="shared" si="380"/>
        <v>359.0</v>
      </c>
      <c r="K2092">
        <f t="shared" si="381"/>
        <v>3</v>
      </c>
      <c r="L2092" s="23" t="str">
        <f t="shared" si="382"/>
        <v>R9 </v>
      </c>
      <c r="M2092" s="23" t="s">
        <v>923</v>
      </c>
      <c r="N2092" s="23" t="s">
        <v>924</v>
      </c>
      <c r="O2092" s="23" t="s">
        <v>2525</v>
      </c>
      <c r="P2092" s="23">
        <v>32606</v>
      </c>
      <c r="Q2092" s="23">
        <v>0.75</v>
      </c>
      <c r="R2092" s="23" t="s">
        <v>36</v>
      </c>
      <c r="S2092" s="23" t="s">
        <v>822</v>
      </c>
    </row>
    <row r="2093" spans="1:19" x14ac:dyDescent="0.35">
      <c r="A2093" s="23" t="str">
        <f t="shared" si="373"/>
        <v>Myard Victor</v>
      </c>
      <c r="B2093" s="23" t="str">
        <f t="shared" si="374"/>
        <v>605.12.489.0</v>
      </c>
      <c r="C2093" s="23" t="str">
        <f t="shared" si="375"/>
        <v>R9</v>
      </c>
      <c r="D2093" s="23">
        <f t="shared" si="376"/>
        <v>0.745</v>
      </c>
      <c r="E2093" s="23" t="str">
        <f t="shared" si="377"/>
        <v>14&amp;U</v>
      </c>
      <c r="F2093" s="23" t="str">
        <f t="shared" si="378"/>
        <v>A</v>
      </c>
      <c r="G2093" s="27" t="s">
        <v>4910</v>
      </c>
      <c r="H2093" s="27" t="str">
        <f t="shared" si="383"/>
        <v/>
      </c>
      <c r="I2093" s="23" t="str">
        <f t="shared" si="379"/>
        <v>Messieurs</v>
      </c>
      <c r="J2093" t="str">
        <f t="shared" si="380"/>
        <v>489.0</v>
      </c>
      <c r="K2093">
        <f t="shared" si="381"/>
        <v>4</v>
      </c>
      <c r="L2093" s="23" t="str">
        <f t="shared" si="382"/>
        <v>R9 </v>
      </c>
      <c r="M2093" s="23" t="s">
        <v>6956</v>
      </c>
      <c r="N2093" s="23" t="s">
        <v>6957</v>
      </c>
      <c r="O2093" s="23" t="s">
        <v>2525</v>
      </c>
      <c r="P2093" s="23">
        <v>44992</v>
      </c>
      <c r="Q2093" s="23">
        <v>0.745</v>
      </c>
      <c r="R2093" s="23" t="s">
        <v>81</v>
      </c>
      <c r="S2093" s="23" t="s">
        <v>36</v>
      </c>
    </row>
    <row r="2094" spans="1:19" x14ac:dyDescent="0.35">
      <c r="A2094" s="23" t="str">
        <f t="shared" si="373"/>
        <v>Nader Noam</v>
      </c>
      <c r="B2094" s="23" t="str">
        <f t="shared" si="374"/>
        <v>675.10.132.0</v>
      </c>
      <c r="C2094" s="23" t="str">
        <f t="shared" si="375"/>
        <v>R8</v>
      </c>
      <c r="D2094" s="23">
        <f t="shared" si="376"/>
        <v>1.131</v>
      </c>
      <c r="E2094" s="23" t="str">
        <f t="shared" si="377"/>
        <v>16&amp;U</v>
      </c>
      <c r="F2094" s="23" t="str">
        <f t="shared" si="378"/>
        <v>S</v>
      </c>
      <c r="G2094" s="27" t="s">
        <v>1733</v>
      </c>
      <c r="H2094" s="27" t="str">
        <f t="shared" si="383"/>
        <v/>
      </c>
      <c r="I2094" s="23" t="str">
        <f t="shared" si="379"/>
        <v>Messieurs</v>
      </c>
      <c r="J2094" t="str">
        <f t="shared" si="380"/>
        <v>132.0</v>
      </c>
      <c r="K2094">
        <f t="shared" si="381"/>
        <v>1</v>
      </c>
      <c r="L2094" s="23" t="str">
        <f t="shared" si="382"/>
        <v>R8 </v>
      </c>
      <c r="M2094" s="23" t="s">
        <v>1888</v>
      </c>
      <c r="N2094" s="23" t="s">
        <v>1889</v>
      </c>
      <c r="O2094" s="23" t="s">
        <v>2522</v>
      </c>
      <c r="P2094" s="23">
        <v>27707</v>
      </c>
      <c r="Q2094" s="23">
        <v>1.131</v>
      </c>
      <c r="R2094" s="23" t="s">
        <v>85</v>
      </c>
      <c r="S2094" s="23" t="s">
        <v>822</v>
      </c>
    </row>
    <row r="2095" spans="1:19" x14ac:dyDescent="0.35">
      <c r="A2095" s="23" t="str">
        <f t="shared" si="373"/>
        <v>Naffati Nassim</v>
      </c>
      <c r="B2095" s="23" t="str">
        <f t="shared" si="374"/>
        <v>675.13.248.0</v>
      </c>
      <c r="C2095" s="23" t="str">
        <f t="shared" si="375"/>
        <v>R8</v>
      </c>
      <c r="D2095" s="23">
        <f t="shared" si="376"/>
        <v>0.88200000000000001</v>
      </c>
      <c r="E2095" s="23" t="str">
        <f t="shared" si="377"/>
        <v>14&amp;U</v>
      </c>
      <c r="F2095" s="23" t="str">
        <f t="shared" si="378"/>
        <v>S</v>
      </c>
      <c r="G2095" s="27" t="s">
        <v>5553</v>
      </c>
      <c r="H2095" s="27" t="str">
        <f t="shared" si="383"/>
        <v/>
      </c>
      <c r="I2095" s="23" t="str">
        <f t="shared" si="379"/>
        <v>Messieurs</v>
      </c>
      <c r="J2095" t="str">
        <f t="shared" si="380"/>
        <v>248.0</v>
      </c>
      <c r="K2095">
        <f t="shared" si="381"/>
        <v>2</v>
      </c>
      <c r="L2095" s="23" t="str">
        <f t="shared" si="382"/>
        <v>R8 </v>
      </c>
      <c r="M2095" s="23" t="s">
        <v>5317</v>
      </c>
      <c r="N2095" s="23" t="s">
        <v>5318</v>
      </c>
      <c r="O2095" s="23" t="s">
        <v>2522</v>
      </c>
      <c r="P2095" s="23">
        <v>30717</v>
      </c>
      <c r="Q2095" s="23">
        <v>0.88200000000000001</v>
      </c>
      <c r="R2095" s="23" t="s">
        <v>81</v>
      </c>
      <c r="S2095" s="23" t="s">
        <v>822</v>
      </c>
    </row>
    <row r="2096" spans="1:19" x14ac:dyDescent="0.35">
      <c r="A2096" s="23" t="str">
        <f t="shared" si="373"/>
        <v>Nagamine Yasuyuki</v>
      </c>
      <c r="B2096" s="23" t="str">
        <f t="shared" si="374"/>
        <v>676.87.319.0</v>
      </c>
      <c r="C2096" s="23" t="str">
        <f t="shared" si="375"/>
        <v>R9</v>
      </c>
      <c r="D2096" s="23">
        <f t="shared" si="376"/>
        <v>0.75</v>
      </c>
      <c r="E2096" s="23" t="str">
        <f t="shared" si="377"/>
        <v>35+</v>
      </c>
      <c r="F2096" s="23" t="str">
        <f t="shared" si="378"/>
        <v>S</v>
      </c>
      <c r="G2096" s="27" t="s">
        <v>5553</v>
      </c>
      <c r="H2096" s="27" t="str">
        <f t="shared" si="383"/>
        <v/>
      </c>
      <c r="I2096" s="23" t="str">
        <f t="shared" si="379"/>
        <v>Messieurs</v>
      </c>
      <c r="J2096" t="str">
        <f t="shared" si="380"/>
        <v>319.0</v>
      </c>
      <c r="K2096">
        <f t="shared" si="381"/>
        <v>3</v>
      </c>
      <c r="L2096" s="23" t="str">
        <f t="shared" si="382"/>
        <v>R9 </v>
      </c>
      <c r="M2096" s="23" t="s">
        <v>5485</v>
      </c>
      <c r="N2096" s="23" t="s">
        <v>5486</v>
      </c>
      <c r="O2096" s="23" t="s">
        <v>2525</v>
      </c>
      <c r="P2096" s="23">
        <v>32606</v>
      </c>
      <c r="Q2096" s="23">
        <v>0.75</v>
      </c>
      <c r="R2096" s="23" t="s">
        <v>42</v>
      </c>
      <c r="S2096" s="23" t="s">
        <v>822</v>
      </c>
    </row>
    <row r="2097" spans="1:19" x14ac:dyDescent="0.35">
      <c r="A2097" s="23" t="str">
        <f t="shared" si="373"/>
        <v>Nagelmackers Winston</v>
      </c>
      <c r="B2097" s="23" t="str">
        <f t="shared" si="374"/>
        <v>676.00.327.0</v>
      </c>
      <c r="C2097" s="23" t="str">
        <f t="shared" si="375"/>
        <v>R9</v>
      </c>
      <c r="D2097" s="23">
        <f t="shared" si="376"/>
        <v>0.75</v>
      </c>
      <c r="E2097" s="23" t="str">
        <f t="shared" si="377"/>
        <v>A</v>
      </c>
      <c r="F2097" s="23" t="str">
        <f t="shared" si="378"/>
        <v>S</v>
      </c>
      <c r="G2097" s="27" t="s">
        <v>3273</v>
      </c>
      <c r="H2097" s="27" t="str">
        <f t="shared" si="383"/>
        <v/>
      </c>
      <c r="I2097" s="23" t="str">
        <f t="shared" si="379"/>
        <v>Messieurs</v>
      </c>
      <c r="J2097" t="str">
        <f t="shared" si="380"/>
        <v>327.0</v>
      </c>
      <c r="K2097">
        <f t="shared" si="381"/>
        <v>3</v>
      </c>
      <c r="L2097" s="23" t="str">
        <f t="shared" si="382"/>
        <v>R9 </v>
      </c>
      <c r="M2097" s="23" t="s">
        <v>3495</v>
      </c>
      <c r="N2097" s="23" t="s">
        <v>3496</v>
      </c>
      <c r="O2097" s="23" t="s">
        <v>2525</v>
      </c>
      <c r="P2097" s="23">
        <v>32606</v>
      </c>
      <c r="Q2097" s="23">
        <v>0.75</v>
      </c>
      <c r="R2097" s="23" t="s">
        <v>36</v>
      </c>
      <c r="S2097" s="23" t="s">
        <v>822</v>
      </c>
    </row>
    <row r="2098" spans="1:19" x14ac:dyDescent="0.35">
      <c r="A2098" s="23" t="str">
        <f t="shared" si="373"/>
        <v>Nagendran Clémence</v>
      </c>
      <c r="B2098" s="23" t="str">
        <f t="shared" si="374"/>
        <v>676.86.834.0</v>
      </c>
      <c r="C2098" s="23" t="str">
        <f t="shared" si="375"/>
        <v>R5</v>
      </c>
      <c r="D2098" s="23">
        <f t="shared" si="376"/>
        <v>4.5819999999999999</v>
      </c>
      <c r="E2098" s="23" t="str">
        <f t="shared" si="377"/>
        <v>40+</v>
      </c>
      <c r="F2098" s="23" t="str">
        <f t="shared" si="378"/>
        <v>A</v>
      </c>
      <c r="G2098" s="27" t="s">
        <v>1733</v>
      </c>
      <c r="H2098" s="27" t="str">
        <f t="shared" si="383"/>
        <v/>
      </c>
      <c r="I2098" s="23" t="str">
        <f t="shared" si="379"/>
        <v>Dames</v>
      </c>
      <c r="J2098" t="str">
        <f t="shared" si="380"/>
        <v>834.0</v>
      </c>
      <c r="K2098">
        <f t="shared" si="381"/>
        <v>8</v>
      </c>
      <c r="L2098" s="23" t="str">
        <f t="shared" si="382"/>
        <v>R5 </v>
      </c>
      <c r="M2098" s="23" t="s">
        <v>6158</v>
      </c>
      <c r="N2098" s="23" t="s">
        <v>6159</v>
      </c>
      <c r="O2098" s="23" t="s">
        <v>2536</v>
      </c>
      <c r="P2098" s="23">
        <v>1957</v>
      </c>
      <c r="Q2098" s="23">
        <v>4.5819999999999999</v>
      </c>
      <c r="R2098" s="23" t="s">
        <v>68</v>
      </c>
      <c r="S2098" s="23" t="s">
        <v>36</v>
      </c>
    </row>
    <row r="2099" spans="1:19" x14ac:dyDescent="0.35">
      <c r="A2099" s="23" t="str">
        <f t="shared" si="373"/>
        <v>Nahon Antonella</v>
      </c>
      <c r="B2099" s="23" t="str">
        <f t="shared" si="374"/>
        <v>676.04.501.0</v>
      </c>
      <c r="C2099" s="23" t="str">
        <f t="shared" si="375"/>
        <v>R9</v>
      </c>
      <c r="D2099" s="23">
        <f t="shared" si="376"/>
        <v>0.75</v>
      </c>
      <c r="E2099" s="23" t="str">
        <f t="shared" si="377"/>
        <v>A</v>
      </c>
      <c r="F2099" s="23" t="str">
        <f t="shared" si="378"/>
        <v>S</v>
      </c>
      <c r="G2099" s="27" t="s">
        <v>1733</v>
      </c>
      <c r="H2099" s="27" t="str">
        <f t="shared" si="383"/>
        <v/>
      </c>
      <c r="I2099" s="23" t="str">
        <f t="shared" si="379"/>
        <v>Dames</v>
      </c>
      <c r="J2099" t="str">
        <f t="shared" si="380"/>
        <v>501.0</v>
      </c>
      <c r="K2099">
        <f t="shared" si="381"/>
        <v>5</v>
      </c>
      <c r="L2099" s="23" t="str">
        <f t="shared" si="382"/>
        <v>R9 </v>
      </c>
      <c r="M2099" s="23" t="s">
        <v>1972</v>
      </c>
      <c r="N2099" s="23" t="s">
        <v>1973</v>
      </c>
      <c r="O2099" s="23" t="s">
        <v>2525</v>
      </c>
      <c r="P2099" s="23">
        <v>11849</v>
      </c>
      <c r="Q2099" s="23">
        <v>0.75</v>
      </c>
      <c r="R2099" s="23" t="s">
        <v>36</v>
      </c>
      <c r="S2099" s="23" t="s">
        <v>822</v>
      </c>
    </row>
    <row r="2100" spans="1:19" x14ac:dyDescent="0.35">
      <c r="A2100" s="23" t="str">
        <f t="shared" si="373"/>
        <v>Nahon Cathie</v>
      </c>
      <c r="B2100" s="23" t="str">
        <f t="shared" si="374"/>
        <v>676.08.565.0</v>
      </c>
      <c r="C2100" s="23" t="str">
        <f t="shared" si="375"/>
        <v>R9</v>
      </c>
      <c r="D2100" s="23">
        <f t="shared" si="376"/>
        <v>0.75</v>
      </c>
      <c r="E2100" s="23" t="str">
        <f t="shared" si="377"/>
        <v>18&amp;U</v>
      </c>
      <c r="F2100" s="23" t="str">
        <f t="shared" si="378"/>
        <v>S</v>
      </c>
      <c r="G2100" s="27" t="s">
        <v>1733</v>
      </c>
      <c r="H2100" s="27" t="str">
        <f t="shared" si="383"/>
        <v/>
      </c>
      <c r="I2100" s="23" t="str">
        <f t="shared" si="379"/>
        <v>Dames</v>
      </c>
      <c r="J2100" t="str">
        <f t="shared" si="380"/>
        <v>565.0</v>
      </c>
      <c r="K2100">
        <f t="shared" si="381"/>
        <v>5</v>
      </c>
      <c r="L2100" s="23" t="str">
        <f t="shared" si="382"/>
        <v>R9 </v>
      </c>
      <c r="M2100" s="23" t="s">
        <v>2432</v>
      </c>
      <c r="N2100" s="23" t="s">
        <v>2433</v>
      </c>
      <c r="O2100" s="23" t="s">
        <v>2525</v>
      </c>
      <c r="P2100" s="23">
        <v>11849</v>
      </c>
      <c r="Q2100" s="23">
        <v>0.75</v>
      </c>
      <c r="R2100" s="23" t="s">
        <v>71</v>
      </c>
      <c r="S2100" s="23" t="s">
        <v>822</v>
      </c>
    </row>
    <row r="2101" spans="1:19" x14ac:dyDescent="0.35">
      <c r="A2101" s="23" t="str">
        <f t="shared" si="373"/>
        <v>Nahon Philippe</v>
      </c>
      <c r="B2101" s="23" t="str">
        <f t="shared" si="374"/>
        <v>676.71.405.0</v>
      </c>
      <c r="C2101" s="23" t="str">
        <f t="shared" si="375"/>
        <v>R9</v>
      </c>
      <c r="D2101" s="23">
        <f t="shared" si="376"/>
        <v>0.75</v>
      </c>
      <c r="E2101" s="23" t="str">
        <f t="shared" si="377"/>
        <v>55+</v>
      </c>
      <c r="F2101" s="23" t="str">
        <f t="shared" si="378"/>
        <v>S</v>
      </c>
      <c r="G2101" s="27" t="s">
        <v>1733</v>
      </c>
      <c r="H2101" s="27" t="str">
        <f t="shared" si="383"/>
        <v/>
      </c>
      <c r="I2101" s="23" t="str">
        <f t="shared" si="379"/>
        <v>Messieurs</v>
      </c>
      <c r="J2101" t="str">
        <f t="shared" si="380"/>
        <v>405.0</v>
      </c>
      <c r="K2101">
        <f t="shared" si="381"/>
        <v>4</v>
      </c>
      <c r="L2101" s="23" t="str">
        <f t="shared" si="382"/>
        <v>R9 </v>
      </c>
      <c r="M2101" s="23" t="s">
        <v>2006</v>
      </c>
      <c r="N2101" s="23" t="s">
        <v>2007</v>
      </c>
      <c r="O2101" s="23" t="s">
        <v>2525</v>
      </c>
      <c r="P2101" s="23">
        <v>32606</v>
      </c>
      <c r="Q2101" s="23">
        <v>0.75</v>
      </c>
      <c r="R2101" s="23" t="s">
        <v>53</v>
      </c>
      <c r="S2101" s="23" t="s">
        <v>822</v>
      </c>
    </row>
    <row r="2102" spans="1:19" x14ac:dyDescent="0.35">
      <c r="A2102" s="23" t="str">
        <f t="shared" si="373"/>
        <v>Nahon Victoria</v>
      </c>
      <c r="B2102" s="23" t="str">
        <f t="shared" si="374"/>
        <v>676.12.646.0</v>
      </c>
      <c r="C2102" s="23" t="str">
        <f t="shared" si="375"/>
        <v>R8</v>
      </c>
      <c r="D2102" s="23">
        <f t="shared" si="376"/>
        <v>1.5669999999999999</v>
      </c>
      <c r="E2102" s="23" t="str">
        <f t="shared" si="377"/>
        <v>14&amp;U</v>
      </c>
      <c r="F2102" s="23" t="str">
        <f t="shared" si="378"/>
        <v>A</v>
      </c>
      <c r="G2102" s="27" t="s">
        <v>1733</v>
      </c>
      <c r="H2102" s="27" t="str">
        <f t="shared" si="383"/>
        <v/>
      </c>
      <c r="I2102" s="23" t="str">
        <f t="shared" si="379"/>
        <v>Dames</v>
      </c>
      <c r="J2102" t="str">
        <f t="shared" si="380"/>
        <v>646.0</v>
      </c>
      <c r="K2102">
        <f t="shared" si="381"/>
        <v>6</v>
      </c>
      <c r="L2102" s="23" t="str">
        <f t="shared" si="382"/>
        <v>R8 </v>
      </c>
      <c r="M2102" s="23" t="s">
        <v>2444</v>
      </c>
      <c r="N2102" s="23" t="s">
        <v>2445</v>
      </c>
      <c r="O2102" s="23" t="s">
        <v>2522</v>
      </c>
      <c r="P2102" s="23">
        <v>8342</v>
      </c>
      <c r="Q2102" s="23">
        <v>1.5669999999999999</v>
      </c>
      <c r="R2102" s="23" t="s">
        <v>81</v>
      </c>
      <c r="S2102" s="23" t="s">
        <v>36</v>
      </c>
    </row>
    <row r="2103" spans="1:19" x14ac:dyDescent="0.35">
      <c r="A2103" s="23" t="str">
        <f t="shared" si="373"/>
        <v>Nakamura Toshihisa</v>
      </c>
      <c r="B2103" s="23" t="str">
        <f t="shared" si="374"/>
        <v>676.83.335.0</v>
      </c>
      <c r="C2103" s="23" t="str">
        <f t="shared" si="375"/>
        <v>R9</v>
      </c>
      <c r="D2103" s="23">
        <f t="shared" si="376"/>
        <v>0.75</v>
      </c>
      <c r="E2103" s="23" t="str">
        <f t="shared" si="377"/>
        <v>40+</v>
      </c>
      <c r="F2103" s="23" t="str">
        <f t="shared" si="378"/>
        <v>S</v>
      </c>
      <c r="G2103" s="27" t="s">
        <v>5553</v>
      </c>
      <c r="H2103" s="27" t="str">
        <f t="shared" si="383"/>
        <v/>
      </c>
      <c r="I2103" s="23" t="str">
        <f t="shared" si="379"/>
        <v>Messieurs</v>
      </c>
      <c r="J2103" t="str">
        <f t="shared" si="380"/>
        <v>335.0</v>
      </c>
      <c r="K2103">
        <f t="shared" si="381"/>
        <v>3</v>
      </c>
      <c r="L2103" s="23" t="str">
        <f t="shared" si="382"/>
        <v>R9 </v>
      </c>
      <c r="M2103" s="23" t="s">
        <v>5479</v>
      </c>
      <c r="N2103" s="23" t="s">
        <v>5480</v>
      </c>
      <c r="O2103" s="23" t="s">
        <v>2525</v>
      </c>
      <c r="P2103" s="23">
        <v>32606</v>
      </c>
      <c r="Q2103" s="23">
        <v>0.75</v>
      </c>
      <c r="R2103" s="23" t="s">
        <v>68</v>
      </c>
      <c r="S2103" s="23" t="s">
        <v>822</v>
      </c>
    </row>
    <row r="2104" spans="1:19" x14ac:dyDescent="0.35">
      <c r="A2104" s="23" t="str">
        <f t="shared" si="373"/>
        <v>Nanchen Arnaud</v>
      </c>
      <c r="B2104" s="23" t="str">
        <f t="shared" si="374"/>
        <v>676.97.241.0</v>
      </c>
      <c r="C2104" s="23" t="str">
        <f t="shared" si="375"/>
        <v>R9</v>
      </c>
      <c r="D2104" s="23">
        <f t="shared" si="376"/>
        <v>0.75</v>
      </c>
      <c r="E2104" s="23" t="str">
        <f t="shared" si="377"/>
        <v>A</v>
      </c>
      <c r="F2104" s="23" t="str">
        <f t="shared" si="378"/>
        <v>S</v>
      </c>
      <c r="G2104" s="27" t="s">
        <v>25</v>
      </c>
      <c r="H2104" s="27" t="str">
        <f t="shared" si="383"/>
        <v/>
      </c>
      <c r="I2104" s="23" t="str">
        <f t="shared" si="379"/>
        <v>Messieurs</v>
      </c>
      <c r="J2104" t="str">
        <f t="shared" si="380"/>
        <v>241.0</v>
      </c>
      <c r="K2104">
        <f t="shared" si="381"/>
        <v>2</v>
      </c>
      <c r="L2104" s="23" t="str">
        <f t="shared" si="382"/>
        <v>R9 </v>
      </c>
      <c r="M2104" s="23" t="s">
        <v>925</v>
      </c>
      <c r="N2104" s="23" t="s">
        <v>926</v>
      </c>
      <c r="O2104" s="23" t="s">
        <v>2525</v>
      </c>
      <c r="P2104" s="23">
        <v>32606</v>
      </c>
      <c r="Q2104" s="23">
        <v>0.75</v>
      </c>
      <c r="R2104" s="23" t="s">
        <v>36</v>
      </c>
      <c r="S2104" s="23" t="s">
        <v>822</v>
      </c>
    </row>
    <row r="2105" spans="1:19" x14ac:dyDescent="0.35">
      <c r="A2105" s="23" t="str">
        <f t="shared" si="373"/>
        <v>Nanchen Baptiste</v>
      </c>
      <c r="B2105" s="23" t="str">
        <f t="shared" si="374"/>
        <v>676.95.424.0</v>
      </c>
      <c r="C2105" s="23" t="str">
        <f t="shared" si="375"/>
        <v>R9</v>
      </c>
      <c r="D2105" s="23">
        <f t="shared" si="376"/>
        <v>0.75</v>
      </c>
      <c r="E2105" s="23" t="str">
        <f t="shared" si="377"/>
        <v>A</v>
      </c>
      <c r="F2105" s="23" t="str">
        <f t="shared" si="378"/>
        <v>S</v>
      </c>
      <c r="G2105" s="27" t="s">
        <v>25</v>
      </c>
      <c r="H2105" s="27" t="str">
        <f t="shared" si="383"/>
        <v/>
      </c>
      <c r="I2105" s="23" t="str">
        <f t="shared" si="379"/>
        <v>Messieurs</v>
      </c>
      <c r="J2105" t="str">
        <f t="shared" si="380"/>
        <v>424.0</v>
      </c>
      <c r="K2105">
        <f t="shared" si="381"/>
        <v>4</v>
      </c>
      <c r="L2105" s="23" t="str">
        <f t="shared" si="382"/>
        <v>R9 </v>
      </c>
      <c r="M2105" s="23" t="s">
        <v>927</v>
      </c>
      <c r="N2105" s="23" t="s">
        <v>928</v>
      </c>
      <c r="O2105" s="23" t="s">
        <v>2525</v>
      </c>
      <c r="P2105" s="23">
        <v>32606</v>
      </c>
      <c r="Q2105" s="23">
        <v>0.75</v>
      </c>
      <c r="R2105" s="23" t="s">
        <v>36</v>
      </c>
      <c r="S2105" s="23" t="s">
        <v>822</v>
      </c>
    </row>
    <row r="2106" spans="1:19" x14ac:dyDescent="0.35">
      <c r="A2106" s="23" t="str">
        <f t="shared" si="373"/>
        <v>Nanchen Johan</v>
      </c>
      <c r="B2106" s="23" t="str">
        <f t="shared" si="374"/>
        <v>676.93.430.0</v>
      </c>
      <c r="C2106" s="23" t="str">
        <f t="shared" si="375"/>
        <v>R9</v>
      </c>
      <c r="D2106" s="23">
        <f t="shared" si="376"/>
        <v>0.75</v>
      </c>
      <c r="E2106" s="23" t="str">
        <f t="shared" si="377"/>
        <v>A</v>
      </c>
      <c r="F2106" s="23" t="str">
        <f t="shared" si="378"/>
        <v>S</v>
      </c>
      <c r="G2106" s="27" t="s">
        <v>25</v>
      </c>
      <c r="H2106" s="27" t="str">
        <f t="shared" si="383"/>
        <v/>
      </c>
      <c r="I2106" s="23" t="str">
        <f t="shared" si="379"/>
        <v>Messieurs</v>
      </c>
      <c r="J2106" t="str">
        <f t="shared" si="380"/>
        <v>430.0</v>
      </c>
      <c r="K2106">
        <f t="shared" si="381"/>
        <v>4</v>
      </c>
      <c r="L2106" s="23" t="str">
        <f t="shared" si="382"/>
        <v>R9 </v>
      </c>
      <c r="M2106" s="23" t="s">
        <v>929</v>
      </c>
      <c r="N2106" s="23" t="s">
        <v>930</v>
      </c>
      <c r="O2106" s="23" t="s">
        <v>2525</v>
      </c>
      <c r="P2106" s="23">
        <v>32606</v>
      </c>
      <c r="Q2106" s="23">
        <v>0.75</v>
      </c>
      <c r="R2106" s="23" t="s">
        <v>36</v>
      </c>
      <c r="S2106" s="23" t="s">
        <v>822</v>
      </c>
    </row>
    <row r="2107" spans="1:19" x14ac:dyDescent="0.35">
      <c r="A2107" s="23" t="str">
        <f t="shared" si="373"/>
        <v>Narbel Alice</v>
      </c>
      <c r="B2107" s="23" t="str">
        <f t="shared" si="374"/>
        <v>676.02.706.0</v>
      </c>
      <c r="C2107" s="23" t="str">
        <f t="shared" si="375"/>
        <v>R9</v>
      </c>
      <c r="D2107" s="23">
        <f t="shared" si="376"/>
        <v>0.75</v>
      </c>
      <c r="E2107" s="23" t="str">
        <f t="shared" si="377"/>
        <v>A</v>
      </c>
      <c r="F2107" s="23" t="str">
        <f t="shared" si="378"/>
        <v>S</v>
      </c>
      <c r="G2107" s="27" t="s">
        <v>1733</v>
      </c>
      <c r="H2107" s="27" t="str">
        <f t="shared" si="383"/>
        <v/>
      </c>
      <c r="I2107" s="23" t="str">
        <f t="shared" si="379"/>
        <v>Dames</v>
      </c>
      <c r="J2107" t="str">
        <f t="shared" si="380"/>
        <v>706.0</v>
      </c>
      <c r="K2107">
        <f t="shared" si="381"/>
        <v>7</v>
      </c>
      <c r="L2107" s="23" t="str">
        <f t="shared" si="382"/>
        <v>R9 </v>
      </c>
      <c r="M2107" s="23" t="s">
        <v>1908</v>
      </c>
      <c r="N2107" s="23" t="s">
        <v>1909</v>
      </c>
      <c r="O2107" s="23" t="s">
        <v>2525</v>
      </c>
      <c r="P2107" s="23">
        <v>11849</v>
      </c>
      <c r="Q2107" s="23">
        <v>0.75</v>
      </c>
      <c r="R2107" s="23" t="s">
        <v>36</v>
      </c>
      <c r="S2107" s="23" t="s">
        <v>822</v>
      </c>
    </row>
    <row r="2108" spans="1:19" x14ac:dyDescent="0.35">
      <c r="A2108" s="23" t="str">
        <f t="shared" si="373"/>
        <v>Narbel Marc</v>
      </c>
      <c r="B2108" s="23" t="str">
        <f t="shared" si="374"/>
        <v>676.07.404.0</v>
      </c>
      <c r="C2108" s="23" t="str">
        <f t="shared" si="375"/>
        <v>R9</v>
      </c>
      <c r="D2108" s="23">
        <f t="shared" si="376"/>
        <v>0.75</v>
      </c>
      <c r="E2108" s="23" t="str">
        <f t="shared" si="377"/>
        <v>A</v>
      </c>
      <c r="F2108" s="23" t="str">
        <f t="shared" si="378"/>
        <v>S</v>
      </c>
      <c r="G2108" s="27" t="s">
        <v>1733</v>
      </c>
      <c r="H2108" s="27" t="str">
        <f t="shared" si="383"/>
        <v/>
      </c>
      <c r="I2108" s="23" t="str">
        <f t="shared" si="379"/>
        <v>Messieurs</v>
      </c>
      <c r="J2108" t="str">
        <f t="shared" si="380"/>
        <v>404.0</v>
      </c>
      <c r="K2108">
        <f t="shared" si="381"/>
        <v>4</v>
      </c>
      <c r="L2108" s="23" t="str">
        <f t="shared" si="382"/>
        <v>R9 </v>
      </c>
      <c r="M2108" s="23" t="s">
        <v>1938</v>
      </c>
      <c r="N2108" s="23" t="s">
        <v>1939</v>
      </c>
      <c r="O2108" s="23" t="s">
        <v>2525</v>
      </c>
      <c r="P2108" s="23">
        <v>32606</v>
      </c>
      <c r="Q2108" s="23">
        <v>0.75</v>
      </c>
      <c r="R2108" s="23" t="s">
        <v>36</v>
      </c>
      <c r="S2108" s="23" t="s">
        <v>822</v>
      </c>
    </row>
    <row r="2109" spans="1:19" x14ac:dyDescent="0.35">
      <c r="A2109" s="23" t="str">
        <f t="shared" si="373"/>
        <v>Nassiopoulos Isidora</v>
      </c>
      <c r="B2109" s="23" t="str">
        <f t="shared" si="374"/>
        <v>676.02.884.0</v>
      </c>
      <c r="C2109" s="23" t="str">
        <f t="shared" si="375"/>
        <v>R8</v>
      </c>
      <c r="D2109" s="23">
        <f t="shared" si="376"/>
        <v>0.9</v>
      </c>
      <c r="E2109" s="23" t="str">
        <f t="shared" si="377"/>
        <v>A</v>
      </c>
      <c r="F2109" s="23" t="str">
        <f t="shared" si="378"/>
        <v>S</v>
      </c>
      <c r="G2109" s="27" t="s">
        <v>2786</v>
      </c>
      <c r="H2109" s="27" t="str">
        <f t="shared" si="383"/>
        <v/>
      </c>
      <c r="I2109" s="23" t="str">
        <f t="shared" si="379"/>
        <v>Dames</v>
      </c>
      <c r="J2109" t="str">
        <f t="shared" si="380"/>
        <v>884.0</v>
      </c>
      <c r="K2109">
        <f t="shared" si="381"/>
        <v>8</v>
      </c>
      <c r="L2109" s="23" t="str">
        <f t="shared" si="382"/>
        <v>R8 </v>
      </c>
      <c r="M2109" s="23" t="s">
        <v>3800</v>
      </c>
      <c r="N2109" s="23" t="s">
        <v>3801</v>
      </c>
      <c r="O2109" s="23" t="s">
        <v>2522</v>
      </c>
      <c r="P2109" s="23">
        <v>11123</v>
      </c>
      <c r="Q2109" s="23">
        <v>0.9</v>
      </c>
      <c r="R2109" s="23" t="s">
        <v>36</v>
      </c>
      <c r="S2109" s="23" t="s">
        <v>822</v>
      </c>
    </row>
    <row r="2110" spans="1:19" x14ac:dyDescent="0.35">
      <c r="A2110" s="23" t="str">
        <f t="shared" si="373"/>
        <v>Nassiopoulos Neven Nikola</v>
      </c>
      <c r="B2110" s="23" t="str">
        <f t="shared" si="374"/>
        <v>676.09.224.0</v>
      </c>
      <c r="C2110" s="23" t="str">
        <f t="shared" si="375"/>
        <v>R8</v>
      </c>
      <c r="D2110" s="23">
        <f t="shared" si="376"/>
        <v>1.8009999999999999</v>
      </c>
      <c r="E2110" s="23" t="str">
        <f t="shared" si="377"/>
        <v>18&amp;U</v>
      </c>
      <c r="F2110" s="23" t="str">
        <f t="shared" si="378"/>
        <v>S</v>
      </c>
      <c r="G2110" s="27" t="s">
        <v>2786</v>
      </c>
      <c r="H2110" s="27" t="str">
        <f t="shared" si="383"/>
        <v/>
      </c>
      <c r="I2110" s="23" t="str">
        <f t="shared" si="379"/>
        <v>Messieurs</v>
      </c>
      <c r="J2110" t="str">
        <f t="shared" si="380"/>
        <v>224.0</v>
      </c>
      <c r="K2110">
        <f t="shared" si="381"/>
        <v>2</v>
      </c>
      <c r="L2110" s="23" t="str">
        <f t="shared" si="382"/>
        <v>R8 </v>
      </c>
      <c r="M2110" s="23" t="s">
        <v>2956</v>
      </c>
      <c r="N2110" s="23" t="s">
        <v>2957</v>
      </c>
      <c r="O2110" s="23" t="s">
        <v>2522</v>
      </c>
      <c r="P2110" s="23">
        <v>20978</v>
      </c>
      <c r="Q2110" s="23">
        <v>1.8009999999999999</v>
      </c>
      <c r="R2110" s="23" t="s">
        <v>71</v>
      </c>
      <c r="S2110" s="23" t="s">
        <v>822</v>
      </c>
    </row>
    <row r="2111" spans="1:19" x14ac:dyDescent="0.35">
      <c r="A2111" s="23" t="str">
        <f t="shared" si="373"/>
        <v>Nastasi Santino</v>
      </c>
      <c r="B2111" s="23" t="str">
        <f t="shared" si="374"/>
        <v>676.77.441.0</v>
      </c>
      <c r="C2111" s="23" t="str">
        <f t="shared" si="375"/>
        <v>R9</v>
      </c>
      <c r="D2111" s="23">
        <f t="shared" si="376"/>
        <v>0.75</v>
      </c>
      <c r="E2111" s="23" t="str">
        <f t="shared" si="377"/>
        <v>45+</v>
      </c>
      <c r="F2111" s="23" t="str">
        <f t="shared" si="378"/>
        <v>S</v>
      </c>
      <c r="G2111" s="27" t="s">
        <v>3273</v>
      </c>
      <c r="H2111" s="27" t="str">
        <f t="shared" si="383"/>
        <v/>
      </c>
      <c r="I2111" s="23" t="str">
        <f t="shared" si="379"/>
        <v>Messieurs</v>
      </c>
      <c r="J2111" t="str">
        <f t="shared" si="380"/>
        <v>441.0</v>
      </c>
      <c r="K2111">
        <f t="shared" si="381"/>
        <v>4</v>
      </c>
      <c r="L2111" s="23" t="str">
        <f t="shared" si="382"/>
        <v>R9 </v>
      </c>
      <c r="M2111" s="23" t="s">
        <v>3559</v>
      </c>
      <c r="N2111" s="23" t="s">
        <v>3560</v>
      </c>
      <c r="O2111" s="23" t="s">
        <v>2525</v>
      </c>
      <c r="P2111" s="23">
        <v>32606</v>
      </c>
      <c r="Q2111" s="23">
        <v>0.75</v>
      </c>
      <c r="R2111" s="23" t="s">
        <v>76</v>
      </c>
      <c r="S2111" s="23" t="s">
        <v>822</v>
      </c>
    </row>
    <row r="2112" spans="1:19" x14ac:dyDescent="0.35">
      <c r="A2112" s="23" t="str">
        <f t="shared" si="373"/>
        <v>Natterer Julia</v>
      </c>
      <c r="B2112" s="23" t="str">
        <f t="shared" si="374"/>
        <v>676.75.827.0</v>
      </c>
      <c r="C2112" s="23" t="str">
        <f t="shared" si="375"/>
        <v>R7</v>
      </c>
      <c r="D2112" s="23">
        <f t="shared" si="376"/>
        <v>1.756</v>
      </c>
      <c r="E2112" s="23" t="str">
        <f t="shared" si="377"/>
        <v>50+</v>
      </c>
      <c r="F2112" s="23" t="str">
        <f t="shared" si="378"/>
        <v>A</v>
      </c>
      <c r="G2112" s="27" t="s">
        <v>497</v>
      </c>
      <c r="H2112" s="27" t="str">
        <f t="shared" si="383"/>
        <v/>
      </c>
      <c r="I2112" s="23" t="str">
        <f t="shared" si="379"/>
        <v>Dames</v>
      </c>
      <c r="J2112" t="str">
        <f t="shared" si="380"/>
        <v>827.0</v>
      </c>
      <c r="K2112">
        <f t="shared" si="381"/>
        <v>8</v>
      </c>
      <c r="L2112" s="23" t="str">
        <f t="shared" si="382"/>
        <v>R7 </v>
      </c>
      <c r="M2112" s="23" t="s">
        <v>3652</v>
      </c>
      <c r="N2112" s="23" t="s">
        <v>3653</v>
      </c>
      <c r="O2112" s="23" t="s">
        <v>2518</v>
      </c>
      <c r="P2112" s="23">
        <v>7684</v>
      </c>
      <c r="Q2112" s="23">
        <v>1.756</v>
      </c>
      <c r="R2112" s="23" t="s">
        <v>39</v>
      </c>
      <c r="S2112" s="23" t="s">
        <v>36</v>
      </c>
    </row>
    <row r="2113" spans="1:19" x14ac:dyDescent="0.35">
      <c r="A2113" s="23" t="str">
        <f t="shared" si="373"/>
        <v>Nawrocka Abel</v>
      </c>
      <c r="B2113" s="23" t="str">
        <f t="shared" si="374"/>
        <v>676.16.308.0</v>
      </c>
      <c r="C2113" s="23" t="str">
        <f t="shared" si="375"/>
        <v>R9</v>
      </c>
      <c r="D2113" s="23">
        <f t="shared" si="376"/>
        <v>0.78900000000000003</v>
      </c>
      <c r="E2113" s="23" t="str">
        <f t="shared" si="377"/>
        <v>10&amp;U</v>
      </c>
      <c r="F2113" s="23" t="str">
        <f t="shared" si="378"/>
        <v>A</v>
      </c>
      <c r="G2113" s="27" t="s">
        <v>28</v>
      </c>
      <c r="H2113" s="27" t="str">
        <f t="shared" si="383"/>
        <v/>
      </c>
      <c r="I2113" s="23" t="str">
        <f t="shared" si="379"/>
        <v>Messieurs</v>
      </c>
      <c r="J2113" t="str">
        <f t="shared" si="380"/>
        <v>308.0</v>
      </c>
      <c r="K2113">
        <f t="shared" si="381"/>
        <v>3</v>
      </c>
      <c r="L2113" s="23" t="str">
        <f t="shared" si="382"/>
        <v>R9 </v>
      </c>
      <c r="M2113" s="23" t="s">
        <v>6104</v>
      </c>
      <c r="N2113" s="23" t="s">
        <v>6105</v>
      </c>
      <c r="O2113" s="23" t="s">
        <v>2525</v>
      </c>
      <c r="P2113" s="23">
        <v>32072</v>
      </c>
      <c r="Q2113" s="23">
        <v>0.78900000000000003</v>
      </c>
      <c r="R2113" s="23" t="s">
        <v>106</v>
      </c>
      <c r="S2113" s="23" t="s">
        <v>36</v>
      </c>
    </row>
    <row r="2114" spans="1:19" x14ac:dyDescent="0.35">
      <c r="A2114" s="23" t="str">
        <f t="shared" si="373"/>
        <v>Ndarugendamwo Joaquim</v>
      </c>
      <c r="B2114" s="23" t="str">
        <f t="shared" si="374"/>
        <v>676.95.434.0</v>
      </c>
      <c r="C2114" s="23" t="str">
        <f t="shared" si="375"/>
        <v>R6</v>
      </c>
      <c r="D2114" s="23">
        <f t="shared" si="376"/>
        <v>3.53</v>
      </c>
      <c r="E2114" s="23" t="str">
        <f t="shared" si="377"/>
        <v>A</v>
      </c>
      <c r="F2114" s="23" t="str">
        <f t="shared" si="378"/>
        <v>A</v>
      </c>
      <c r="G2114" s="27" t="s">
        <v>2786</v>
      </c>
      <c r="H2114" s="27" t="str">
        <f t="shared" si="383"/>
        <v/>
      </c>
      <c r="I2114" s="23" t="str">
        <f t="shared" si="379"/>
        <v>Messieurs</v>
      </c>
      <c r="J2114" t="str">
        <f t="shared" si="380"/>
        <v>434.0</v>
      </c>
      <c r="K2114">
        <f t="shared" si="381"/>
        <v>4</v>
      </c>
      <c r="L2114" s="23" t="str">
        <f t="shared" si="382"/>
        <v>R6 </v>
      </c>
      <c r="M2114" s="23" t="s">
        <v>3004</v>
      </c>
      <c r="N2114" s="23" t="s">
        <v>3005</v>
      </c>
      <c r="O2114" s="23" t="s">
        <v>2517</v>
      </c>
      <c r="P2114" s="23">
        <v>9830</v>
      </c>
      <c r="Q2114" s="23">
        <v>3.53</v>
      </c>
      <c r="R2114" s="23" t="s">
        <v>36</v>
      </c>
      <c r="S2114" s="23" t="s">
        <v>36</v>
      </c>
    </row>
    <row r="2115" spans="1:19" x14ac:dyDescent="0.35">
      <c r="A2115" s="23" t="str">
        <f t="shared" si="373"/>
        <v>Neal Christopher</v>
      </c>
      <c r="B2115" s="23" t="str">
        <f t="shared" si="374"/>
        <v>677.90.423.0</v>
      </c>
      <c r="C2115" s="23" t="str">
        <f t="shared" si="375"/>
        <v>R8</v>
      </c>
      <c r="D2115" s="23">
        <f t="shared" si="376"/>
        <v>1.2629999999999999</v>
      </c>
      <c r="E2115" s="23" t="str">
        <f t="shared" si="377"/>
        <v>35+</v>
      </c>
      <c r="F2115" s="23" t="str">
        <f t="shared" si="378"/>
        <v>A</v>
      </c>
      <c r="G2115" s="27" t="s">
        <v>4909</v>
      </c>
      <c r="H2115" s="27" t="str">
        <f t="shared" si="383"/>
        <v/>
      </c>
      <c r="I2115" s="23" t="str">
        <f t="shared" si="379"/>
        <v>Messieurs</v>
      </c>
      <c r="J2115" t="str">
        <f t="shared" si="380"/>
        <v>423.0</v>
      </c>
      <c r="K2115">
        <f t="shared" si="381"/>
        <v>4</v>
      </c>
      <c r="L2115" s="23" t="str">
        <f t="shared" si="382"/>
        <v>R8 </v>
      </c>
      <c r="M2115" s="23" t="s">
        <v>5793</v>
      </c>
      <c r="N2115" s="23" t="s">
        <v>5794</v>
      </c>
      <c r="O2115" s="23" t="s">
        <v>2522</v>
      </c>
      <c r="P2115" s="23">
        <v>26211</v>
      </c>
      <c r="Q2115" s="23">
        <v>1.2629999999999999</v>
      </c>
      <c r="R2115" s="23" t="s">
        <v>42</v>
      </c>
      <c r="S2115" s="23" t="s">
        <v>36</v>
      </c>
    </row>
    <row r="2116" spans="1:19" x14ac:dyDescent="0.35">
      <c r="A2116" s="23" t="str">
        <f t="shared" ref="A2116:A2179" si="384">+N2116</f>
        <v>Neuenschwander Jean</v>
      </c>
      <c r="B2116" s="23" t="str">
        <f t="shared" ref="B2116:B2179" si="385">+M2116</f>
        <v>679.61.130.0</v>
      </c>
      <c r="C2116" s="23" t="str">
        <f t="shared" ref="C2116:C2179" si="386">LEFT(L2116,2)</f>
        <v>R8</v>
      </c>
      <c r="D2116" s="23">
        <f t="shared" ref="D2116:D2179" si="387">+Q2116</f>
        <v>1.625</v>
      </c>
      <c r="E2116" s="23" t="str">
        <f t="shared" ref="E2116:E2179" si="388">+R2116</f>
        <v>65+</v>
      </c>
      <c r="F2116" s="23" t="str">
        <f t="shared" ref="F2116:F2179" si="389">+S2116</f>
        <v>A</v>
      </c>
      <c r="G2116" s="27" t="s">
        <v>28</v>
      </c>
      <c r="H2116" s="27" t="str">
        <f t="shared" si="383"/>
        <v/>
      </c>
      <c r="I2116" s="23" t="str">
        <f t="shared" ref="I2116:I2179" si="390">IF(K2116&gt;4,"Dames","Messieurs")</f>
        <v>Messieurs</v>
      </c>
      <c r="J2116" t="str">
        <f t="shared" ref="J2116:J2179" si="391">RIGHT(B2116,5)</f>
        <v>130.0</v>
      </c>
      <c r="K2116">
        <f t="shared" ref="K2116:K2179" si="392">VALUE(LEFT(J2116,1))</f>
        <v>1</v>
      </c>
      <c r="L2116" s="23" t="str">
        <f t="shared" ref="L2116:L2179" si="393">+O2116</f>
        <v>R8 </v>
      </c>
      <c r="M2116" s="23" t="s">
        <v>274</v>
      </c>
      <c r="N2116" s="23" t="s">
        <v>275</v>
      </c>
      <c r="O2116" s="23" t="s">
        <v>2522</v>
      </c>
      <c r="P2116" s="23">
        <v>22512</v>
      </c>
      <c r="Q2116" s="23">
        <v>1.625</v>
      </c>
      <c r="R2116" s="23" t="s">
        <v>96</v>
      </c>
      <c r="S2116" s="23" t="s">
        <v>36</v>
      </c>
    </row>
    <row r="2117" spans="1:19" x14ac:dyDescent="0.35">
      <c r="A2117" s="23" t="str">
        <f t="shared" si="384"/>
        <v>Neuenschwander Noah</v>
      </c>
      <c r="B2117" s="23" t="str">
        <f t="shared" si="385"/>
        <v>679.98.377.0</v>
      </c>
      <c r="C2117" s="23" t="str">
        <f t="shared" si="386"/>
        <v>R7</v>
      </c>
      <c r="D2117" s="23">
        <f t="shared" si="387"/>
        <v>1.8959999999999999</v>
      </c>
      <c r="E2117" s="23" t="str">
        <f t="shared" si="388"/>
        <v>A</v>
      </c>
      <c r="F2117" s="23" t="str">
        <f t="shared" si="389"/>
        <v>A</v>
      </c>
      <c r="G2117" s="27" t="s">
        <v>25</v>
      </c>
      <c r="H2117" s="27" t="str">
        <f t="shared" si="383"/>
        <v/>
      </c>
      <c r="I2117" s="23" t="str">
        <f t="shared" si="390"/>
        <v>Messieurs</v>
      </c>
      <c r="J2117" t="str">
        <f t="shared" si="391"/>
        <v>377.0</v>
      </c>
      <c r="K2117">
        <f t="shared" si="392"/>
        <v>3</v>
      </c>
      <c r="L2117" s="23" t="str">
        <f t="shared" si="393"/>
        <v>R7 </v>
      </c>
      <c r="M2117" s="23" t="s">
        <v>831</v>
      </c>
      <c r="N2117" s="23" t="s">
        <v>832</v>
      </c>
      <c r="O2117" s="23" t="s">
        <v>2518</v>
      </c>
      <c r="P2117" s="23">
        <v>20228</v>
      </c>
      <c r="Q2117" s="23">
        <v>1.8959999999999999</v>
      </c>
      <c r="R2117" s="23" t="s">
        <v>36</v>
      </c>
      <c r="S2117" s="23" t="s">
        <v>36</v>
      </c>
    </row>
    <row r="2118" spans="1:19" x14ac:dyDescent="0.35">
      <c r="A2118" s="23" t="str">
        <f t="shared" si="384"/>
        <v>Neuraz Jean-Paul</v>
      </c>
      <c r="B2118" s="23" t="str">
        <f t="shared" si="385"/>
        <v>679.57.109.0</v>
      </c>
      <c r="C2118" s="23" t="str">
        <f t="shared" si="386"/>
        <v>R9</v>
      </c>
      <c r="D2118" s="23">
        <f t="shared" si="387"/>
        <v>0.75</v>
      </c>
      <c r="E2118" s="23" t="str">
        <f t="shared" si="388"/>
        <v>65+</v>
      </c>
      <c r="F2118" s="23" t="str">
        <f t="shared" si="389"/>
        <v>S</v>
      </c>
      <c r="G2118" s="27" t="s">
        <v>5553</v>
      </c>
      <c r="H2118" s="27" t="str">
        <f t="shared" si="383"/>
        <v/>
      </c>
      <c r="I2118" s="23" t="str">
        <f t="shared" si="390"/>
        <v>Messieurs</v>
      </c>
      <c r="J2118" t="str">
        <f t="shared" si="391"/>
        <v>109.0</v>
      </c>
      <c r="K2118">
        <f t="shared" si="392"/>
        <v>1</v>
      </c>
      <c r="L2118" s="23" t="str">
        <f t="shared" si="393"/>
        <v>R9 </v>
      </c>
      <c r="M2118" s="23" t="s">
        <v>5375</v>
      </c>
      <c r="N2118" s="23" t="s">
        <v>5376</v>
      </c>
      <c r="O2118" s="23" t="s">
        <v>2525</v>
      </c>
      <c r="P2118" s="23">
        <v>32606</v>
      </c>
      <c r="Q2118" s="23">
        <v>0.75</v>
      </c>
      <c r="R2118" s="23" t="s">
        <v>96</v>
      </c>
      <c r="S2118" s="23" t="s">
        <v>822</v>
      </c>
    </row>
    <row r="2119" spans="1:19" x14ac:dyDescent="0.35">
      <c r="A2119" s="23" t="str">
        <f t="shared" si="384"/>
        <v>Neuwerth Julien</v>
      </c>
      <c r="B2119" s="23" t="str">
        <f t="shared" si="385"/>
        <v>679.85.305.0</v>
      </c>
      <c r="C2119" s="23" t="str">
        <f t="shared" si="386"/>
        <v>R9</v>
      </c>
      <c r="D2119" s="23">
        <f t="shared" si="387"/>
        <v>0.81</v>
      </c>
      <c r="E2119" s="23" t="str">
        <f t="shared" si="388"/>
        <v>40+</v>
      </c>
      <c r="F2119" s="23" t="str">
        <f t="shared" si="389"/>
        <v>S</v>
      </c>
      <c r="G2119" s="27" t="s">
        <v>25</v>
      </c>
      <c r="H2119" s="27" t="str">
        <f t="shared" si="383"/>
        <v/>
      </c>
      <c r="I2119" s="23" t="str">
        <f t="shared" si="390"/>
        <v>Messieurs</v>
      </c>
      <c r="J2119" t="str">
        <f t="shared" si="391"/>
        <v>305.0</v>
      </c>
      <c r="K2119">
        <f t="shared" si="392"/>
        <v>3</v>
      </c>
      <c r="L2119" s="23" t="str">
        <f t="shared" si="393"/>
        <v>R9 </v>
      </c>
      <c r="M2119" s="23" t="s">
        <v>124</v>
      </c>
      <c r="N2119" s="23" t="s">
        <v>125</v>
      </c>
      <c r="O2119" s="23" t="s">
        <v>2525</v>
      </c>
      <c r="P2119" s="23">
        <v>31760</v>
      </c>
      <c r="Q2119" s="23">
        <v>0.81</v>
      </c>
      <c r="R2119" s="23" t="s">
        <v>68</v>
      </c>
      <c r="S2119" s="23" t="s">
        <v>822</v>
      </c>
    </row>
    <row r="2120" spans="1:19" x14ac:dyDescent="0.35">
      <c r="A2120" s="23" t="str">
        <f t="shared" si="384"/>
        <v>Neuwerth Loïc</v>
      </c>
      <c r="B2120" s="23" t="str">
        <f t="shared" si="385"/>
        <v>679.89.306.0</v>
      </c>
      <c r="C2120" s="23" t="str">
        <f t="shared" si="386"/>
        <v>R9</v>
      </c>
      <c r="D2120" s="23">
        <f t="shared" si="387"/>
        <v>0.75</v>
      </c>
      <c r="E2120" s="23" t="str">
        <f t="shared" si="388"/>
        <v>35+</v>
      </c>
      <c r="F2120" s="23" t="str">
        <f t="shared" si="389"/>
        <v>S</v>
      </c>
      <c r="G2120" s="27" t="s">
        <v>25</v>
      </c>
      <c r="H2120" s="27" t="str">
        <f t="shared" si="383"/>
        <v/>
      </c>
      <c r="I2120" s="23" t="str">
        <f t="shared" si="390"/>
        <v>Messieurs</v>
      </c>
      <c r="J2120" t="str">
        <f t="shared" si="391"/>
        <v>306.0</v>
      </c>
      <c r="K2120">
        <f t="shared" si="392"/>
        <v>3</v>
      </c>
      <c r="L2120" s="23" t="str">
        <f t="shared" si="393"/>
        <v>R9 </v>
      </c>
      <c r="M2120" s="23" t="s">
        <v>931</v>
      </c>
      <c r="N2120" s="23" t="s">
        <v>932</v>
      </c>
      <c r="O2120" s="23" t="s">
        <v>2525</v>
      </c>
      <c r="P2120" s="23">
        <v>32606</v>
      </c>
      <c r="Q2120" s="23">
        <v>0.75</v>
      </c>
      <c r="R2120" s="23" t="s">
        <v>42</v>
      </c>
      <c r="S2120" s="23" t="s">
        <v>822</v>
      </c>
    </row>
    <row r="2121" spans="1:19" x14ac:dyDescent="0.35">
      <c r="A2121" s="23" t="str">
        <f t="shared" si="384"/>
        <v>Ngoma Sean</v>
      </c>
      <c r="B2121" s="23" t="str">
        <f t="shared" si="385"/>
        <v>679.06.213.0</v>
      </c>
      <c r="C2121" s="23" t="str">
        <f t="shared" si="386"/>
        <v>R9</v>
      </c>
      <c r="D2121" s="23">
        <f t="shared" si="387"/>
        <v>0.75</v>
      </c>
      <c r="E2121" s="23" t="str">
        <f t="shared" si="388"/>
        <v>A</v>
      </c>
      <c r="F2121" s="23" t="str">
        <f t="shared" si="389"/>
        <v>S</v>
      </c>
      <c r="G2121" s="27" t="s">
        <v>2783</v>
      </c>
      <c r="H2121" s="27" t="str">
        <f t="shared" si="383"/>
        <v/>
      </c>
      <c r="I2121" s="23" t="str">
        <f t="shared" si="390"/>
        <v>Messieurs</v>
      </c>
      <c r="J2121" t="str">
        <f t="shared" si="391"/>
        <v>213.0</v>
      </c>
      <c r="K2121">
        <f t="shared" si="392"/>
        <v>2</v>
      </c>
      <c r="L2121" s="23" t="str">
        <f t="shared" si="393"/>
        <v>R9 </v>
      </c>
      <c r="M2121" s="23" t="s">
        <v>1618</v>
      </c>
      <c r="N2121" s="23" t="s">
        <v>1619</v>
      </c>
      <c r="O2121" s="23" t="s">
        <v>2525</v>
      </c>
      <c r="P2121" s="23">
        <v>32606</v>
      </c>
      <c r="Q2121" s="23">
        <v>0.75</v>
      </c>
      <c r="R2121" s="23" t="s">
        <v>36</v>
      </c>
      <c r="S2121" s="23" t="s">
        <v>822</v>
      </c>
    </row>
    <row r="2122" spans="1:19" x14ac:dyDescent="0.35">
      <c r="A2122" s="23" t="str">
        <f t="shared" si="384"/>
        <v>Nguyen Dan Thuy</v>
      </c>
      <c r="B2122" s="23" t="str">
        <f t="shared" si="385"/>
        <v>679.85.593.0</v>
      </c>
      <c r="C2122" s="23" t="str">
        <f t="shared" si="386"/>
        <v>R7</v>
      </c>
      <c r="D2122" s="23">
        <f t="shared" si="387"/>
        <v>3.1920000000000002</v>
      </c>
      <c r="E2122" s="23" t="str">
        <f t="shared" si="388"/>
        <v>40+</v>
      </c>
      <c r="F2122" s="23" t="str">
        <f t="shared" si="389"/>
        <v>A</v>
      </c>
      <c r="G2122" s="27" t="s">
        <v>3258</v>
      </c>
      <c r="H2122" s="27" t="str">
        <f t="shared" si="383"/>
        <v/>
      </c>
      <c r="I2122" s="23" t="str">
        <f t="shared" si="390"/>
        <v>Dames</v>
      </c>
      <c r="J2122" t="str">
        <f t="shared" si="391"/>
        <v>593.0</v>
      </c>
      <c r="K2122">
        <f t="shared" si="392"/>
        <v>5</v>
      </c>
      <c r="L2122" s="23" t="str">
        <f t="shared" si="393"/>
        <v>R7 </v>
      </c>
      <c r="M2122" s="23" t="s">
        <v>2839</v>
      </c>
      <c r="N2122" s="23" t="s">
        <v>2840</v>
      </c>
      <c r="O2122" s="23" t="s">
        <v>2518</v>
      </c>
      <c r="P2122" s="23">
        <v>4039</v>
      </c>
      <c r="Q2122" s="23">
        <v>3.1920000000000002</v>
      </c>
      <c r="R2122" s="23" t="s">
        <v>68</v>
      </c>
      <c r="S2122" s="23" t="s">
        <v>36</v>
      </c>
    </row>
    <row r="2123" spans="1:19" x14ac:dyDescent="0.35">
      <c r="A2123" s="23" t="str">
        <f t="shared" si="384"/>
        <v>Nguyen Dinh Cuong</v>
      </c>
      <c r="B2123" s="23" t="str">
        <f t="shared" si="385"/>
        <v>679.56.239.1</v>
      </c>
      <c r="C2123" s="23" t="str">
        <f t="shared" si="386"/>
        <v>R7</v>
      </c>
      <c r="D2123" s="23">
        <f t="shared" si="387"/>
        <v>2.0950000000000002</v>
      </c>
      <c r="E2123" s="23" t="str">
        <f t="shared" si="388"/>
        <v>70+</v>
      </c>
      <c r="F2123" s="23" t="str">
        <f t="shared" si="389"/>
        <v>A</v>
      </c>
      <c r="G2123" s="27" t="s">
        <v>4910</v>
      </c>
      <c r="H2123" s="27" t="str">
        <f t="shared" si="383"/>
        <v/>
      </c>
      <c r="I2123" s="23" t="str">
        <f t="shared" si="390"/>
        <v>Messieurs</v>
      </c>
      <c r="J2123" t="str">
        <f t="shared" si="391"/>
        <v>239.1</v>
      </c>
      <c r="K2123">
        <f t="shared" si="392"/>
        <v>2</v>
      </c>
      <c r="L2123" s="23" t="str">
        <f t="shared" si="393"/>
        <v>R7 </v>
      </c>
      <c r="M2123" s="23" t="s">
        <v>6680</v>
      </c>
      <c r="N2123" s="23" t="s">
        <v>6681</v>
      </c>
      <c r="O2123" s="23" t="s">
        <v>2518</v>
      </c>
      <c r="P2123" s="23">
        <v>18684</v>
      </c>
      <c r="Q2123" s="23">
        <v>2.0950000000000002</v>
      </c>
      <c r="R2123" s="23" t="s">
        <v>144</v>
      </c>
      <c r="S2123" s="23" t="s">
        <v>36</v>
      </c>
    </row>
    <row r="2124" spans="1:19" x14ac:dyDescent="0.35">
      <c r="A2124" s="23" t="str">
        <f t="shared" si="384"/>
        <v>Nguyen François</v>
      </c>
      <c r="B2124" s="23" t="str">
        <f t="shared" si="385"/>
        <v>679.47.235.0</v>
      </c>
      <c r="C2124" s="23" t="str">
        <f t="shared" si="386"/>
        <v>R9</v>
      </c>
      <c r="D2124" s="23">
        <f t="shared" si="387"/>
        <v>0.75</v>
      </c>
      <c r="E2124" s="23" t="str">
        <f t="shared" si="388"/>
        <v>75+</v>
      </c>
      <c r="F2124" s="23" t="str">
        <f t="shared" si="389"/>
        <v>S</v>
      </c>
      <c r="G2124" s="27" t="s">
        <v>497</v>
      </c>
      <c r="H2124" s="27" t="str">
        <f t="shared" si="383"/>
        <v/>
      </c>
      <c r="I2124" s="23" t="str">
        <f t="shared" si="390"/>
        <v>Messieurs</v>
      </c>
      <c r="J2124" t="str">
        <f t="shared" si="391"/>
        <v>235.0</v>
      </c>
      <c r="K2124">
        <f t="shared" si="392"/>
        <v>2</v>
      </c>
      <c r="L2124" s="23" t="str">
        <f t="shared" si="393"/>
        <v>R9 </v>
      </c>
      <c r="M2124" s="23" t="s">
        <v>1247</v>
      </c>
      <c r="N2124" s="23" t="s">
        <v>1248</v>
      </c>
      <c r="O2124" s="23" t="s">
        <v>2525</v>
      </c>
      <c r="P2124" s="23">
        <v>32606</v>
      </c>
      <c r="Q2124" s="23">
        <v>0.75</v>
      </c>
      <c r="R2124" s="23" t="s">
        <v>155</v>
      </c>
      <c r="S2124" s="23" t="s">
        <v>822</v>
      </c>
    </row>
    <row r="2125" spans="1:19" x14ac:dyDescent="0.35">
      <c r="A2125" s="23" t="str">
        <f t="shared" si="384"/>
        <v>Nguyen Loïc</v>
      </c>
      <c r="B2125" s="23" t="str">
        <f t="shared" si="385"/>
        <v>679.94.252.0</v>
      </c>
      <c r="C2125" s="23" t="str">
        <f t="shared" si="386"/>
        <v>R8</v>
      </c>
      <c r="D2125" s="23">
        <f t="shared" si="387"/>
        <v>1.228</v>
      </c>
      <c r="E2125" s="23" t="str">
        <f t="shared" si="388"/>
        <v>A</v>
      </c>
      <c r="F2125" s="23" t="str">
        <f t="shared" si="389"/>
        <v>A</v>
      </c>
      <c r="G2125" s="27" t="s">
        <v>4909</v>
      </c>
      <c r="H2125" s="27" t="str">
        <f t="shared" si="383"/>
        <v/>
      </c>
      <c r="I2125" s="23" t="str">
        <f t="shared" si="390"/>
        <v>Messieurs</v>
      </c>
      <c r="J2125" t="str">
        <f t="shared" si="391"/>
        <v>252.0</v>
      </c>
      <c r="K2125">
        <f t="shared" si="392"/>
        <v>2</v>
      </c>
      <c r="L2125" s="23" t="str">
        <f t="shared" si="393"/>
        <v>R8 </v>
      </c>
      <c r="M2125" s="23" t="s">
        <v>5799</v>
      </c>
      <c r="N2125" s="23" t="s">
        <v>5800</v>
      </c>
      <c r="O2125" s="23" t="s">
        <v>2522</v>
      </c>
      <c r="P2125" s="23">
        <v>26624</v>
      </c>
      <c r="Q2125" s="23">
        <v>1.228</v>
      </c>
      <c r="R2125" s="23" t="s">
        <v>36</v>
      </c>
      <c r="S2125" s="23" t="s">
        <v>36</v>
      </c>
    </row>
    <row r="2126" spans="1:19" x14ac:dyDescent="0.35">
      <c r="A2126" s="23" t="str">
        <f t="shared" si="384"/>
        <v>Nguyen Minh-Tri</v>
      </c>
      <c r="B2126" s="23" t="str">
        <f t="shared" si="385"/>
        <v>679.73.339.0</v>
      </c>
      <c r="C2126" s="23" t="str">
        <f t="shared" si="386"/>
        <v>R7</v>
      </c>
      <c r="D2126" s="23">
        <f t="shared" si="387"/>
        <v>2.31</v>
      </c>
      <c r="E2126" s="23" t="str">
        <f t="shared" si="388"/>
        <v>50+</v>
      </c>
      <c r="F2126" s="23" t="str">
        <f t="shared" si="389"/>
        <v>A</v>
      </c>
      <c r="G2126" s="27" t="s">
        <v>4910</v>
      </c>
      <c r="H2126" s="27" t="str">
        <f t="shared" si="383"/>
        <v/>
      </c>
      <c r="I2126" s="23" t="str">
        <f t="shared" si="390"/>
        <v>Messieurs</v>
      </c>
      <c r="J2126" t="str">
        <f t="shared" si="391"/>
        <v>339.0</v>
      </c>
      <c r="K2126">
        <f t="shared" si="392"/>
        <v>3</v>
      </c>
      <c r="L2126" s="23" t="str">
        <f t="shared" si="393"/>
        <v>R7 </v>
      </c>
      <c r="M2126" s="23" t="s">
        <v>6656</v>
      </c>
      <c r="N2126" s="23" t="s">
        <v>6657</v>
      </c>
      <c r="O2126" s="23" t="s">
        <v>2518</v>
      </c>
      <c r="P2126" s="23">
        <v>17148</v>
      </c>
      <c r="Q2126" s="23">
        <v>2.31</v>
      </c>
      <c r="R2126" s="23" t="s">
        <v>39</v>
      </c>
      <c r="S2126" s="23" t="s">
        <v>36</v>
      </c>
    </row>
    <row r="2127" spans="1:19" x14ac:dyDescent="0.35">
      <c r="A2127" s="23" t="str">
        <f t="shared" si="384"/>
        <v>Nguyen Ngoc Hung</v>
      </c>
      <c r="B2127" s="23" t="str">
        <f t="shared" si="385"/>
        <v>679.51.426.0</v>
      </c>
      <c r="C2127" s="23" t="str">
        <f t="shared" si="386"/>
        <v>R7</v>
      </c>
      <c r="D2127" s="23">
        <f t="shared" si="387"/>
        <v>1.8959999999999999</v>
      </c>
      <c r="E2127" s="23" t="str">
        <f t="shared" si="388"/>
        <v>75+</v>
      </c>
      <c r="F2127" s="23" t="str">
        <f t="shared" si="389"/>
        <v>A</v>
      </c>
      <c r="G2127" s="27" t="s">
        <v>4910</v>
      </c>
      <c r="H2127" s="27" t="str">
        <f t="shared" si="383"/>
        <v/>
      </c>
      <c r="I2127" s="23" t="str">
        <f t="shared" si="390"/>
        <v>Messieurs</v>
      </c>
      <c r="J2127" t="str">
        <f t="shared" si="391"/>
        <v>426.0</v>
      </c>
      <c r="K2127">
        <f t="shared" si="392"/>
        <v>4</v>
      </c>
      <c r="L2127" s="23" t="str">
        <f t="shared" si="393"/>
        <v>R7 </v>
      </c>
      <c r="M2127" s="23" t="s">
        <v>6704</v>
      </c>
      <c r="N2127" s="23" t="s">
        <v>6705</v>
      </c>
      <c r="O2127" s="23" t="s">
        <v>2518</v>
      </c>
      <c r="P2127" s="23">
        <v>20223</v>
      </c>
      <c r="Q2127" s="23">
        <v>1.8959999999999999</v>
      </c>
      <c r="R2127" s="23" t="s">
        <v>155</v>
      </c>
      <c r="S2127" s="23" t="s">
        <v>36</v>
      </c>
    </row>
    <row r="2128" spans="1:19" x14ac:dyDescent="0.35">
      <c r="A2128" s="23" t="str">
        <f t="shared" si="384"/>
        <v>Nguyen Son</v>
      </c>
      <c r="B2128" s="23" t="str">
        <f t="shared" si="385"/>
        <v>679.74.167.0</v>
      </c>
      <c r="C2128" s="23" t="str">
        <f t="shared" si="386"/>
        <v>R7</v>
      </c>
      <c r="D2128" s="23">
        <f t="shared" si="387"/>
        <v>1.885</v>
      </c>
      <c r="E2128" s="23" t="str">
        <f t="shared" si="388"/>
        <v>50+</v>
      </c>
      <c r="F2128" s="23" t="str">
        <f t="shared" si="389"/>
        <v>A</v>
      </c>
      <c r="G2128" s="27" t="s">
        <v>27</v>
      </c>
      <c r="H2128" s="27" t="str">
        <f t="shared" si="383"/>
        <v/>
      </c>
      <c r="I2128" s="23" t="str">
        <f t="shared" si="390"/>
        <v>Messieurs</v>
      </c>
      <c r="J2128" t="str">
        <f t="shared" si="391"/>
        <v>167.0</v>
      </c>
      <c r="K2128">
        <f t="shared" si="392"/>
        <v>1</v>
      </c>
      <c r="L2128" s="23" t="str">
        <f t="shared" si="393"/>
        <v>R7 </v>
      </c>
      <c r="M2128" s="23" t="s">
        <v>239</v>
      </c>
      <c r="N2128" s="23" t="s">
        <v>240</v>
      </c>
      <c r="O2128" s="23" t="s">
        <v>2518</v>
      </c>
      <c r="P2128" s="23">
        <v>20319</v>
      </c>
      <c r="Q2128" s="23">
        <v>1.885</v>
      </c>
      <c r="R2128" s="23" t="s">
        <v>39</v>
      </c>
      <c r="S2128" s="23" t="s">
        <v>36</v>
      </c>
    </row>
    <row r="2129" spans="1:19" x14ac:dyDescent="0.35">
      <c r="A2129" s="23" t="str">
        <f t="shared" si="384"/>
        <v>Nguyen Van Hue</v>
      </c>
      <c r="B2129" s="23" t="str">
        <f t="shared" si="385"/>
        <v>679.49.173.0</v>
      </c>
      <c r="C2129" s="23" t="str">
        <f t="shared" si="386"/>
        <v>R9</v>
      </c>
      <c r="D2129" s="23">
        <f t="shared" si="387"/>
        <v>0.75</v>
      </c>
      <c r="E2129" s="23" t="str">
        <f t="shared" si="388"/>
        <v>75+</v>
      </c>
      <c r="F2129" s="23" t="str">
        <f t="shared" si="389"/>
        <v>S</v>
      </c>
      <c r="G2129" s="27" t="s">
        <v>5553</v>
      </c>
      <c r="H2129" s="27" t="str">
        <f t="shared" si="383"/>
        <v/>
      </c>
      <c r="I2129" s="23" t="str">
        <f t="shared" si="390"/>
        <v>Messieurs</v>
      </c>
      <c r="J2129" t="str">
        <f t="shared" si="391"/>
        <v>173.0</v>
      </c>
      <c r="K2129">
        <f t="shared" si="392"/>
        <v>1</v>
      </c>
      <c r="L2129" s="23" t="str">
        <f t="shared" si="393"/>
        <v>R9 </v>
      </c>
      <c r="M2129" s="23" t="s">
        <v>5379</v>
      </c>
      <c r="N2129" s="23" t="s">
        <v>5380</v>
      </c>
      <c r="O2129" s="23" t="s">
        <v>2525</v>
      </c>
      <c r="P2129" s="23">
        <v>32606</v>
      </c>
      <c r="Q2129" s="23">
        <v>0.75</v>
      </c>
      <c r="R2129" s="23" t="s">
        <v>155</v>
      </c>
      <c r="S2129" s="23" t="s">
        <v>822</v>
      </c>
    </row>
    <row r="2130" spans="1:19" x14ac:dyDescent="0.35">
      <c r="A2130" s="23" t="str">
        <f t="shared" si="384"/>
        <v>Nguyen Van Thong Julien</v>
      </c>
      <c r="B2130" s="23" t="str">
        <f t="shared" si="385"/>
        <v>679.87.418.0</v>
      </c>
      <c r="C2130" s="23" t="str">
        <f t="shared" si="386"/>
        <v>R8</v>
      </c>
      <c r="D2130" s="23">
        <f t="shared" si="387"/>
        <v>1.33</v>
      </c>
      <c r="E2130" s="23" t="str">
        <f t="shared" si="388"/>
        <v>35+</v>
      </c>
      <c r="F2130" s="23" t="str">
        <f t="shared" si="389"/>
        <v>A</v>
      </c>
      <c r="G2130" s="27" t="s">
        <v>1733</v>
      </c>
      <c r="H2130" s="27" t="str">
        <f t="shared" si="383"/>
        <v/>
      </c>
      <c r="I2130" s="23" t="str">
        <f t="shared" si="390"/>
        <v>Messieurs</v>
      </c>
      <c r="J2130" t="str">
        <f t="shared" si="391"/>
        <v>418.0</v>
      </c>
      <c r="K2130">
        <f t="shared" si="392"/>
        <v>4</v>
      </c>
      <c r="L2130" s="23" t="str">
        <f t="shared" si="393"/>
        <v>R8 </v>
      </c>
      <c r="M2130" s="23" t="s">
        <v>3220</v>
      </c>
      <c r="N2130" s="23" t="s">
        <v>3221</v>
      </c>
      <c r="O2130" s="23" t="s">
        <v>2522</v>
      </c>
      <c r="P2130" s="23">
        <v>25406</v>
      </c>
      <c r="Q2130" s="23">
        <v>1.33</v>
      </c>
      <c r="R2130" s="23" t="s">
        <v>42</v>
      </c>
      <c r="S2130" s="23" t="s">
        <v>36</v>
      </c>
    </row>
    <row r="2131" spans="1:19" x14ac:dyDescent="0.35">
      <c r="A2131" s="23" t="str">
        <f t="shared" si="384"/>
        <v>NI Muting</v>
      </c>
      <c r="B2131" s="23" t="str">
        <f t="shared" si="385"/>
        <v>680.13.463.0</v>
      </c>
      <c r="C2131" s="23" t="str">
        <f t="shared" si="386"/>
        <v>R9</v>
      </c>
      <c r="D2131" s="23">
        <f t="shared" si="387"/>
        <v>0.75</v>
      </c>
      <c r="E2131" s="23" t="str">
        <f t="shared" si="388"/>
        <v>14&amp;U</v>
      </c>
      <c r="F2131" s="23" t="str">
        <f t="shared" si="389"/>
        <v>S</v>
      </c>
      <c r="G2131" s="27" t="s">
        <v>4910</v>
      </c>
      <c r="H2131" s="27" t="str">
        <f t="shared" si="383"/>
        <v/>
      </c>
      <c r="I2131" s="23" t="str">
        <f t="shared" si="390"/>
        <v>Messieurs</v>
      </c>
      <c r="J2131" t="str">
        <f t="shared" si="391"/>
        <v>463.0</v>
      </c>
      <c r="K2131">
        <f t="shared" si="392"/>
        <v>4</v>
      </c>
      <c r="L2131" s="23" t="str">
        <f t="shared" si="393"/>
        <v>R9 </v>
      </c>
      <c r="M2131" s="23" t="s">
        <v>6884</v>
      </c>
      <c r="N2131" s="23" t="s">
        <v>6885</v>
      </c>
      <c r="O2131" s="23" t="s">
        <v>2525</v>
      </c>
      <c r="P2131" s="23">
        <v>32606</v>
      </c>
      <c r="Q2131" s="23">
        <v>0.75</v>
      </c>
      <c r="R2131" s="23" t="s">
        <v>81</v>
      </c>
      <c r="S2131" s="23" t="s">
        <v>822</v>
      </c>
    </row>
    <row r="2132" spans="1:19" x14ac:dyDescent="0.35">
      <c r="A2132" s="23" t="str">
        <f t="shared" si="384"/>
        <v>Nic David</v>
      </c>
      <c r="B2132" s="23" t="str">
        <f t="shared" si="385"/>
        <v>680.09.184.0</v>
      </c>
      <c r="C2132" s="23" t="str">
        <f t="shared" si="386"/>
        <v>R8</v>
      </c>
      <c r="D2132" s="23">
        <f t="shared" si="387"/>
        <v>1.0660000000000001</v>
      </c>
      <c r="E2132" s="23" t="str">
        <f t="shared" si="388"/>
        <v>18&amp;U</v>
      </c>
      <c r="F2132" s="23" t="str">
        <f t="shared" si="389"/>
        <v>S</v>
      </c>
      <c r="G2132" s="27" t="s">
        <v>497</v>
      </c>
      <c r="H2132" s="27" t="str">
        <f t="shared" si="383"/>
        <v/>
      </c>
      <c r="I2132" s="23" t="str">
        <f t="shared" si="390"/>
        <v>Messieurs</v>
      </c>
      <c r="J2132" t="str">
        <f t="shared" si="391"/>
        <v>184.0</v>
      </c>
      <c r="K2132">
        <f t="shared" si="392"/>
        <v>1</v>
      </c>
      <c r="L2132" s="23" t="str">
        <f t="shared" si="393"/>
        <v>R8 </v>
      </c>
      <c r="M2132" s="23" t="s">
        <v>2185</v>
      </c>
      <c r="N2132" s="23" t="s">
        <v>2186</v>
      </c>
      <c r="O2132" s="23" t="s">
        <v>2522</v>
      </c>
      <c r="P2132" s="23">
        <v>28396</v>
      </c>
      <c r="Q2132" s="23">
        <v>1.0660000000000001</v>
      </c>
      <c r="R2132" s="23" t="s">
        <v>71</v>
      </c>
      <c r="S2132" s="23" t="s">
        <v>822</v>
      </c>
    </row>
    <row r="2133" spans="1:19" x14ac:dyDescent="0.35">
      <c r="A2133" s="23" t="str">
        <f t="shared" si="384"/>
        <v>Nicole Gaspard</v>
      </c>
      <c r="B2133" s="23" t="str">
        <f t="shared" si="385"/>
        <v>680.12.141.0</v>
      </c>
      <c r="C2133" s="23" t="str">
        <f t="shared" si="386"/>
        <v>R7</v>
      </c>
      <c r="D2133" s="23">
        <f t="shared" si="387"/>
        <v>2</v>
      </c>
      <c r="E2133" s="23" t="str">
        <f t="shared" si="388"/>
        <v>14&amp;U</v>
      </c>
      <c r="F2133" s="23" t="str">
        <f t="shared" si="389"/>
        <v>A</v>
      </c>
      <c r="G2133" s="27" t="s">
        <v>493</v>
      </c>
      <c r="H2133" s="27" t="str">
        <f t="shared" si="383"/>
        <v/>
      </c>
      <c r="I2133" s="23" t="str">
        <f t="shared" si="390"/>
        <v>Messieurs</v>
      </c>
      <c r="J2133" t="str">
        <f t="shared" si="391"/>
        <v>141.0</v>
      </c>
      <c r="K2133">
        <f t="shared" si="392"/>
        <v>1</v>
      </c>
      <c r="L2133" s="23" t="str">
        <f t="shared" si="393"/>
        <v>R7 </v>
      </c>
      <c r="M2133" s="23" t="s">
        <v>2154</v>
      </c>
      <c r="N2133" s="23" t="s">
        <v>2155</v>
      </c>
      <c r="O2133" s="23" t="s">
        <v>2518</v>
      </c>
      <c r="P2133" s="23">
        <v>19410</v>
      </c>
      <c r="Q2133" s="23">
        <v>2</v>
      </c>
      <c r="R2133" s="23" t="s">
        <v>81</v>
      </c>
      <c r="S2133" s="23" t="s">
        <v>36</v>
      </c>
    </row>
    <row r="2134" spans="1:19" x14ac:dyDescent="0.35">
      <c r="A2134" s="23" t="str">
        <f t="shared" si="384"/>
        <v>Nicole Marina</v>
      </c>
      <c r="B2134" s="23" t="str">
        <f t="shared" si="385"/>
        <v>680.75.516.0</v>
      </c>
      <c r="C2134" s="23" t="str">
        <f t="shared" si="386"/>
        <v>R8</v>
      </c>
      <c r="D2134" s="23">
        <f t="shared" si="387"/>
        <v>1.4370000000000001</v>
      </c>
      <c r="E2134" s="23" t="str">
        <f t="shared" si="388"/>
        <v>50+</v>
      </c>
      <c r="F2134" s="23" t="str">
        <f t="shared" si="389"/>
        <v>S</v>
      </c>
      <c r="G2134" s="27" t="s">
        <v>493</v>
      </c>
      <c r="H2134" s="27" t="str">
        <f t="shared" si="383"/>
        <v/>
      </c>
      <c r="I2134" s="23" t="str">
        <f t="shared" si="390"/>
        <v>Dames</v>
      </c>
      <c r="J2134" t="str">
        <f t="shared" si="391"/>
        <v>516.0</v>
      </c>
      <c r="K2134">
        <f t="shared" si="392"/>
        <v>5</v>
      </c>
      <c r="L2134" s="23" t="str">
        <f t="shared" si="393"/>
        <v>R8 </v>
      </c>
      <c r="M2134" s="23" t="s">
        <v>2120</v>
      </c>
      <c r="N2134" s="23" t="s">
        <v>2121</v>
      </c>
      <c r="O2134" s="23" t="s">
        <v>2522</v>
      </c>
      <c r="P2134" s="23">
        <v>8850</v>
      </c>
      <c r="Q2134" s="23">
        <v>1.4370000000000001</v>
      </c>
      <c r="R2134" s="23" t="s">
        <v>39</v>
      </c>
      <c r="S2134" s="23" t="s">
        <v>822</v>
      </c>
    </row>
    <row r="2135" spans="1:19" x14ac:dyDescent="0.35">
      <c r="A2135" s="23" t="str">
        <f t="shared" si="384"/>
        <v>Niddam Yoram</v>
      </c>
      <c r="B2135" s="23" t="str">
        <f t="shared" si="385"/>
        <v>680.69.324.0</v>
      </c>
      <c r="C2135" s="23" t="str">
        <f t="shared" si="386"/>
        <v>R9</v>
      </c>
      <c r="D2135" s="23">
        <f t="shared" si="387"/>
        <v>0.75</v>
      </c>
      <c r="E2135" s="23" t="str">
        <f t="shared" si="388"/>
        <v>55+</v>
      </c>
      <c r="F2135" s="23" t="str">
        <f t="shared" si="389"/>
        <v>S</v>
      </c>
      <c r="G2135" s="27" t="s">
        <v>27</v>
      </c>
      <c r="H2135" s="27" t="str">
        <f t="shared" si="383"/>
        <v/>
      </c>
      <c r="I2135" s="23" t="str">
        <f t="shared" si="390"/>
        <v>Messieurs</v>
      </c>
      <c r="J2135" t="str">
        <f t="shared" si="391"/>
        <v>324.0</v>
      </c>
      <c r="K2135">
        <f t="shared" si="392"/>
        <v>3</v>
      </c>
      <c r="L2135" s="23" t="str">
        <f t="shared" si="393"/>
        <v>R9 </v>
      </c>
      <c r="M2135" s="23" t="s">
        <v>233</v>
      </c>
      <c r="N2135" s="23" t="s">
        <v>234</v>
      </c>
      <c r="O2135" s="23" t="s">
        <v>2525</v>
      </c>
      <c r="P2135" s="23">
        <v>32606</v>
      </c>
      <c r="Q2135" s="23">
        <v>0.75</v>
      </c>
      <c r="R2135" s="23" t="s">
        <v>53</v>
      </c>
      <c r="S2135" s="23" t="s">
        <v>822</v>
      </c>
    </row>
    <row r="2136" spans="1:19" x14ac:dyDescent="0.35">
      <c r="A2136" s="23" t="str">
        <f t="shared" si="384"/>
        <v>Niederhauser Julien</v>
      </c>
      <c r="B2136" s="23" t="str">
        <f t="shared" si="385"/>
        <v>682.77.359.0</v>
      </c>
      <c r="C2136" s="23" t="str">
        <f t="shared" si="386"/>
        <v>R9</v>
      </c>
      <c r="D2136" s="23">
        <f t="shared" si="387"/>
        <v>0.75</v>
      </c>
      <c r="E2136" s="23" t="str">
        <f t="shared" si="388"/>
        <v>45+</v>
      </c>
      <c r="F2136" s="23" t="str">
        <f t="shared" si="389"/>
        <v>S</v>
      </c>
      <c r="G2136" s="27" t="s">
        <v>1733</v>
      </c>
      <c r="H2136" s="27" t="str">
        <f t="shared" si="383"/>
        <v/>
      </c>
      <c r="I2136" s="23" t="str">
        <f t="shared" si="390"/>
        <v>Messieurs</v>
      </c>
      <c r="J2136" t="str">
        <f t="shared" si="391"/>
        <v>359.0</v>
      </c>
      <c r="K2136">
        <f t="shared" si="392"/>
        <v>3</v>
      </c>
      <c r="L2136" s="23" t="str">
        <f t="shared" si="393"/>
        <v>R9 </v>
      </c>
      <c r="M2136" s="23" t="s">
        <v>1874</v>
      </c>
      <c r="N2136" s="23" t="s">
        <v>1875</v>
      </c>
      <c r="O2136" s="23" t="s">
        <v>2525</v>
      </c>
      <c r="P2136" s="23">
        <v>32606</v>
      </c>
      <c r="Q2136" s="23">
        <v>0.75</v>
      </c>
      <c r="R2136" s="23" t="s">
        <v>76</v>
      </c>
      <c r="S2136" s="23" t="s">
        <v>822</v>
      </c>
    </row>
    <row r="2137" spans="1:19" x14ac:dyDescent="0.35">
      <c r="A2137" s="23" t="str">
        <f t="shared" si="384"/>
        <v>Nierhaus Alexandre</v>
      </c>
      <c r="B2137" s="23" t="str">
        <f t="shared" si="385"/>
        <v>683.98.327.0</v>
      </c>
      <c r="C2137" s="23" t="str">
        <f t="shared" si="386"/>
        <v>R8</v>
      </c>
      <c r="D2137" s="23">
        <f t="shared" si="387"/>
        <v>1.397</v>
      </c>
      <c r="E2137" s="23" t="str">
        <f t="shared" si="388"/>
        <v>A</v>
      </c>
      <c r="F2137" s="23" t="str">
        <f t="shared" si="389"/>
        <v>S</v>
      </c>
      <c r="G2137" s="27" t="s">
        <v>7009</v>
      </c>
      <c r="H2137" s="27" t="str">
        <f t="shared" si="383"/>
        <v/>
      </c>
      <c r="I2137" s="23" t="str">
        <f t="shared" si="390"/>
        <v>Messieurs</v>
      </c>
      <c r="J2137" t="str">
        <f t="shared" si="391"/>
        <v>327.0</v>
      </c>
      <c r="K2137">
        <f t="shared" si="392"/>
        <v>3</v>
      </c>
      <c r="L2137" s="23" t="str">
        <f t="shared" si="393"/>
        <v>R8 </v>
      </c>
      <c r="M2137" s="23" t="s">
        <v>3269</v>
      </c>
      <c r="N2137" s="23" t="s">
        <v>3270</v>
      </c>
      <c r="O2137" s="23" t="s">
        <v>2522</v>
      </c>
      <c r="P2137" s="23">
        <v>24635</v>
      </c>
      <c r="Q2137" s="23">
        <v>1.397</v>
      </c>
      <c r="R2137" s="23" t="s">
        <v>36</v>
      </c>
      <c r="S2137" s="23" t="s">
        <v>822</v>
      </c>
    </row>
    <row r="2138" spans="1:19" x14ac:dyDescent="0.35">
      <c r="A2138" s="23" t="str">
        <f t="shared" si="384"/>
        <v>Nivelle Victoria</v>
      </c>
      <c r="B2138" s="23" t="str">
        <f t="shared" si="385"/>
        <v>684.06.778.0</v>
      </c>
      <c r="C2138" s="23" t="str">
        <f t="shared" si="386"/>
        <v>R9</v>
      </c>
      <c r="D2138" s="23">
        <f t="shared" si="387"/>
        <v>0.75</v>
      </c>
      <c r="E2138" s="23" t="str">
        <f t="shared" si="388"/>
        <v>A</v>
      </c>
      <c r="F2138" s="23" t="str">
        <f t="shared" si="389"/>
        <v>S</v>
      </c>
      <c r="G2138" s="27" t="s">
        <v>497</v>
      </c>
      <c r="H2138" s="27" t="str">
        <f t="shared" si="383"/>
        <v/>
      </c>
      <c r="I2138" s="23" t="str">
        <f t="shared" si="390"/>
        <v>Dames</v>
      </c>
      <c r="J2138" t="str">
        <f t="shared" si="391"/>
        <v>778.0</v>
      </c>
      <c r="K2138">
        <f t="shared" si="392"/>
        <v>7</v>
      </c>
      <c r="L2138" s="23" t="str">
        <f t="shared" si="393"/>
        <v>R9 </v>
      </c>
      <c r="M2138" s="23" t="s">
        <v>1249</v>
      </c>
      <c r="N2138" s="23" t="s">
        <v>1250</v>
      </c>
      <c r="O2138" s="23" t="s">
        <v>2525</v>
      </c>
      <c r="P2138" s="23">
        <v>11849</v>
      </c>
      <c r="Q2138" s="23">
        <v>0.75</v>
      </c>
      <c r="R2138" s="23" t="s">
        <v>36</v>
      </c>
      <c r="S2138" s="23" t="s">
        <v>822</v>
      </c>
    </row>
    <row r="2139" spans="1:19" x14ac:dyDescent="0.35">
      <c r="A2139" s="23" t="str">
        <f t="shared" si="384"/>
        <v>Nix Catharina</v>
      </c>
      <c r="B2139" s="23" t="str">
        <f t="shared" si="385"/>
        <v>684.74.666.0</v>
      </c>
      <c r="C2139" s="23" t="str">
        <f t="shared" si="386"/>
        <v>R7</v>
      </c>
      <c r="D2139" s="23">
        <f t="shared" si="387"/>
        <v>1.7549999999999999</v>
      </c>
      <c r="E2139" s="23" t="str">
        <f t="shared" si="388"/>
        <v>50+</v>
      </c>
      <c r="F2139" s="23" t="str">
        <f t="shared" si="389"/>
        <v>A</v>
      </c>
      <c r="G2139" s="27" t="s">
        <v>27</v>
      </c>
      <c r="H2139" s="27" t="str">
        <f t="shared" si="383"/>
        <v/>
      </c>
      <c r="I2139" s="23" t="str">
        <f t="shared" si="390"/>
        <v>Dames</v>
      </c>
      <c r="J2139" t="str">
        <f t="shared" si="391"/>
        <v>666.0</v>
      </c>
      <c r="K2139">
        <f t="shared" si="392"/>
        <v>6</v>
      </c>
      <c r="L2139" s="23" t="str">
        <f t="shared" si="393"/>
        <v>R7 </v>
      </c>
      <c r="M2139" s="23" t="s">
        <v>2278</v>
      </c>
      <c r="N2139" s="23" t="s">
        <v>2279</v>
      </c>
      <c r="O2139" s="23" t="s">
        <v>2518</v>
      </c>
      <c r="P2139" s="23">
        <v>7686</v>
      </c>
      <c r="Q2139" s="23">
        <v>1.7549999999999999</v>
      </c>
      <c r="R2139" s="23" t="s">
        <v>39</v>
      </c>
      <c r="S2139" s="23" t="s">
        <v>36</v>
      </c>
    </row>
    <row r="2140" spans="1:19" x14ac:dyDescent="0.35">
      <c r="A2140" s="23" t="str">
        <f t="shared" si="384"/>
        <v>N'Lep Stéphane</v>
      </c>
      <c r="B2140" s="23" t="str">
        <f t="shared" si="385"/>
        <v>684.71.212.0</v>
      </c>
      <c r="C2140" s="23" t="str">
        <f t="shared" si="386"/>
        <v>R8</v>
      </c>
      <c r="D2140" s="23">
        <f t="shared" si="387"/>
        <v>1.802</v>
      </c>
      <c r="E2140" s="23" t="str">
        <f t="shared" si="388"/>
        <v>55+</v>
      </c>
      <c r="F2140" s="23" t="str">
        <f t="shared" si="389"/>
        <v>A</v>
      </c>
      <c r="G2140" s="27" t="s">
        <v>3257</v>
      </c>
      <c r="H2140" s="27" t="str">
        <f t="shared" si="383"/>
        <v/>
      </c>
      <c r="I2140" s="23" t="str">
        <f t="shared" si="390"/>
        <v>Messieurs</v>
      </c>
      <c r="J2140" t="str">
        <f t="shared" si="391"/>
        <v>212.0</v>
      </c>
      <c r="K2140">
        <f t="shared" si="392"/>
        <v>2</v>
      </c>
      <c r="L2140" s="23" t="str">
        <f t="shared" si="393"/>
        <v>R8 </v>
      </c>
      <c r="M2140" s="23" t="s">
        <v>1251</v>
      </c>
      <c r="N2140" s="23" t="s">
        <v>1252</v>
      </c>
      <c r="O2140" s="23" t="s">
        <v>2522</v>
      </c>
      <c r="P2140" s="23">
        <v>20977</v>
      </c>
      <c r="Q2140" s="23">
        <v>1.802</v>
      </c>
      <c r="R2140" s="23" t="s">
        <v>53</v>
      </c>
      <c r="S2140" s="23" t="s">
        <v>36</v>
      </c>
    </row>
    <row r="2141" spans="1:19" x14ac:dyDescent="0.35">
      <c r="A2141" s="23" t="str">
        <f t="shared" si="384"/>
        <v>Noah Pralong</v>
      </c>
      <c r="B2141" s="23" t="str">
        <f t="shared" si="385"/>
        <v>605.09.134.0</v>
      </c>
      <c r="C2141" s="23" t="str">
        <f t="shared" si="386"/>
        <v>R9</v>
      </c>
      <c r="D2141" s="23">
        <f t="shared" si="387"/>
        <v>0.745</v>
      </c>
      <c r="E2141" s="23" t="str">
        <f t="shared" si="388"/>
        <v>18&amp;U</v>
      </c>
      <c r="F2141" s="23" t="str">
        <f t="shared" si="389"/>
        <v>A</v>
      </c>
      <c r="G2141" s="27" t="s">
        <v>3273</v>
      </c>
      <c r="H2141" s="27" t="str">
        <f t="shared" si="383"/>
        <v/>
      </c>
      <c r="I2141" s="23" t="str">
        <f t="shared" si="390"/>
        <v>Messieurs</v>
      </c>
      <c r="J2141" t="str">
        <f t="shared" si="391"/>
        <v>134.0</v>
      </c>
      <c r="K2141">
        <f t="shared" si="392"/>
        <v>1</v>
      </c>
      <c r="L2141" s="23" t="str">
        <f t="shared" si="393"/>
        <v>R9 </v>
      </c>
      <c r="M2141" s="23" t="s">
        <v>5008</v>
      </c>
      <c r="N2141" s="23" t="s">
        <v>5009</v>
      </c>
      <c r="O2141" s="23" t="s">
        <v>2525</v>
      </c>
      <c r="P2141" s="23">
        <v>44992</v>
      </c>
      <c r="Q2141" s="23">
        <v>0.745</v>
      </c>
      <c r="R2141" s="23" t="s">
        <v>71</v>
      </c>
      <c r="S2141" s="23" t="s">
        <v>36</v>
      </c>
    </row>
    <row r="2142" spans="1:19" x14ac:dyDescent="0.35">
      <c r="A2142" s="23" t="str">
        <f t="shared" si="384"/>
        <v>Nobel Thomas</v>
      </c>
      <c r="B2142" s="23" t="str">
        <f t="shared" si="385"/>
        <v>685.05.240.0</v>
      </c>
      <c r="C2142" s="23" t="str">
        <f t="shared" si="386"/>
        <v>R9</v>
      </c>
      <c r="D2142" s="23">
        <f t="shared" si="387"/>
        <v>0.75</v>
      </c>
      <c r="E2142" s="23" t="str">
        <f t="shared" si="388"/>
        <v>A</v>
      </c>
      <c r="F2142" s="23" t="str">
        <f t="shared" si="389"/>
        <v>S</v>
      </c>
      <c r="G2142" s="27" t="s">
        <v>5553</v>
      </c>
      <c r="H2142" s="27" t="str">
        <f t="shared" si="383"/>
        <v/>
      </c>
      <c r="I2142" s="23" t="str">
        <f t="shared" si="390"/>
        <v>Messieurs</v>
      </c>
      <c r="J2142" t="str">
        <f t="shared" si="391"/>
        <v>240.0</v>
      </c>
      <c r="K2142">
        <f t="shared" si="392"/>
        <v>2</v>
      </c>
      <c r="L2142" s="23" t="str">
        <f t="shared" si="393"/>
        <v>R9 </v>
      </c>
      <c r="M2142" s="23" t="s">
        <v>5351</v>
      </c>
      <c r="N2142" s="23" t="s">
        <v>5352</v>
      </c>
      <c r="O2142" s="23" t="s">
        <v>2525</v>
      </c>
      <c r="P2142" s="23">
        <v>32606</v>
      </c>
      <c r="Q2142" s="23">
        <v>0.75</v>
      </c>
      <c r="R2142" s="23" t="s">
        <v>36</v>
      </c>
      <c r="S2142" s="23" t="s">
        <v>822</v>
      </c>
    </row>
    <row r="2143" spans="1:19" x14ac:dyDescent="0.35">
      <c r="A2143" s="23" t="str">
        <f t="shared" si="384"/>
        <v>Nobs Arthur</v>
      </c>
      <c r="B2143" s="23" t="str">
        <f t="shared" si="385"/>
        <v>685.52.166.0</v>
      </c>
      <c r="C2143" s="23" t="str">
        <f t="shared" si="386"/>
        <v>R8</v>
      </c>
      <c r="D2143" s="23">
        <f t="shared" si="387"/>
        <v>1.3380000000000001</v>
      </c>
      <c r="E2143" s="23" t="str">
        <f t="shared" si="388"/>
        <v>70+</v>
      </c>
      <c r="F2143" s="23" t="str">
        <f t="shared" si="389"/>
        <v>A</v>
      </c>
      <c r="G2143" s="27" t="s">
        <v>3273</v>
      </c>
      <c r="H2143" s="27" t="str">
        <f t="shared" si="383"/>
        <v/>
      </c>
      <c r="I2143" s="23" t="str">
        <f t="shared" si="390"/>
        <v>Messieurs</v>
      </c>
      <c r="J2143" t="str">
        <f t="shared" si="391"/>
        <v>166.0</v>
      </c>
      <c r="K2143">
        <f t="shared" si="392"/>
        <v>1</v>
      </c>
      <c r="L2143" s="23" t="str">
        <f t="shared" si="393"/>
        <v>R8 </v>
      </c>
      <c r="M2143" s="23" t="s">
        <v>3471</v>
      </c>
      <c r="N2143" s="23" t="s">
        <v>3472</v>
      </c>
      <c r="O2143" s="23" t="s">
        <v>2522</v>
      </c>
      <c r="P2143" s="23">
        <v>25314</v>
      </c>
      <c r="Q2143" s="23">
        <v>1.3380000000000001</v>
      </c>
      <c r="R2143" s="23" t="s">
        <v>144</v>
      </c>
      <c r="S2143" s="23" t="s">
        <v>36</v>
      </c>
    </row>
    <row r="2144" spans="1:19" x14ac:dyDescent="0.35">
      <c r="A2144" s="23" t="str">
        <f t="shared" si="384"/>
        <v>Noda Akiko</v>
      </c>
      <c r="B2144" s="23" t="str">
        <f t="shared" si="385"/>
        <v>685.69.833.0</v>
      </c>
      <c r="C2144" s="23" t="str">
        <f t="shared" si="386"/>
        <v>R9</v>
      </c>
      <c r="D2144" s="23">
        <f t="shared" si="387"/>
        <v>0.75</v>
      </c>
      <c r="E2144" s="23" t="str">
        <f t="shared" si="388"/>
        <v>55+</v>
      </c>
      <c r="F2144" s="23" t="str">
        <f t="shared" si="389"/>
        <v>S</v>
      </c>
      <c r="G2144" s="27" t="s">
        <v>5553</v>
      </c>
      <c r="H2144" s="27" t="str">
        <f t="shared" ref="H2144:H2207" si="394">IF(B2144=B2143,1,"")</f>
        <v/>
      </c>
      <c r="I2144" s="23" t="str">
        <f t="shared" si="390"/>
        <v>Dames</v>
      </c>
      <c r="J2144" t="str">
        <f t="shared" si="391"/>
        <v>833.0</v>
      </c>
      <c r="K2144">
        <f t="shared" si="392"/>
        <v>8</v>
      </c>
      <c r="L2144" s="23" t="str">
        <f t="shared" si="393"/>
        <v>R9 </v>
      </c>
      <c r="M2144" s="23" t="s">
        <v>5251</v>
      </c>
      <c r="N2144" s="23" t="s">
        <v>5252</v>
      </c>
      <c r="O2144" s="23" t="s">
        <v>2525</v>
      </c>
      <c r="P2144" s="23">
        <v>11849</v>
      </c>
      <c r="Q2144" s="23">
        <v>0.75</v>
      </c>
      <c r="R2144" s="23" t="s">
        <v>53</v>
      </c>
      <c r="S2144" s="23" t="s">
        <v>822</v>
      </c>
    </row>
    <row r="2145" spans="1:19" x14ac:dyDescent="0.35">
      <c r="A2145" s="23" t="str">
        <f t="shared" si="384"/>
        <v>Noël Gabriel</v>
      </c>
      <c r="B2145" s="23" t="str">
        <f t="shared" si="385"/>
        <v>685.09.380.0</v>
      </c>
      <c r="C2145" s="23" t="str">
        <f t="shared" si="386"/>
        <v>R9</v>
      </c>
      <c r="D2145" s="23">
        <f t="shared" si="387"/>
        <v>0.77900000000000003</v>
      </c>
      <c r="E2145" s="23" t="str">
        <f t="shared" si="388"/>
        <v>18&amp;U</v>
      </c>
      <c r="F2145" s="23" t="str">
        <f t="shared" si="389"/>
        <v>S</v>
      </c>
      <c r="G2145" s="27" t="s">
        <v>493</v>
      </c>
      <c r="H2145" s="27" t="str">
        <f t="shared" si="394"/>
        <v/>
      </c>
      <c r="I2145" s="23" t="str">
        <f t="shared" si="390"/>
        <v>Messieurs</v>
      </c>
      <c r="J2145" t="str">
        <f t="shared" si="391"/>
        <v>380.0</v>
      </c>
      <c r="K2145">
        <f t="shared" si="392"/>
        <v>3</v>
      </c>
      <c r="L2145" s="23" t="str">
        <f t="shared" si="393"/>
        <v>R9 </v>
      </c>
      <c r="M2145" s="23" t="s">
        <v>2148</v>
      </c>
      <c r="N2145" s="23" t="s">
        <v>2149</v>
      </c>
      <c r="O2145" s="23" t="s">
        <v>2525</v>
      </c>
      <c r="P2145" s="23">
        <v>32232</v>
      </c>
      <c r="Q2145" s="23">
        <v>0.77900000000000003</v>
      </c>
      <c r="R2145" s="23" t="s">
        <v>71</v>
      </c>
      <c r="S2145" s="23" t="s">
        <v>822</v>
      </c>
    </row>
    <row r="2146" spans="1:19" x14ac:dyDescent="0.35">
      <c r="A2146" s="23" t="str">
        <f t="shared" si="384"/>
        <v>Noetzli Diego</v>
      </c>
      <c r="B2146" s="23" t="str">
        <f t="shared" si="385"/>
        <v>686.77.463.0</v>
      </c>
      <c r="C2146" s="23" t="str">
        <f t="shared" si="386"/>
        <v>R9</v>
      </c>
      <c r="D2146" s="23">
        <f t="shared" si="387"/>
        <v>0.70899999999999996</v>
      </c>
      <c r="E2146" s="23" t="str">
        <f t="shared" si="388"/>
        <v>45+</v>
      </c>
      <c r="F2146" s="23" t="str">
        <f t="shared" si="389"/>
        <v>S</v>
      </c>
      <c r="G2146" s="27" t="s">
        <v>4910</v>
      </c>
      <c r="H2146" s="27" t="str">
        <f t="shared" si="394"/>
        <v/>
      </c>
      <c r="I2146" s="23" t="str">
        <f t="shared" si="390"/>
        <v>Messieurs</v>
      </c>
      <c r="J2146" t="str">
        <f t="shared" si="391"/>
        <v>463.0</v>
      </c>
      <c r="K2146">
        <f t="shared" si="392"/>
        <v>4</v>
      </c>
      <c r="L2146" s="23" t="str">
        <f t="shared" si="393"/>
        <v>R9 </v>
      </c>
      <c r="M2146" s="23" t="s">
        <v>6972</v>
      </c>
      <c r="N2146" s="23" t="s">
        <v>6973</v>
      </c>
      <c r="O2146" s="23" t="s">
        <v>2525</v>
      </c>
      <c r="P2146" s="23">
        <v>57531</v>
      </c>
      <c r="Q2146" s="23">
        <v>0.70899999999999996</v>
      </c>
      <c r="R2146" s="23" t="s">
        <v>76</v>
      </c>
      <c r="S2146" s="23" t="s">
        <v>822</v>
      </c>
    </row>
    <row r="2147" spans="1:19" x14ac:dyDescent="0.35">
      <c r="A2147" s="23" t="str">
        <f t="shared" si="384"/>
        <v>Nojiri Kaori</v>
      </c>
      <c r="B2147" s="23" t="str">
        <f t="shared" si="385"/>
        <v>685.71.748.0</v>
      </c>
      <c r="C2147" s="23" t="str">
        <f t="shared" si="386"/>
        <v>R9</v>
      </c>
      <c r="D2147" s="23">
        <f t="shared" si="387"/>
        <v>0.75</v>
      </c>
      <c r="E2147" s="23" t="str">
        <f t="shared" si="388"/>
        <v>55+</v>
      </c>
      <c r="F2147" s="23" t="str">
        <f t="shared" si="389"/>
        <v>S</v>
      </c>
      <c r="G2147" s="27" t="s">
        <v>4909</v>
      </c>
      <c r="H2147" s="27" t="str">
        <f t="shared" si="394"/>
        <v/>
      </c>
      <c r="I2147" s="23" t="str">
        <f t="shared" si="390"/>
        <v>Dames</v>
      </c>
      <c r="J2147" t="str">
        <f t="shared" si="391"/>
        <v>748.0</v>
      </c>
      <c r="K2147">
        <f t="shared" si="392"/>
        <v>7</v>
      </c>
      <c r="L2147" s="23" t="str">
        <f t="shared" si="393"/>
        <v>R9 </v>
      </c>
      <c r="M2147" s="23" t="s">
        <v>5737</v>
      </c>
      <c r="N2147" s="23" t="s">
        <v>5738</v>
      </c>
      <c r="O2147" s="23" t="s">
        <v>2525</v>
      </c>
      <c r="P2147" s="23">
        <v>11849</v>
      </c>
      <c r="Q2147" s="23">
        <v>0.75</v>
      </c>
      <c r="R2147" s="23" t="s">
        <v>53</v>
      </c>
      <c r="S2147" s="23" t="s">
        <v>822</v>
      </c>
    </row>
    <row r="2148" spans="1:19" x14ac:dyDescent="0.35">
      <c r="A2148" s="23" t="str">
        <f t="shared" si="384"/>
        <v>Norberg Wiveca</v>
      </c>
      <c r="B2148" s="23" t="str">
        <f t="shared" si="385"/>
        <v>685.67.657.0</v>
      </c>
      <c r="C2148" s="23" t="str">
        <f t="shared" si="386"/>
        <v>R9</v>
      </c>
      <c r="D2148" s="23">
        <f t="shared" si="387"/>
        <v>0.75</v>
      </c>
      <c r="E2148" s="23" t="str">
        <f t="shared" si="388"/>
        <v>55+</v>
      </c>
      <c r="F2148" s="23" t="str">
        <f t="shared" si="389"/>
        <v>S</v>
      </c>
      <c r="G2148" s="27" t="s">
        <v>497</v>
      </c>
      <c r="H2148" s="27" t="str">
        <f t="shared" si="394"/>
        <v/>
      </c>
      <c r="I2148" s="23" t="str">
        <f t="shared" si="390"/>
        <v>Dames</v>
      </c>
      <c r="J2148" t="str">
        <f t="shared" si="391"/>
        <v>657.0</v>
      </c>
      <c r="K2148">
        <f t="shared" si="392"/>
        <v>6</v>
      </c>
      <c r="L2148" s="23" t="str">
        <f t="shared" si="393"/>
        <v>R9 </v>
      </c>
      <c r="M2148" s="23" t="s">
        <v>1253</v>
      </c>
      <c r="N2148" s="23" t="s">
        <v>1254</v>
      </c>
      <c r="O2148" s="23" t="s">
        <v>2525</v>
      </c>
      <c r="P2148" s="23">
        <v>11849</v>
      </c>
      <c r="Q2148" s="23">
        <v>0.75</v>
      </c>
      <c r="R2148" s="23" t="s">
        <v>53</v>
      </c>
      <c r="S2148" s="23" t="s">
        <v>822</v>
      </c>
    </row>
    <row r="2149" spans="1:19" x14ac:dyDescent="0.35">
      <c r="A2149" s="23" t="str">
        <f t="shared" si="384"/>
        <v>Normand Angélique</v>
      </c>
      <c r="B2149" s="23" t="str">
        <f t="shared" si="385"/>
        <v>685.85.806.0</v>
      </c>
      <c r="C2149" s="23" t="str">
        <f t="shared" si="386"/>
        <v>R9</v>
      </c>
      <c r="D2149" s="23">
        <f t="shared" si="387"/>
        <v>0.64</v>
      </c>
      <c r="E2149" s="23" t="str">
        <f t="shared" si="388"/>
        <v>40+</v>
      </c>
      <c r="F2149" s="23" t="str">
        <f t="shared" si="389"/>
        <v>S</v>
      </c>
      <c r="G2149" s="27" t="s">
        <v>497</v>
      </c>
      <c r="H2149" s="27" t="str">
        <f t="shared" si="394"/>
        <v/>
      </c>
      <c r="I2149" s="23" t="str">
        <f t="shared" si="390"/>
        <v>Dames</v>
      </c>
      <c r="J2149" t="str">
        <f t="shared" si="391"/>
        <v>806.0</v>
      </c>
      <c r="K2149">
        <f t="shared" si="392"/>
        <v>8</v>
      </c>
      <c r="L2149" s="23" t="str">
        <f t="shared" si="393"/>
        <v>R9 </v>
      </c>
      <c r="M2149" s="23" t="s">
        <v>2791</v>
      </c>
      <c r="N2149" s="23" t="s">
        <v>2792</v>
      </c>
      <c r="O2149" s="23" t="s">
        <v>2525</v>
      </c>
      <c r="P2149" s="23">
        <v>21463</v>
      </c>
      <c r="Q2149" s="23">
        <v>0.64</v>
      </c>
      <c r="R2149" s="23" t="s">
        <v>68</v>
      </c>
      <c r="S2149" s="23" t="s">
        <v>822</v>
      </c>
    </row>
    <row r="2150" spans="1:19" x14ac:dyDescent="0.35">
      <c r="A2150" s="23" t="str">
        <f t="shared" si="384"/>
        <v>Notzli Gaëlle</v>
      </c>
      <c r="B2150" s="23" t="str">
        <f t="shared" si="385"/>
        <v>686.84.529.0</v>
      </c>
      <c r="C2150" s="23" t="str">
        <f t="shared" si="386"/>
        <v>R8</v>
      </c>
      <c r="D2150" s="23">
        <f t="shared" si="387"/>
        <v>0.93100000000000005</v>
      </c>
      <c r="E2150" s="23" t="str">
        <f t="shared" si="388"/>
        <v>40+</v>
      </c>
      <c r="F2150" s="23" t="str">
        <f t="shared" si="389"/>
        <v>A</v>
      </c>
      <c r="G2150" s="27" t="s">
        <v>493</v>
      </c>
      <c r="H2150" s="27" t="str">
        <f t="shared" si="394"/>
        <v/>
      </c>
      <c r="I2150" s="23" t="str">
        <f t="shared" si="390"/>
        <v>Dames</v>
      </c>
      <c r="J2150" t="str">
        <f t="shared" si="391"/>
        <v>529.0</v>
      </c>
      <c r="K2150">
        <f t="shared" si="392"/>
        <v>5</v>
      </c>
      <c r="L2150" s="23" t="str">
        <f t="shared" si="393"/>
        <v>R8 </v>
      </c>
      <c r="M2150" s="23" t="s">
        <v>2132</v>
      </c>
      <c r="N2150" s="23" t="s">
        <v>2133</v>
      </c>
      <c r="O2150" s="23" t="s">
        <v>2522</v>
      </c>
      <c r="P2150" s="23">
        <v>10968</v>
      </c>
      <c r="Q2150" s="23">
        <v>0.93100000000000005</v>
      </c>
      <c r="R2150" s="23" t="s">
        <v>68</v>
      </c>
      <c r="S2150" s="23" t="s">
        <v>36</v>
      </c>
    </row>
    <row r="2151" spans="1:19" x14ac:dyDescent="0.35">
      <c r="A2151" s="23" t="str">
        <f t="shared" si="384"/>
        <v>Nouri Jordan</v>
      </c>
      <c r="B2151" s="23" t="str">
        <f t="shared" si="385"/>
        <v>686.92.476.0</v>
      </c>
      <c r="C2151" s="23" t="str">
        <f t="shared" si="386"/>
        <v>R7</v>
      </c>
      <c r="D2151" s="23">
        <f t="shared" si="387"/>
        <v>3.1030000000000002</v>
      </c>
      <c r="E2151" s="23" t="str">
        <f t="shared" si="388"/>
        <v>A</v>
      </c>
      <c r="F2151" s="23" t="str">
        <f t="shared" si="389"/>
        <v>A</v>
      </c>
      <c r="G2151" s="27" t="s">
        <v>2783</v>
      </c>
      <c r="H2151" s="27" t="str">
        <f t="shared" si="394"/>
        <v/>
      </c>
      <c r="I2151" s="23" t="str">
        <f t="shared" si="390"/>
        <v>Messieurs</v>
      </c>
      <c r="J2151" t="str">
        <f t="shared" si="391"/>
        <v>476.0</v>
      </c>
      <c r="K2151">
        <f t="shared" si="392"/>
        <v>4</v>
      </c>
      <c r="L2151" s="23" t="str">
        <f t="shared" si="393"/>
        <v>R7 </v>
      </c>
      <c r="M2151" s="23" t="s">
        <v>5049</v>
      </c>
      <c r="N2151" s="23" t="s">
        <v>5050</v>
      </c>
      <c r="O2151" s="23" t="s">
        <v>2518</v>
      </c>
      <c r="P2151" s="23">
        <v>12081</v>
      </c>
      <c r="Q2151" s="23">
        <v>3.1030000000000002</v>
      </c>
      <c r="R2151" s="23" t="s">
        <v>36</v>
      </c>
      <c r="S2151" s="23" t="s">
        <v>36</v>
      </c>
    </row>
    <row r="2152" spans="1:19" x14ac:dyDescent="0.35">
      <c r="A2152" s="23" t="str">
        <f t="shared" si="384"/>
        <v>Novikov Grigoriy</v>
      </c>
      <c r="B2152" s="23" t="str">
        <f t="shared" si="385"/>
        <v>686.09.259.0</v>
      </c>
      <c r="C2152" s="23" t="str">
        <f t="shared" si="386"/>
        <v>R9</v>
      </c>
      <c r="D2152" s="23">
        <f t="shared" si="387"/>
        <v>0.75</v>
      </c>
      <c r="E2152" s="23" t="str">
        <f t="shared" si="388"/>
        <v>18&amp;U</v>
      </c>
      <c r="F2152" s="23" t="str">
        <f t="shared" si="389"/>
        <v>S</v>
      </c>
      <c r="G2152" s="27" t="s">
        <v>2783</v>
      </c>
      <c r="H2152" s="27" t="str">
        <f t="shared" si="394"/>
        <v/>
      </c>
      <c r="I2152" s="23" t="str">
        <f t="shared" si="390"/>
        <v>Messieurs</v>
      </c>
      <c r="J2152" t="str">
        <f t="shared" si="391"/>
        <v>259.0</v>
      </c>
      <c r="K2152">
        <f t="shared" si="392"/>
        <v>2</v>
      </c>
      <c r="L2152" s="23" t="str">
        <f t="shared" si="393"/>
        <v>R9 </v>
      </c>
      <c r="M2152" s="23" t="s">
        <v>4062</v>
      </c>
      <c r="N2152" s="23" t="s">
        <v>4063</v>
      </c>
      <c r="O2152" s="23" t="s">
        <v>2525</v>
      </c>
      <c r="P2152" s="23">
        <v>32606</v>
      </c>
      <c r="Q2152" s="23">
        <v>0.75</v>
      </c>
      <c r="R2152" s="23" t="s">
        <v>71</v>
      </c>
      <c r="S2152" s="23" t="s">
        <v>822</v>
      </c>
    </row>
    <row r="2153" spans="1:19" x14ac:dyDescent="0.35">
      <c r="A2153" s="23" t="str">
        <f t="shared" si="384"/>
        <v>Novovic Ema</v>
      </c>
      <c r="B2153" s="23" t="str">
        <f t="shared" si="385"/>
        <v>686.99.709.0</v>
      </c>
      <c r="C2153" s="23" t="str">
        <f t="shared" si="386"/>
        <v>R6</v>
      </c>
      <c r="D2153" s="23">
        <f t="shared" si="387"/>
        <v>4.3019999999999996</v>
      </c>
      <c r="E2153" s="23" t="str">
        <f t="shared" si="388"/>
        <v>A</v>
      </c>
      <c r="F2153" s="23" t="str">
        <f t="shared" si="389"/>
        <v>S</v>
      </c>
      <c r="G2153" s="27" t="s">
        <v>1733</v>
      </c>
      <c r="H2153" s="27" t="str">
        <f t="shared" si="394"/>
        <v/>
      </c>
      <c r="I2153" s="23" t="str">
        <f t="shared" si="390"/>
        <v>Dames</v>
      </c>
      <c r="J2153" t="str">
        <f t="shared" si="391"/>
        <v>709.0</v>
      </c>
      <c r="K2153">
        <f t="shared" si="392"/>
        <v>7</v>
      </c>
      <c r="L2153" s="23" t="str">
        <f t="shared" si="393"/>
        <v>R6 </v>
      </c>
      <c r="M2153" s="23" t="s">
        <v>2665</v>
      </c>
      <c r="N2153" s="23" t="s">
        <v>2666</v>
      </c>
      <c r="O2153" s="23" t="s">
        <v>2517</v>
      </c>
      <c r="P2153" s="23">
        <v>2287</v>
      </c>
      <c r="Q2153" s="23">
        <v>4.3019999999999996</v>
      </c>
      <c r="R2153" s="23" t="s">
        <v>36</v>
      </c>
      <c r="S2153" s="23" t="s">
        <v>822</v>
      </c>
    </row>
    <row r="2154" spans="1:19" x14ac:dyDescent="0.35">
      <c r="A2154" s="23" t="str">
        <f t="shared" si="384"/>
        <v>Nsumpi William</v>
      </c>
      <c r="B2154" s="23" t="str">
        <f t="shared" si="385"/>
        <v>686.99.150.0</v>
      </c>
      <c r="C2154" s="23" t="str">
        <f t="shared" si="386"/>
        <v>R9</v>
      </c>
      <c r="D2154" s="23">
        <f t="shared" si="387"/>
        <v>0.75</v>
      </c>
      <c r="E2154" s="23" t="str">
        <f t="shared" si="388"/>
        <v>A</v>
      </c>
      <c r="F2154" s="23" t="str">
        <f t="shared" si="389"/>
        <v>S</v>
      </c>
      <c r="G2154" s="27" t="s">
        <v>2783</v>
      </c>
      <c r="H2154" s="27" t="str">
        <f t="shared" si="394"/>
        <v/>
      </c>
      <c r="I2154" s="23" t="str">
        <f t="shared" si="390"/>
        <v>Messieurs</v>
      </c>
      <c r="J2154" t="str">
        <f t="shared" si="391"/>
        <v>150.0</v>
      </c>
      <c r="K2154">
        <f t="shared" si="392"/>
        <v>1</v>
      </c>
      <c r="L2154" s="23" t="str">
        <f t="shared" si="393"/>
        <v>R9 </v>
      </c>
      <c r="M2154" s="23" t="s">
        <v>1620</v>
      </c>
      <c r="N2154" s="23" t="s">
        <v>1621</v>
      </c>
      <c r="O2154" s="23" t="s">
        <v>2525</v>
      </c>
      <c r="P2154" s="23">
        <v>32606</v>
      </c>
      <c r="Q2154" s="23">
        <v>0.75</v>
      </c>
      <c r="R2154" s="23" t="s">
        <v>36</v>
      </c>
      <c r="S2154" s="23" t="s">
        <v>822</v>
      </c>
    </row>
    <row r="2155" spans="1:19" x14ac:dyDescent="0.35">
      <c r="A2155" s="23" t="str">
        <f t="shared" si="384"/>
        <v>Nunez-Rey Adria-Alejandro</v>
      </c>
      <c r="B2155" s="23" t="str">
        <f t="shared" si="385"/>
        <v>687.05.220.0</v>
      </c>
      <c r="C2155" s="23" t="str">
        <f t="shared" si="386"/>
        <v>R9</v>
      </c>
      <c r="D2155" s="23">
        <f t="shared" si="387"/>
        <v>0.75</v>
      </c>
      <c r="E2155" s="23" t="str">
        <f t="shared" si="388"/>
        <v>A</v>
      </c>
      <c r="F2155" s="23" t="str">
        <f t="shared" si="389"/>
        <v>S</v>
      </c>
      <c r="G2155" s="27" t="s">
        <v>3273</v>
      </c>
      <c r="H2155" s="27" t="str">
        <f t="shared" si="394"/>
        <v/>
      </c>
      <c r="I2155" s="23" t="str">
        <f t="shared" si="390"/>
        <v>Messieurs</v>
      </c>
      <c r="J2155" t="str">
        <f t="shared" si="391"/>
        <v>220.0</v>
      </c>
      <c r="K2155">
        <f t="shared" si="392"/>
        <v>2</v>
      </c>
      <c r="L2155" s="23" t="str">
        <f t="shared" si="393"/>
        <v>R9 </v>
      </c>
      <c r="M2155" s="23" t="s">
        <v>3503</v>
      </c>
      <c r="N2155" s="23" t="s">
        <v>3504</v>
      </c>
      <c r="O2155" s="23" t="s">
        <v>2525</v>
      </c>
      <c r="P2155" s="23">
        <v>32606</v>
      </c>
      <c r="Q2155" s="23">
        <v>0.75</v>
      </c>
      <c r="R2155" s="23" t="s">
        <v>36</v>
      </c>
      <c r="S2155" s="23" t="s">
        <v>822</v>
      </c>
    </row>
    <row r="2156" spans="1:19" x14ac:dyDescent="0.35">
      <c r="A2156" s="23" t="str">
        <f t="shared" si="384"/>
        <v>Nuon Sophie</v>
      </c>
      <c r="B2156" s="23" t="str">
        <f t="shared" si="385"/>
        <v>687.80.604.0</v>
      </c>
      <c r="C2156" s="23" t="str">
        <f t="shared" si="386"/>
        <v>R8</v>
      </c>
      <c r="D2156" s="23">
        <f t="shared" si="387"/>
        <v>1.399</v>
      </c>
      <c r="E2156" s="23" t="str">
        <f t="shared" si="388"/>
        <v>45+</v>
      </c>
      <c r="F2156" s="23" t="str">
        <f t="shared" si="389"/>
        <v>A</v>
      </c>
      <c r="G2156" s="27" t="s">
        <v>5553</v>
      </c>
      <c r="H2156" s="27" t="str">
        <f t="shared" si="394"/>
        <v/>
      </c>
      <c r="I2156" s="23" t="str">
        <f t="shared" si="390"/>
        <v>Dames</v>
      </c>
      <c r="J2156" t="str">
        <f t="shared" si="391"/>
        <v>604.0</v>
      </c>
      <c r="K2156">
        <f t="shared" si="392"/>
        <v>6</v>
      </c>
      <c r="L2156" s="23" t="str">
        <f t="shared" si="393"/>
        <v>R8 </v>
      </c>
      <c r="M2156" s="23" t="s">
        <v>5135</v>
      </c>
      <c r="N2156" s="23" t="s">
        <v>5136</v>
      </c>
      <c r="O2156" s="23" t="s">
        <v>2522</v>
      </c>
      <c r="P2156" s="23">
        <v>9028</v>
      </c>
      <c r="Q2156" s="23">
        <v>1.399</v>
      </c>
      <c r="R2156" s="23" t="s">
        <v>76</v>
      </c>
      <c r="S2156" s="23" t="s">
        <v>36</v>
      </c>
    </row>
    <row r="2157" spans="1:19" x14ac:dyDescent="0.35">
      <c r="A2157" s="23" t="str">
        <f t="shared" si="384"/>
        <v>Nussbaumer Timothé</v>
      </c>
      <c r="B2157" s="23" t="str">
        <f t="shared" si="385"/>
        <v>687.13.451.0</v>
      </c>
      <c r="C2157" s="23" t="str">
        <f t="shared" si="386"/>
        <v>R6</v>
      </c>
      <c r="D2157" s="23">
        <f t="shared" si="387"/>
        <v>3.8109999999999999</v>
      </c>
      <c r="E2157" s="23" t="str">
        <f t="shared" si="388"/>
        <v>14&amp;U</v>
      </c>
      <c r="F2157" s="23" t="str">
        <f t="shared" si="389"/>
        <v>A</v>
      </c>
      <c r="G2157" s="27" t="s">
        <v>27</v>
      </c>
      <c r="H2157" s="27" t="str">
        <f t="shared" si="394"/>
        <v/>
      </c>
      <c r="I2157" s="23" t="str">
        <f t="shared" si="390"/>
        <v>Messieurs</v>
      </c>
      <c r="J2157" t="str">
        <f t="shared" si="391"/>
        <v>451.0</v>
      </c>
      <c r="K2157">
        <f t="shared" si="392"/>
        <v>4</v>
      </c>
      <c r="L2157" s="23" t="str">
        <f t="shared" si="393"/>
        <v>R6 </v>
      </c>
      <c r="M2157" s="23" t="s">
        <v>3859</v>
      </c>
      <c r="N2157" s="23" t="s">
        <v>3860</v>
      </c>
      <c r="O2157" s="23" t="s">
        <v>2517</v>
      </c>
      <c r="P2157" s="23">
        <v>8507</v>
      </c>
      <c r="Q2157" s="23">
        <v>3.8109999999999999</v>
      </c>
      <c r="R2157" s="23" t="s">
        <v>81</v>
      </c>
      <c r="S2157" s="23" t="s">
        <v>36</v>
      </c>
    </row>
    <row r="2158" spans="1:19" x14ac:dyDescent="0.35">
      <c r="A2158" s="23" t="str">
        <f t="shared" si="384"/>
        <v>Nzita-Nanga Evan</v>
      </c>
      <c r="B2158" s="23" t="str">
        <f t="shared" si="385"/>
        <v>689.17.435.0</v>
      </c>
      <c r="C2158" s="23" t="str">
        <f t="shared" si="386"/>
        <v>R9</v>
      </c>
      <c r="D2158" s="23">
        <f t="shared" si="387"/>
        <v>0.75</v>
      </c>
      <c r="E2158" s="23" t="str">
        <f t="shared" si="388"/>
        <v>10&amp;U</v>
      </c>
      <c r="F2158" s="23" t="str">
        <f t="shared" si="389"/>
        <v>A</v>
      </c>
      <c r="G2158" s="27" t="s">
        <v>497</v>
      </c>
      <c r="H2158" s="27" t="str">
        <f t="shared" si="394"/>
        <v/>
      </c>
      <c r="I2158" s="23" t="str">
        <f t="shared" si="390"/>
        <v>Messieurs</v>
      </c>
      <c r="J2158" t="str">
        <f t="shared" si="391"/>
        <v>435.0</v>
      </c>
      <c r="K2158">
        <f t="shared" si="392"/>
        <v>4</v>
      </c>
      <c r="L2158" s="23" t="str">
        <f t="shared" si="393"/>
        <v>R9 </v>
      </c>
      <c r="M2158" s="23" t="s">
        <v>5641</v>
      </c>
      <c r="N2158" s="23" t="s">
        <v>5642</v>
      </c>
      <c r="O2158" s="23" t="s">
        <v>2525</v>
      </c>
      <c r="P2158" s="23">
        <v>32606</v>
      </c>
      <c r="Q2158" s="23">
        <v>0.75</v>
      </c>
      <c r="R2158" s="23" t="s">
        <v>106</v>
      </c>
      <c r="S2158" s="23" t="s">
        <v>36</v>
      </c>
    </row>
    <row r="2159" spans="1:19" x14ac:dyDescent="0.35">
      <c r="A2159" s="23" t="str">
        <f t="shared" si="384"/>
        <v>Oberson Xénia</v>
      </c>
      <c r="B2159" s="23" t="str">
        <f t="shared" si="385"/>
        <v>690.96.509.0</v>
      </c>
      <c r="C2159" s="23" t="str">
        <f t="shared" si="386"/>
        <v>R7</v>
      </c>
      <c r="D2159" s="23">
        <f t="shared" si="387"/>
        <v>2.089</v>
      </c>
      <c r="E2159" s="23" t="str">
        <f t="shared" si="388"/>
        <v>30+</v>
      </c>
      <c r="F2159" s="23" t="str">
        <f t="shared" si="389"/>
        <v>S</v>
      </c>
      <c r="G2159" s="27" t="s">
        <v>1733</v>
      </c>
      <c r="H2159" s="27" t="str">
        <f t="shared" si="394"/>
        <v/>
      </c>
      <c r="I2159" s="23" t="str">
        <f t="shared" si="390"/>
        <v>Dames</v>
      </c>
      <c r="J2159" t="str">
        <f t="shared" si="391"/>
        <v>509.0</v>
      </c>
      <c r="K2159">
        <f t="shared" si="392"/>
        <v>5</v>
      </c>
      <c r="L2159" s="23" t="str">
        <f t="shared" si="393"/>
        <v>R7 </v>
      </c>
      <c r="M2159" s="23" t="s">
        <v>6189</v>
      </c>
      <c r="N2159" s="23" t="s">
        <v>6190</v>
      </c>
      <c r="O2159" s="23" t="s">
        <v>2518</v>
      </c>
      <c r="P2159" s="23">
        <v>6609</v>
      </c>
      <c r="Q2159" s="23">
        <v>2.089</v>
      </c>
      <c r="R2159" s="23" t="s">
        <v>35</v>
      </c>
      <c r="S2159" s="23" t="s">
        <v>822</v>
      </c>
    </row>
    <row r="2160" spans="1:19" x14ac:dyDescent="0.35">
      <c r="A2160" s="23" t="str">
        <f t="shared" si="384"/>
        <v>O'Brien Aoife</v>
      </c>
      <c r="B2160" s="23" t="str">
        <f t="shared" si="385"/>
        <v>691.06.570.0</v>
      </c>
      <c r="C2160" s="23" t="str">
        <f t="shared" si="386"/>
        <v>R9</v>
      </c>
      <c r="D2160" s="23">
        <f t="shared" si="387"/>
        <v>0.75</v>
      </c>
      <c r="E2160" s="23" t="str">
        <f t="shared" si="388"/>
        <v>A</v>
      </c>
      <c r="F2160" s="23" t="str">
        <f t="shared" si="389"/>
        <v>S</v>
      </c>
      <c r="G2160" s="27" t="s">
        <v>1733</v>
      </c>
      <c r="H2160" s="27" t="str">
        <f t="shared" si="394"/>
        <v/>
      </c>
      <c r="I2160" s="23" t="str">
        <f t="shared" si="390"/>
        <v>Dames</v>
      </c>
      <c r="J2160" t="str">
        <f t="shared" si="391"/>
        <v>570.0</v>
      </c>
      <c r="K2160">
        <f t="shared" si="392"/>
        <v>5</v>
      </c>
      <c r="L2160" s="23" t="str">
        <f t="shared" si="393"/>
        <v>R9 </v>
      </c>
      <c r="M2160" s="23" t="s">
        <v>2416</v>
      </c>
      <c r="N2160" s="23" t="s">
        <v>2417</v>
      </c>
      <c r="O2160" s="23" t="s">
        <v>2525</v>
      </c>
      <c r="P2160" s="23">
        <v>11849</v>
      </c>
      <c r="Q2160" s="23">
        <v>0.75</v>
      </c>
      <c r="R2160" s="23" t="s">
        <v>36</v>
      </c>
      <c r="S2160" s="23" t="s">
        <v>822</v>
      </c>
    </row>
    <row r="2161" spans="1:19" x14ac:dyDescent="0.35">
      <c r="A2161" s="23" t="str">
        <f t="shared" si="384"/>
        <v>Occhi Valentino Stefano</v>
      </c>
      <c r="B2161" s="23" t="str">
        <f t="shared" si="385"/>
        <v>692.12.461.0</v>
      </c>
      <c r="C2161" s="23" t="str">
        <f t="shared" si="386"/>
        <v>R9</v>
      </c>
      <c r="D2161" s="23">
        <f t="shared" si="387"/>
        <v>0.75</v>
      </c>
      <c r="E2161" s="23" t="str">
        <f t="shared" si="388"/>
        <v>14&amp;U</v>
      </c>
      <c r="F2161" s="23" t="str">
        <f t="shared" si="389"/>
        <v>A</v>
      </c>
      <c r="G2161" s="27" t="s">
        <v>4909</v>
      </c>
      <c r="H2161" s="27" t="str">
        <f t="shared" si="394"/>
        <v/>
      </c>
      <c r="I2161" s="23" t="str">
        <f t="shared" si="390"/>
        <v>Messieurs</v>
      </c>
      <c r="J2161" t="str">
        <f t="shared" si="391"/>
        <v>461.0</v>
      </c>
      <c r="K2161">
        <f t="shared" si="392"/>
        <v>4</v>
      </c>
      <c r="L2161" s="23" t="str">
        <f t="shared" si="393"/>
        <v>R9 </v>
      </c>
      <c r="M2161" s="23" t="s">
        <v>5855</v>
      </c>
      <c r="N2161" s="23" t="s">
        <v>5856</v>
      </c>
      <c r="O2161" s="23" t="s">
        <v>2525</v>
      </c>
      <c r="P2161" s="23">
        <v>32606</v>
      </c>
      <c r="Q2161" s="23">
        <v>0.75</v>
      </c>
      <c r="R2161" s="23" t="s">
        <v>81</v>
      </c>
      <c r="S2161" s="23" t="s">
        <v>36</v>
      </c>
    </row>
    <row r="2162" spans="1:19" x14ac:dyDescent="0.35">
      <c r="A2162" s="23" t="str">
        <f t="shared" si="384"/>
        <v>Odenwald Dylan</v>
      </c>
      <c r="B2162" s="23" t="str">
        <f t="shared" si="385"/>
        <v>693.90.254.0</v>
      </c>
      <c r="C2162" s="23" t="str">
        <f t="shared" si="386"/>
        <v>R9</v>
      </c>
      <c r="D2162" s="23">
        <f t="shared" si="387"/>
        <v>0.75</v>
      </c>
      <c r="E2162" s="23" t="str">
        <f t="shared" si="388"/>
        <v>35+</v>
      </c>
      <c r="F2162" s="23" t="str">
        <f t="shared" si="389"/>
        <v>S</v>
      </c>
      <c r="G2162" s="27" t="s">
        <v>28</v>
      </c>
      <c r="H2162" s="27" t="str">
        <f t="shared" si="394"/>
        <v/>
      </c>
      <c r="I2162" s="23" t="str">
        <f t="shared" si="390"/>
        <v>Messieurs</v>
      </c>
      <c r="J2162" t="str">
        <f t="shared" si="391"/>
        <v>254.0</v>
      </c>
      <c r="K2162">
        <f t="shared" si="392"/>
        <v>2</v>
      </c>
      <c r="L2162" s="23" t="str">
        <f t="shared" si="393"/>
        <v>R9 </v>
      </c>
      <c r="M2162" s="23" t="s">
        <v>1464</v>
      </c>
      <c r="N2162" s="23" t="s">
        <v>1465</v>
      </c>
      <c r="O2162" s="23" t="s">
        <v>2525</v>
      </c>
      <c r="P2162" s="23">
        <v>32606</v>
      </c>
      <c r="Q2162" s="23">
        <v>0.75</v>
      </c>
      <c r="R2162" s="23" t="s">
        <v>42</v>
      </c>
      <c r="S2162" s="23" t="s">
        <v>822</v>
      </c>
    </row>
    <row r="2163" spans="1:19" x14ac:dyDescent="0.35">
      <c r="A2163" s="23" t="str">
        <f t="shared" si="384"/>
        <v>Odenwald Marianne</v>
      </c>
      <c r="B2163" s="23" t="str">
        <f t="shared" si="385"/>
        <v>693.58.522.0</v>
      </c>
      <c r="C2163" s="23" t="str">
        <f t="shared" si="386"/>
        <v>R9</v>
      </c>
      <c r="D2163" s="23">
        <f t="shared" si="387"/>
        <v>0.75</v>
      </c>
      <c r="E2163" s="23" t="str">
        <f t="shared" si="388"/>
        <v>65+</v>
      </c>
      <c r="F2163" s="23" t="str">
        <f t="shared" si="389"/>
        <v>A</v>
      </c>
      <c r="G2163" s="27" t="s">
        <v>28</v>
      </c>
      <c r="H2163" s="27" t="str">
        <f t="shared" si="394"/>
        <v/>
      </c>
      <c r="I2163" s="23" t="str">
        <f t="shared" si="390"/>
        <v>Dames</v>
      </c>
      <c r="J2163" t="str">
        <f t="shared" si="391"/>
        <v>522.0</v>
      </c>
      <c r="K2163">
        <f t="shared" si="392"/>
        <v>5</v>
      </c>
      <c r="L2163" s="23" t="str">
        <f t="shared" si="393"/>
        <v>R9 </v>
      </c>
      <c r="M2163" s="23" t="s">
        <v>265</v>
      </c>
      <c r="N2163" s="23" t="s">
        <v>266</v>
      </c>
      <c r="O2163" s="23" t="s">
        <v>2525</v>
      </c>
      <c r="P2163" s="23">
        <v>11849</v>
      </c>
      <c r="Q2163" s="23">
        <v>0.75</v>
      </c>
      <c r="R2163" s="23" t="s">
        <v>96</v>
      </c>
      <c r="S2163" s="23" t="s">
        <v>36</v>
      </c>
    </row>
    <row r="2164" spans="1:19" x14ac:dyDescent="0.35">
      <c r="A2164" s="23" t="str">
        <f t="shared" si="384"/>
        <v>Odermatt Fanny</v>
      </c>
      <c r="B2164" s="23" t="str">
        <f t="shared" si="385"/>
        <v>693.87.833.0</v>
      </c>
      <c r="C2164" s="23" t="str">
        <f t="shared" si="386"/>
        <v>R9</v>
      </c>
      <c r="D2164" s="23">
        <f t="shared" si="387"/>
        <v>0.75</v>
      </c>
      <c r="E2164" s="23" t="str">
        <f t="shared" si="388"/>
        <v>35+</v>
      </c>
      <c r="F2164" s="23" t="str">
        <f t="shared" si="389"/>
        <v>S</v>
      </c>
      <c r="G2164" s="27" t="s">
        <v>25</v>
      </c>
      <c r="H2164" s="27" t="str">
        <f t="shared" si="394"/>
        <v/>
      </c>
      <c r="I2164" s="23" t="str">
        <f t="shared" si="390"/>
        <v>Dames</v>
      </c>
      <c r="J2164" t="str">
        <f t="shared" si="391"/>
        <v>833.0</v>
      </c>
      <c r="K2164">
        <f t="shared" si="392"/>
        <v>8</v>
      </c>
      <c r="L2164" s="23" t="str">
        <f t="shared" si="393"/>
        <v>R9 </v>
      </c>
      <c r="M2164" s="23" t="s">
        <v>933</v>
      </c>
      <c r="N2164" s="23" t="s">
        <v>934</v>
      </c>
      <c r="O2164" s="23" t="s">
        <v>2525</v>
      </c>
      <c r="P2164" s="23">
        <v>11849</v>
      </c>
      <c r="Q2164" s="23">
        <v>0.75</v>
      </c>
      <c r="R2164" s="23" t="s">
        <v>42</v>
      </c>
      <c r="S2164" s="23" t="s">
        <v>822</v>
      </c>
    </row>
    <row r="2165" spans="1:19" x14ac:dyDescent="0.35">
      <c r="A2165" s="23" t="str">
        <f t="shared" si="384"/>
        <v>Odier Sylvain</v>
      </c>
      <c r="B2165" s="23" t="str">
        <f t="shared" si="385"/>
        <v>693.81.429.0</v>
      </c>
      <c r="C2165" s="23" t="str">
        <f t="shared" si="386"/>
        <v>R9</v>
      </c>
      <c r="D2165" s="23">
        <f t="shared" si="387"/>
        <v>0.75</v>
      </c>
      <c r="E2165" s="23" t="str">
        <f t="shared" si="388"/>
        <v>45+</v>
      </c>
      <c r="F2165" s="23" t="str">
        <f t="shared" si="389"/>
        <v>S</v>
      </c>
      <c r="G2165" s="27" t="s">
        <v>4910</v>
      </c>
      <c r="H2165" s="27" t="str">
        <f t="shared" si="394"/>
        <v/>
      </c>
      <c r="I2165" s="23" t="str">
        <f t="shared" si="390"/>
        <v>Messieurs</v>
      </c>
      <c r="J2165" t="str">
        <f t="shared" si="391"/>
        <v>429.0</v>
      </c>
      <c r="K2165">
        <f t="shared" si="392"/>
        <v>4</v>
      </c>
      <c r="L2165" s="23" t="str">
        <f t="shared" si="393"/>
        <v>R9 </v>
      </c>
      <c r="M2165" s="23" t="s">
        <v>6880</v>
      </c>
      <c r="N2165" s="23" t="s">
        <v>6881</v>
      </c>
      <c r="O2165" s="23" t="s">
        <v>2525</v>
      </c>
      <c r="P2165" s="23">
        <v>32606</v>
      </c>
      <c r="Q2165" s="23">
        <v>0.75</v>
      </c>
      <c r="R2165" s="23" t="s">
        <v>76</v>
      </c>
      <c r="S2165" s="23" t="s">
        <v>822</v>
      </c>
    </row>
    <row r="2166" spans="1:19" x14ac:dyDescent="0.35">
      <c r="A2166" s="23" t="str">
        <f t="shared" si="384"/>
        <v>Ody Paul andréa</v>
      </c>
      <c r="B2166" s="23" t="str">
        <f t="shared" si="385"/>
        <v>693.08.389.0</v>
      </c>
      <c r="C2166" s="23" t="str">
        <f t="shared" si="386"/>
        <v>R5</v>
      </c>
      <c r="D2166" s="23">
        <f t="shared" si="387"/>
        <v>5.6779999999999999</v>
      </c>
      <c r="E2166" s="23" t="str">
        <f t="shared" si="388"/>
        <v>18&amp;U</v>
      </c>
      <c r="F2166" s="23" t="str">
        <f t="shared" si="389"/>
        <v>A</v>
      </c>
      <c r="G2166" s="27" t="s">
        <v>4910</v>
      </c>
      <c r="H2166" s="27" t="str">
        <f t="shared" si="394"/>
        <v/>
      </c>
      <c r="I2166" s="23" t="str">
        <f t="shared" si="390"/>
        <v>Messieurs</v>
      </c>
      <c r="J2166" t="str">
        <f t="shared" si="391"/>
        <v>389.0</v>
      </c>
      <c r="K2166">
        <f t="shared" si="392"/>
        <v>3</v>
      </c>
      <c r="L2166" s="23" t="str">
        <f t="shared" si="393"/>
        <v>R5 </v>
      </c>
      <c r="M2166" s="23" t="s">
        <v>6259</v>
      </c>
      <c r="N2166" s="23" t="s">
        <v>6260</v>
      </c>
      <c r="O2166" s="23" t="s">
        <v>2536</v>
      </c>
      <c r="P2166" s="23">
        <v>2821</v>
      </c>
      <c r="Q2166" s="23">
        <v>5.6779999999999999</v>
      </c>
      <c r="R2166" s="23" t="s">
        <v>71</v>
      </c>
      <c r="S2166" s="23" t="s">
        <v>36</v>
      </c>
    </row>
    <row r="2167" spans="1:19" x14ac:dyDescent="0.35">
      <c r="A2167" s="23" t="str">
        <f t="shared" si="384"/>
        <v>Oehler Gabriela</v>
      </c>
      <c r="B2167" s="23" t="str">
        <f t="shared" si="385"/>
        <v>694.05.833.0</v>
      </c>
      <c r="C2167" s="23" t="str">
        <f t="shared" si="386"/>
        <v>R8</v>
      </c>
      <c r="D2167" s="23">
        <f t="shared" si="387"/>
        <v>1.3169999999999999</v>
      </c>
      <c r="E2167" s="23" t="str">
        <f t="shared" si="388"/>
        <v>A</v>
      </c>
      <c r="F2167" s="23" t="str">
        <f t="shared" si="389"/>
        <v>S</v>
      </c>
      <c r="G2167" s="27" t="s">
        <v>497</v>
      </c>
      <c r="H2167" s="27" t="str">
        <f t="shared" si="394"/>
        <v/>
      </c>
      <c r="I2167" s="23" t="str">
        <f t="shared" si="390"/>
        <v>Dames</v>
      </c>
      <c r="J2167" t="str">
        <f t="shared" si="391"/>
        <v>833.0</v>
      </c>
      <c r="K2167">
        <f t="shared" si="392"/>
        <v>8</v>
      </c>
      <c r="L2167" s="23" t="str">
        <f t="shared" si="393"/>
        <v>R8 </v>
      </c>
      <c r="M2167" s="23" t="s">
        <v>2205</v>
      </c>
      <c r="N2167" s="23" t="s">
        <v>2206</v>
      </c>
      <c r="O2167" s="23" t="s">
        <v>2522</v>
      </c>
      <c r="P2167" s="23">
        <v>9365</v>
      </c>
      <c r="Q2167" s="23">
        <v>1.3169999999999999</v>
      </c>
      <c r="R2167" s="23" t="s">
        <v>36</v>
      </c>
      <c r="S2167" s="23" t="s">
        <v>822</v>
      </c>
    </row>
    <row r="2168" spans="1:19" x14ac:dyDescent="0.35">
      <c r="A2168" s="23" t="str">
        <f t="shared" si="384"/>
        <v>Oehrli Pascal</v>
      </c>
      <c r="B2168" s="23" t="str">
        <f t="shared" si="385"/>
        <v>694.76.308.0</v>
      </c>
      <c r="C2168" s="23" t="str">
        <f t="shared" si="386"/>
        <v>R9</v>
      </c>
      <c r="D2168" s="23">
        <f t="shared" si="387"/>
        <v>0.75</v>
      </c>
      <c r="E2168" s="23" t="str">
        <f t="shared" si="388"/>
        <v>50+</v>
      </c>
      <c r="F2168" s="23" t="str">
        <f t="shared" si="389"/>
        <v>A</v>
      </c>
      <c r="G2168" s="27" t="s">
        <v>29</v>
      </c>
      <c r="H2168" s="27" t="str">
        <f t="shared" si="394"/>
        <v/>
      </c>
      <c r="I2168" s="23" t="str">
        <f t="shared" si="390"/>
        <v>Messieurs</v>
      </c>
      <c r="J2168" t="str">
        <f t="shared" si="391"/>
        <v>308.0</v>
      </c>
      <c r="K2168">
        <f t="shared" si="392"/>
        <v>3</v>
      </c>
      <c r="L2168" s="23" t="str">
        <f t="shared" si="393"/>
        <v>R9 </v>
      </c>
      <c r="M2168" s="23" t="s">
        <v>5596</v>
      </c>
      <c r="N2168" s="23" t="s">
        <v>5597</v>
      </c>
      <c r="O2168" s="23" t="s">
        <v>2525</v>
      </c>
      <c r="P2168" s="23">
        <v>32606</v>
      </c>
      <c r="Q2168" s="23">
        <v>0.75</v>
      </c>
      <c r="R2168" s="23" t="s">
        <v>39</v>
      </c>
      <c r="S2168" s="23" t="s">
        <v>36</v>
      </c>
    </row>
    <row r="2169" spans="1:19" x14ac:dyDescent="0.35">
      <c r="A2169" s="23" t="str">
        <f t="shared" si="384"/>
        <v>Oez Tuna</v>
      </c>
      <c r="B2169" s="23" t="str">
        <f t="shared" si="385"/>
        <v>699.70.476.0</v>
      </c>
      <c r="C2169" s="23" t="str">
        <f t="shared" si="386"/>
        <v>R9</v>
      </c>
      <c r="D2169" s="23">
        <f t="shared" si="387"/>
        <v>0.75</v>
      </c>
      <c r="E2169" s="23" t="str">
        <f t="shared" si="388"/>
        <v>55+</v>
      </c>
      <c r="F2169" s="23" t="str">
        <f t="shared" si="389"/>
        <v>S</v>
      </c>
      <c r="G2169" s="27" t="s">
        <v>27</v>
      </c>
      <c r="H2169" s="27" t="str">
        <f t="shared" si="394"/>
        <v/>
      </c>
      <c r="I2169" s="23" t="str">
        <f t="shared" si="390"/>
        <v>Messieurs</v>
      </c>
      <c r="J2169" t="str">
        <f t="shared" si="391"/>
        <v>476.0</v>
      </c>
      <c r="K2169">
        <f t="shared" si="392"/>
        <v>4</v>
      </c>
      <c r="L2169" s="23" t="str">
        <f t="shared" si="393"/>
        <v>R9 </v>
      </c>
      <c r="M2169" s="23" t="s">
        <v>1397</v>
      </c>
      <c r="N2169" s="23" t="s">
        <v>1398</v>
      </c>
      <c r="O2169" s="23" t="s">
        <v>2525</v>
      </c>
      <c r="P2169" s="23">
        <v>32606</v>
      </c>
      <c r="Q2169" s="23">
        <v>0.75</v>
      </c>
      <c r="R2169" s="23" t="s">
        <v>53</v>
      </c>
      <c r="S2169" s="23" t="s">
        <v>822</v>
      </c>
    </row>
    <row r="2170" spans="1:19" x14ac:dyDescent="0.35">
      <c r="A2170" s="23" t="str">
        <f t="shared" si="384"/>
        <v>Olikier Guillaume</v>
      </c>
      <c r="B2170" s="23" t="str">
        <f t="shared" si="385"/>
        <v>695.94.269.0</v>
      </c>
      <c r="C2170" s="23" t="str">
        <f t="shared" si="386"/>
        <v>R5</v>
      </c>
      <c r="D2170" s="23">
        <f t="shared" si="387"/>
        <v>5.0270000000000001</v>
      </c>
      <c r="E2170" s="23" t="str">
        <f t="shared" si="388"/>
        <v>A</v>
      </c>
      <c r="F2170" s="23" t="str">
        <f t="shared" si="389"/>
        <v>A</v>
      </c>
      <c r="G2170" s="27" t="s">
        <v>4910</v>
      </c>
      <c r="H2170" s="27" t="str">
        <f t="shared" si="394"/>
        <v/>
      </c>
      <c r="I2170" s="23" t="str">
        <f t="shared" si="390"/>
        <v>Messieurs</v>
      </c>
      <c r="J2170" t="str">
        <f t="shared" si="391"/>
        <v>269.0</v>
      </c>
      <c r="K2170">
        <f t="shared" si="392"/>
        <v>2</v>
      </c>
      <c r="L2170" s="23" t="str">
        <f t="shared" si="393"/>
        <v>R5 </v>
      </c>
      <c r="M2170" s="23" t="s">
        <v>6317</v>
      </c>
      <c r="N2170" s="23" t="s">
        <v>6318</v>
      </c>
      <c r="O2170" s="23" t="s">
        <v>2536</v>
      </c>
      <c r="P2170" s="23">
        <v>4216</v>
      </c>
      <c r="Q2170" s="23">
        <v>5.0270000000000001</v>
      </c>
      <c r="R2170" s="23" t="s">
        <v>36</v>
      </c>
      <c r="S2170" s="23" t="s">
        <v>36</v>
      </c>
    </row>
    <row r="2171" spans="1:19" x14ac:dyDescent="0.35">
      <c r="A2171" s="23" t="str">
        <f t="shared" si="384"/>
        <v>Olofsson Harold</v>
      </c>
      <c r="B2171" s="23" t="str">
        <f t="shared" si="385"/>
        <v>695.09.385.0</v>
      </c>
      <c r="C2171" s="23" t="str">
        <f t="shared" si="386"/>
        <v>R9</v>
      </c>
      <c r="D2171" s="23">
        <f t="shared" si="387"/>
        <v>0.75</v>
      </c>
      <c r="E2171" s="23" t="str">
        <f t="shared" si="388"/>
        <v>18&amp;U</v>
      </c>
      <c r="F2171" s="23" t="str">
        <f t="shared" si="389"/>
        <v>S</v>
      </c>
      <c r="G2171" s="27" t="s">
        <v>26</v>
      </c>
      <c r="H2171" s="27" t="str">
        <f t="shared" si="394"/>
        <v/>
      </c>
      <c r="I2171" s="23" t="str">
        <f t="shared" si="390"/>
        <v>Messieurs</v>
      </c>
      <c r="J2171" t="str">
        <f t="shared" si="391"/>
        <v>385.0</v>
      </c>
      <c r="K2171">
        <f t="shared" si="392"/>
        <v>3</v>
      </c>
      <c r="L2171" s="23" t="str">
        <f t="shared" si="393"/>
        <v>R9 </v>
      </c>
      <c r="M2171" s="23" t="s">
        <v>2107</v>
      </c>
      <c r="N2171" s="23" t="s">
        <v>2108</v>
      </c>
      <c r="O2171" s="23" t="s">
        <v>2525</v>
      </c>
      <c r="P2171" s="23">
        <v>32606</v>
      </c>
      <c r="Q2171" s="23">
        <v>0.75</v>
      </c>
      <c r="R2171" s="23" t="s">
        <v>71</v>
      </c>
      <c r="S2171" s="23" t="s">
        <v>822</v>
      </c>
    </row>
    <row r="2172" spans="1:19" x14ac:dyDescent="0.35">
      <c r="A2172" s="23" t="str">
        <f t="shared" si="384"/>
        <v>Oloo Jacob</v>
      </c>
      <c r="B2172" s="23" t="str">
        <f t="shared" si="385"/>
        <v>695.04.225.0</v>
      </c>
      <c r="C2172" s="23" t="str">
        <f t="shared" si="386"/>
        <v>R9</v>
      </c>
      <c r="D2172" s="23">
        <f t="shared" si="387"/>
        <v>0.75</v>
      </c>
      <c r="E2172" s="23" t="str">
        <f t="shared" si="388"/>
        <v>A</v>
      </c>
      <c r="F2172" s="23" t="str">
        <f t="shared" si="389"/>
        <v>S</v>
      </c>
      <c r="G2172" s="27" t="s">
        <v>5553</v>
      </c>
      <c r="H2172" s="27" t="str">
        <f t="shared" si="394"/>
        <v/>
      </c>
      <c r="I2172" s="23" t="str">
        <f t="shared" si="390"/>
        <v>Messieurs</v>
      </c>
      <c r="J2172" t="str">
        <f t="shared" si="391"/>
        <v>225.0</v>
      </c>
      <c r="K2172">
        <f t="shared" si="392"/>
        <v>2</v>
      </c>
      <c r="L2172" s="23" t="str">
        <f t="shared" si="393"/>
        <v>R9 </v>
      </c>
      <c r="M2172" s="23" t="s">
        <v>5419</v>
      </c>
      <c r="N2172" s="23" t="s">
        <v>5420</v>
      </c>
      <c r="O2172" s="23" t="s">
        <v>2525</v>
      </c>
      <c r="P2172" s="23">
        <v>32606</v>
      </c>
      <c r="Q2172" s="23">
        <v>0.75</v>
      </c>
      <c r="R2172" s="23" t="s">
        <v>36</v>
      </c>
      <c r="S2172" s="23" t="s">
        <v>822</v>
      </c>
    </row>
    <row r="2173" spans="1:19" x14ac:dyDescent="0.35">
      <c r="A2173" s="23" t="str">
        <f t="shared" si="384"/>
        <v>Opardija Jasmina</v>
      </c>
      <c r="B2173" s="23" t="str">
        <f t="shared" si="385"/>
        <v>696.80.683.0</v>
      </c>
      <c r="C2173" s="23" t="str">
        <f t="shared" si="386"/>
        <v>R7</v>
      </c>
      <c r="D2173" s="23">
        <f t="shared" si="387"/>
        <v>2.262</v>
      </c>
      <c r="E2173" s="23" t="str">
        <f t="shared" si="388"/>
        <v>45+</v>
      </c>
      <c r="F2173" s="23" t="str">
        <f t="shared" si="389"/>
        <v>A</v>
      </c>
      <c r="G2173" s="27" t="s">
        <v>2786</v>
      </c>
      <c r="H2173" s="27" t="str">
        <f t="shared" si="394"/>
        <v/>
      </c>
      <c r="I2173" s="23" t="str">
        <f t="shared" si="390"/>
        <v>Dames</v>
      </c>
      <c r="J2173" t="str">
        <f t="shared" si="391"/>
        <v>683.0</v>
      </c>
      <c r="K2173">
        <f t="shared" si="392"/>
        <v>6</v>
      </c>
      <c r="L2173" s="23" t="str">
        <f t="shared" si="393"/>
        <v>R7 </v>
      </c>
      <c r="M2173" s="23" t="s">
        <v>3808</v>
      </c>
      <c r="N2173" s="23" t="s">
        <v>3809</v>
      </c>
      <c r="O2173" s="23" t="s">
        <v>2518</v>
      </c>
      <c r="P2173" s="23">
        <v>6080</v>
      </c>
      <c r="Q2173" s="23">
        <v>2.262</v>
      </c>
      <c r="R2173" s="23" t="s">
        <v>76</v>
      </c>
      <c r="S2173" s="23" t="s">
        <v>36</v>
      </c>
    </row>
    <row r="2174" spans="1:19" x14ac:dyDescent="0.35">
      <c r="A2174" s="23" t="str">
        <f t="shared" si="384"/>
        <v>Oppizzi Davide</v>
      </c>
      <c r="B2174" s="23" t="str">
        <f t="shared" si="385"/>
        <v>696.71.307.0</v>
      </c>
      <c r="C2174" s="23" t="str">
        <f t="shared" si="386"/>
        <v>R9</v>
      </c>
      <c r="D2174" s="23">
        <f t="shared" si="387"/>
        <v>0.75</v>
      </c>
      <c r="E2174" s="23" t="str">
        <f t="shared" si="388"/>
        <v>55+</v>
      </c>
      <c r="F2174" s="23" t="str">
        <f t="shared" si="389"/>
        <v>S</v>
      </c>
      <c r="G2174" s="27" t="s">
        <v>28</v>
      </c>
      <c r="H2174" s="27" t="str">
        <f t="shared" si="394"/>
        <v/>
      </c>
      <c r="I2174" s="23" t="str">
        <f t="shared" si="390"/>
        <v>Messieurs</v>
      </c>
      <c r="J2174" t="str">
        <f t="shared" si="391"/>
        <v>307.0</v>
      </c>
      <c r="K2174">
        <f t="shared" si="392"/>
        <v>3</v>
      </c>
      <c r="L2174" s="23" t="str">
        <f t="shared" si="393"/>
        <v>R9 </v>
      </c>
      <c r="M2174" s="23" t="s">
        <v>1466</v>
      </c>
      <c r="N2174" s="23" t="s">
        <v>1467</v>
      </c>
      <c r="O2174" s="23" t="s">
        <v>2525</v>
      </c>
      <c r="P2174" s="23">
        <v>32606</v>
      </c>
      <c r="Q2174" s="23">
        <v>0.75</v>
      </c>
      <c r="R2174" s="23" t="s">
        <v>53</v>
      </c>
      <c r="S2174" s="23" t="s">
        <v>822</v>
      </c>
    </row>
    <row r="2175" spans="1:19" x14ac:dyDescent="0.35">
      <c r="A2175" s="23" t="str">
        <f t="shared" si="384"/>
        <v>Opuni-May Nevan</v>
      </c>
      <c r="B2175" s="23" t="str">
        <f t="shared" si="385"/>
        <v>696.15.125.0</v>
      </c>
      <c r="C2175" s="23" t="str">
        <f t="shared" si="386"/>
        <v>R5</v>
      </c>
      <c r="D2175" s="23">
        <f t="shared" si="387"/>
        <v>4.8780000000000001</v>
      </c>
      <c r="E2175" s="23" t="str">
        <f t="shared" si="388"/>
        <v>12&amp;U</v>
      </c>
      <c r="F2175" s="23" t="str">
        <f t="shared" si="389"/>
        <v>A</v>
      </c>
      <c r="G2175" s="27" t="s">
        <v>4910</v>
      </c>
      <c r="H2175" s="27" t="str">
        <f t="shared" si="394"/>
        <v/>
      </c>
      <c r="I2175" s="23" t="str">
        <f t="shared" si="390"/>
        <v>Messieurs</v>
      </c>
      <c r="J2175" t="str">
        <f t="shared" si="391"/>
        <v>125.0</v>
      </c>
      <c r="K2175">
        <f t="shared" si="392"/>
        <v>1</v>
      </c>
      <c r="L2175" s="23" t="str">
        <f t="shared" si="393"/>
        <v>R5 </v>
      </c>
      <c r="M2175" s="23" t="s">
        <v>6353</v>
      </c>
      <c r="N2175" s="23" t="s">
        <v>6354</v>
      </c>
      <c r="O2175" s="23" t="s">
        <v>2536</v>
      </c>
      <c r="P2175" s="23">
        <v>4620</v>
      </c>
      <c r="Q2175" s="23">
        <v>4.8780000000000001</v>
      </c>
      <c r="R2175" s="23" t="s">
        <v>50</v>
      </c>
      <c r="S2175" s="23" t="s">
        <v>36</v>
      </c>
    </row>
    <row r="2176" spans="1:19" x14ac:dyDescent="0.35">
      <c r="A2176" s="23" t="str">
        <f t="shared" si="384"/>
        <v>Opuni-May Nolan</v>
      </c>
      <c r="B2176" s="23" t="str">
        <f t="shared" si="385"/>
        <v>696.12.402.0</v>
      </c>
      <c r="C2176" s="23" t="str">
        <f t="shared" si="386"/>
        <v>R6</v>
      </c>
      <c r="D2176" s="23">
        <f t="shared" si="387"/>
        <v>3.81</v>
      </c>
      <c r="E2176" s="23" t="str">
        <f t="shared" si="388"/>
        <v>14&amp;U</v>
      </c>
      <c r="F2176" s="23" t="str">
        <f t="shared" si="389"/>
        <v>A</v>
      </c>
      <c r="G2176" s="27" t="s">
        <v>4910</v>
      </c>
      <c r="H2176" s="27" t="str">
        <f t="shared" si="394"/>
        <v/>
      </c>
      <c r="I2176" s="23" t="str">
        <f t="shared" si="390"/>
        <v>Messieurs</v>
      </c>
      <c r="J2176" t="str">
        <f t="shared" si="391"/>
        <v>402.0</v>
      </c>
      <c r="K2176">
        <f t="shared" si="392"/>
        <v>4</v>
      </c>
      <c r="L2176" s="23" t="str">
        <f t="shared" si="393"/>
        <v>R6 </v>
      </c>
      <c r="M2176" s="23" t="s">
        <v>6475</v>
      </c>
      <c r="N2176" s="23" t="s">
        <v>6476</v>
      </c>
      <c r="O2176" s="23" t="s">
        <v>2517</v>
      </c>
      <c r="P2176" s="23">
        <v>8511</v>
      </c>
      <c r="Q2176" s="23">
        <v>3.81</v>
      </c>
      <c r="R2176" s="23" t="s">
        <v>81</v>
      </c>
      <c r="S2176" s="23" t="s">
        <v>36</v>
      </c>
    </row>
    <row r="2177" spans="1:19" x14ac:dyDescent="0.35">
      <c r="A2177" s="23" t="str">
        <f t="shared" si="384"/>
        <v>Orban Serge</v>
      </c>
      <c r="B2177" s="23" t="str">
        <f t="shared" si="385"/>
        <v>696.61.287.0</v>
      </c>
      <c r="C2177" s="23" t="str">
        <f t="shared" si="386"/>
        <v>R7</v>
      </c>
      <c r="D2177" s="23">
        <f t="shared" si="387"/>
        <v>2.8</v>
      </c>
      <c r="E2177" s="23" t="str">
        <f t="shared" si="388"/>
        <v>65+</v>
      </c>
      <c r="F2177" s="23" t="str">
        <f t="shared" si="389"/>
        <v>A</v>
      </c>
      <c r="G2177" s="27" t="s">
        <v>4910</v>
      </c>
      <c r="H2177" s="27" t="str">
        <f t="shared" si="394"/>
        <v/>
      </c>
      <c r="I2177" s="23" t="str">
        <f t="shared" si="390"/>
        <v>Messieurs</v>
      </c>
      <c r="J2177" t="str">
        <f t="shared" si="391"/>
        <v>287.0</v>
      </c>
      <c r="K2177">
        <f t="shared" si="392"/>
        <v>2</v>
      </c>
      <c r="L2177" s="23" t="str">
        <f t="shared" si="393"/>
        <v>R7 </v>
      </c>
      <c r="M2177" s="23" t="s">
        <v>6595</v>
      </c>
      <c r="N2177" s="23" t="s">
        <v>6596</v>
      </c>
      <c r="O2177" s="23" t="s">
        <v>2518</v>
      </c>
      <c r="P2177" s="23">
        <v>13871</v>
      </c>
      <c r="Q2177" s="23">
        <v>2.8</v>
      </c>
      <c r="R2177" s="23" t="s">
        <v>96</v>
      </c>
      <c r="S2177" s="23" t="s">
        <v>36</v>
      </c>
    </row>
    <row r="2178" spans="1:19" x14ac:dyDescent="0.35">
      <c r="A2178" s="23" t="str">
        <f t="shared" si="384"/>
        <v>Oriol Jean-Louis</v>
      </c>
      <c r="B2178" s="23" t="str">
        <f t="shared" si="385"/>
        <v>696.57.459.0</v>
      </c>
      <c r="C2178" s="23" t="str">
        <f t="shared" si="386"/>
        <v>R8</v>
      </c>
      <c r="D2178" s="23">
        <f t="shared" si="387"/>
        <v>1.367</v>
      </c>
      <c r="E2178" s="23" t="str">
        <f t="shared" si="388"/>
        <v>65+</v>
      </c>
      <c r="F2178" s="23" t="str">
        <f t="shared" si="389"/>
        <v>A</v>
      </c>
      <c r="G2178" s="27" t="s">
        <v>29</v>
      </c>
      <c r="H2178" s="27" t="str">
        <f t="shared" si="394"/>
        <v/>
      </c>
      <c r="I2178" s="23" t="str">
        <f t="shared" si="390"/>
        <v>Messieurs</v>
      </c>
      <c r="J2178" t="str">
        <f t="shared" si="391"/>
        <v>459.0</v>
      </c>
      <c r="K2178">
        <f t="shared" si="392"/>
        <v>4</v>
      </c>
      <c r="L2178" s="23" t="str">
        <f t="shared" si="393"/>
        <v>R8 </v>
      </c>
      <c r="M2178" s="23" t="s">
        <v>4246</v>
      </c>
      <c r="N2178" s="23" t="s">
        <v>4247</v>
      </c>
      <c r="O2178" s="23" t="s">
        <v>2522</v>
      </c>
      <c r="P2178" s="23">
        <v>24984</v>
      </c>
      <c r="Q2178" s="23">
        <v>1.367</v>
      </c>
      <c r="R2178" s="23" t="s">
        <v>96</v>
      </c>
      <c r="S2178" s="23" t="s">
        <v>36</v>
      </c>
    </row>
    <row r="2179" spans="1:19" x14ac:dyDescent="0.35">
      <c r="A2179" s="23" t="str">
        <f t="shared" si="384"/>
        <v>Orth Philippe</v>
      </c>
      <c r="B2179" s="23" t="str">
        <f t="shared" si="385"/>
        <v>696.61.287.1</v>
      </c>
      <c r="C2179" s="23" t="str">
        <f t="shared" si="386"/>
        <v>R7</v>
      </c>
      <c r="D2179" s="23">
        <f t="shared" si="387"/>
        <v>2.3239999999999998</v>
      </c>
      <c r="E2179" s="23" t="str">
        <f t="shared" si="388"/>
        <v>65+</v>
      </c>
      <c r="F2179" s="23" t="str">
        <f t="shared" si="389"/>
        <v>A</v>
      </c>
      <c r="G2179" s="27" t="s">
        <v>2786</v>
      </c>
      <c r="H2179" s="27" t="str">
        <f t="shared" si="394"/>
        <v/>
      </c>
      <c r="I2179" s="23" t="str">
        <f t="shared" si="390"/>
        <v>Messieurs</v>
      </c>
      <c r="J2179" t="str">
        <f t="shared" si="391"/>
        <v>287.1</v>
      </c>
      <c r="K2179">
        <f t="shared" si="392"/>
        <v>2</v>
      </c>
      <c r="L2179" s="23" t="str">
        <f t="shared" si="393"/>
        <v>R7 </v>
      </c>
      <c r="M2179" s="23" t="s">
        <v>3056</v>
      </c>
      <c r="N2179" s="23" t="s">
        <v>3057</v>
      </c>
      <c r="O2179" s="23" t="s">
        <v>2518</v>
      </c>
      <c r="P2179" s="23">
        <v>17053</v>
      </c>
      <c r="Q2179" s="23">
        <v>2.3239999999999998</v>
      </c>
      <c r="R2179" s="23" t="s">
        <v>96</v>
      </c>
      <c r="S2179" s="23" t="s">
        <v>36</v>
      </c>
    </row>
    <row r="2180" spans="1:19" x14ac:dyDescent="0.35">
      <c r="A2180" s="23" t="str">
        <f t="shared" ref="A2180:A2243" si="395">+N2180</f>
        <v>Ortiz Fabian</v>
      </c>
      <c r="B2180" s="23" t="str">
        <f t="shared" ref="B2180:B2243" si="396">+M2180</f>
        <v>696.66.474.0</v>
      </c>
      <c r="C2180" s="23" t="str">
        <f t="shared" ref="C2180:C2243" si="397">LEFT(L2180,2)</f>
        <v>R9</v>
      </c>
      <c r="D2180" s="23">
        <f t="shared" ref="D2180:D2243" si="398">+Q2180</f>
        <v>0.75</v>
      </c>
      <c r="E2180" s="23" t="str">
        <f t="shared" ref="E2180:E2243" si="399">+R2180</f>
        <v>60+</v>
      </c>
      <c r="F2180" s="23" t="str">
        <f t="shared" ref="F2180:F2243" si="400">+S2180</f>
        <v>S</v>
      </c>
      <c r="G2180" s="27" t="s">
        <v>1733</v>
      </c>
      <c r="H2180" s="27" t="str">
        <f t="shared" si="394"/>
        <v/>
      </c>
      <c r="I2180" s="23" t="str">
        <f t="shared" ref="I2180:I2243" si="401">IF(K2180&gt;4,"Dames","Messieurs")</f>
        <v>Messieurs</v>
      </c>
      <c r="J2180" t="str">
        <f t="shared" ref="J2180:J2243" si="402">RIGHT(B2180,5)</f>
        <v>474.0</v>
      </c>
      <c r="K2180">
        <f t="shared" ref="K2180:K2243" si="403">VALUE(LEFT(J2180,1))</f>
        <v>4</v>
      </c>
      <c r="L2180" s="23" t="str">
        <f t="shared" ref="L2180:L2243" si="404">+O2180</f>
        <v>R9 </v>
      </c>
      <c r="M2180" s="23" t="s">
        <v>3199</v>
      </c>
      <c r="N2180" s="23" t="s">
        <v>2508</v>
      </c>
      <c r="O2180" s="23" t="s">
        <v>2525</v>
      </c>
      <c r="P2180" s="23">
        <v>32606</v>
      </c>
      <c r="Q2180" s="23">
        <v>0.75</v>
      </c>
      <c r="R2180" s="23" t="s">
        <v>47</v>
      </c>
      <c r="S2180" s="23" t="s">
        <v>822</v>
      </c>
    </row>
    <row r="2181" spans="1:19" x14ac:dyDescent="0.35">
      <c r="A2181" s="23" t="str">
        <f t="shared" si="395"/>
        <v>Osewe Caroline</v>
      </c>
      <c r="B2181" s="23" t="str">
        <f t="shared" si="396"/>
        <v>697.65.573.0</v>
      </c>
      <c r="C2181" s="23" t="str">
        <f t="shared" si="397"/>
        <v>R5</v>
      </c>
      <c r="D2181" s="23">
        <f t="shared" si="398"/>
        <v>4.9470000000000001</v>
      </c>
      <c r="E2181" s="23" t="str">
        <f t="shared" si="399"/>
        <v>60+</v>
      </c>
      <c r="F2181" s="23" t="str">
        <f t="shared" si="400"/>
        <v>S</v>
      </c>
      <c r="G2181" s="27" t="s">
        <v>1733</v>
      </c>
      <c r="H2181" s="27" t="str">
        <f t="shared" si="394"/>
        <v/>
      </c>
      <c r="I2181" s="23" t="str">
        <f t="shared" si="401"/>
        <v>Dames</v>
      </c>
      <c r="J2181" t="str">
        <f t="shared" si="402"/>
        <v>573.0</v>
      </c>
      <c r="K2181">
        <f t="shared" si="403"/>
        <v>5</v>
      </c>
      <c r="L2181" s="23" t="str">
        <f t="shared" si="404"/>
        <v>R5 </v>
      </c>
      <c r="M2181" s="23" t="s">
        <v>2340</v>
      </c>
      <c r="N2181" s="23" t="s">
        <v>2341</v>
      </c>
      <c r="O2181" s="23" t="s">
        <v>2536</v>
      </c>
      <c r="P2181" s="23">
        <v>1581</v>
      </c>
      <c r="Q2181" s="23">
        <v>4.9470000000000001</v>
      </c>
      <c r="R2181" s="23" t="s">
        <v>47</v>
      </c>
      <c r="S2181" s="23" t="s">
        <v>822</v>
      </c>
    </row>
    <row r="2182" spans="1:19" x14ac:dyDescent="0.35">
      <c r="A2182" s="23" t="str">
        <f t="shared" si="395"/>
        <v>Ostermann Michael</v>
      </c>
      <c r="B2182" s="23" t="str">
        <f t="shared" si="396"/>
        <v>697.91.425.0</v>
      </c>
      <c r="C2182" s="23" t="str">
        <f t="shared" si="397"/>
        <v>R8</v>
      </c>
      <c r="D2182" s="23">
        <f t="shared" si="398"/>
        <v>1.0509999999999999</v>
      </c>
      <c r="E2182" s="23" t="str">
        <f t="shared" si="399"/>
        <v>35+</v>
      </c>
      <c r="F2182" s="23" t="str">
        <f t="shared" si="400"/>
        <v>S</v>
      </c>
      <c r="G2182" s="27" t="s">
        <v>2783</v>
      </c>
      <c r="H2182" s="27" t="str">
        <f t="shared" si="394"/>
        <v/>
      </c>
      <c r="I2182" s="23" t="str">
        <f t="shared" si="401"/>
        <v>Messieurs</v>
      </c>
      <c r="J2182" t="str">
        <f t="shared" si="402"/>
        <v>425.0</v>
      </c>
      <c r="K2182">
        <f t="shared" si="403"/>
        <v>4</v>
      </c>
      <c r="L2182" s="23" t="str">
        <f t="shared" si="404"/>
        <v>R8 </v>
      </c>
      <c r="M2182" s="23" t="s">
        <v>695</v>
      </c>
      <c r="N2182" s="23" t="s">
        <v>696</v>
      </c>
      <c r="O2182" s="23" t="s">
        <v>2522</v>
      </c>
      <c r="P2182" s="23">
        <v>28559</v>
      </c>
      <c r="Q2182" s="23">
        <v>1.0509999999999999</v>
      </c>
      <c r="R2182" s="23" t="s">
        <v>42</v>
      </c>
      <c r="S2182" s="23" t="s">
        <v>822</v>
      </c>
    </row>
    <row r="2183" spans="1:19" x14ac:dyDescent="0.35">
      <c r="A2183" s="23" t="str">
        <f t="shared" si="395"/>
        <v>Ostermann Raphaël</v>
      </c>
      <c r="B2183" s="23" t="str">
        <f t="shared" si="396"/>
        <v>697.85.410.0</v>
      </c>
      <c r="C2183" s="23" t="str">
        <f t="shared" si="397"/>
        <v>R7</v>
      </c>
      <c r="D2183" s="23">
        <f t="shared" si="398"/>
        <v>2.65</v>
      </c>
      <c r="E2183" s="23" t="str">
        <f t="shared" si="399"/>
        <v>40+</v>
      </c>
      <c r="F2183" s="23" t="str">
        <f t="shared" si="400"/>
        <v>A</v>
      </c>
      <c r="G2183" s="27" t="s">
        <v>2783</v>
      </c>
      <c r="H2183" s="27" t="str">
        <f t="shared" si="394"/>
        <v/>
      </c>
      <c r="I2183" s="23" t="str">
        <f t="shared" si="401"/>
        <v>Messieurs</v>
      </c>
      <c r="J2183" t="str">
        <f t="shared" si="402"/>
        <v>410.0</v>
      </c>
      <c r="K2183">
        <f t="shared" si="403"/>
        <v>4</v>
      </c>
      <c r="L2183" s="23" t="str">
        <f t="shared" si="404"/>
        <v>R7 </v>
      </c>
      <c r="M2183" s="23" t="s">
        <v>683</v>
      </c>
      <c r="N2183" s="23" t="s">
        <v>684</v>
      </c>
      <c r="O2183" s="23" t="s">
        <v>2518</v>
      </c>
      <c r="P2183" s="23">
        <v>14796</v>
      </c>
      <c r="Q2183" s="23">
        <v>2.65</v>
      </c>
      <c r="R2183" s="23" t="s">
        <v>68</v>
      </c>
      <c r="S2183" s="23" t="s">
        <v>36</v>
      </c>
    </row>
    <row r="2184" spans="1:19" x14ac:dyDescent="0.35">
      <c r="A2184" s="23" t="str">
        <f t="shared" si="395"/>
        <v>Ostrowitch Bastien</v>
      </c>
      <c r="B2184" s="23" t="str">
        <f t="shared" si="396"/>
        <v>697.97.482.0</v>
      </c>
      <c r="C2184" s="23" t="str">
        <f t="shared" si="397"/>
        <v>R8</v>
      </c>
      <c r="D2184" s="23">
        <f t="shared" si="398"/>
        <v>1.3360000000000001</v>
      </c>
      <c r="E2184" s="23" t="str">
        <f t="shared" si="399"/>
        <v>A</v>
      </c>
      <c r="F2184" s="23" t="str">
        <f t="shared" si="400"/>
        <v>S</v>
      </c>
      <c r="G2184" s="27" t="s">
        <v>2783</v>
      </c>
      <c r="H2184" s="27" t="str">
        <f t="shared" si="394"/>
        <v/>
      </c>
      <c r="I2184" s="23" t="str">
        <f t="shared" si="401"/>
        <v>Messieurs</v>
      </c>
      <c r="J2184" t="str">
        <f t="shared" si="402"/>
        <v>482.0</v>
      </c>
      <c r="K2184">
        <f t="shared" si="403"/>
        <v>4</v>
      </c>
      <c r="L2184" s="23" t="str">
        <f t="shared" si="404"/>
        <v>R8 </v>
      </c>
      <c r="M2184" s="23" t="s">
        <v>719</v>
      </c>
      <c r="N2184" s="23" t="s">
        <v>720</v>
      </c>
      <c r="O2184" s="23" t="s">
        <v>2522</v>
      </c>
      <c r="P2184" s="23">
        <v>25326</v>
      </c>
      <c r="Q2184" s="23">
        <v>1.3360000000000001</v>
      </c>
      <c r="R2184" s="23" t="s">
        <v>36</v>
      </c>
      <c r="S2184" s="23" t="s">
        <v>822</v>
      </c>
    </row>
    <row r="2185" spans="1:19" x14ac:dyDescent="0.35">
      <c r="A2185" s="23" t="str">
        <f t="shared" si="395"/>
        <v>Ott Nicolas</v>
      </c>
      <c r="B2185" s="23" t="str">
        <f t="shared" si="396"/>
        <v>698.11.116.0</v>
      </c>
      <c r="C2185" s="23" t="str">
        <f t="shared" si="397"/>
        <v>R7</v>
      </c>
      <c r="D2185" s="23">
        <f t="shared" si="398"/>
        <v>3.3119999999999998</v>
      </c>
      <c r="E2185" s="23" t="str">
        <f t="shared" si="399"/>
        <v>16&amp;U</v>
      </c>
      <c r="F2185" s="23" t="str">
        <f t="shared" si="400"/>
        <v>A</v>
      </c>
      <c r="G2185" s="27" t="s">
        <v>29</v>
      </c>
      <c r="H2185" s="27" t="str">
        <f t="shared" si="394"/>
        <v/>
      </c>
      <c r="I2185" s="23" t="str">
        <f t="shared" si="401"/>
        <v>Messieurs</v>
      </c>
      <c r="J2185" t="str">
        <f t="shared" si="402"/>
        <v>116.0</v>
      </c>
      <c r="K2185">
        <f t="shared" si="403"/>
        <v>1</v>
      </c>
      <c r="L2185" s="23" t="str">
        <f t="shared" si="404"/>
        <v>R7 </v>
      </c>
      <c r="M2185" s="23" t="s">
        <v>4162</v>
      </c>
      <c r="N2185" s="23" t="s">
        <v>4163</v>
      </c>
      <c r="O2185" s="23" t="s">
        <v>2518</v>
      </c>
      <c r="P2185" s="23">
        <v>10939</v>
      </c>
      <c r="Q2185" s="23">
        <v>3.3119999999999998</v>
      </c>
      <c r="R2185" s="23" t="s">
        <v>85</v>
      </c>
      <c r="S2185" s="23" t="s">
        <v>36</v>
      </c>
    </row>
    <row r="2186" spans="1:19" x14ac:dyDescent="0.35">
      <c r="A2186" s="23" t="str">
        <f t="shared" si="395"/>
        <v>Ottomano Anastasya</v>
      </c>
      <c r="B2186" s="23" t="str">
        <f t="shared" si="396"/>
        <v>698.15.869.0</v>
      </c>
      <c r="C2186" s="23" t="str">
        <f t="shared" si="397"/>
        <v>R4</v>
      </c>
      <c r="D2186" s="23">
        <f t="shared" si="398"/>
        <v>6.7169999999999996</v>
      </c>
      <c r="E2186" s="23" t="str">
        <f t="shared" si="399"/>
        <v>12&amp;U</v>
      </c>
      <c r="F2186" s="23" t="str">
        <f t="shared" si="400"/>
        <v>A</v>
      </c>
      <c r="G2186" s="27" t="s">
        <v>29</v>
      </c>
      <c r="H2186" s="27" t="str">
        <f t="shared" si="394"/>
        <v/>
      </c>
      <c r="I2186" s="23" t="str">
        <f t="shared" si="401"/>
        <v>Dames</v>
      </c>
      <c r="J2186" t="str">
        <f t="shared" si="402"/>
        <v>869.0</v>
      </c>
      <c r="K2186">
        <f t="shared" si="403"/>
        <v>8</v>
      </c>
      <c r="L2186" s="23" t="str">
        <f t="shared" si="404"/>
        <v>R4 </v>
      </c>
      <c r="M2186" s="23" t="s">
        <v>4114</v>
      </c>
      <c r="N2186" s="23" t="s">
        <v>4115</v>
      </c>
      <c r="O2186" s="23" t="s">
        <v>2516</v>
      </c>
      <c r="P2186" s="23">
        <v>578</v>
      </c>
      <c r="Q2186" s="23">
        <v>6.7169999999999996</v>
      </c>
      <c r="R2186" s="23" t="s">
        <v>50</v>
      </c>
      <c r="S2186" s="23" t="s">
        <v>36</v>
      </c>
    </row>
    <row r="2187" spans="1:19" x14ac:dyDescent="0.35">
      <c r="A2187" s="23" t="str">
        <f t="shared" si="395"/>
        <v>Ouertatani Eya</v>
      </c>
      <c r="B2187" s="23" t="str">
        <f t="shared" si="396"/>
        <v>699.12.580.0</v>
      </c>
      <c r="C2187" s="23" t="str">
        <f t="shared" si="397"/>
        <v>R6</v>
      </c>
      <c r="D2187" s="23">
        <f t="shared" si="398"/>
        <v>3.4510000000000001</v>
      </c>
      <c r="E2187" s="23" t="str">
        <f t="shared" si="399"/>
        <v>14&amp;U</v>
      </c>
      <c r="F2187" s="23" t="str">
        <f t="shared" si="400"/>
        <v>A</v>
      </c>
      <c r="G2187" s="27" t="s">
        <v>4910</v>
      </c>
      <c r="H2187" s="27" t="str">
        <f t="shared" si="394"/>
        <v/>
      </c>
      <c r="I2187" s="23" t="str">
        <f t="shared" si="401"/>
        <v>Dames</v>
      </c>
      <c r="J2187" t="str">
        <f t="shared" si="402"/>
        <v>580.0</v>
      </c>
      <c r="K2187">
        <f t="shared" si="403"/>
        <v>5</v>
      </c>
      <c r="L2187" s="23" t="str">
        <f t="shared" si="404"/>
        <v>R6 </v>
      </c>
      <c r="M2187" s="23" t="s">
        <v>6359</v>
      </c>
      <c r="N2187" s="23" t="s">
        <v>6360</v>
      </c>
      <c r="O2187" s="23" t="s">
        <v>2517</v>
      </c>
      <c r="P2187" s="23">
        <v>3598</v>
      </c>
      <c r="Q2187" s="23">
        <v>3.4510000000000001</v>
      </c>
      <c r="R2187" s="23" t="s">
        <v>81</v>
      </c>
      <c r="S2187" s="23" t="s">
        <v>36</v>
      </c>
    </row>
    <row r="2188" spans="1:19" x14ac:dyDescent="0.35">
      <c r="A2188" s="23" t="str">
        <f t="shared" si="395"/>
        <v>Oulaidi Rayan</v>
      </c>
      <c r="B2188" s="23" t="str">
        <f t="shared" si="396"/>
        <v>699.08.271.0</v>
      </c>
      <c r="C2188" s="23" t="str">
        <f t="shared" si="397"/>
        <v>R5</v>
      </c>
      <c r="D2188" s="23">
        <f t="shared" si="398"/>
        <v>5.633</v>
      </c>
      <c r="E2188" s="23" t="str">
        <f t="shared" si="399"/>
        <v>18&amp;U</v>
      </c>
      <c r="F2188" s="23" t="str">
        <f t="shared" si="400"/>
        <v>A</v>
      </c>
      <c r="G2188" s="27" t="s">
        <v>497</v>
      </c>
      <c r="H2188" s="27" t="str">
        <f t="shared" si="394"/>
        <v/>
      </c>
      <c r="I2188" s="23" t="str">
        <f t="shared" si="401"/>
        <v>Messieurs</v>
      </c>
      <c r="J2188" t="str">
        <f t="shared" si="402"/>
        <v>271.0</v>
      </c>
      <c r="K2188">
        <f t="shared" si="403"/>
        <v>2</v>
      </c>
      <c r="L2188" s="23" t="str">
        <f t="shared" si="404"/>
        <v>R5 </v>
      </c>
      <c r="M2188" s="23" t="s">
        <v>2580</v>
      </c>
      <c r="N2188" s="23" t="s">
        <v>2581</v>
      </c>
      <c r="O2188" s="23" t="s">
        <v>2536</v>
      </c>
      <c r="P2188" s="23">
        <v>2897</v>
      </c>
      <c r="Q2188" s="23">
        <v>5.633</v>
      </c>
      <c r="R2188" s="23" t="s">
        <v>71</v>
      </c>
      <c r="S2188" s="23" t="s">
        <v>36</v>
      </c>
    </row>
    <row r="2189" spans="1:19" x14ac:dyDescent="0.35">
      <c r="A2189" s="23" t="str">
        <f t="shared" si="395"/>
        <v>Overney Baptiste</v>
      </c>
      <c r="B2189" s="23" t="str">
        <f t="shared" si="396"/>
        <v>699.95.174.0</v>
      </c>
      <c r="C2189" s="23" t="str">
        <f t="shared" si="397"/>
        <v>R8</v>
      </c>
      <c r="D2189" s="23">
        <f t="shared" si="398"/>
        <v>1.45</v>
      </c>
      <c r="E2189" s="23" t="str">
        <f t="shared" si="399"/>
        <v>A</v>
      </c>
      <c r="F2189" s="23" t="str">
        <f t="shared" si="400"/>
        <v>A</v>
      </c>
      <c r="G2189" s="27" t="s">
        <v>2786</v>
      </c>
      <c r="H2189" s="27" t="str">
        <f t="shared" si="394"/>
        <v/>
      </c>
      <c r="I2189" s="23" t="str">
        <f t="shared" si="401"/>
        <v>Messieurs</v>
      </c>
      <c r="J2189" t="str">
        <f t="shared" si="402"/>
        <v>174.0</v>
      </c>
      <c r="K2189">
        <f t="shared" si="403"/>
        <v>1</v>
      </c>
      <c r="L2189" s="23" t="str">
        <f t="shared" si="404"/>
        <v>R8 </v>
      </c>
      <c r="M2189" s="23" t="s">
        <v>3014</v>
      </c>
      <c r="N2189" s="23" t="s">
        <v>3015</v>
      </c>
      <c r="O2189" s="23" t="s">
        <v>2522</v>
      </c>
      <c r="P2189" s="23">
        <v>24118</v>
      </c>
      <c r="Q2189" s="23">
        <v>1.45</v>
      </c>
      <c r="R2189" s="23" t="s">
        <v>36</v>
      </c>
      <c r="S2189" s="23" t="s">
        <v>36</v>
      </c>
    </row>
    <row r="2190" spans="1:19" x14ac:dyDescent="0.35">
      <c r="A2190" s="23" t="str">
        <f t="shared" si="395"/>
        <v>Oviedo Pinto Anaki Léa</v>
      </c>
      <c r="B2190" s="23" t="str">
        <f t="shared" si="396"/>
        <v>699.02.739.0</v>
      </c>
      <c r="C2190" s="23" t="str">
        <f t="shared" si="397"/>
        <v>R4</v>
      </c>
      <c r="D2190" s="23">
        <f t="shared" si="398"/>
        <v>6.19</v>
      </c>
      <c r="E2190" s="23" t="str">
        <f t="shared" si="399"/>
        <v>A</v>
      </c>
      <c r="F2190" s="23" t="str">
        <f t="shared" si="400"/>
        <v>A</v>
      </c>
      <c r="G2190" s="27" t="s">
        <v>4910</v>
      </c>
      <c r="H2190" s="27" t="str">
        <f t="shared" si="394"/>
        <v/>
      </c>
      <c r="I2190" s="23" t="str">
        <f t="shared" si="401"/>
        <v>Dames</v>
      </c>
      <c r="J2190" t="str">
        <f t="shared" si="402"/>
        <v>739.0</v>
      </c>
      <c r="K2190">
        <f t="shared" si="403"/>
        <v>7</v>
      </c>
      <c r="L2190" s="23" t="str">
        <f t="shared" si="404"/>
        <v>R4 </v>
      </c>
      <c r="M2190" s="23" t="s">
        <v>6245</v>
      </c>
      <c r="N2190" s="23" t="s">
        <v>6246</v>
      </c>
      <c r="O2190" s="23" t="s">
        <v>2516</v>
      </c>
      <c r="P2190" s="23">
        <v>775</v>
      </c>
      <c r="Q2190" s="23">
        <v>6.19</v>
      </c>
      <c r="R2190" s="23" t="s">
        <v>36</v>
      </c>
      <c r="S2190" s="23" t="s">
        <v>36</v>
      </c>
    </row>
    <row r="2191" spans="1:19" x14ac:dyDescent="0.35">
      <c r="A2191" s="23" t="str">
        <f t="shared" si="395"/>
        <v>Oyon Valentin</v>
      </c>
      <c r="B2191" s="23" t="str">
        <f t="shared" si="396"/>
        <v>699.96.436.0</v>
      </c>
      <c r="C2191" s="23" t="str">
        <f t="shared" si="397"/>
        <v>R7</v>
      </c>
      <c r="D2191" s="23">
        <f t="shared" si="398"/>
        <v>2.165</v>
      </c>
      <c r="E2191" s="23" t="str">
        <f t="shared" si="399"/>
        <v>A</v>
      </c>
      <c r="F2191" s="23" t="str">
        <f t="shared" si="400"/>
        <v>A</v>
      </c>
      <c r="G2191" s="27" t="s">
        <v>3273</v>
      </c>
      <c r="H2191" s="27" t="str">
        <f t="shared" si="394"/>
        <v/>
      </c>
      <c r="I2191" s="23" t="str">
        <f t="shared" si="401"/>
        <v>Messieurs</v>
      </c>
      <c r="J2191" t="str">
        <f t="shared" si="402"/>
        <v>436.0</v>
      </c>
      <c r="K2191">
        <f t="shared" si="403"/>
        <v>4</v>
      </c>
      <c r="L2191" s="23" t="str">
        <f t="shared" si="404"/>
        <v>R7 </v>
      </c>
      <c r="M2191" s="23" t="s">
        <v>3469</v>
      </c>
      <c r="N2191" s="23" t="s">
        <v>3470</v>
      </c>
      <c r="O2191" s="23" t="s">
        <v>2518</v>
      </c>
      <c r="P2191" s="23">
        <v>18179</v>
      </c>
      <c r="Q2191" s="23">
        <v>2.165</v>
      </c>
      <c r="R2191" s="23" t="s">
        <v>36</v>
      </c>
      <c r="S2191" s="23" t="s">
        <v>36</v>
      </c>
    </row>
    <row r="2192" spans="1:19" x14ac:dyDescent="0.35">
      <c r="A2192" s="23" t="str">
        <f t="shared" si="395"/>
        <v>Pache Laure</v>
      </c>
      <c r="B2192" s="23" t="str">
        <f t="shared" si="396"/>
        <v>700.54.751.0</v>
      </c>
      <c r="C2192" s="23" t="str">
        <f t="shared" si="397"/>
        <v>R9</v>
      </c>
      <c r="D2192" s="23">
        <f t="shared" si="398"/>
        <v>0.75</v>
      </c>
      <c r="E2192" s="23" t="str">
        <f t="shared" si="399"/>
        <v>70+</v>
      </c>
      <c r="F2192" s="23" t="str">
        <f t="shared" si="400"/>
        <v>S</v>
      </c>
      <c r="G2192" s="27" t="s">
        <v>5553</v>
      </c>
      <c r="H2192" s="27" t="str">
        <f t="shared" si="394"/>
        <v/>
      </c>
      <c r="I2192" s="23" t="str">
        <f t="shared" si="401"/>
        <v>Dames</v>
      </c>
      <c r="J2192" t="str">
        <f t="shared" si="402"/>
        <v>751.0</v>
      </c>
      <c r="K2192">
        <f t="shared" si="403"/>
        <v>7</v>
      </c>
      <c r="L2192" s="23" t="str">
        <f t="shared" si="404"/>
        <v>R9 </v>
      </c>
      <c r="M2192" s="23" t="s">
        <v>5239</v>
      </c>
      <c r="N2192" s="23" t="s">
        <v>5240</v>
      </c>
      <c r="O2192" s="23" t="s">
        <v>2525</v>
      </c>
      <c r="P2192" s="23">
        <v>11849</v>
      </c>
      <c r="Q2192" s="23">
        <v>0.75</v>
      </c>
      <c r="R2192" s="23" t="s">
        <v>144</v>
      </c>
      <c r="S2192" s="23" t="s">
        <v>822</v>
      </c>
    </row>
    <row r="2193" spans="1:19" x14ac:dyDescent="0.35">
      <c r="A2193" s="23" t="str">
        <f t="shared" si="395"/>
        <v>Padberg Florian</v>
      </c>
      <c r="B2193" s="23" t="str">
        <f t="shared" si="396"/>
        <v>700.82.371.0</v>
      </c>
      <c r="C2193" s="23" t="str">
        <f t="shared" si="397"/>
        <v>R7</v>
      </c>
      <c r="D2193" s="23">
        <f t="shared" si="398"/>
        <v>2.4950000000000001</v>
      </c>
      <c r="E2193" s="23" t="str">
        <f t="shared" si="399"/>
        <v>40+</v>
      </c>
      <c r="F2193" s="23" t="str">
        <f t="shared" si="400"/>
        <v>S</v>
      </c>
      <c r="G2193" s="27" t="s">
        <v>3273</v>
      </c>
      <c r="H2193" s="27" t="str">
        <f t="shared" si="394"/>
        <v/>
      </c>
      <c r="I2193" s="23" t="str">
        <f t="shared" si="401"/>
        <v>Messieurs</v>
      </c>
      <c r="J2193" t="str">
        <f t="shared" si="402"/>
        <v>371.0</v>
      </c>
      <c r="K2193">
        <f t="shared" si="403"/>
        <v>3</v>
      </c>
      <c r="L2193" s="23" t="str">
        <f t="shared" si="404"/>
        <v>R7 </v>
      </c>
      <c r="M2193" s="23" t="s">
        <v>3411</v>
      </c>
      <c r="N2193" s="23" t="s">
        <v>3412</v>
      </c>
      <c r="O2193" s="23" t="s">
        <v>2518</v>
      </c>
      <c r="P2193" s="23">
        <v>15814</v>
      </c>
      <c r="Q2193" s="23">
        <v>2.4950000000000001</v>
      </c>
      <c r="R2193" s="23" t="s">
        <v>68</v>
      </c>
      <c r="S2193" s="23" t="s">
        <v>822</v>
      </c>
    </row>
    <row r="2194" spans="1:19" x14ac:dyDescent="0.35">
      <c r="A2194" s="23" t="str">
        <f t="shared" si="395"/>
        <v>Padula Alessandro</v>
      </c>
      <c r="B2194" s="23" t="str">
        <f t="shared" si="396"/>
        <v>700.95.374.0</v>
      </c>
      <c r="C2194" s="23" t="str">
        <f t="shared" si="397"/>
        <v>R9</v>
      </c>
      <c r="D2194" s="23">
        <f t="shared" si="398"/>
        <v>0.75</v>
      </c>
      <c r="E2194" s="23" t="str">
        <f t="shared" si="399"/>
        <v>A</v>
      </c>
      <c r="F2194" s="23" t="str">
        <f t="shared" si="400"/>
        <v>S</v>
      </c>
      <c r="G2194" s="27" t="s">
        <v>1733</v>
      </c>
      <c r="H2194" s="27" t="str">
        <f t="shared" si="394"/>
        <v/>
      </c>
      <c r="I2194" s="23" t="str">
        <f t="shared" si="401"/>
        <v>Messieurs</v>
      </c>
      <c r="J2194" t="str">
        <f t="shared" si="402"/>
        <v>374.0</v>
      </c>
      <c r="K2194">
        <f t="shared" si="403"/>
        <v>3</v>
      </c>
      <c r="L2194" s="23" t="str">
        <f t="shared" si="404"/>
        <v>R9 </v>
      </c>
      <c r="M2194" s="23" t="s">
        <v>2450</v>
      </c>
      <c r="N2194" s="23" t="s">
        <v>2451</v>
      </c>
      <c r="O2194" s="23" t="s">
        <v>2525</v>
      </c>
      <c r="P2194" s="23">
        <v>32606</v>
      </c>
      <c r="Q2194" s="23">
        <v>0.75</v>
      </c>
      <c r="R2194" s="23" t="s">
        <v>36</v>
      </c>
      <c r="S2194" s="23" t="s">
        <v>822</v>
      </c>
    </row>
    <row r="2195" spans="1:19" x14ac:dyDescent="0.35">
      <c r="A2195" s="23" t="str">
        <f t="shared" si="395"/>
        <v>Paetzel Peter</v>
      </c>
      <c r="B2195" s="23" t="str">
        <f t="shared" si="396"/>
        <v>704.46.451.0</v>
      </c>
      <c r="C2195" s="23" t="str">
        <f t="shared" si="397"/>
        <v>R9</v>
      </c>
      <c r="D2195" s="23">
        <f t="shared" si="398"/>
        <v>0.75</v>
      </c>
      <c r="E2195" s="23" t="str">
        <f t="shared" si="399"/>
        <v>80+</v>
      </c>
      <c r="F2195" s="23" t="str">
        <f t="shared" si="400"/>
        <v>A</v>
      </c>
      <c r="G2195" s="27" t="s">
        <v>27</v>
      </c>
      <c r="H2195" s="27" t="str">
        <f t="shared" si="394"/>
        <v/>
      </c>
      <c r="I2195" s="23" t="str">
        <f t="shared" si="401"/>
        <v>Messieurs</v>
      </c>
      <c r="J2195" t="str">
        <f t="shared" si="402"/>
        <v>451.0</v>
      </c>
      <c r="K2195">
        <f t="shared" si="403"/>
        <v>4</v>
      </c>
      <c r="L2195" s="23" t="str">
        <f t="shared" si="404"/>
        <v>R9 </v>
      </c>
      <c r="M2195" s="23" t="s">
        <v>241</v>
      </c>
      <c r="N2195" s="23" t="s">
        <v>242</v>
      </c>
      <c r="O2195" s="23" t="s">
        <v>2525</v>
      </c>
      <c r="P2195" s="23">
        <v>32606</v>
      </c>
      <c r="Q2195" s="23">
        <v>0.75</v>
      </c>
      <c r="R2195" s="23" t="s">
        <v>156</v>
      </c>
      <c r="S2195" s="23" t="s">
        <v>36</v>
      </c>
    </row>
    <row r="2196" spans="1:19" x14ac:dyDescent="0.35">
      <c r="A2196" s="23" t="str">
        <f t="shared" si="395"/>
        <v>Paglialonga Emma</v>
      </c>
      <c r="B2196" s="23" t="str">
        <f t="shared" si="396"/>
        <v>701.05.836.0</v>
      </c>
      <c r="C2196" s="23" t="str">
        <f t="shared" si="397"/>
        <v>R8</v>
      </c>
      <c r="D2196" s="23">
        <f t="shared" si="398"/>
        <v>0.77700000000000002</v>
      </c>
      <c r="E2196" s="23" t="str">
        <f t="shared" si="399"/>
        <v>A</v>
      </c>
      <c r="F2196" s="23" t="str">
        <f t="shared" si="400"/>
        <v>S</v>
      </c>
      <c r="G2196" s="27" t="s">
        <v>2786</v>
      </c>
      <c r="H2196" s="27" t="str">
        <f t="shared" si="394"/>
        <v/>
      </c>
      <c r="I2196" s="23" t="str">
        <f t="shared" si="401"/>
        <v>Dames</v>
      </c>
      <c r="J2196" t="str">
        <f t="shared" si="402"/>
        <v>836.0</v>
      </c>
      <c r="K2196">
        <f t="shared" si="403"/>
        <v>8</v>
      </c>
      <c r="L2196" s="23" t="str">
        <f t="shared" si="404"/>
        <v>R8 </v>
      </c>
      <c r="M2196" s="23" t="s">
        <v>3798</v>
      </c>
      <c r="N2196" s="23" t="s">
        <v>3799</v>
      </c>
      <c r="O2196" s="23" t="s">
        <v>2522</v>
      </c>
      <c r="P2196" s="23">
        <v>11717</v>
      </c>
      <c r="Q2196" s="23">
        <v>0.77700000000000002</v>
      </c>
      <c r="R2196" s="23" t="s">
        <v>36</v>
      </c>
      <c r="S2196" s="23" t="s">
        <v>822</v>
      </c>
    </row>
    <row r="2197" spans="1:19" x14ac:dyDescent="0.35">
      <c r="A2197" s="23" t="str">
        <f t="shared" si="395"/>
        <v>Pagotto Nadia</v>
      </c>
      <c r="B2197" s="23" t="str">
        <f t="shared" si="396"/>
        <v>701.93.755.0</v>
      </c>
      <c r="C2197" s="23" t="str">
        <f t="shared" si="397"/>
        <v>R9</v>
      </c>
      <c r="D2197" s="23">
        <f t="shared" si="398"/>
        <v>0.75</v>
      </c>
      <c r="E2197" s="23" t="str">
        <f t="shared" si="399"/>
        <v>30+</v>
      </c>
      <c r="F2197" s="23" t="str">
        <f t="shared" si="400"/>
        <v>A</v>
      </c>
      <c r="G2197" s="27" t="s">
        <v>4909</v>
      </c>
      <c r="H2197" s="27" t="str">
        <f t="shared" si="394"/>
        <v/>
      </c>
      <c r="I2197" s="23" t="str">
        <f t="shared" si="401"/>
        <v>Dames</v>
      </c>
      <c r="J2197" t="str">
        <f t="shared" si="402"/>
        <v>755.0</v>
      </c>
      <c r="K2197">
        <f t="shared" si="403"/>
        <v>7</v>
      </c>
      <c r="L2197" s="23" t="str">
        <f t="shared" si="404"/>
        <v>R9 </v>
      </c>
      <c r="M2197" s="23" t="s">
        <v>5713</v>
      </c>
      <c r="N2197" s="23" t="s">
        <v>5714</v>
      </c>
      <c r="O2197" s="23" t="s">
        <v>2525</v>
      </c>
      <c r="P2197" s="23">
        <v>11849</v>
      </c>
      <c r="Q2197" s="23">
        <v>0.75</v>
      </c>
      <c r="R2197" s="23" t="s">
        <v>35</v>
      </c>
      <c r="S2197" s="23" t="s">
        <v>36</v>
      </c>
    </row>
    <row r="2198" spans="1:19" x14ac:dyDescent="0.35">
      <c r="A2198" s="23" t="str">
        <f t="shared" si="395"/>
        <v>Pailloucq Eliot</v>
      </c>
      <c r="B2198" s="23" t="str">
        <f t="shared" si="396"/>
        <v>701.07.239.0</v>
      </c>
      <c r="C2198" s="23" t="str">
        <f t="shared" si="397"/>
        <v>R7</v>
      </c>
      <c r="D2198" s="23">
        <f t="shared" si="398"/>
        <v>2.0550000000000002</v>
      </c>
      <c r="E2198" s="23" t="str">
        <f t="shared" si="399"/>
        <v>A</v>
      </c>
      <c r="F2198" s="23" t="str">
        <f t="shared" si="400"/>
        <v>A</v>
      </c>
      <c r="G2198" s="27" t="s">
        <v>4909</v>
      </c>
      <c r="H2198" s="27" t="str">
        <f t="shared" si="394"/>
        <v/>
      </c>
      <c r="I2198" s="23" t="str">
        <f t="shared" si="401"/>
        <v>Messieurs</v>
      </c>
      <c r="J2198" t="str">
        <f t="shared" si="402"/>
        <v>239.0</v>
      </c>
      <c r="K2198">
        <f t="shared" si="403"/>
        <v>2</v>
      </c>
      <c r="L2198" s="23" t="str">
        <f t="shared" si="404"/>
        <v>R7 </v>
      </c>
      <c r="M2198" s="23" t="s">
        <v>5727</v>
      </c>
      <c r="N2198" s="23" t="s">
        <v>5728</v>
      </c>
      <c r="O2198" s="23" t="s">
        <v>2518</v>
      </c>
      <c r="P2198" s="23">
        <v>18970</v>
      </c>
      <c r="Q2198" s="23">
        <v>2.0550000000000002</v>
      </c>
      <c r="R2198" s="23" t="s">
        <v>36</v>
      </c>
      <c r="S2198" s="23" t="s">
        <v>36</v>
      </c>
    </row>
    <row r="2199" spans="1:19" x14ac:dyDescent="0.35">
      <c r="A2199" s="23" t="str">
        <f t="shared" si="395"/>
        <v>Painchaud Alexa</v>
      </c>
      <c r="B2199" s="23" t="str">
        <f t="shared" si="396"/>
        <v>701.10.519.0</v>
      </c>
      <c r="C2199" s="23" t="str">
        <f t="shared" si="397"/>
        <v>R9</v>
      </c>
      <c r="D2199" s="23">
        <f t="shared" si="398"/>
        <v>0.74299999999999999</v>
      </c>
      <c r="E2199" s="23" t="str">
        <f t="shared" si="399"/>
        <v>16&amp;U</v>
      </c>
      <c r="F2199" s="23" t="str">
        <f t="shared" si="400"/>
        <v>A</v>
      </c>
      <c r="G2199" s="27" t="s">
        <v>3274</v>
      </c>
      <c r="H2199" s="27" t="str">
        <f t="shared" si="394"/>
        <v/>
      </c>
      <c r="I2199" s="23" t="str">
        <f t="shared" si="401"/>
        <v>Dames</v>
      </c>
      <c r="J2199" t="str">
        <f t="shared" si="402"/>
        <v>519.0</v>
      </c>
      <c r="K2199">
        <f t="shared" si="403"/>
        <v>5</v>
      </c>
      <c r="L2199" s="23" t="str">
        <f t="shared" si="404"/>
        <v>R9 </v>
      </c>
      <c r="M2199" s="23" t="s">
        <v>5997</v>
      </c>
      <c r="N2199" s="23" t="s">
        <v>5998</v>
      </c>
      <c r="O2199" s="23" t="s">
        <v>2525</v>
      </c>
      <c r="P2199" s="23">
        <v>16773</v>
      </c>
      <c r="Q2199" s="23">
        <v>0.74299999999999999</v>
      </c>
      <c r="R2199" s="23" t="s">
        <v>85</v>
      </c>
      <c r="S2199" s="23" t="s">
        <v>36</v>
      </c>
    </row>
    <row r="2200" spans="1:19" x14ac:dyDescent="0.35">
      <c r="A2200" s="23" t="str">
        <f t="shared" si="395"/>
        <v>Painelli Sandro</v>
      </c>
      <c r="B2200" s="23" t="str">
        <f t="shared" si="396"/>
        <v>701.56.220.0</v>
      </c>
      <c r="C2200" s="23" t="str">
        <f t="shared" si="397"/>
        <v>R8</v>
      </c>
      <c r="D2200" s="23">
        <f t="shared" si="398"/>
        <v>1.3149999999999999</v>
      </c>
      <c r="E2200" s="23" t="str">
        <f t="shared" si="399"/>
        <v>70+</v>
      </c>
      <c r="F2200" s="23" t="str">
        <f t="shared" si="400"/>
        <v>A</v>
      </c>
      <c r="G2200" s="27" t="s">
        <v>493</v>
      </c>
      <c r="H2200" s="27" t="str">
        <f t="shared" si="394"/>
        <v/>
      </c>
      <c r="I2200" s="23" t="str">
        <f t="shared" si="401"/>
        <v>Messieurs</v>
      </c>
      <c r="J2200" t="str">
        <f t="shared" si="402"/>
        <v>220.0</v>
      </c>
      <c r="K2200">
        <f t="shared" si="403"/>
        <v>2</v>
      </c>
      <c r="L2200" s="23" t="str">
        <f t="shared" si="404"/>
        <v>R8 </v>
      </c>
      <c r="M2200" s="23" t="s">
        <v>435</v>
      </c>
      <c r="N2200" s="23" t="s">
        <v>436</v>
      </c>
      <c r="O2200" s="23" t="s">
        <v>2522</v>
      </c>
      <c r="P2200" s="23">
        <v>25583</v>
      </c>
      <c r="Q2200" s="23">
        <v>1.3149999999999999</v>
      </c>
      <c r="R2200" s="23" t="s">
        <v>144</v>
      </c>
      <c r="S2200" s="23" t="s">
        <v>36</v>
      </c>
    </row>
    <row r="2201" spans="1:19" x14ac:dyDescent="0.35">
      <c r="A2201" s="23" t="str">
        <f t="shared" si="395"/>
        <v>Pakodtogo Amirah</v>
      </c>
      <c r="B2201" s="23" t="str">
        <f t="shared" si="396"/>
        <v>701.14.734.0</v>
      </c>
      <c r="C2201" s="23" t="str">
        <f t="shared" si="397"/>
        <v>R4</v>
      </c>
      <c r="D2201" s="23">
        <f t="shared" si="398"/>
        <v>6.1639999999999997</v>
      </c>
      <c r="E2201" s="23" t="str">
        <f t="shared" si="399"/>
        <v>12&amp;U</v>
      </c>
      <c r="F2201" s="23" t="str">
        <f t="shared" si="400"/>
        <v>A</v>
      </c>
      <c r="G2201" s="27" t="s">
        <v>497</v>
      </c>
      <c r="H2201" s="27" t="str">
        <f t="shared" si="394"/>
        <v/>
      </c>
      <c r="I2201" s="23" t="str">
        <f t="shared" si="401"/>
        <v>Dames</v>
      </c>
      <c r="J2201" t="str">
        <f t="shared" si="402"/>
        <v>734.0</v>
      </c>
      <c r="K2201">
        <f t="shared" si="403"/>
        <v>7</v>
      </c>
      <c r="L2201" s="23" t="str">
        <f t="shared" si="404"/>
        <v>R4 </v>
      </c>
      <c r="M2201" s="23" t="s">
        <v>2787</v>
      </c>
      <c r="N2201" s="23" t="s">
        <v>2788</v>
      </c>
      <c r="O2201" s="23" t="s">
        <v>2516</v>
      </c>
      <c r="P2201" s="23">
        <v>785</v>
      </c>
      <c r="Q2201" s="23">
        <v>6.1639999999999997</v>
      </c>
      <c r="R2201" s="23" t="s">
        <v>50</v>
      </c>
      <c r="S2201" s="23" t="s">
        <v>36</v>
      </c>
    </row>
    <row r="2202" spans="1:19" x14ac:dyDescent="0.35">
      <c r="A2202" s="23" t="str">
        <f t="shared" si="395"/>
        <v>Palamara Leonardo</v>
      </c>
      <c r="B2202" s="23" t="str">
        <f t="shared" si="396"/>
        <v>701.00.226.0</v>
      </c>
      <c r="C2202" s="23" t="str">
        <f t="shared" si="397"/>
        <v>R8</v>
      </c>
      <c r="D2202" s="23">
        <f t="shared" si="398"/>
        <v>1.2350000000000001</v>
      </c>
      <c r="E2202" s="23" t="str">
        <f t="shared" si="399"/>
        <v>A</v>
      </c>
      <c r="F2202" s="23" t="str">
        <f t="shared" si="400"/>
        <v>S</v>
      </c>
      <c r="G2202" s="27" t="s">
        <v>5553</v>
      </c>
      <c r="H2202" s="27" t="str">
        <f t="shared" si="394"/>
        <v/>
      </c>
      <c r="I2202" s="23" t="str">
        <f t="shared" si="401"/>
        <v>Messieurs</v>
      </c>
      <c r="J2202" t="str">
        <f t="shared" si="402"/>
        <v>226.0</v>
      </c>
      <c r="K2202">
        <f t="shared" si="403"/>
        <v>2</v>
      </c>
      <c r="L2202" s="23" t="str">
        <f t="shared" si="404"/>
        <v>R8 </v>
      </c>
      <c r="M2202" s="23" t="s">
        <v>5269</v>
      </c>
      <c r="N2202" s="23" t="s">
        <v>5270</v>
      </c>
      <c r="O2202" s="23" t="s">
        <v>2522</v>
      </c>
      <c r="P2202" s="23">
        <v>26532</v>
      </c>
      <c r="Q2202" s="23">
        <v>1.2350000000000001</v>
      </c>
      <c r="R2202" s="23" t="s">
        <v>36</v>
      </c>
      <c r="S2202" s="23" t="s">
        <v>822</v>
      </c>
    </row>
    <row r="2203" spans="1:19" x14ac:dyDescent="0.35">
      <c r="A2203" s="23" t="str">
        <f t="shared" si="395"/>
        <v>Palanciuc Marie-Constance</v>
      </c>
      <c r="B2203" s="23" t="str">
        <f t="shared" si="396"/>
        <v>701.13.854.0</v>
      </c>
      <c r="C2203" s="23" t="str">
        <f t="shared" si="397"/>
        <v>R6</v>
      </c>
      <c r="D2203" s="23">
        <f t="shared" si="398"/>
        <v>4.0199999999999996</v>
      </c>
      <c r="E2203" s="23" t="str">
        <f t="shared" si="399"/>
        <v>14&amp;U</v>
      </c>
      <c r="F2203" s="23" t="str">
        <f t="shared" si="400"/>
        <v>A</v>
      </c>
      <c r="G2203" s="27" t="s">
        <v>1733</v>
      </c>
      <c r="H2203" s="27" t="str">
        <f t="shared" si="394"/>
        <v/>
      </c>
      <c r="I2203" s="23" t="str">
        <f t="shared" si="401"/>
        <v>Dames</v>
      </c>
      <c r="J2203" t="str">
        <f t="shared" si="402"/>
        <v>854.0</v>
      </c>
      <c r="K2203">
        <f t="shared" si="403"/>
        <v>8</v>
      </c>
      <c r="L2203" s="23" t="str">
        <f t="shared" si="404"/>
        <v>R6 </v>
      </c>
      <c r="M2203" s="23" t="s">
        <v>3161</v>
      </c>
      <c r="N2203" s="23" t="s">
        <v>3162</v>
      </c>
      <c r="O2203" s="23" t="s">
        <v>2517</v>
      </c>
      <c r="P2203" s="23">
        <v>2679</v>
      </c>
      <c r="Q2203" s="23">
        <v>4.0199999999999996</v>
      </c>
      <c r="R2203" s="23" t="s">
        <v>81</v>
      </c>
      <c r="S2203" s="23" t="s">
        <v>36</v>
      </c>
    </row>
    <row r="2204" spans="1:19" x14ac:dyDescent="0.35">
      <c r="A2204" s="23" t="str">
        <f t="shared" si="395"/>
        <v>Panetto Alessio</v>
      </c>
      <c r="B2204" s="23" t="str">
        <f t="shared" si="396"/>
        <v>702.12.271.0</v>
      </c>
      <c r="C2204" s="23" t="str">
        <f t="shared" si="397"/>
        <v>R7</v>
      </c>
      <c r="D2204" s="23">
        <f t="shared" si="398"/>
        <v>3.4249999999999998</v>
      </c>
      <c r="E2204" s="23" t="str">
        <f t="shared" si="399"/>
        <v>14&amp;U</v>
      </c>
      <c r="F2204" s="23" t="str">
        <f t="shared" si="400"/>
        <v>A</v>
      </c>
      <c r="G2204" s="27" t="s">
        <v>5553</v>
      </c>
      <c r="H2204" s="27" t="str">
        <f t="shared" si="394"/>
        <v/>
      </c>
      <c r="I2204" s="23" t="str">
        <f t="shared" si="401"/>
        <v>Messieurs</v>
      </c>
      <c r="J2204" t="str">
        <f t="shared" si="402"/>
        <v>271.0</v>
      </c>
      <c r="K2204">
        <f t="shared" si="403"/>
        <v>2</v>
      </c>
      <c r="L2204" s="23" t="str">
        <f t="shared" si="404"/>
        <v>R7 </v>
      </c>
      <c r="M2204" s="23" t="s">
        <v>3790</v>
      </c>
      <c r="N2204" s="23" t="s">
        <v>3791</v>
      </c>
      <c r="O2204" s="23" t="s">
        <v>2518</v>
      </c>
      <c r="P2204" s="23">
        <v>10359</v>
      </c>
      <c r="Q2204" s="23">
        <v>3.4249999999999998</v>
      </c>
      <c r="R2204" s="23" t="s">
        <v>81</v>
      </c>
      <c r="S2204" s="23" t="s">
        <v>36</v>
      </c>
    </row>
    <row r="2205" spans="1:19" x14ac:dyDescent="0.35">
      <c r="A2205" s="23" t="str">
        <f t="shared" si="395"/>
        <v>Pangestu Tikki</v>
      </c>
      <c r="B2205" s="23" t="str">
        <f t="shared" si="396"/>
        <v>702.51.430.1</v>
      </c>
      <c r="C2205" s="23" t="str">
        <f t="shared" si="397"/>
        <v>R9</v>
      </c>
      <c r="D2205" s="23">
        <f t="shared" si="398"/>
        <v>0.75</v>
      </c>
      <c r="E2205" s="23" t="str">
        <f t="shared" si="399"/>
        <v>75+</v>
      </c>
      <c r="F2205" s="23" t="str">
        <f t="shared" si="400"/>
        <v>A</v>
      </c>
      <c r="G2205" s="27" t="s">
        <v>29</v>
      </c>
      <c r="H2205" s="27" t="str">
        <f t="shared" si="394"/>
        <v/>
      </c>
      <c r="I2205" s="23" t="str">
        <f t="shared" si="401"/>
        <v>Messieurs</v>
      </c>
      <c r="J2205" t="str">
        <f t="shared" si="402"/>
        <v>430.1</v>
      </c>
      <c r="K2205">
        <f t="shared" si="403"/>
        <v>4</v>
      </c>
      <c r="L2205" s="23" t="str">
        <f t="shared" si="404"/>
        <v>R9 </v>
      </c>
      <c r="M2205" s="23" t="s">
        <v>5592</v>
      </c>
      <c r="N2205" s="23" t="s">
        <v>5593</v>
      </c>
      <c r="O2205" s="23" t="s">
        <v>2525</v>
      </c>
      <c r="P2205" s="23">
        <v>32606</v>
      </c>
      <c r="Q2205" s="23">
        <v>0.75</v>
      </c>
      <c r="R2205" s="23" t="s">
        <v>155</v>
      </c>
      <c r="S2205" s="23" t="s">
        <v>36</v>
      </c>
    </row>
    <row r="2206" spans="1:19" x14ac:dyDescent="0.35">
      <c r="A2206" s="23" t="str">
        <f t="shared" si="395"/>
        <v>Panschiri Haris</v>
      </c>
      <c r="B2206" s="23" t="str">
        <f t="shared" si="396"/>
        <v>702.96.273.0</v>
      </c>
      <c r="C2206" s="23" t="str">
        <f t="shared" si="397"/>
        <v>R9</v>
      </c>
      <c r="D2206" s="23">
        <f t="shared" si="398"/>
        <v>0.75</v>
      </c>
      <c r="E2206" s="23" t="str">
        <f t="shared" si="399"/>
        <v>A</v>
      </c>
      <c r="F2206" s="23" t="str">
        <f t="shared" si="400"/>
        <v>S</v>
      </c>
      <c r="G2206" s="27" t="s">
        <v>2783</v>
      </c>
      <c r="H2206" s="27" t="str">
        <f t="shared" si="394"/>
        <v/>
      </c>
      <c r="I2206" s="23" t="str">
        <f t="shared" si="401"/>
        <v>Messieurs</v>
      </c>
      <c r="J2206" t="str">
        <f t="shared" si="402"/>
        <v>273.0</v>
      </c>
      <c r="K2206">
        <f t="shared" si="403"/>
        <v>2</v>
      </c>
      <c r="L2206" s="23" t="str">
        <f t="shared" si="404"/>
        <v>R9 </v>
      </c>
      <c r="M2206" s="23" t="s">
        <v>1622</v>
      </c>
      <c r="N2206" s="23" t="s">
        <v>1623</v>
      </c>
      <c r="O2206" s="23" t="s">
        <v>2525</v>
      </c>
      <c r="P2206" s="23">
        <v>32606</v>
      </c>
      <c r="Q2206" s="23">
        <v>0.75</v>
      </c>
      <c r="R2206" s="23" t="s">
        <v>36</v>
      </c>
      <c r="S2206" s="23" t="s">
        <v>822</v>
      </c>
    </row>
    <row r="2207" spans="1:19" x14ac:dyDescent="0.35">
      <c r="A2207" s="23" t="str">
        <f t="shared" si="395"/>
        <v>Papadaniel Ilias</v>
      </c>
      <c r="B2207" s="23" t="str">
        <f t="shared" si="396"/>
        <v>702.14.285.0</v>
      </c>
      <c r="C2207" s="23" t="str">
        <f t="shared" si="397"/>
        <v>R7</v>
      </c>
      <c r="D2207" s="23">
        <f t="shared" si="398"/>
        <v>2.4489999999999998</v>
      </c>
      <c r="E2207" s="23" t="str">
        <f t="shared" si="399"/>
        <v>12&amp;U</v>
      </c>
      <c r="F2207" s="23" t="str">
        <f t="shared" si="400"/>
        <v>A</v>
      </c>
      <c r="G2207" s="27" t="s">
        <v>4910</v>
      </c>
      <c r="H2207" s="27" t="str">
        <f t="shared" si="394"/>
        <v/>
      </c>
      <c r="I2207" s="23" t="str">
        <f t="shared" si="401"/>
        <v>Messieurs</v>
      </c>
      <c r="J2207" t="str">
        <f t="shared" si="402"/>
        <v>285.0</v>
      </c>
      <c r="K2207">
        <f t="shared" si="403"/>
        <v>2</v>
      </c>
      <c r="L2207" s="23" t="str">
        <f t="shared" si="404"/>
        <v>R7 </v>
      </c>
      <c r="M2207" s="23" t="s">
        <v>6639</v>
      </c>
      <c r="N2207" s="23" t="s">
        <v>6640</v>
      </c>
      <c r="O2207" s="23" t="s">
        <v>2518</v>
      </c>
      <c r="P2207" s="23">
        <v>16159</v>
      </c>
      <c r="Q2207" s="23">
        <v>2.4489999999999998</v>
      </c>
      <c r="R2207" s="23" t="s">
        <v>50</v>
      </c>
      <c r="S2207" s="23" t="s">
        <v>36</v>
      </c>
    </row>
    <row r="2208" spans="1:19" x14ac:dyDescent="0.35">
      <c r="A2208" s="23" t="str">
        <f t="shared" si="395"/>
        <v>Papadaniel Yannis</v>
      </c>
      <c r="B2208" s="23" t="str">
        <f t="shared" si="396"/>
        <v>702.78.219.0</v>
      </c>
      <c r="C2208" s="23" t="str">
        <f t="shared" si="397"/>
        <v>R6</v>
      </c>
      <c r="D2208" s="23">
        <f t="shared" si="398"/>
        <v>4.2690000000000001</v>
      </c>
      <c r="E2208" s="23" t="str">
        <f t="shared" si="399"/>
        <v>45+</v>
      </c>
      <c r="F2208" s="23" t="str">
        <f t="shared" si="400"/>
        <v>A</v>
      </c>
      <c r="G2208" s="27" t="s">
        <v>4910</v>
      </c>
      <c r="H2208" s="27" t="str">
        <f t="shared" ref="H2208:H2270" si="405">IF(B2208=B2207,1,"")</f>
        <v/>
      </c>
      <c r="I2208" s="23" t="str">
        <f t="shared" si="401"/>
        <v>Messieurs</v>
      </c>
      <c r="J2208" t="str">
        <f t="shared" si="402"/>
        <v>219.0</v>
      </c>
      <c r="K2208">
        <f t="shared" si="403"/>
        <v>2</v>
      </c>
      <c r="L2208" s="23" t="str">
        <f t="shared" si="404"/>
        <v>R6 </v>
      </c>
      <c r="M2208" s="23" t="s">
        <v>6395</v>
      </c>
      <c r="N2208" s="23" t="s">
        <v>6396</v>
      </c>
      <c r="O2208" s="23" t="s">
        <v>2517</v>
      </c>
      <c r="P2208" s="23">
        <v>6613</v>
      </c>
      <c r="Q2208" s="23">
        <v>4.2690000000000001</v>
      </c>
      <c r="R2208" s="23" t="s">
        <v>76</v>
      </c>
      <c r="S2208" s="23" t="s">
        <v>36</v>
      </c>
    </row>
    <row r="2209" spans="1:19" x14ac:dyDescent="0.35">
      <c r="A2209" s="23" t="str">
        <f t="shared" si="395"/>
        <v>Papantoniou Maximos</v>
      </c>
      <c r="B2209" s="23" t="str">
        <f t="shared" si="396"/>
        <v>702.14.359.0</v>
      </c>
      <c r="C2209" s="23" t="str">
        <f t="shared" si="397"/>
        <v>R9</v>
      </c>
      <c r="D2209" s="23">
        <f t="shared" si="398"/>
        <v>0.69499999999999995</v>
      </c>
      <c r="E2209" s="23" t="str">
        <f t="shared" si="399"/>
        <v>12&amp;U</v>
      </c>
      <c r="F2209" s="23" t="str">
        <f t="shared" si="400"/>
        <v>A</v>
      </c>
      <c r="G2209" s="27" t="s">
        <v>27</v>
      </c>
      <c r="H2209" s="27" t="str">
        <f t="shared" si="405"/>
        <v/>
      </c>
      <c r="I2209" s="23" t="str">
        <f t="shared" si="401"/>
        <v>Messieurs</v>
      </c>
      <c r="J2209" t="str">
        <f t="shared" si="402"/>
        <v>359.0</v>
      </c>
      <c r="K2209">
        <f t="shared" si="403"/>
        <v>3</v>
      </c>
      <c r="L2209" s="23" t="str">
        <f t="shared" si="404"/>
        <v>R9 </v>
      </c>
      <c r="M2209" s="23" t="s">
        <v>3875</v>
      </c>
      <c r="N2209" s="23" t="s">
        <v>3876</v>
      </c>
      <c r="O2209" s="23" t="s">
        <v>2525</v>
      </c>
      <c r="P2209" s="23">
        <v>57681</v>
      </c>
      <c r="Q2209" s="23">
        <v>0.69499999999999995</v>
      </c>
      <c r="R2209" s="23" t="s">
        <v>50</v>
      </c>
      <c r="S2209" s="23" t="s">
        <v>36</v>
      </c>
    </row>
    <row r="2210" spans="1:19" x14ac:dyDescent="0.35">
      <c r="A2210" s="23" t="str">
        <f t="shared" si="395"/>
        <v>Papilloud Océane</v>
      </c>
      <c r="B2210" s="23" t="str">
        <f t="shared" si="396"/>
        <v>702.00.880.0</v>
      </c>
      <c r="C2210" s="23" t="str">
        <f t="shared" si="397"/>
        <v>R9</v>
      </c>
      <c r="D2210" s="23">
        <f t="shared" si="398"/>
        <v>0.75</v>
      </c>
      <c r="E2210" s="23" t="str">
        <f t="shared" si="399"/>
        <v>A</v>
      </c>
      <c r="F2210" s="23" t="str">
        <f t="shared" si="400"/>
        <v>S</v>
      </c>
      <c r="G2210" s="27" t="s">
        <v>25</v>
      </c>
      <c r="H2210" s="27" t="str">
        <f t="shared" si="405"/>
        <v/>
      </c>
      <c r="I2210" s="23" t="str">
        <f t="shared" si="401"/>
        <v>Dames</v>
      </c>
      <c r="J2210" t="str">
        <f t="shared" si="402"/>
        <v>880.0</v>
      </c>
      <c r="K2210">
        <f t="shared" si="403"/>
        <v>8</v>
      </c>
      <c r="L2210" s="23" t="str">
        <f t="shared" si="404"/>
        <v>R9 </v>
      </c>
      <c r="M2210" s="23" t="s">
        <v>88</v>
      </c>
      <c r="N2210" s="23" t="s">
        <v>89</v>
      </c>
      <c r="O2210" s="23" t="s">
        <v>2525</v>
      </c>
      <c r="P2210" s="23">
        <v>11849</v>
      </c>
      <c r="Q2210" s="23">
        <v>0.75</v>
      </c>
      <c r="R2210" s="23" t="s">
        <v>36</v>
      </c>
      <c r="S2210" s="23" t="s">
        <v>822</v>
      </c>
    </row>
    <row r="2211" spans="1:19" x14ac:dyDescent="0.35">
      <c r="A2211" s="23" t="str">
        <f t="shared" si="395"/>
        <v>Papilloud Pierre-André</v>
      </c>
      <c r="B2211" s="23" t="str">
        <f t="shared" si="396"/>
        <v>702.54.313.0</v>
      </c>
      <c r="C2211" s="23" t="str">
        <f t="shared" si="397"/>
        <v>R9</v>
      </c>
      <c r="D2211" s="23">
        <f t="shared" si="398"/>
        <v>0.75</v>
      </c>
      <c r="E2211" s="23" t="str">
        <f t="shared" si="399"/>
        <v>70+</v>
      </c>
      <c r="F2211" s="23" t="str">
        <f t="shared" si="400"/>
        <v>S</v>
      </c>
      <c r="G2211" s="27" t="s">
        <v>25</v>
      </c>
      <c r="H2211" s="27" t="str">
        <f t="shared" si="405"/>
        <v/>
      </c>
      <c r="I2211" s="23" t="str">
        <f t="shared" si="401"/>
        <v>Messieurs</v>
      </c>
      <c r="J2211" t="str">
        <f t="shared" si="402"/>
        <v>313.0</v>
      </c>
      <c r="K2211">
        <f t="shared" si="403"/>
        <v>3</v>
      </c>
      <c r="L2211" s="23" t="str">
        <f t="shared" si="404"/>
        <v>R9 </v>
      </c>
      <c r="M2211" s="23" t="s">
        <v>935</v>
      </c>
      <c r="N2211" s="23" t="s">
        <v>936</v>
      </c>
      <c r="O2211" s="23" t="s">
        <v>2525</v>
      </c>
      <c r="P2211" s="23">
        <v>32606</v>
      </c>
      <c r="Q2211" s="23">
        <v>0.75</v>
      </c>
      <c r="R2211" s="23" t="s">
        <v>144</v>
      </c>
      <c r="S2211" s="23" t="s">
        <v>822</v>
      </c>
    </row>
    <row r="2212" spans="1:19" x14ac:dyDescent="0.35">
      <c r="A2212" s="23" t="str">
        <f t="shared" si="395"/>
        <v>Papoulias Achilleas Panagiotis</v>
      </c>
      <c r="B2212" s="23" t="str">
        <f t="shared" si="396"/>
        <v>702.15.358.0</v>
      </c>
      <c r="C2212" s="23" t="str">
        <f t="shared" si="397"/>
        <v>R8</v>
      </c>
      <c r="D2212" s="23">
        <f t="shared" si="398"/>
        <v>1.1859999999999999</v>
      </c>
      <c r="E2212" s="23" t="str">
        <f t="shared" si="399"/>
        <v>12&amp;U</v>
      </c>
      <c r="F2212" s="23" t="str">
        <f t="shared" si="400"/>
        <v>A</v>
      </c>
      <c r="G2212" s="27" t="s">
        <v>29</v>
      </c>
      <c r="H2212" s="27" t="str">
        <f t="shared" si="405"/>
        <v/>
      </c>
      <c r="I2212" s="23" t="str">
        <f t="shared" si="401"/>
        <v>Messieurs</v>
      </c>
      <c r="J2212" t="str">
        <f t="shared" si="402"/>
        <v>358.0</v>
      </c>
      <c r="K2212">
        <f t="shared" si="403"/>
        <v>3</v>
      </c>
      <c r="L2212" s="23" t="str">
        <f t="shared" si="404"/>
        <v>R8 </v>
      </c>
      <c r="M2212" s="23" t="s">
        <v>4330</v>
      </c>
      <c r="N2212" s="23" t="s">
        <v>4331</v>
      </c>
      <c r="O2212" s="23" t="s">
        <v>2522</v>
      </c>
      <c r="P2212" s="23">
        <v>27105</v>
      </c>
      <c r="Q2212" s="23">
        <v>1.1859999999999999</v>
      </c>
      <c r="R2212" s="23" t="s">
        <v>50</v>
      </c>
      <c r="S2212" s="23" t="s">
        <v>36</v>
      </c>
    </row>
    <row r="2213" spans="1:19" x14ac:dyDescent="0.35">
      <c r="A2213" s="23" t="str">
        <f t="shared" si="395"/>
        <v>Paratte Niels</v>
      </c>
      <c r="B2213" s="23" t="str">
        <f t="shared" si="396"/>
        <v>703.11.284.0</v>
      </c>
      <c r="C2213" s="23" t="str">
        <f t="shared" si="397"/>
        <v>R8</v>
      </c>
      <c r="D2213" s="23">
        <f t="shared" si="398"/>
        <v>0.94899999999999995</v>
      </c>
      <c r="E2213" s="23" t="str">
        <f t="shared" si="399"/>
        <v>16&amp;U</v>
      </c>
      <c r="F2213" s="23" t="str">
        <f t="shared" si="400"/>
        <v>A</v>
      </c>
      <c r="G2213" s="27" t="s">
        <v>29</v>
      </c>
      <c r="H2213" s="27" t="str">
        <f t="shared" si="405"/>
        <v/>
      </c>
      <c r="I2213" s="23" t="str">
        <f t="shared" si="401"/>
        <v>Messieurs</v>
      </c>
      <c r="J2213" t="str">
        <f t="shared" si="402"/>
        <v>284.0</v>
      </c>
      <c r="K2213">
        <f t="shared" si="403"/>
        <v>2</v>
      </c>
      <c r="L2213" s="23" t="str">
        <f t="shared" si="404"/>
        <v>R8 </v>
      </c>
      <c r="M2213" s="23" t="s">
        <v>4252</v>
      </c>
      <c r="N2213" s="23" t="s">
        <v>4253</v>
      </c>
      <c r="O2213" s="23" t="s">
        <v>2522</v>
      </c>
      <c r="P2213" s="23">
        <v>29755</v>
      </c>
      <c r="Q2213" s="23">
        <v>0.94899999999999995</v>
      </c>
      <c r="R2213" s="23" t="s">
        <v>85</v>
      </c>
      <c r="S2213" s="23" t="s">
        <v>36</v>
      </c>
    </row>
    <row r="2214" spans="1:19" x14ac:dyDescent="0.35">
      <c r="A2214" s="23" t="str">
        <f t="shared" si="395"/>
        <v>Parker Jamie</v>
      </c>
      <c r="B2214" s="23" t="str">
        <f t="shared" si="396"/>
        <v>703.03.183.0</v>
      </c>
      <c r="C2214" s="23" t="str">
        <f t="shared" si="397"/>
        <v>R9</v>
      </c>
      <c r="D2214" s="23">
        <f t="shared" si="398"/>
        <v>0.75</v>
      </c>
      <c r="E2214" s="23" t="str">
        <f t="shared" si="399"/>
        <v>A</v>
      </c>
      <c r="F2214" s="23" t="str">
        <f t="shared" si="400"/>
        <v>S</v>
      </c>
      <c r="G2214" s="27" t="s">
        <v>493</v>
      </c>
      <c r="H2214" s="27" t="str">
        <f t="shared" si="405"/>
        <v/>
      </c>
      <c r="I2214" s="23" t="str">
        <f t="shared" si="401"/>
        <v>Messieurs</v>
      </c>
      <c r="J2214" t="str">
        <f t="shared" si="402"/>
        <v>183.0</v>
      </c>
      <c r="K2214">
        <f t="shared" si="403"/>
        <v>1</v>
      </c>
      <c r="L2214" s="23" t="str">
        <f t="shared" si="404"/>
        <v>R9 </v>
      </c>
      <c r="M2214" s="23" t="s">
        <v>528</v>
      </c>
      <c r="N2214" s="23" t="s">
        <v>529</v>
      </c>
      <c r="O2214" s="23" t="s">
        <v>2525</v>
      </c>
      <c r="P2214" s="23">
        <v>32606</v>
      </c>
      <c r="Q2214" s="23">
        <v>0.75</v>
      </c>
      <c r="R2214" s="23" t="s">
        <v>36</v>
      </c>
      <c r="S2214" s="23" t="s">
        <v>822</v>
      </c>
    </row>
    <row r="2215" spans="1:19" x14ac:dyDescent="0.35">
      <c r="A2215" s="23" t="str">
        <f t="shared" si="395"/>
        <v>Parkyn Samantha</v>
      </c>
      <c r="B2215" s="23" t="str">
        <f t="shared" si="396"/>
        <v>703.91.831.0</v>
      </c>
      <c r="C2215" s="23" t="str">
        <f t="shared" si="397"/>
        <v>R6</v>
      </c>
      <c r="D2215" s="23">
        <f t="shared" si="398"/>
        <v>3.9889999999999999</v>
      </c>
      <c r="E2215" s="23" t="str">
        <f t="shared" si="399"/>
        <v>35+</v>
      </c>
      <c r="F2215" s="23" t="str">
        <f t="shared" si="400"/>
        <v>A</v>
      </c>
      <c r="G2215" s="27" t="s">
        <v>1733</v>
      </c>
      <c r="H2215" s="27" t="str">
        <f t="shared" si="405"/>
        <v/>
      </c>
      <c r="I2215" s="23" t="str">
        <f t="shared" si="401"/>
        <v>Dames</v>
      </c>
      <c r="J2215" t="str">
        <f t="shared" si="402"/>
        <v>831.0</v>
      </c>
      <c r="K2215">
        <f t="shared" si="403"/>
        <v>8</v>
      </c>
      <c r="L2215" s="23" t="str">
        <f t="shared" si="404"/>
        <v>R6 </v>
      </c>
      <c r="M2215" s="23" t="s">
        <v>3155</v>
      </c>
      <c r="N2215" s="23" t="s">
        <v>3156</v>
      </c>
      <c r="O2215" s="23" t="s">
        <v>2517</v>
      </c>
      <c r="P2215" s="23">
        <v>2731</v>
      </c>
      <c r="Q2215" s="23">
        <v>3.9889999999999999</v>
      </c>
      <c r="R2215" s="23" t="s">
        <v>42</v>
      </c>
      <c r="S2215" s="23" t="s">
        <v>36</v>
      </c>
    </row>
    <row r="2216" spans="1:19" x14ac:dyDescent="0.35">
      <c r="A2216" s="23" t="str">
        <f t="shared" si="395"/>
        <v>Parlier Hugo</v>
      </c>
      <c r="B2216" s="23" t="str">
        <f t="shared" si="396"/>
        <v>703.75.175.0</v>
      </c>
      <c r="C2216" s="23" t="str">
        <f t="shared" si="397"/>
        <v>R5</v>
      </c>
      <c r="D2216" s="23">
        <f t="shared" si="398"/>
        <v>5.75</v>
      </c>
      <c r="E2216" s="23" t="str">
        <f t="shared" si="399"/>
        <v>50+</v>
      </c>
      <c r="F2216" s="23" t="str">
        <f t="shared" si="400"/>
        <v>A</v>
      </c>
      <c r="G2216" s="27" t="s">
        <v>4910</v>
      </c>
      <c r="H2216" s="27" t="str">
        <f t="shared" si="405"/>
        <v/>
      </c>
      <c r="I2216" s="23" t="str">
        <f t="shared" si="401"/>
        <v>Messieurs</v>
      </c>
      <c r="J2216" t="str">
        <f t="shared" si="402"/>
        <v>175.0</v>
      </c>
      <c r="K2216">
        <f t="shared" si="403"/>
        <v>1</v>
      </c>
      <c r="L2216" s="23" t="str">
        <f t="shared" si="404"/>
        <v>R5 </v>
      </c>
      <c r="M2216" s="23" t="s">
        <v>6243</v>
      </c>
      <c r="N2216" s="23" t="s">
        <v>6244</v>
      </c>
      <c r="O2216" s="23" t="s">
        <v>2536</v>
      </c>
      <c r="P2216" s="23">
        <v>2697</v>
      </c>
      <c r="Q2216" s="23">
        <v>5.75</v>
      </c>
      <c r="R2216" s="23" t="s">
        <v>39</v>
      </c>
      <c r="S2216" s="23" t="s">
        <v>36</v>
      </c>
    </row>
    <row r="2217" spans="1:19" x14ac:dyDescent="0.35">
      <c r="A2217" s="23" t="str">
        <f t="shared" si="395"/>
        <v>Pasaric Drazen</v>
      </c>
      <c r="B2217" s="23" t="str">
        <f t="shared" si="396"/>
        <v>703.64.489.0</v>
      </c>
      <c r="C2217" s="23" t="str">
        <f t="shared" si="397"/>
        <v>R9</v>
      </c>
      <c r="D2217" s="23">
        <f t="shared" si="398"/>
        <v>0.75</v>
      </c>
      <c r="E2217" s="23" t="str">
        <f t="shared" si="399"/>
        <v>60+</v>
      </c>
      <c r="F2217" s="23" t="str">
        <f t="shared" si="400"/>
        <v>S</v>
      </c>
      <c r="G2217" s="27" t="s">
        <v>497</v>
      </c>
      <c r="H2217" s="27" t="str">
        <f t="shared" si="405"/>
        <v/>
      </c>
      <c r="I2217" s="23" t="str">
        <f t="shared" si="401"/>
        <v>Messieurs</v>
      </c>
      <c r="J2217" t="str">
        <f t="shared" si="402"/>
        <v>489.0</v>
      </c>
      <c r="K2217">
        <f t="shared" si="403"/>
        <v>4</v>
      </c>
      <c r="L2217" s="23" t="str">
        <f t="shared" si="404"/>
        <v>R9 </v>
      </c>
      <c r="M2217" s="23" t="s">
        <v>629</v>
      </c>
      <c r="N2217" s="23" t="s">
        <v>630</v>
      </c>
      <c r="O2217" s="23" t="s">
        <v>2525</v>
      </c>
      <c r="P2217" s="23">
        <v>32606</v>
      </c>
      <c r="Q2217" s="23">
        <v>0.75</v>
      </c>
      <c r="R2217" s="23" t="s">
        <v>47</v>
      </c>
      <c r="S2217" s="23" t="s">
        <v>822</v>
      </c>
    </row>
    <row r="2218" spans="1:19" x14ac:dyDescent="0.35">
      <c r="A2218" s="23" t="str">
        <f t="shared" si="395"/>
        <v>Pascalin Claude</v>
      </c>
      <c r="B2218" s="23" t="str">
        <f t="shared" si="396"/>
        <v>703.57.308.0</v>
      </c>
      <c r="C2218" s="23" t="str">
        <f t="shared" si="397"/>
        <v>R6</v>
      </c>
      <c r="D2218" s="23">
        <f t="shared" si="398"/>
        <v>3.6669999999999998</v>
      </c>
      <c r="E2218" s="23" t="str">
        <f t="shared" si="399"/>
        <v>65+</v>
      </c>
      <c r="F2218" s="23" t="str">
        <f t="shared" si="400"/>
        <v>A</v>
      </c>
      <c r="G2218" s="27" t="s">
        <v>1733</v>
      </c>
      <c r="H2218" s="27" t="str">
        <f t="shared" si="405"/>
        <v/>
      </c>
      <c r="I2218" s="23" t="str">
        <f t="shared" si="401"/>
        <v>Messieurs</v>
      </c>
      <c r="J2218" t="str">
        <f t="shared" si="402"/>
        <v>308.0</v>
      </c>
      <c r="K2218">
        <f t="shared" si="403"/>
        <v>3</v>
      </c>
      <c r="L2218" s="23" t="str">
        <f t="shared" si="404"/>
        <v>R6 </v>
      </c>
      <c r="M2218" s="23" t="s">
        <v>1810</v>
      </c>
      <c r="N2218" s="23" t="s">
        <v>1811</v>
      </c>
      <c r="O2218" s="23" t="s">
        <v>2517</v>
      </c>
      <c r="P2218" s="23">
        <v>9162</v>
      </c>
      <c r="Q2218" s="23">
        <v>3.6669999999999998</v>
      </c>
      <c r="R2218" s="23" t="s">
        <v>96</v>
      </c>
      <c r="S2218" s="23" t="s">
        <v>36</v>
      </c>
    </row>
    <row r="2219" spans="1:19" x14ac:dyDescent="0.35">
      <c r="A2219" s="23" t="str">
        <f t="shared" si="395"/>
        <v>Pasche Benoît</v>
      </c>
      <c r="B2219" s="23" t="str">
        <f t="shared" si="396"/>
        <v>703.12.368.0</v>
      </c>
      <c r="C2219" s="23" t="str">
        <f t="shared" si="397"/>
        <v>R5</v>
      </c>
      <c r="D2219" s="23">
        <f t="shared" si="398"/>
        <v>5.7919999999999998</v>
      </c>
      <c r="E2219" s="23" t="str">
        <f t="shared" si="399"/>
        <v>14&amp;U</v>
      </c>
      <c r="F2219" s="23" t="str">
        <f t="shared" si="400"/>
        <v>A</v>
      </c>
      <c r="G2219" s="27" t="s">
        <v>2786</v>
      </c>
      <c r="H2219" s="27" t="str">
        <f t="shared" si="405"/>
        <v/>
      </c>
      <c r="I2219" s="23" t="str">
        <f t="shared" si="401"/>
        <v>Messieurs</v>
      </c>
      <c r="J2219" t="str">
        <f t="shared" si="402"/>
        <v>368.0</v>
      </c>
      <c r="K2219">
        <f t="shared" si="403"/>
        <v>3</v>
      </c>
      <c r="L2219" s="23" t="str">
        <f t="shared" si="404"/>
        <v>R5 </v>
      </c>
      <c r="M2219" s="23" t="s">
        <v>4912</v>
      </c>
      <c r="N2219" s="23" t="s">
        <v>4913</v>
      </c>
      <c r="O2219" s="23" t="s">
        <v>2536</v>
      </c>
      <c r="P2219" s="23">
        <v>2624</v>
      </c>
      <c r="Q2219" s="23">
        <v>5.7919999999999998</v>
      </c>
      <c r="R2219" s="23" t="s">
        <v>81</v>
      </c>
      <c r="S2219" s="23" t="s">
        <v>36</v>
      </c>
    </row>
    <row r="2220" spans="1:19" x14ac:dyDescent="0.35">
      <c r="A2220" s="23" t="str">
        <f t="shared" si="395"/>
        <v>Pasche Isabelle</v>
      </c>
      <c r="B2220" s="23" t="str">
        <f t="shared" si="396"/>
        <v>703.80.772.0</v>
      </c>
      <c r="C2220" s="23" t="str">
        <f t="shared" si="397"/>
        <v>R9</v>
      </c>
      <c r="D2220" s="23">
        <f t="shared" si="398"/>
        <v>0.75</v>
      </c>
      <c r="E2220" s="23" t="str">
        <f t="shared" si="399"/>
        <v>45+</v>
      </c>
      <c r="F2220" s="23" t="str">
        <f t="shared" si="400"/>
        <v>S</v>
      </c>
      <c r="G2220" s="27" t="s">
        <v>497</v>
      </c>
      <c r="H2220" s="27" t="str">
        <f t="shared" si="405"/>
        <v/>
      </c>
      <c r="I2220" s="23" t="str">
        <f t="shared" si="401"/>
        <v>Dames</v>
      </c>
      <c r="J2220" t="str">
        <f t="shared" si="402"/>
        <v>772.0</v>
      </c>
      <c r="K2220">
        <f t="shared" si="403"/>
        <v>7</v>
      </c>
      <c r="L2220" s="23" t="str">
        <f t="shared" si="404"/>
        <v>R9 </v>
      </c>
      <c r="M2220" s="23" t="s">
        <v>1255</v>
      </c>
      <c r="N2220" s="23" t="s">
        <v>1256</v>
      </c>
      <c r="O2220" s="23" t="s">
        <v>2525</v>
      </c>
      <c r="P2220" s="23">
        <v>11849</v>
      </c>
      <c r="Q2220" s="23">
        <v>0.75</v>
      </c>
      <c r="R2220" s="23" t="s">
        <v>76</v>
      </c>
      <c r="S2220" s="23" t="s">
        <v>822</v>
      </c>
    </row>
    <row r="2221" spans="1:19" x14ac:dyDescent="0.35">
      <c r="A2221" s="23" t="str">
        <f t="shared" si="395"/>
        <v>Paserman Maurizio</v>
      </c>
      <c r="B2221" s="23" t="str">
        <f t="shared" si="396"/>
        <v>703.68.141.0</v>
      </c>
      <c r="C2221" s="23" t="str">
        <f t="shared" si="397"/>
        <v>R7</v>
      </c>
      <c r="D2221" s="23">
        <f t="shared" si="398"/>
        <v>2.0640000000000001</v>
      </c>
      <c r="E2221" s="23" t="str">
        <f t="shared" si="399"/>
        <v>55+</v>
      </c>
      <c r="F2221" s="23" t="str">
        <f t="shared" si="400"/>
        <v>S</v>
      </c>
      <c r="G2221" s="27" t="s">
        <v>29</v>
      </c>
      <c r="H2221" s="27" t="str">
        <f t="shared" si="405"/>
        <v/>
      </c>
      <c r="I2221" s="23" t="str">
        <f t="shared" si="401"/>
        <v>Messieurs</v>
      </c>
      <c r="J2221" t="str">
        <f t="shared" si="402"/>
        <v>141.0</v>
      </c>
      <c r="K2221">
        <f t="shared" si="403"/>
        <v>1</v>
      </c>
      <c r="L2221" s="23" t="str">
        <f t="shared" si="404"/>
        <v>R7 </v>
      </c>
      <c r="M2221" s="23" t="s">
        <v>4224</v>
      </c>
      <c r="N2221" s="23" t="s">
        <v>4225</v>
      </c>
      <c r="O2221" s="23" t="s">
        <v>2518</v>
      </c>
      <c r="P2221" s="23">
        <v>18912</v>
      </c>
      <c r="Q2221" s="23">
        <v>2.0640000000000001</v>
      </c>
      <c r="R2221" s="23" t="s">
        <v>53</v>
      </c>
      <c r="S2221" s="23" t="s">
        <v>822</v>
      </c>
    </row>
    <row r="2222" spans="1:19" x14ac:dyDescent="0.35">
      <c r="A2222" s="23" t="str">
        <f t="shared" si="395"/>
        <v>Pasquali Fabio</v>
      </c>
      <c r="B2222" s="23" t="str">
        <f t="shared" si="396"/>
        <v>703.75.113.0</v>
      </c>
      <c r="C2222" s="23" t="str">
        <f t="shared" si="397"/>
        <v>R7</v>
      </c>
      <c r="D2222" s="23">
        <f t="shared" si="398"/>
        <v>2.879</v>
      </c>
      <c r="E2222" s="23" t="str">
        <f t="shared" si="399"/>
        <v>50+</v>
      </c>
      <c r="F2222" s="23" t="str">
        <f t="shared" si="400"/>
        <v>A</v>
      </c>
      <c r="G2222" s="27" t="s">
        <v>28</v>
      </c>
      <c r="H2222" s="27" t="str">
        <f t="shared" si="405"/>
        <v/>
      </c>
      <c r="I2222" s="23" t="str">
        <f t="shared" si="401"/>
        <v>Messieurs</v>
      </c>
      <c r="J2222" t="str">
        <f t="shared" si="402"/>
        <v>113.0</v>
      </c>
      <c r="K2222">
        <f t="shared" si="403"/>
        <v>1</v>
      </c>
      <c r="L2222" s="23" t="str">
        <f t="shared" si="404"/>
        <v>R7 </v>
      </c>
      <c r="M2222" s="23" t="s">
        <v>272</v>
      </c>
      <c r="N2222" s="23" t="s">
        <v>273</v>
      </c>
      <c r="O2222" s="23" t="s">
        <v>2518</v>
      </c>
      <c r="P2222" s="23">
        <v>13406</v>
      </c>
      <c r="Q2222" s="23">
        <v>2.879</v>
      </c>
      <c r="R2222" s="23" t="s">
        <v>39</v>
      </c>
      <c r="S2222" s="23" t="s">
        <v>36</v>
      </c>
    </row>
    <row r="2223" spans="1:19" x14ac:dyDescent="0.35">
      <c r="A2223" s="23" t="str">
        <f t="shared" si="395"/>
        <v>Pasquier Thibault</v>
      </c>
      <c r="B2223" s="23" t="str">
        <f t="shared" si="396"/>
        <v>703.15.474.0</v>
      </c>
      <c r="C2223" s="23" t="str">
        <f t="shared" si="397"/>
        <v>R9</v>
      </c>
      <c r="D2223" s="23">
        <f t="shared" si="398"/>
        <v>0.63900000000000001</v>
      </c>
      <c r="E2223" s="23" t="str">
        <f t="shared" si="399"/>
        <v>12&amp;U</v>
      </c>
      <c r="F2223" s="23" t="str">
        <f t="shared" si="400"/>
        <v>S</v>
      </c>
      <c r="G2223" s="27" t="s">
        <v>2783</v>
      </c>
      <c r="H2223" s="27" t="str">
        <f t="shared" si="405"/>
        <v/>
      </c>
      <c r="I2223" s="23" t="str">
        <f t="shared" si="401"/>
        <v>Messieurs</v>
      </c>
      <c r="J2223" t="str">
        <f t="shared" si="402"/>
        <v>474.0</v>
      </c>
      <c r="K2223">
        <f t="shared" si="403"/>
        <v>4</v>
      </c>
      <c r="L2223" s="23" t="str">
        <f t="shared" si="404"/>
        <v>R9 </v>
      </c>
      <c r="M2223" s="23" t="s">
        <v>4084</v>
      </c>
      <c r="N2223" s="23" t="s">
        <v>4085</v>
      </c>
      <c r="O2223" s="23" t="s">
        <v>2525</v>
      </c>
      <c r="P2223" s="23">
        <v>58267</v>
      </c>
      <c r="Q2223" s="23">
        <v>0.63900000000000001</v>
      </c>
      <c r="R2223" s="23" t="s">
        <v>50</v>
      </c>
      <c r="S2223" s="23" t="s">
        <v>822</v>
      </c>
    </row>
    <row r="2224" spans="1:19" x14ac:dyDescent="0.35">
      <c r="A2224" s="23" t="str">
        <f t="shared" si="395"/>
        <v>Passer Franklin</v>
      </c>
      <c r="B2224" s="23" t="str">
        <f t="shared" si="396"/>
        <v>703.96.458.0</v>
      </c>
      <c r="C2224" s="23" t="str">
        <f t="shared" si="397"/>
        <v>R9</v>
      </c>
      <c r="D2224" s="23">
        <f t="shared" si="398"/>
        <v>0.75</v>
      </c>
      <c r="E2224" s="23" t="str">
        <f t="shared" si="399"/>
        <v>A</v>
      </c>
      <c r="F2224" s="23" t="str">
        <f t="shared" si="400"/>
        <v>S</v>
      </c>
      <c r="G2224" s="27" t="s">
        <v>28</v>
      </c>
      <c r="H2224" s="27" t="str">
        <f t="shared" si="405"/>
        <v/>
      </c>
      <c r="I2224" s="23" t="str">
        <f t="shared" si="401"/>
        <v>Messieurs</v>
      </c>
      <c r="J2224" t="str">
        <f t="shared" si="402"/>
        <v>458.0</v>
      </c>
      <c r="K2224">
        <f t="shared" si="403"/>
        <v>4</v>
      </c>
      <c r="L2224" s="23" t="str">
        <f t="shared" si="404"/>
        <v>R9 </v>
      </c>
      <c r="M2224" s="23" t="s">
        <v>1468</v>
      </c>
      <c r="N2224" s="23" t="s">
        <v>1469</v>
      </c>
      <c r="O2224" s="23" t="s">
        <v>2525</v>
      </c>
      <c r="P2224" s="23">
        <v>32606</v>
      </c>
      <c r="Q2224" s="23">
        <v>0.75</v>
      </c>
      <c r="R2224" s="23" t="s">
        <v>36</v>
      </c>
      <c r="S2224" s="23" t="s">
        <v>822</v>
      </c>
    </row>
    <row r="2225" spans="1:19" x14ac:dyDescent="0.35">
      <c r="A2225" s="23" t="str">
        <f t="shared" si="395"/>
        <v>Pasteau Balthazar</v>
      </c>
      <c r="B2225" s="23" t="str">
        <f t="shared" si="396"/>
        <v>703.11.469.0</v>
      </c>
      <c r="C2225" s="23" t="str">
        <f t="shared" si="397"/>
        <v>R9</v>
      </c>
      <c r="D2225" s="23">
        <f t="shared" si="398"/>
        <v>0.75</v>
      </c>
      <c r="E2225" s="23" t="str">
        <f t="shared" si="399"/>
        <v>16&amp;U</v>
      </c>
      <c r="F2225" s="23" t="str">
        <f t="shared" si="400"/>
        <v>S</v>
      </c>
      <c r="G2225" s="27" t="s">
        <v>1733</v>
      </c>
      <c r="H2225" s="27" t="str">
        <f t="shared" si="405"/>
        <v/>
      </c>
      <c r="I2225" s="23" t="str">
        <f t="shared" si="401"/>
        <v>Messieurs</v>
      </c>
      <c r="J2225" t="str">
        <f t="shared" si="402"/>
        <v>469.0</v>
      </c>
      <c r="K2225">
        <f t="shared" si="403"/>
        <v>4</v>
      </c>
      <c r="L2225" s="23" t="str">
        <f t="shared" si="404"/>
        <v>R9 </v>
      </c>
      <c r="M2225" s="23" t="s">
        <v>2428</v>
      </c>
      <c r="N2225" s="23" t="s">
        <v>2429</v>
      </c>
      <c r="O2225" s="23" t="s">
        <v>2525</v>
      </c>
      <c r="P2225" s="23">
        <v>32606</v>
      </c>
      <c r="Q2225" s="23">
        <v>0.75</v>
      </c>
      <c r="R2225" s="23" t="s">
        <v>85</v>
      </c>
      <c r="S2225" s="23" t="s">
        <v>822</v>
      </c>
    </row>
    <row r="2226" spans="1:19" x14ac:dyDescent="0.35">
      <c r="A2226" s="23" t="str">
        <f t="shared" si="395"/>
        <v>Pasteau Raphaelle</v>
      </c>
      <c r="B2226" s="23" t="str">
        <f t="shared" si="396"/>
        <v>703.06.635.0</v>
      </c>
      <c r="C2226" s="23" t="str">
        <f t="shared" si="397"/>
        <v>R9</v>
      </c>
      <c r="D2226" s="23">
        <f t="shared" si="398"/>
        <v>0.75</v>
      </c>
      <c r="E2226" s="23" t="str">
        <f t="shared" si="399"/>
        <v>A</v>
      </c>
      <c r="F2226" s="23" t="str">
        <f t="shared" si="400"/>
        <v>S</v>
      </c>
      <c r="G2226" s="27" t="s">
        <v>1733</v>
      </c>
      <c r="H2226" s="27" t="str">
        <f t="shared" si="405"/>
        <v/>
      </c>
      <c r="I2226" s="23" t="str">
        <f t="shared" si="401"/>
        <v>Dames</v>
      </c>
      <c r="J2226" t="str">
        <f t="shared" si="402"/>
        <v>635.0</v>
      </c>
      <c r="K2226">
        <f t="shared" si="403"/>
        <v>6</v>
      </c>
      <c r="L2226" s="23" t="str">
        <f t="shared" si="404"/>
        <v>R9 </v>
      </c>
      <c r="M2226" s="23" t="s">
        <v>2028</v>
      </c>
      <c r="N2226" s="23" t="s">
        <v>2029</v>
      </c>
      <c r="O2226" s="23" t="s">
        <v>2525</v>
      </c>
      <c r="P2226" s="23">
        <v>11849</v>
      </c>
      <c r="Q2226" s="23">
        <v>0.75</v>
      </c>
      <c r="R2226" s="23" t="s">
        <v>36</v>
      </c>
      <c r="S2226" s="23" t="s">
        <v>822</v>
      </c>
    </row>
    <row r="2227" spans="1:19" x14ac:dyDescent="0.35">
      <c r="A2227" s="23" t="str">
        <f t="shared" si="395"/>
        <v>Pataki Dylan</v>
      </c>
      <c r="B2227" s="23" t="str">
        <f t="shared" si="396"/>
        <v>704.08.458.0</v>
      </c>
      <c r="C2227" s="23" t="str">
        <f t="shared" si="397"/>
        <v>R8</v>
      </c>
      <c r="D2227" s="23">
        <f t="shared" si="398"/>
        <v>1.702</v>
      </c>
      <c r="E2227" s="23" t="str">
        <f t="shared" si="399"/>
        <v>18&amp;U</v>
      </c>
      <c r="F2227" s="23" t="str">
        <f t="shared" si="400"/>
        <v>A</v>
      </c>
      <c r="G2227" s="27" t="s">
        <v>29</v>
      </c>
      <c r="H2227" s="27" t="str">
        <f t="shared" si="405"/>
        <v/>
      </c>
      <c r="I2227" s="23" t="str">
        <f t="shared" si="401"/>
        <v>Messieurs</v>
      </c>
      <c r="J2227" t="str">
        <f t="shared" si="402"/>
        <v>458.0</v>
      </c>
      <c r="K2227">
        <f t="shared" si="403"/>
        <v>4</v>
      </c>
      <c r="L2227" s="23" t="str">
        <f t="shared" si="404"/>
        <v>R8 </v>
      </c>
      <c r="M2227" s="23" t="s">
        <v>4206</v>
      </c>
      <c r="N2227" s="23" t="s">
        <v>4207</v>
      </c>
      <c r="O2227" s="23" t="s">
        <v>2522</v>
      </c>
      <c r="P2227" s="23">
        <v>21839</v>
      </c>
      <c r="Q2227" s="23">
        <v>1.702</v>
      </c>
      <c r="R2227" s="23" t="s">
        <v>71</v>
      </c>
      <c r="S2227" s="23" t="s">
        <v>36</v>
      </c>
    </row>
    <row r="2228" spans="1:19" x14ac:dyDescent="0.35">
      <c r="A2228" s="23" t="str">
        <f t="shared" si="395"/>
        <v>Pauly James</v>
      </c>
      <c r="B2228" s="23" t="str">
        <f t="shared" si="396"/>
        <v>704.16.332.0</v>
      </c>
      <c r="C2228" s="23" t="str">
        <f t="shared" si="397"/>
        <v>R9</v>
      </c>
      <c r="D2228" s="23">
        <f t="shared" si="398"/>
        <v>0.75</v>
      </c>
      <c r="E2228" s="23" t="str">
        <f t="shared" si="399"/>
        <v>10&amp;U</v>
      </c>
      <c r="F2228" s="23" t="str">
        <f t="shared" si="400"/>
        <v>A</v>
      </c>
      <c r="G2228" s="27" t="s">
        <v>28</v>
      </c>
      <c r="H2228" s="27" t="str">
        <f t="shared" si="405"/>
        <v/>
      </c>
      <c r="I2228" s="23" t="str">
        <f t="shared" si="401"/>
        <v>Messieurs</v>
      </c>
      <c r="J2228" t="str">
        <f t="shared" si="402"/>
        <v>332.0</v>
      </c>
      <c r="K2228">
        <f t="shared" si="403"/>
        <v>3</v>
      </c>
      <c r="L2228" s="23" t="str">
        <f t="shared" si="404"/>
        <v>R9 </v>
      </c>
      <c r="M2228" s="23" t="s">
        <v>6108</v>
      </c>
      <c r="N2228" s="23" t="s">
        <v>6109</v>
      </c>
      <c r="O2228" s="23" t="s">
        <v>2525</v>
      </c>
      <c r="P2228" s="23">
        <v>32606</v>
      </c>
      <c r="Q2228" s="23">
        <v>0.75</v>
      </c>
      <c r="R2228" s="23" t="s">
        <v>106</v>
      </c>
      <c r="S2228" s="23" t="s">
        <v>36</v>
      </c>
    </row>
    <row r="2229" spans="1:19" x14ac:dyDescent="0.35">
      <c r="A2229" s="23" t="str">
        <f t="shared" si="395"/>
        <v>Pavillon Alexis</v>
      </c>
      <c r="B2229" s="23" t="str">
        <f t="shared" si="396"/>
        <v>704.11.189.0</v>
      </c>
      <c r="C2229" s="23" t="str">
        <f t="shared" si="397"/>
        <v>R8</v>
      </c>
      <c r="D2229" s="23">
        <f t="shared" si="398"/>
        <v>1.8380000000000001</v>
      </c>
      <c r="E2229" s="23" t="str">
        <f t="shared" si="399"/>
        <v>16&amp;U</v>
      </c>
      <c r="F2229" s="23" t="str">
        <f t="shared" si="400"/>
        <v>S</v>
      </c>
      <c r="G2229" s="27" t="s">
        <v>29</v>
      </c>
      <c r="H2229" s="27" t="str">
        <f t="shared" si="405"/>
        <v/>
      </c>
      <c r="I2229" s="23" t="str">
        <f t="shared" si="401"/>
        <v>Messieurs</v>
      </c>
      <c r="J2229" t="str">
        <f t="shared" si="402"/>
        <v>189.0</v>
      </c>
      <c r="K2229">
        <f t="shared" si="403"/>
        <v>1</v>
      </c>
      <c r="L2229" s="23" t="str">
        <f t="shared" si="404"/>
        <v>R8 </v>
      </c>
      <c r="M2229" s="23" t="s">
        <v>4204</v>
      </c>
      <c r="N2229" s="23" t="s">
        <v>4205</v>
      </c>
      <c r="O2229" s="23" t="s">
        <v>2522</v>
      </c>
      <c r="P2229" s="23">
        <v>20702</v>
      </c>
      <c r="Q2229" s="23">
        <v>1.8380000000000001</v>
      </c>
      <c r="R2229" s="23" t="s">
        <v>85</v>
      </c>
      <c r="S2229" s="23" t="s">
        <v>822</v>
      </c>
    </row>
    <row r="2230" spans="1:19" x14ac:dyDescent="0.35">
      <c r="A2230" s="23" t="str">
        <f t="shared" si="395"/>
        <v>Pavovic Stevan</v>
      </c>
      <c r="B2230" s="23" t="str">
        <f t="shared" si="396"/>
        <v>704.53.148.0</v>
      </c>
      <c r="C2230" s="23" t="str">
        <f t="shared" si="397"/>
        <v>R8</v>
      </c>
      <c r="D2230" s="23">
        <f t="shared" si="398"/>
        <v>1.155</v>
      </c>
      <c r="E2230" s="23" t="str">
        <f t="shared" si="399"/>
        <v>70+</v>
      </c>
      <c r="F2230" s="23" t="str">
        <f t="shared" si="400"/>
        <v>A</v>
      </c>
      <c r="G2230" s="27" t="s">
        <v>29</v>
      </c>
      <c r="H2230" s="27" t="str">
        <f t="shared" si="405"/>
        <v/>
      </c>
      <c r="I2230" s="23" t="str">
        <f t="shared" si="401"/>
        <v>Messieurs</v>
      </c>
      <c r="J2230" t="str">
        <f t="shared" si="402"/>
        <v>148.0</v>
      </c>
      <c r="K2230">
        <f t="shared" si="403"/>
        <v>1</v>
      </c>
      <c r="L2230" s="23" t="str">
        <f t="shared" si="404"/>
        <v>R8 </v>
      </c>
      <c r="M2230" s="23" t="s">
        <v>4268</v>
      </c>
      <c r="N2230" s="23" t="s">
        <v>4269</v>
      </c>
      <c r="O2230" s="23" t="s">
        <v>2522</v>
      </c>
      <c r="P2230" s="23">
        <v>27419</v>
      </c>
      <c r="Q2230" s="23">
        <v>1.155</v>
      </c>
      <c r="R2230" s="23" t="s">
        <v>144</v>
      </c>
      <c r="S2230" s="23" t="s">
        <v>36</v>
      </c>
    </row>
    <row r="2231" spans="1:19" x14ac:dyDescent="0.35">
      <c r="A2231" s="23" t="str">
        <f t="shared" si="395"/>
        <v>Payraudeau Loïc</v>
      </c>
      <c r="B2231" s="23" t="str">
        <f t="shared" si="396"/>
        <v>704.96.223.0</v>
      </c>
      <c r="C2231" s="23" t="str">
        <f t="shared" si="397"/>
        <v>R6</v>
      </c>
      <c r="D2231" s="23">
        <f t="shared" si="398"/>
        <v>4.6639999999999997</v>
      </c>
      <c r="E2231" s="23" t="str">
        <f t="shared" si="399"/>
        <v>A</v>
      </c>
      <c r="F2231" s="23" t="str">
        <f t="shared" si="400"/>
        <v>S</v>
      </c>
      <c r="G2231" s="27" t="s">
        <v>497</v>
      </c>
      <c r="H2231" s="27" t="str">
        <f t="shared" si="405"/>
        <v/>
      </c>
      <c r="I2231" s="23" t="str">
        <f t="shared" si="401"/>
        <v>Messieurs</v>
      </c>
      <c r="J2231" t="str">
        <f t="shared" si="402"/>
        <v>223.0</v>
      </c>
      <c r="K2231">
        <f t="shared" si="403"/>
        <v>2</v>
      </c>
      <c r="L2231" s="23" t="str">
        <f t="shared" si="404"/>
        <v>R6 </v>
      </c>
      <c r="M2231" s="23" t="s">
        <v>5620</v>
      </c>
      <c r="N2231" s="23" t="s">
        <v>5621</v>
      </c>
      <c r="O2231" s="23" t="s">
        <v>2517</v>
      </c>
      <c r="P2231" s="23">
        <v>5301</v>
      </c>
      <c r="Q2231" s="23">
        <v>4.6639999999999997</v>
      </c>
      <c r="R2231" s="23" t="s">
        <v>36</v>
      </c>
      <c r="S2231" s="23" t="s">
        <v>822</v>
      </c>
    </row>
    <row r="2232" spans="1:19" x14ac:dyDescent="0.35">
      <c r="A2232" s="23" t="str">
        <f t="shared" si="395"/>
        <v>Pean Joséphine</v>
      </c>
      <c r="B2232" s="23" t="str">
        <f t="shared" si="396"/>
        <v>705.90.639.0</v>
      </c>
      <c r="C2232" s="23" t="str">
        <f t="shared" si="397"/>
        <v>R5</v>
      </c>
      <c r="D2232" s="23">
        <f t="shared" si="398"/>
        <v>5.56</v>
      </c>
      <c r="E2232" s="23" t="str">
        <f t="shared" si="399"/>
        <v>35+</v>
      </c>
      <c r="F2232" s="23" t="str">
        <f t="shared" si="400"/>
        <v>A</v>
      </c>
      <c r="G2232" s="27" t="s">
        <v>4910</v>
      </c>
      <c r="H2232" s="27" t="str">
        <f t="shared" si="405"/>
        <v/>
      </c>
      <c r="I2232" s="23" t="str">
        <f t="shared" si="401"/>
        <v>Dames</v>
      </c>
      <c r="J2232" t="str">
        <f t="shared" si="402"/>
        <v>639.0</v>
      </c>
      <c r="K2232">
        <f t="shared" si="403"/>
        <v>6</v>
      </c>
      <c r="L2232" s="23" t="str">
        <f t="shared" si="404"/>
        <v>R5 </v>
      </c>
      <c r="M2232" s="23" t="s">
        <v>6263</v>
      </c>
      <c r="N2232" s="23" t="s">
        <v>6264</v>
      </c>
      <c r="O2232" s="23" t="s">
        <v>2536</v>
      </c>
      <c r="P2232" s="23">
        <v>1122</v>
      </c>
      <c r="Q2232" s="23">
        <v>5.56</v>
      </c>
      <c r="R2232" s="23" t="s">
        <v>42</v>
      </c>
      <c r="S2232" s="23" t="s">
        <v>36</v>
      </c>
    </row>
    <row r="2233" spans="1:19" x14ac:dyDescent="0.35">
      <c r="A2233" s="23" t="str">
        <f t="shared" si="395"/>
        <v>Peccoud Aurélien</v>
      </c>
      <c r="B2233" s="23" t="str">
        <f t="shared" si="396"/>
        <v>705.06.432.0</v>
      </c>
      <c r="C2233" s="23" t="str">
        <f t="shared" si="397"/>
        <v>R7</v>
      </c>
      <c r="D2233" s="23">
        <f t="shared" si="398"/>
        <v>2.1890000000000001</v>
      </c>
      <c r="E2233" s="23" t="str">
        <f t="shared" si="399"/>
        <v>A</v>
      </c>
      <c r="F2233" s="23" t="str">
        <f t="shared" si="400"/>
        <v>A</v>
      </c>
      <c r="G2233" s="27" t="s">
        <v>493</v>
      </c>
      <c r="H2233" s="27" t="str">
        <f t="shared" si="405"/>
        <v/>
      </c>
      <c r="I2233" s="23" t="str">
        <f t="shared" si="401"/>
        <v>Messieurs</v>
      </c>
      <c r="J2233" t="str">
        <f t="shared" si="402"/>
        <v>432.0</v>
      </c>
      <c r="K2233">
        <f t="shared" si="403"/>
        <v>4</v>
      </c>
      <c r="L2233" s="23" t="str">
        <f t="shared" si="404"/>
        <v>R7 </v>
      </c>
      <c r="M2233" s="23" t="s">
        <v>437</v>
      </c>
      <c r="N2233" s="23" t="s">
        <v>438</v>
      </c>
      <c r="O2233" s="23" t="s">
        <v>2518</v>
      </c>
      <c r="P2233" s="23">
        <v>18018</v>
      </c>
      <c r="Q2233" s="23">
        <v>2.1890000000000001</v>
      </c>
      <c r="R2233" s="23" t="s">
        <v>36</v>
      </c>
      <c r="S2233" s="23" t="s">
        <v>36</v>
      </c>
    </row>
    <row r="2234" spans="1:19" x14ac:dyDescent="0.35">
      <c r="A2234" s="23" t="str">
        <f t="shared" si="395"/>
        <v>Peccoud Dominique</v>
      </c>
      <c r="B2234" s="23" t="str">
        <f t="shared" si="396"/>
        <v>705.72.349.0</v>
      </c>
      <c r="C2234" s="23" t="str">
        <f t="shared" si="397"/>
        <v>R8</v>
      </c>
      <c r="D2234" s="23">
        <f t="shared" si="398"/>
        <v>1.752</v>
      </c>
      <c r="E2234" s="23" t="str">
        <f t="shared" si="399"/>
        <v>50+</v>
      </c>
      <c r="F2234" s="23" t="str">
        <f t="shared" si="400"/>
        <v>A</v>
      </c>
      <c r="G2234" s="27" t="s">
        <v>493</v>
      </c>
      <c r="H2234" s="27" t="str">
        <f t="shared" si="405"/>
        <v/>
      </c>
      <c r="I2234" s="23" t="str">
        <f t="shared" si="401"/>
        <v>Messieurs</v>
      </c>
      <c r="J2234" t="str">
        <f t="shared" si="402"/>
        <v>349.0</v>
      </c>
      <c r="K2234">
        <f t="shared" si="403"/>
        <v>3</v>
      </c>
      <c r="L2234" s="23" t="str">
        <f t="shared" si="404"/>
        <v>R8 </v>
      </c>
      <c r="M2234" s="23" t="s">
        <v>2872</v>
      </c>
      <c r="N2234" s="23" t="s">
        <v>2873</v>
      </c>
      <c r="O2234" s="23" t="s">
        <v>2522</v>
      </c>
      <c r="P2234" s="23">
        <v>21393</v>
      </c>
      <c r="Q2234" s="23">
        <v>1.752</v>
      </c>
      <c r="R2234" s="23" t="s">
        <v>39</v>
      </c>
      <c r="S2234" s="23" t="s">
        <v>36</v>
      </c>
    </row>
    <row r="2235" spans="1:19" x14ac:dyDescent="0.35">
      <c r="A2235" s="23" t="str">
        <f t="shared" si="395"/>
        <v>Peccoud Jonathan</v>
      </c>
      <c r="B2235" s="23" t="str">
        <f t="shared" si="396"/>
        <v>705.12.292.0</v>
      </c>
      <c r="C2235" s="23" t="str">
        <f t="shared" si="397"/>
        <v>R9</v>
      </c>
      <c r="D2235" s="23">
        <f t="shared" si="398"/>
        <v>0.75</v>
      </c>
      <c r="E2235" s="23" t="str">
        <f t="shared" si="399"/>
        <v>14&amp;U</v>
      </c>
      <c r="F2235" s="23" t="str">
        <f t="shared" si="400"/>
        <v>S</v>
      </c>
      <c r="G2235" s="27" t="s">
        <v>493</v>
      </c>
      <c r="H2235" s="27" t="str">
        <f t="shared" si="405"/>
        <v/>
      </c>
      <c r="I2235" s="23" t="str">
        <f t="shared" si="401"/>
        <v>Messieurs</v>
      </c>
      <c r="J2235" t="str">
        <f t="shared" si="402"/>
        <v>292.0</v>
      </c>
      <c r="K2235">
        <f t="shared" si="403"/>
        <v>2</v>
      </c>
      <c r="L2235" s="23" t="str">
        <f t="shared" si="404"/>
        <v>R9 </v>
      </c>
      <c r="M2235" s="23" t="s">
        <v>2152</v>
      </c>
      <c r="N2235" s="23" t="s">
        <v>2153</v>
      </c>
      <c r="O2235" s="23" t="s">
        <v>2525</v>
      </c>
      <c r="P2235" s="23">
        <v>32606</v>
      </c>
      <c r="Q2235" s="23">
        <v>0.75</v>
      </c>
      <c r="R2235" s="23" t="s">
        <v>81</v>
      </c>
      <c r="S2235" s="23" t="s">
        <v>822</v>
      </c>
    </row>
    <row r="2236" spans="1:19" x14ac:dyDescent="0.35">
      <c r="A2236" s="23" t="str">
        <f t="shared" si="395"/>
        <v>Pecoud Ella</v>
      </c>
      <c r="B2236" s="23" t="str">
        <f t="shared" si="396"/>
        <v>705.11.688.0</v>
      </c>
      <c r="C2236" s="23" t="str">
        <f t="shared" si="397"/>
        <v>R5</v>
      </c>
      <c r="D2236" s="23">
        <f t="shared" si="398"/>
        <v>5.4429999999999996</v>
      </c>
      <c r="E2236" s="23" t="str">
        <f t="shared" si="399"/>
        <v>16&amp;U</v>
      </c>
      <c r="F2236" s="23" t="str">
        <f t="shared" si="400"/>
        <v>A</v>
      </c>
      <c r="G2236" s="27" t="s">
        <v>4910</v>
      </c>
      <c r="H2236" s="27" t="str">
        <f t="shared" si="405"/>
        <v/>
      </c>
      <c r="I2236" s="23" t="str">
        <f t="shared" si="401"/>
        <v>Dames</v>
      </c>
      <c r="J2236" t="str">
        <f t="shared" si="402"/>
        <v>688.0</v>
      </c>
      <c r="K2236">
        <f t="shared" si="403"/>
        <v>6</v>
      </c>
      <c r="L2236" s="23" t="str">
        <f t="shared" si="404"/>
        <v>R5 </v>
      </c>
      <c r="M2236" s="23" t="s">
        <v>6273</v>
      </c>
      <c r="N2236" s="23" t="s">
        <v>6274</v>
      </c>
      <c r="O2236" s="23" t="s">
        <v>2536</v>
      </c>
      <c r="P2236" s="23">
        <v>1189</v>
      </c>
      <c r="Q2236" s="23">
        <v>5.4429999999999996</v>
      </c>
      <c r="R2236" s="23" t="s">
        <v>85</v>
      </c>
      <c r="S2236" s="23" t="s">
        <v>36</v>
      </c>
    </row>
    <row r="2237" spans="1:19" x14ac:dyDescent="0.35">
      <c r="A2237" s="23" t="str">
        <f t="shared" si="395"/>
        <v>Pedersen Lucas Frederik</v>
      </c>
      <c r="B2237" s="23" t="str">
        <f t="shared" si="396"/>
        <v>705.12.320.0</v>
      </c>
      <c r="C2237" s="23" t="str">
        <f t="shared" si="397"/>
        <v>R9</v>
      </c>
      <c r="D2237" s="23">
        <f t="shared" si="398"/>
        <v>0.75</v>
      </c>
      <c r="E2237" s="23" t="str">
        <f t="shared" si="399"/>
        <v>14&amp;U</v>
      </c>
      <c r="F2237" s="23" t="str">
        <f t="shared" si="400"/>
        <v>S</v>
      </c>
      <c r="G2237" s="27" t="s">
        <v>29</v>
      </c>
      <c r="H2237" s="27" t="str">
        <f t="shared" si="405"/>
        <v/>
      </c>
      <c r="I2237" s="23" t="str">
        <f t="shared" si="401"/>
        <v>Messieurs</v>
      </c>
      <c r="J2237" t="str">
        <f t="shared" si="402"/>
        <v>320.0</v>
      </c>
      <c r="K2237">
        <f t="shared" si="403"/>
        <v>3</v>
      </c>
      <c r="L2237" s="23" t="str">
        <f t="shared" si="404"/>
        <v>R9 </v>
      </c>
      <c r="M2237" s="23" t="s">
        <v>4260</v>
      </c>
      <c r="N2237" s="23" t="s">
        <v>4261</v>
      </c>
      <c r="O2237" s="23" t="s">
        <v>2525</v>
      </c>
      <c r="P2237" s="23">
        <v>32606</v>
      </c>
      <c r="Q2237" s="23">
        <v>0.75</v>
      </c>
      <c r="R2237" s="23" t="s">
        <v>81</v>
      </c>
      <c r="S2237" s="23" t="s">
        <v>822</v>
      </c>
    </row>
    <row r="2238" spans="1:19" x14ac:dyDescent="0.35">
      <c r="A2238" s="23" t="str">
        <f t="shared" si="395"/>
        <v>Pedersen Philippe</v>
      </c>
      <c r="B2238" s="23" t="str">
        <f t="shared" si="396"/>
        <v>705.15.264.0</v>
      </c>
      <c r="C2238" s="23" t="str">
        <f t="shared" si="397"/>
        <v>R9</v>
      </c>
      <c r="D2238" s="23">
        <f t="shared" si="398"/>
        <v>0.75</v>
      </c>
      <c r="E2238" s="23" t="str">
        <f t="shared" si="399"/>
        <v>12&amp;U</v>
      </c>
      <c r="F2238" s="23" t="str">
        <f t="shared" si="400"/>
        <v>S</v>
      </c>
      <c r="G2238" s="27" t="s">
        <v>29</v>
      </c>
      <c r="H2238" s="27" t="str">
        <f t="shared" si="405"/>
        <v/>
      </c>
      <c r="I2238" s="23" t="str">
        <f t="shared" si="401"/>
        <v>Messieurs</v>
      </c>
      <c r="J2238" t="str">
        <f t="shared" si="402"/>
        <v>264.0</v>
      </c>
      <c r="K2238">
        <f t="shared" si="403"/>
        <v>2</v>
      </c>
      <c r="L2238" s="23" t="str">
        <f t="shared" si="404"/>
        <v>R9 </v>
      </c>
      <c r="M2238" s="23" t="s">
        <v>4288</v>
      </c>
      <c r="N2238" s="23" t="s">
        <v>4289</v>
      </c>
      <c r="O2238" s="23" t="s">
        <v>2525</v>
      </c>
      <c r="P2238" s="23">
        <v>32606</v>
      </c>
      <c r="Q2238" s="23">
        <v>0.75</v>
      </c>
      <c r="R2238" s="23" t="s">
        <v>50</v>
      </c>
      <c r="S2238" s="23" t="s">
        <v>822</v>
      </c>
    </row>
    <row r="2239" spans="1:19" x14ac:dyDescent="0.35">
      <c r="A2239" s="23" t="str">
        <f t="shared" si="395"/>
        <v>Pedrazzoli Bryan</v>
      </c>
      <c r="B2239" s="23" t="str">
        <f t="shared" si="396"/>
        <v>705.00.108.0</v>
      </c>
      <c r="C2239" s="23" t="str">
        <f t="shared" si="397"/>
        <v>R9</v>
      </c>
      <c r="D2239" s="23">
        <f t="shared" si="398"/>
        <v>0.75</v>
      </c>
      <c r="E2239" s="23" t="str">
        <f t="shared" si="399"/>
        <v>A</v>
      </c>
      <c r="F2239" s="23" t="str">
        <f t="shared" si="400"/>
        <v>S</v>
      </c>
      <c r="G2239" s="27" t="s">
        <v>2786</v>
      </c>
      <c r="H2239" s="27" t="str">
        <f t="shared" si="405"/>
        <v/>
      </c>
      <c r="I2239" s="23" t="str">
        <f t="shared" si="401"/>
        <v>Messieurs</v>
      </c>
      <c r="J2239" t="str">
        <f t="shared" si="402"/>
        <v>108.0</v>
      </c>
      <c r="K2239">
        <f t="shared" si="403"/>
        <v>1</v>
      </c>
      <c r="L2239" s="23" t="str">
        <f t="shared" si="404"/>
        <v>R9 </v>
      </c>
      <c r="M2239" s="23" t="s">
        <v>3078</v>
      </c>
      <c r="N2239" s="23" t="s">
        <v>3079</v>
      </c>
      <c r="O2239" s="23" t="s">
        <v>2525</v>
      </c>
      <c r="P2239" s="23">
        <v>32606</v>
      </c>
      <c r="Q2239" s="23">
        <v>0.75</v>
      </c>
      <c r="R2239" s="23" t="s">
        <v>36</v>
      </c>
      <c r="S2239" s="23" t="s">
        <v>822</v>
      </c>
    </row>
    <row r="2240" spans="1:19" x14ac:dyDescent="0.35">
      <c r="A2240" s="23" t="str">
        <f t="shared" si="395"/>
        <v>Peduto Matteo</v>
      </c>
      <c r="B2240" s="23" t="str">
        <f t="shared" si="396"/>
        <v>705.01.136.0</v>
      </c>
      <c r="C2240" s="23" t="str">
        <f t="shared" si="397"/>
        <v>R8</v>
      </c>
      <c r="D2240" s="23">
        <f t="shared" si="398"/>
        <v>1.6930000000000001</v>
      </c>
      <c r="E2240" s="23" t="str">
        <f t="shared" si="399"/>
        <v>A</v>
      </c>
      <c r="F2240" s="23" t="str">
        <f t="shared" si="400"/>
        <v>A</v>
      </c>
      <c r="G2240" s="27" t="s">
        <v>28</v>
      </c>
      <c r="H2240" s="27" t="str">
        <f t="shared" si="405"/>
        <v/>
      </c>
      <c r="I2240" s="23" t="str">
        <f t="shared" si="401"/>
        <v>Messieurs</v>
      </c>
      <c r="J2240" t="str">
        <f t="shared" si="402"/>
        <v>136.0</v>
      </c>
      <c r="K2240">
        <f t="shared" si="403"/>
        <v>1</v>
      </c>
      <c r="L2240" s="23" t="str">
        <f t="shared" si="404"/>
        <v>R8 </v>
      </c>
      <c r="M2240" s="23" t="s">
        <v>6091</v>
      </c>
      <c r="N2240" s="23" t="s">
        <v>6092</v>
      </c>
      <c r="O2240" s="23" t="s">
        <v>2522</v>
      </c>
      <c r="P2240" s="23">
        <v>21924</v>
      </c>
      <c r="Q2240" s="23">
        <v>1.6930000000000001</v>
      </c>
      <c r="R2240" s="23" t="s">
        <v>36</v>
      </c>
      <c r="S2240" s="23" t="s">
        <v>36</v>
      </c>
    </row>
    <row r="2241" spans="1:19" x14ac:dyDescent="0.35">
      <c r="A2241" s="23" t="str">
        <f t="shared" si="395"/>
        <v>Pegon Alexandre</v>
      </c>
      <c r="B2241" s="23" t="str">
        <f t="shared" si="396"/>
        <v>705.78.327.0</v>
      </c>
      <c r="C2241" s="23" t="str">
        <f t="shared" si="397"/>
        <v>R7</v>
      </c>
      <c r="D2241" s="23">
        <f t="shared" si="398"/>
        <v>2.7690000000000001</v>
      </c>
      <c r="E2241" s="23" t="str">
        <f t="shared" si="399"/>
        <v>45+</v>
      </c>
      <c r="F2241" s="23" t="str">
        <f t="shared" si="400"/>
        <v>A</v>
      </c>
      <c r="G2241" s="27" t="s">
        <v>29</v>
      </c>
      <c r="H2241" s="27" t="str">
        <f t="shared" si="405"/>
        <v/>
      </c>
      <c r="I2241" s="23" t="str">
        <f t="shared" si="401"/>
        <v>Messieurs</v>
      </c>
      <c r="J2241" t="str">
        <f t="shared" si="402"/>
        <v>327.0</v>
      </c>
      <c r="K2241">
        <f t="shared" si="403"/>
        <v>3</v>
      </c>
      <c r="L2241" s="23" t="str">
        <f t="shared" si="404"/>
        <v>R7 </v>
      </c>
      <c r="M2241" s="23" t="s">
        <v>4189</v>
      </c>
      <c r="N2241" s="23" t="s">
        <v>4190</v>
      </c>
      <c r="O2241" s="23" t="s">
        <v>2518</v>
      </c>
      <c r="P2241" s="23">
        <v>14062</v>
      </c>
      <c r="Q2241" s="23">
        <v>2.7690000000000001</v>
      </c>
      <c r="R2241" s="23" t="s">
        <v>76</v>
      </c>
      <c r="S2241" s="23" t="s">
        <v>36</v>
      </c>
    </row>
    <row r="2242" spans="1:19" x14ac:dyDescent="0.35">
      <c r="A2242" s="23" t="str">
        <f t="shared" si="395"/>
        <v>Pegon Lucas</v>
      </c>
      <c r="B2242" s="23" t="str">
        <f t="shared" si="396"/>
        <v>705.15.357.0</v>
      </c>
      <c r="C2242" s="23" t="str">
        <f t="shared" si="397"/>
        <v>R7</v>
      </c>
      <c r="D2242" s="23">
        <f t="shared" si="398"/>
        <v>2.5990000000000002</v>
      </c>
      <c r="E2242" s="23" t="str">
        <f t="shared" si="399"/>
        <v>12&amp;U</v>
      </c>
      <c r="F2242" s="23" t="str">
        <f t="shared" si="400"/>
        <v>A</v>
      </c>
      <c r="G2242" s="27" t="s">
        <v>29</v>
      </c>
      <c r="H2242" s="27" t="str">
        <f t="shared" si="405"/>
        <v/>
      </c>
      <c r="I2242" s="23" t="str">
        <f t="shared" si="401"/>
        <v>Messieurs</v>
      </c>
      <c r="J2242" t="str">
        <f t="shared" si="402"/>
        <v>357.0</v>
      </c>
      <c r="K2242">
        <f t="shared" si="403"/>
        <v>3</v>
      </c>
      <c r="L2242" s="23" t="str">
        <f t="shared" si="404"/>
        <v>R7 </v>
      </c>
      <c r="M2242" s="23" t="s">
        <v>5575</v>
      </c>
      <c r="N2242" s="23" t="s">
        <v>5576</v>
      </c>
      <c r="O2242" s="23" t="s">
        <v>2518</v>
      </c>
      <c r="P2242" s="23">
        <v>15142</v>
      </c>
      <c r="Q2242" s="23">
        <v>2.5990000000000002</v>
      </c>
      <c r="R2242" s="23" t="s">
        <v>50</v>
      </c>
      <c r="S2242" s="23" t="s">
        <v>36</v>
      </c>
    </row>
    <row r="2243" spans="1:19" x14ac:dyDescent="0.35">
      <c r="A2243" s="23" t="str">
        <f t="shared" si="395"/>
        <v>Peguiron Arlette</v>
      </c>
      <c r="B2243" s="23" t="str">
        <f t="shared" si="396"/>
        <v>705.44.671.0</v>
      </c>
      <c r="C2243" s="23" t="str">
        <f t="shared" si="397"/>
        <v>R9</v>
      </c>
      <c r="D2243" s="23">
        <f t="shared" si="398"/>
        <v>0.75</v>
      </c>
      <c r="E2243" s="23" t="str">
        <f t="shared" si="399"/>
        <v>80+</v>
      </c>
      <c r="F2243" s="23" t="str">
        <f t="shared" si="400"/>
        <v>S</v>
      </c>
      <c r="G2243" s="27" t="s">
        <v>497</v>
      </c>
      <c r="H2243" s="27" t="str">
        <f t="shared" si="405"/>
        <v/>
      </c>
      <c r="I2243" s="23" t="str">
        <f t="shared" si="401"/>
        <v>Dames</v>
      </c>
      <c r="J2243" t="str">
        <f t="shared" si="402"/>
        <v>671.0</v>
      </c>
      <c r="K2243">
        <f t="shared" si="403"/>
        <v>6</v>
      </c>
      <c r="L2243" s="23" t="str">
        <f t="shared" si="404"/>
        <v>R9 </v>
      </c>
      <c r="M2243" s="23" t="s">
        <v>1257</v>
      </c>
      <c r="N2243" s="23" t="s">
        <v>1258</v>
      </c>
      <c r="O2243" s="23" t="s">
        <v>2525</v>
      </c>
      <c r="P2243" s="23">
        <v>11849</v>
      </c>
      <c r="Q2243" s="23">
        <v>0.75</v>
      </c>
      <c r="R2243" s="23" t="s">
        <v>156</v>
      </c>
      <c r="S2243" s="23" t="s">
        <v>822</v>
      </c>
    </row>
    <row r="2244" spans="1:19" x14ac:dyDescent="0.35">
      <c r="A2244" s="23" t="str">
        <f t="shared" ref="A2244:A2307" si="406">+N2244</f>
        <v>Peguiron Yvan</v>
      </c>
      <c r="B2244" s="23" t="str">
        <f t="shared" ref="B2244:B2307" si="407">+M2244</f>
        <v>705.46.446.0</v>
      </c>
      <c r="C2244" s="23" t="str">
        <f t="shared" ref="C2244:C2307" si="408">LEFT(L2244,2)</f>
        <v>R9</v>
      </c>
      <c r="D2244" s="23">
        <f t="shared" ref="D2244:D2307" si="409">+Q2244</f>
        <v>0.77700000000000002</v>
      </c>
      <c r="E2244" s="23" t="str">
        <f t="shared" ref="E2244:E2307" si="410">+R2244</f>
        <v>80+</v>
      </c>
      <c r="F2244" s="23" t="str">
        <f t="shared" ref="F2244:F2307" si="411">+S2244</f>
        <v>A</v>
      </c>
      <c r="G2244" s="27" t="s">
        <v>4909</v>
      </c>
      <c r="H2244" s="27" t="str">
        <f t="shared" si="405"/>
        <v/>
      </c>
      <c r="I2244" s="23" t="str">
        <f t="shared" ref="I2244:I2307" si="412">IF(K2244&gt;4,"Dames","Messieurs")</f>
        <v>Messieurs</v>
      </c>
      <c r="J2244" t="str">
        <f t="shared" ref="J2244:J2307" si="413">RIGHT(B2244,5)</f>
        <v>446.0</v>
      </c>
      <c r="K2244">
        <f t="shared" ref="K2244:K2307" si="414">VALUE(LEFT(J2244,1))</f>
        <v>4</v>
      </c>
      <c r="L2244" s="23" t="str">
        <f t="shared" ref="L2244:L2307" si="415">+O2244</f>
        <v>R9 </v>
      </c>
      <c r="M2244" s="23" t="s">
        <v>5839</v>
      </c>
      <c r="N2244" s="23" t="s">
        <v>5840</v>
      </c>
      <c r="O2244" s="23" t="s">
        <v>2525</v>
      </c>
      <c r="P2244" s="23">
        <v>32269</v>
      </c>
      <c r="Q2244" s="23">
        <v>0.77700000000000002</v>
      </c>
      <c r="R2244" s="23" t="s">
        <v>156</v>
      </c>
      <c r="S2244" s="23" t="s">
        <v>36</v>
      </c>
    </row>
    <row r="2245" spans="1:19" x14ac:dyDescent="0.35">
      <c r="A2245" s="23" t="str">
        <f t="shared" si="406"/>
        <v>Peillonnex Stéphane</v>
      </c>
      <c r="B2245" s="23" t="str">
        <f t="shared" si="407"/>
        <v>705.72.424.0</v>
      </c>
      <c r="C2245" s="23" t="str">
        <f t="shared" si="408"/>
        <v>R9</v>
      </c>
      <c r="D2245" s="23">
        <f t="shared" si="409"/>
        <v>0.58899999999999997</v>
      </c>
      <c r="E2245" s="23" t="str">
        <f t="shared" si="410"/>
        <v>50+</v>
      </c>
      <c r="F2245" s="23" t="str">
        <f t="shared" si="411"/>
        <v>A</v>
      </c>
      <c r="G2245" s="27" t="s">
        <v>2783</v>
      </c>
      <c r="H2245" s="27" t="str">
        <f t="shared" si="405"/>
        <v/>
      </c>
      <c r="I2245" s="23" t="str">
        <f t="shared" si="412"/>
        <v>Messieurs</v>
      </c>
      <c r="J2245" t="str">
        <f t="shared" si="413"/>
        <v>424.0</v>
      </c>
      <c r="K2245">
        <f t="shared" si="414"/>
        <v>4</v>
      </c>
      <c r="L2245" s="23" t="str">
        <f t="shared" si="415"/>
        <v>R9 </v>
      </c>
      <c r="M2245" s="23" t="s">
        <v>2486</v>
      </c>
      <c r="N2245" s="23" t="s">
        <v>2487</v>
      </c>
      <c r="O2245" s="23" t="s">
        <v>2525</v>
      </c>
      <c r="P2245" s="23">
        <v>58642</v>
      </c>
      <c r="Q2245" s="23">
        <v>0.58899999999999997</v>
      </c>
      <c r="R2245" s="23" t="s">
        <v>39</v>
      </c>
      <c r="S2245" s="23" t="s">
        <v>36</v>
      </c>
    </row>
    <row r="2246" spans="1:19" x14ac:dyDescent="0.35">
      <c r="A2246" s="23" t="str">
        <f t="shared" si="406"/>
        <v>Pelhâte Alois</v>
      </c>
      <c r="B2246" s="23" t="str">
        <f t="shared" si="407"/>
        <v>706.12.264.0</v>
      </c>
      <c r="C2246" s="23" t="str">
        <f t="shared" si="408"/>
        <v>R8</v>
      </c>
      <c r="D2246" s="23">
        <f t="shared" si="409"/>
        <v>1.399</v>
      </c>
      <c r="E2246" s="23" t="str">
        <f t="shared" si="410"/>
        <v>14&amp;U</v>
      </c>
      <c r="F2246" s="23" t="str">
        <f t="shared" si="411"/>
        <v>A</v>
      </c>
      <c r="G2246" s="27" t="s">
        <v>3273</v>
      </c>
      <c r="H2246" s="27" t="str">
        <f t="shared" si="405"/>
        <v/>
      </c>
      <c r="I2246" s="23" t="str">
        <f t="shared" si="412"/>
        <v>Messieurs</v>
      </c>
      <c r="J2246" t="str">
        <f t="shared" si="413"/>
        <v>264.0</v>
      </c>
      <c r="K2246">
        <f t="shared" si="414"/>
        <v>2</v>
      </c>
      <c r="L2246" s="23" t="str">
        <f t="shared" si="415"/>
        <v>R8 </v>
      </c>
      <c r="M2246" s="23" t="s">
        <v>3589</v>
      </c>
      <c r="N2246" s="23" t="s">
        <v>3590</v>
      </c>
      <c r="O2246" s="23" t="s">
        <v>2522</v>
      </c>
      <c r="P2246" s="23">
        <v>24616</v>
      </c>
      <c r="Q2246" s="23">
        <v>1.399</v>
      </c>
      <c r="R2246" s="23" t="s">
        <v>81</v>
      </c>
      <c r="S2246" s="23" t="s">
        <v>36</v>
      </c>
    </row>
    <row r="2247" spans="1:19" x14ac:dyDescent="0.35">
      <c r="A2247" s="23" t="str">
        <f t="shared" si="406"/>
        <v>Pellegrini James</v>
      </c>
      <c r="B2247" s="23" t="str">
        <f t="shared" si="407"/>
        <v>706.03.355.0</v>
      </c>
      <c r="C2247" s="23" t="str">
        <f t="shared" si="408"/>
        <v>R9</v>
      </c>
      <c r="D2247" s="23">
        <f t="shared" si="409"/>
        <v>0.75</v>
      </c>
      <c r="E2247" s="23" t="str">
        <f t="shared" si="410"/>
        <v>A</v>
      </c>
      <c r="F2247" s="23" t="str">
        <f t="shared" si="411"/>
        <v>S</v>
      </c>
      <c r="G2247" s="27" t="s">
        <v>1733</v>
      </c>
      <c r="H2247" s="27" t="str">
        <f t="shared" si="405"/>
        <v/>
      </c>
      <c r="I2247" s="23" t="str">
        <f t="shared" si="412"/>
        <v>Messieurs</v>
      </c>
      <c r="J2247" t="str">
        <f t="shared" si="413"/>
        <v>355.0</v>
      </c>
      <c r="K2247">
        <f t="shared" si="414"/>
        <v>3</v>
      </c>
      <c r="L2247" s="23" t="str">
        <f t="shared" si="415"/>
        <v>R9 </v>
      </c>
      <c r="M2247" s="23" t="s">
        <v>1800</v>
      </c>
      <c r="N2247" s="23" t="s">
        <v>1801</v>
      </c>
      <c r="O2247" s="23" t="s">
        <v>2525</v>
      </c>
      <c r="P2247" s="23">
        <v>32606</v>
      </c>
      <c r="Q2247" s="23">
        <v>0.75</v>
      </c>
      <c r="R2247" s="23" t="s">
        <v>36</v>
      </c>
      <c r="S2247" s="23" t="s">
        <v>822</v>
      </c>
    </row>
    <row r="2248" spans="1:19" x14ac:dyDescent="0.35">
      <c r="A2248" s="23" t="str">
        <f t="shared" si="406"/>
        <v>Pellegrini Luca</v>
      </c>
      <c r="B2248" s="23" t="str">
        <f t="shared" si="407"/>
        <v>706.68.439.0</v>
      </c>
      <c r="C2248" s="23" t="str">
        <f t="shared" si="408"/>
        <v>R9</v>
      </c>
      <c r="D2248" s="23">
        <f t="shared" si="409"/>
        <v>0.75</v>
      </c>
      <c r="E2248" s="23" t="str">
        <f t="shared" si="410"/>
        <v>55+</v>
      </c>
      <c r="F2248" s="23" t="str">
        <f t="shared" si="411"/>
        <v>S</v>
      </c>
      <c r="G2248" s="27" t="s">
        <v>4910</v>
      </c>
      <c r="H2248" s="27" t="str">
        <f t="shared" si="405"/>
        <v/>
      </c>
      <c r="I2248" s="23" t="str">
        <f t="shared" si="412"/>
        <v>Messieurs</v>
      </c>
      <c r="J2248" t="str">
        <f t="shared" si="413"/>
        <v>439.0</v>
      </c>
      <c r="K2248">
        <f t="shared" si="414"/>
        <v>4</v>
      </c>
      <c r="L2248" s="23" t="str">
        <f t="shared" si="415"/>
        <v>R9 </v>
      </c>
      <c r="M2248" s="23" t="s">
        <v>6928</v>
      </c>
      <c r="N2248" s="23" t="s">
        <v>6929</v>
      </c>
      <c r="O2248" s="23" t="s">
        <v>2525</v>
      </c>
      <c r="P2248" s="23">
        <v>32606</v>
      </c>
      <c r="Q2248" s="23">
        <v>0.75</v>
      </c>
      <c r="R2248" s="23" t="s">
        <v>53</v>
      </c>
      <c r="S2248" s="23" t="s">
        <v>822</v>
      </c>
    </row>
    <row r="2249" spans="1:19" x14ac:dyDescent="0.35">
      <c r="A2249" s="23" t="str">
        <f t="shared" si="406"/>
        <v>Pellet Mathilde</v>
      </c>
      <c r="B2249" s="23" t="str">
        <f t="shared" si="407"/>
        <v>706.02.711.0</v>
      </c>
      <c r="C2249" s="23" t="str">
        <f t="shared" si="408"/>
        <v>R9</v>
      </c>
      <c r="D2249" s="23">
        <f t="shared" si="409"/>
        <v>0.75</v>
      </c>
      <c r="E2249" s="23" t="str">
        <f t="shared" si="410"/>
        <v>A</v>
      </c>
      <c r="F2249" s="23" t="str">
        <f t="shared" si="411"/>
        <v>S</v>
      </c>
      <c r="G2249" s="27" t="s">
        <v>28</v>
      </c>
      <c r="H2249" s="27" t="str">
        <f t="shared" si="405"/>
        <v/>
      </c>
      <c r="I2249" s="23" t="str">
        <f t="shared" si="412"/>
        <v>Dames</v>
      </c>
      <c r="J2249" t="str">
        <f t="shared" si="413"/>
        <v>711.0</v>
      </c>
      <c r="K2249">
        <f t="shared" si="414"/>
        <v>7</v>
      </c>
      <c r="L2249" s="23" t="str">
        <f t="shared" si="415"/>
        <v>R9 </v>
      </c>
      <c r="M2249" s="23" t="s">
        <v>654</v>
      </c>
      <c r="N2249" s="23" t="s">
        <v>655</v>
      </c>
      <c r="O2249" s="23" t="s">
        <v>2525</v>
      </c>
      <c r="P2249" s="23">
        <v>11849</v>
      </c>
      <c r="Q2249" s="23">
        <v>0.75</v>
      </c>
      <c r="R2249" s="23" t="s">
        <v>36</v>
      </c>
      <c r="S2249" s="23" t="s">
        <v>822</v>
      </c>
    </row>
    <row r="2250" spans="1:19" x14ac:dyDescent="0.35">
      <c r="A2250" s="23" t="str">
        <f t="shared" si="406"/>
        <v>Pellicciotta Matteo</v>
      </c>
      <c r="B2250" s="23" t="str">
        <f t="shared" si="407"/>
        <v>706.14.409.0</v>
      </c>
      <c r="C2250" s="23" t="str">
        <f t="shared" si="408"/>
        <v>R7</v>
      </c>
      <c r="D2250" s="23">
        <f t="shared" si="409"/>
        <v>3.4039999999999999</v>
      </c>
      <c r="E2250" s="23" t="str">
        <f t="shared" si="410"/>
        <v>12&amp;U</v>
      </c>
      <c r="F2250" s="23" t="str">
        <f t="shared" si="411"/>
        <v>A</v>
      </c>
      <c r="G2250" s="27" t="s">
        <v>4910</v>
      </c>
      <c r="H2250" s="27" t="str">
        <f t="shared" si="405"/>
        <v/>
      </c>
      <c r="I2250" s="23" t="str">
        <f t="shared" si="412"/>
        <v>Messieurs</v>
      </c>
      <c r="J2250" t="str">
        <f t="shared" si="413"/>
        <v>409.0</v>
      </c>
      <c r="K2250">
        <f t="shared" si="414"/>
        <v>4</v>
      </c>
      <c r="L2250" s="23" t="str">
        <f t="shared" si="415"/>
        <v>R7 </v>
      </c>
      <c r="M2250" s="23" t="s">
        <v>6545</v>
      </c>
      <c r="N2250" s="23" t="s">
        <v>6546</v>
      </c>
      <c r="O2250" s="23" t="s">
        <v>2518</v>
      </c>
      <c r="P2250" s="23">
        <v>10473</v>
      </c>
      <c r="Q2250" s="23">
        <v>3.4039999999999999</v>
      </c>
      <c r="R2250" s="23" t="s">
        <v>50</v>
      </c>
      <c r="S2250" s="23" t="s">
        <v>36</v>
      </c>
    </row>
    <row r="2251" spans="1:19" x14ac:dyDescent="0.35">
      <c r="A2251" s="23" t="str">
        <f t="shared" si="406"/>
        <v>Pelling Mickaela</v>
      </c>
      <c r="B2251" s="23" t="str">
        <f t="shared" si="407"/>
        <v>706.12.752.0</v>
      </c>
      <c r="C2251" s="23" t="str">
        <f t="shared" si="408"/>
        <v>R4</v>
      </c>
      <c r="D2251" s="23">
        <f t="shared" si="409"/>
        <v>6.0510000000000002</v>
      </c>
      <c r="E2251" s="23" t="str">
        <f t="shared" si="410"/>
        <v>14&amp;U</v>
      </c>
      <c r="F2251" s="23" t="str">
        <f t="shared" si="411"/>
        <v>A</v>
      </c>
      <c r="G2251" s="27" t="s">
        <v>1733</v>
      </c>
      <c r="H2251" s="27" t="str">
        <f t="shared" si="405"/>
        <v/>
      </c>
      <c r="I2251" s="23" t="str">
        <f t="shared" si="412"/>
        <v>Dames</v>
      </c>
      <c r="J2251" t="str">
        <f t="shared" si="413"/>
        <v>752.0</v>
      </c>
      <c r="K2251">
        <f t="shared" si="414"/>
        <v>7</v>
      </c>
      <c r="L2251" s="23" t="str">
        <f t="shared" si="415"/>
        <v>R4 </v>
      </c>
      <c r="M2251" s="23" t="s">
        <v>3153</v>
      </c>
      <c r="N2251" s="23" t="s">
        <v>3154</v>
      </c>
      <c r="O2251" s="23" t="s">
        <v>2516</v>
      </c>
      <c r="P2251" s="23">
        <v>841</v>
      </c>
      <c r="Q2251" s="23">
        <v>6.0510000000000002</v>
      </c>
      <c r="R2251" s="23" t="s">
        <v>81</v>
      </c>
      <c r="S2251" s="23" t="s">
        <v>36</v>
      </c>
    </row>
    <row r="2252" spans="1:19" x14ac:dyDescent="0.35">
      <c r="A2252" s="23" t="str">
        <f t="shared" si="406"/>
        <v>Pelling Mya</v>
      </c>
      <c r="B2252" s="23" t="str">
        <f t="shared" si="407"/>
        <v>706.15.636.0</v>
      </c>
      <c r="C2252" s="23" t="str">
        <f t="shared" si="408"/>
        <v>R6</v>
      </c>
      <c r="D2252" s="23">
        <f t="shared" si="409"/>
        <v>4.101</v>
      </c>
      <c r="E2252" s="23" t="str">
        <f t="shared" si="410"/>
        <v>12&amp;U</v>
      </c>
      <c r="F2252" s="23" t="str">
        <f t="shared" si="411"/>
        <v>A</v>
      </c>
      <c r="G2252" s="27" t="s">
        <v>1733</v>
      </c>
      <c r="H2252" s="27" t="str">
        <f t="shared" si="405"/>
        <v/>
      </c>
      <c r="I2252" s="23" t="str">
        <f t="shared" si="412"/>
        <v>Dames</v>
      </c>
      <c r="J2252" t="str">
        <f t="shared" si="413"/>
        <v>636.0</v>
      </c>
      <c r="K2252">
        <f t="shared" si="414"/>
        <v>6</v>
      </c>
      <c r="L2252" s="23" t="str">
        <f t="shared" si="415"/>
        <v>R6 </v>
      </c>
      <c r="M2252" s="23" t="s">
        <v>3163</v>
      </c>
      <c r="N2252" s="23" t="s">
        <v>3164</v>
      </c>
      <c r="O2252" s="23" t="s">
        <v>2517</v>
      </c>
      <c r="P2252" s="23">
        <v>2556</v>
      </c>
      <c r="Q2252" s="23">
        <v>4.101</v>
      </c>
      <c r="R2252" s="23" t="s">
        <v>50</v>
      </c>
      <c r="S2252" s="23" t="s">
        <v>36</v>
      </c>
    </row>
    <row r="2253" spans="1:19" x14ac:dyDescent="0.35">
      <c r="A2253" s="23" t="str">
        <f t="shared" si="406"/>
        <v>Penel Emilie</v>
      </c>
      <c r="B2253" s="23" t="str">
        <f t="shared" si="407"/>
        <v>706.10.677.0</v>
      </c>
      <c r="C2253" s="23" t="str">
        <f t="shared" si="408"/>
        <v>R9</v>
      </c>
      <c r="D2253" s="23">
        <f t="shared" si="409"/>
        <v>0.69099999999999995</v>
      </c>
      <c r="E2253" s="23" t="str">
        <f t="shared" si="410"/>
        <v>16&amp;U</v>
      </c>
      <c r="F2253" s="23" t="str">
        <f t="shared" si="411"/>
        <v>A</v>
      </c>
      <c r="G2253" s="27" t="s">
        <v>4910</v>
      </c>
      <c r="H2253" s="27" t="str">
        <f t="shared" si="405"/>
        <v/>
      </c>
      <c r="I2253" s="23" t="str">
        <f t="shared" si="412"/>
        <v>Dames</v>
      </c>
      <c r="J2253" t="str">
        <f t="shared" si="413"/>
        <v>677.0</v>
      </c>
      <c r="K2253">
        <f t="shared" si="414"/>
        <v>6</v>
      </c>
      <c r="L2253" s="23" t="str">
        <f t="shared" si="415"/>
        <v>R9 </v>
      </c>
      <c r="M2253" s="23" t="s">
        <v>6567</v>
      </c>
      <c r="N2253" s="23" t="s">
        <v>6568</v>
      </c>
      <c r="O2253" s="23" t="s">
        <v>2525</v>
      </c>
      <c r="P2253" s="23">
        <v>21299</v>
      </c>
      <c r="Q2253" s="23">
        <v>0.69099999999999995</v>
      </c>
      <c r="R2253" s="23" t="s">
        <v>85</v>
      </c>
      <c r="S2253" s="23" t="s">
        <v>36</v>
      </c>
    </row>
    <row r="2254" spans="1:19" x14ac:dyDescent="0.35">
      <c r="A2254" s="23" t="str">
        <f t="shared" si="406"/>
        <v>Penet Nicolas</v>
      </c>
      <c r="B2254" s="23" t="str">
        <f t="shared" si="407"/>
        <v>706.83.156.0</v>
      </c>
      <c r="C2254" s="23" t="str">
        <f t="shared" si="408"/>
        <v>R9</v>
      </c>
      <c r="D2254" s="23">
        <f t="shared" si="409"/>
        <v>0.75</v>
      </c>
      <c r="E2254" s="23" t="str">
        <f t="shared" si="410"/>
        <v>40+</v>
      </c>
      <c r="F2254" s="23" t="str">
        <f t="shared" si="411"/>
        <v>A</v>
      </c>
      <c r="G2254" s="27" t="s">
        <v>27</v>
      </c>
      <c r="H2254" s="27" t="str">
        <f t="shared" si="405"/>
        <v/>
      </c>
      <c r="I2254" s="23" t="str">
        <f t="shared" si="412"/>
        <v>Messieurs</v>
      </c>
      <c r="J2254" t="str">
        <f t="shared" si="413"/>
        <v>156.0</v>
      </c>
      <c r="K2254">
        <f t="shared" si="414"/>
        <v>1</v>
      </c>
      <c r="L2254" s="23" t="str">
        <f t="shared" si="415"/>
        <v>R9 </v>
      </c>
      <c r="M2254" s="23" t="s">
        <v>6041</v>
      </c>
      <c r="N2254" s="23" t="s">
        <v>6042</v>
      </c>
      <c r="O2254" s="23" t="s">
        <v>2525</v>
      </c>
      <c r="P2254" s="23">
        <v>32606</v>
      </c>
      <c r="Q2254" s="23">
        <v>0.75</v>
      </c>
      <c r="R2254" s="23" t="s">
        <v>68</v>
      </c>
      <c r="S2254" s="23" t="s">
        <v>36</v>
      </c>
    </row>
    <row r="2255" spans="1:19" x14ac:dyDescent="0.35">
      <c r="A2255" s="23" t="str">
        <f t="shared" si="406"/>
        <v>Penot Christophe</v>
      </c>
      <c r="B2255" s="23" t="str">
        <f t="shared" si="407"/>
        <v>706.66.227.0</v>
      </c>
      <c r="C2255" s="23" t="str">
        <f t="shared" si="408"/>
        <v>R7</v>
      </c>
      <c r="D2255" s="23">
        <f t="shared" si="409"/>
        <v>2.415</v>
      </c>
      <c r="E2255" s="23" t="str">
        <f t="shared" si="410"/>
        <v>60+</v>
      </c>
      <c r="F2255" s="23" t="str">
        <f t="shared" si="411"/>
        <v>A</v>
      </c>
      <c r="G2255" s="27" t="s">
        <v>5553</v>
      </c>
      <c r="H2255" s="27" t="str">
        <f t="shared" si="405"/>
        <v/>
      </c>
      <c r="I2255" s="23" t="str">
        <f t="shared" si="412"/>
        <v>Messieurs</v>
      </c>
      <c r="J2255" t="str">
        <f t="shared" si="413"/>
        <v>227.0</v>
      </c>
      <c r="K2255">
        <f t="shared" si="414"/>
        <v>2</v>
      </c>
      <c r="L2255" s="23" t="str">
        <f t="shared" si="415"/>
        <v>R7 </v>
      </c>
      <c r="M2255" s="23" t="s">
        <v>5181</v>
      </c>
      <c r="N2255" s="23" t="s">
        <v>5182</v>
      </c>
      <c r="O2255" s="23" t="s">
        <v>2518</v>
      </c>
      <c r="P2255" s="23">
        <v>16373</v>
      </c>
      <c r="Q2255" s="23">
        <v>2.415</v>
      </c>
      <c r="R2255" s="23" t="s">
        <v>47</v>
      </c>
      <c r="S2255" s="23" t="s">
        <v>36</v>
      </c>
    </row>
    <row r="2256" spans="1:19" x14ac:dyDescent="0.35">
      <c r="A2256" s="23" t="str">
        <f t="shared" si="406"/>
        <v>Pensis Olivier</v>
      </c>
      <c r="B2256" s="23" t="str">
        <f t="shared" si="407"/>
        <v>706.73.306.0</v>
      </c>
      <c r="C2256" s="23" t="str">
        <f t="shared" si="408"/>
        <v>R6</v>
      </c>
      <c r="D2256" s="23">
        <f t="shared" si="409"/>
        <v>3.9409999999999998</v>
      </c>
      <c r="E2256" s="23" t="str">
        <f t="shared" si="410"/>
        <v>50+</v>
      </c>
      <c r="F2256" s="23" t="str">
        <f t="shared" si="411"/>
        <v>S</v>
      </c>
      <c r="G2256" s="27" t="s">
        <v>1733</v>
      </c>
      <c r="H2256" s="27" t="str">
        <f t="shared" si="405"/>
        <v/>
      </c>
      <c r="I2256" s="23" t="str">
        <f t="shared" si="412"/>
        <v>Messieurs</v>
      </c>
      <c r="J2256" t="str">
        <f t="shared" si="413"/>
        <v>306.0</v>
      </c>
      <c r="K2256">
        <f t="shared" si="414"/>
        <v>3</v>
      </c>
      <c r="L2256" s="23" t="str">
        <f t="shared" si="415"/>
        <v>R6 </v>
      </c>
      <c r="M2256" s="23" t="s">
        <v>548</v>
      </c>
      <c r="N2256" s="23" t="s">
        <v>549</v>
      </c>
      <c r="O2256" s="23" t="s">
        <v>2517</v>
      </c>
      <c r="P2256" s="23">
        <v>7928</v>
      </c>
      <c r="Q2256" s="23">
        <v>3.9409999999999998</v>
      </c>
      <c r="R2256" s="23" t="s">
        <v>39</v>
      </c>
      <c r="S2256" s="23" t="s">
        <v>822</v>
      </c>
    </row>
    <row r="2257" spans="1:19" x14ac:dyDescent="0.35">
      <c r="A2257" s="23" t="str">
        <f t="shared" si="406"/>
        <v>Penven Théo</v>
      </c>
      <c r="B2257" s="23" t="str">
        <f t="shared" si="407"/>
        <v>706.10.384.0</v>
      </c>
      <c r="C2257" s="23" t="str">
        <f t="shared" si="408"/>
        <v>R7</v>
      </c>
      <c r="D2257" s="23">
        <f t="shared" si="409"/>
        <v>2.87</v>
      </c>
      <c r="E2257" s="23" t="str">
        <f t="shared" si="410"/>
        <v>16&amp;U</v>
      </c>
      <c r="F2257" s="23" t="str">
        <f t="shared" si="411"/>
        <v>A</v>
      </c>
      <c r="G2257" s="27" t="s">
        <v>2783</v>
      </c>
      <c r="H2257" s="27" t="str">
        <f t="shared" si="405"/>
        <v/>
      </c>
      <c r="I2257" s="23" t="str">
        <f t="shared" si="412"/>
        <v>Messieurs</v>
      </c>
      <c r="J2257" t="str">
        <f t="shared" si="413"/>
        <v>384.0</v>
      </c>
      <c r="K2257">
        <f t="shared" si="414"/>
        <v>3</v>
      </c>
      <c r="L2257" s="23" t="str">
        <f t="shared" si="415"/>
        <v>R7 </v>
      </c>
      <c r="M2257" s="23" t="s">
        <v>3244</v>
      </c>
      <c r="N2257" s="23" t="s">
        <v>3245</v>
      </c>
      <c r="O2257" s="23" t="s">
        <v>2518</v>
      </c>
      <c r="P2257" s="23">
        <v>13469</v>
      </c>
      <c r="Q2257" s="23">
        <v>2.87</v>
      </c>
      <c r="R2257" s="23" t="s">
        <v>85</v>
      </c>
      <c r="S2257" s="23" t="s">
        <v>36</v>
      </c>
    </row>
    <row r="2258" spans="1:19" x14ac:dyDescent="0.35">
      <c r="A2258" s="23" t="str">
        <f t="shared" si="406"/>
        <v>Perbos Marc</v>
      </c>
      <c r="B2258" s="23" t="str">
        <f t="shared" si="407"/>
        <v>707.62.177.0</v>
      </c>
      <c r="C2258" s="23" t="str">
        <f t="shared" si="408"/>
        <v>R9</v>
      </c>
      <c r="D2258" s="23">
        <f t="shared" si="409"/>
        <v>0.75</v>
      </c>
      <c r="E2258" s="23" t="str">
        <f t="shared" si="410"/>
        <v>60+</v>
      </c>
      <c r="F2258" s="23" t="str">
        <f t="shared" si="411"/>
        <v>S</v>
      </c>
      <c r="G2258" s="27" t="s">
        <v>497</v>
      </c>
      <c r="H2258" s="27" t="str">
        <f t="shared" si="405"/>
        <v/>
      </c>
      <c r="I2258" s="23" t="str">
        <f t="shared" si="412"/>
        <v>Messieurs</v>
      </c>
      <c r="J2258" t="str">
        <f t="shared" si="413"/>
        <v>177.0</v>
      </c>
      <c r="K2258">
        <f t="shared" si="414"/>
        <v>1</v>
      </c>
      <c r="L2258" s="23" t="str">
        <f t="shared" si="415"/>
        <v>R9 </v>
      </c>
      <c r="M2258" s="23" t="s">
        <v>538</v>
      </c>
      <c r="N2258" s="23" t="s">
        <v>539</v>
      </c>
      <c r="O2258" s="23" t="s">
        <v>2525</v>
      </c>
      <c r="P2258" s="23">
        <v>32606</v>
      </c>
      <c r="Q2258" s="23">
        <v>0.75</v>
      </c>
      <c r="R2258" s="23" t="s">
        <v>47</v>
      </c>
      <c r="S2258" s="23" t="s">
        <v>822</v>
      </c>
    </row>
    <row r="2259" spans="1:19" x14ac:dyDescent="0.35">
      <c r="A2259" s="23" t="str">
        <f t="shared" si="406"/>
        <v>Perdios Thomas</v>
      </c>
      <c r="B2259" s="23" t="str">
        <f t="shared" si="407"/>
        <v>707.59.163.0</v>
      </c>
      <c r="C2259" s="23" t="str">
        <f t="shared" si="408"/>
        <v>R8</v>
      </c>
      <c r="D2259" s="23">
        <f t="shared" si="409"/>
        <v>1.86</v>
      </c>
      <c r="E2259" s="23" t="str">
        <f t="shared" si="410"/>
        <v>65+</v>
      </c>
      <c r="F2259" s="23" t="str">
        <f t="shared" si="411"/>
        <v>A</v>
      </c>
      <c r="G2259" s="27" t="s">
        <v>4910</v>
      </c>
      <c r="H2259" s="27" t="str">
        <f t="shared" si="405"/>
        <v/>
      </c>
      <c r="I2259" s="23" t="str">
        <f t="shared" si="412"/>
        <v>Messieurs</v>
      </c>
      <c r="J2259" t="str">
        <f t="shared" si="413"/>
        <v>163.0</v>
      </c>
      <c r="K2259">
        <f t="shared" si="414"/>
        <v>1</v>
      </c>
      <c r="L2259" s="23" t="str">
        <f t="shared" si="415"/>
        <v>R8 </v>
      </c>
      <c r="M2259" s="23" t="s">
        <v>6710</v>
      </c>
      <c r="N2259" s="23" t="s">
        <v>6711</v>
      </c>
      <c r="O2259" s="23" t="s">
        <v>2522</v>
      </c>
      <c r="P2259" s="23">
        <v>20510</v>
      </c>
      <c r="Q2259" s="23">
        <v>1.86</v>
      </c>
      <c r="R2259" s="23" t="s">
        <v>96</v>
      </c>
      <c r="S2259" s="23" t="s">
        <v>36</v>
      </c>
    </row>
    <row r="2260" spans="1:19" x14ac:dyDescent="0.35">
      <c r="A2260" s="23" t="str">
        <f t="shared" si="406"/>
        <v>Pereira José</v>
      </c>
      <c r="B2260" s="23" t="str">
        <f t="shared" si="407"/>
        <v>707.75.275.0</v>
      </c>
      <c r="C2260" s="23" t="str">
        <f t="shared" si="408"/>
        <v>R9</v>
      </c>
      <c r="D2260" s="23">
        <f t="shared" si="409"/>
        <v>0.75</v>
      </c>
      <c r="E2260" s="23" t="str">
        <f t="shared" si="410"/>
        <v>50+</v>
      </c>
      <c r="F2260" s="23" t="str">
        <f t="shared" si="411"/>
        <v>S</v>
      </c>
      <c r="G2260" s="27" t="s">
        <v>3257</v>
      </c>
      <c r="H2260" s="27" t="str">
        <f t="shared" si="405"/>
        <v/>
      </c>
      <c r="I2260" s="23" t="str">
        <f t="shared" si="412"/>
        <v>Messieurs</v>
      </c>
      <c r="J2260" t="str">
        <f t="shared" si="413"/>
        <v>275.0</v>
      </c>
      <c r="K2260">
        <f t="shared" si="414"/>
        <v>2</v>
      </c>
      <c r="L2260" s="23" t="str">
        <f t="shared" si="415"/>
        <v>R9 </v>
      </c>
      <c r="M2260" s="23" t="s">
        <v>1399</v>
      </c>
      <c r="N2260" s="23" t="s">
        <v>1400</v>
      </c>
      <c r="O2260" s="23" t="s">
        <v>2525</v>
      </c>
      <c r="P2260" s="23">
        <v>32606</v>
      </c>
      <c r="Q2260" s="23">
        <v>0.75</v>
      </c>
      <c r="R2260" s="23" t="s">
        <v>39</v>
      </c>
      <c r="S2260" s="23" t="s">
        <v>822</v>
      </c>
    </row>
    <row r="2261" spans="1:19" x14ac:dyDescent="0.35">
      <c r="A2261" s="23" t="str">
        <f t="shared" si="406"/>
        <v>Perez Lara Iliana</v>
      </c>
      <c r="B2261" s="23" t="str">
        <f t="shared" si="407"/>
        <v>707.15.653.0</v>
      </c>
      <c r="C2261" s="23" t="str">
        <f t="shared" si="408"/>
        <v>R4</v>
      </c>
      <c r="D2261" s="23">
        <f t="shared" si="409"/>
        <v>6.0019999999999998</v>
      </c>
      <c r="E2261" s="23" t="str">
        <f t="shared" si="410"/>
        <v>12&amp;U</v>
      </c>
      <c r="F2261" s="23" t="str">
        <f t="shared" si="411"/>
        <v>A</v>
      </c>
      <c r="G2261" s="27" t="s">
        <v>497</v>
      </c>
      <c r="H2261" s="27" t="str">
        <f t="shared" si="405"/>
        <v/>
      </c>
      <c r="I2261" s="23" t="str">
        <f t="shared" si="412"/>
        <v>Dames</v>
      </c>
      <c r="J2261" t="str">
        <f t="shared" si="413"/>
        <v>653.0</v>
      </c>
      <c r="K2261">
        <f t="shared" si="414"/>
        <v>6</v>
      </c>
      <c r="L2261" s="23" t="str">
        <f t="shared" si="415"/>
        <v>R4 </v>
      </c>
      <c r="M2261" s="23" t="s">
        <v>3281</v>
      </c>
      <c r="N2261" s="23" t="s">
        <v>3282</v>
      </c>
      <c r="O2261" s="23" t="s">
        <v>2516</v>
      </c>
      <c r="P2261" s="23">
        <v>870</v>
      </c>
      <c r="Q2261" s="23">
        <v>6.0019999999999998</v>
      </c>
      <c r="R2261" s="23" t="s">
        <v>50</v>
      </c>
      <c r="S2261" s="23" t="s">
        <v>36</v>
      </c>
    </row>
    <row r="2262" spans="1:19" x14ac:dyDescent="0.35">
      <c r="A2262" s="23" t="str">
        <f t="shared" si="406"/>
        <v>Pérez Lara Micaela</v>
      </c>
      <c r="B2262" s="23" t="str">
        <f t="shared" si="407"/>
        <v>707.17.576.0</v>
      </c>
      <c r="C2262" s="23" t="str">
        <f t="shared" si="408"/>
        <v>R6</v>
      </c>
      <c r="D2262" s="23">
        <f t="shared" si="409"/>
        <v>3.9860000000000002</v>
      </c>
      <c r="E2262" s="23" t="str">
        <f t="shared" si="410"/>
        <v>10&amp;U</v>
      </c>
      <c r="F2262" s="23" t="str">
        <f t="shared" si="411"/>
        <v>A</v>
      </c>
      <c r="G2262" s="27" t="s">
        <v>497</v>
      </c>
      <c r="H2262" s="27" t="str">
        <f t="shared" si="405"/>
        <v/>
      </c>
      <c r="I2262" s="23" t="str">
        <f t="shared" si="412"/>
        <v>Dames</v>
      </c>
      <c r="J2262" t="str">
        <f t="shared" si="413"/>
        <v>576.0</v>
      </c>
      <c r="K2262">
        <f t="shared" si="414"/>
        <v>5</v>
      </c>
      <c r="L2262" s="23" t="str">
        <f t="shared" si="415"/>
        <v>R6 </v>
      </c>
      <c r="M2262" s="23" t="s">
        <v>3285</v>
      </c>
      <c r="N2262" s="23" t="s">
        <v>3286</v>
      </c>
      <c r="O2262" s="23" t="s">
        <v>2517</v>
      </c>
      <c r="P2262" s="23">
        <v>2737</v>
      </c>
      <c r="Q2262" s="23">
        <v>3.9860000000000002</v>
      </c>
      <c r="R2262" s="23" t="s">
        <v>106</v>
      </c>
      <c r="S2262" s="23" t="s">
        <v>36</v>
      </c>
    </row>
    <row r="2263" spans="1:19" x14ac:dyDescent="0.35">
      <c r="A2263" s="23" t="str">
        <f t="shared" si="406"/>
        <v>Perizzolo Viviane</v>
      </c>
      <c r="B2263" s="23" t="str">
        <f t="shared" si="407"/>
        <v>707.64.572.0</v>
      </c>
      <c r="C2263" s="23" t="str">
        <f t="shared" si="408"/>
        <v>R9</v>
      </c>
      <c r="D2263" s="23">
        <f t="shared" si="409"/>
        <v>0.75</v>
      </c>
      <c r="E2263" s="23" t="str">
        <f t="shared" si="410"/>
        <v>60+</v>
      </c>
      <c r="F2263" s="23" t="str">
        <f t="shared" si="411"/>
        <v>S</v>
      </c>
      <c r="G2263" s="27" t="s">
        <v>2783</v>
      </c>
      <c r="H2263" s="27" t="str">
        <f t="shared" si="405"/>
        <v/>
      </c>
      <c r="I2263" s="23" t="str">
        <f t="shared" si="412"/>
        <v>Dames</v>
      </c>
      <c r="J2263" t="str">
        <f t="shared" si="413"/>
        <v>572.0</v>
      </c>
      <c r="K2263">
        <f t="shared" si="414"/>
        <v>5</v>
      </c>
      <c r="L2263" s="23" t="str">
        <f t="shared" si="415"/>
        <v>R9 </v>
      </c>
      <c r="M2263" s="23" t="s">
        <v>737</v>
      </c>
      <c r="N2263" s="23" t="s">
        <v>738</v>
      </c>
      <c r="O2263" s="23" t="s">
        <v>2525</v>
      </c>
      <c r="P2263" s="23">
        <v>11849</v>
      </c>
      <c r="Q2263" s="23">
        <v>0.75</v>
      </c>
      <c r="R2263" s="23" t="s">
        <v>47</v>
      </c>
      <c r="S2263" s="23" t="s">
        <v>822</v>
      </c>
    </row>
    <row r="2264" spans="1:19" x14ac:dyDescent="0.35">
      <c r="A2264" s="23" t="str">
        <f t="shared" si="406"/>
        <v>Perol Pierre</v>
      </c>
      <c r="B2264" s="23" t="str">
        <f t="shared" si="407"/>
        <v>707.00.433.0</v>
      </c>
      <c r="C2264" s="23" t="str">
        <f t="shared" si="408"/>
        <v>R7</v>
      </c>
      <c r="D2264" s="23">
        <f t="shared" si="409"/>
        <v>2.9769999999999999</v>
      </c>
      <c r="E2264" s="23" t="str">
        <f t="shared" si="410"/>
        <v>A</v>
      </c>
      <c r="F2264" s="23" t="str">
        <f t="shared" si="411"/>
        <v>S</v>
      </c>
      <c r="G2264" s="27" t="s">
        <v>1733</v>
      </c>
      <c r="H2264" s="27" t="str">
        <f t="shared" si="405"/>
        <v/>
      </c>
      <c r="I2264" s="23" t="str">
        <f t="shared" si="412"/>
        <v>Messieurs</v>
      </c>
      <c r="J2264" t="str">
        <f t="shared" si="413"/>
        <v>433.0</v>
      </c>
      <c r="K2264">
        <f t="shared" si="414"/>
        <v>4</v>
      </c>
      <c r="L2264" s="23" t="str">
        <f t="shared" si="415"/>
        <v>R7 </v>
      </c>
      <c r="M2264" s="23" t="s">
        <v>3969</v>
      </c>
      <c r="N2264" s="23" t="s">
        <v>3970</v>
      </c>
      <c r="O2264" s="23" t="s">
        <v>2518</v>
      </c>
      <c r="P2264" s="23">
        <v>12823</v>
      </c>
      <c r="Q2264" s="23">
        <v>2.9769999999999999</v>
      </c>
      <c r="R2264" s="23" t="s">
        <v>36</v>
      </c>
      <c r="S2264" s="23" t="s">
        <v>822</v>
      </c>
    </row>
    <row r="2265" spans="1:19" x14ac:dyDescent="0.35">
      <c r="A2265" s="23" t="str">
        <f t="shared" si="406"/>
        <v>Perraut Antoine</v>
      </c>
      <c r="B2265" s="23" t="str">
        <f t="shared" si="407"/>
        <v>707.83.277.0</v>
      </c>
      <c r="C2265" s="23" t="str">
        <f t="shared" si="408"/>
        <v>R6</v>
      </c>
      <c r="D2265" s="23">
        <f t="shared" si="409"/>
        <v>4.4660000000000002</v>
      </c>
      <c r="E2265" s="23" t="str">
        <f t="shared" si="410"/>
        <v>40+</v>
      </c>
      <c r="F2265" s="23" t="str">
        <f t="shared" si="411"/>
        <v>A</v>
      </c>
      <c r="G2265" s="27" t="s">
        <v>1733</v>
      </c>
      <c r="H2265" s="27" t="str">
        <f t="shared" si="405"/>
        <v/>
      </c>
      <c r="I2265" s="23" t="str">
        <f t="shared" si="412"/>
        <v>Messieurs</v>
      </c>
      <c r="J2265" t="str">
        <f t="shared" si="413"/>
        <v>277.0</v>
      </c>
      <c r="K2265">
        <f t="shared" si="414"/>
        <v>2</v>
      </c>
      <c r="L2265" s="23" t="str">
        <f t="shared" si="415"/>
        <v>R6 </v>
      </c>
      <c r="M2265" s="23" t="s">
        <v>2363</v>
      </c>
      <c r="N2265" s="23" t="s">
        <v>2364</v>
      </c>
      <c r="O2265" s="23" t="s">
        <v>2517</v>
      </c>
      <c r="P2265" s="23">
        <v>5943</v>
      </c>
      <c r="Q2265" s="23">
        <v>4.4660000000000002</v>
      </c>
      <c r="R2265" s="23" t="s">
        <v>68</v>
      </c>
      <c r="S2265" s="23" t="s">
        <v>36</v>
      </c>
    </row>
    <row r="2266" spans="1:19" x14ac:dyDescent="0.35">
      <c r="A2266" s="23" t="str">
        <f t="shared" si="406"/>
        <v>Perraux Luc</v>
      </c>
      <c r="B2266" s="23" t="str">
        <f t="shared" si="407"/>
        <v>707.75.483.0</v>
      </c>
      <c r="C2266" s="23" t="str">
        <f t="shared" si="408"/>
        <v>R9</v>
      </c>
      <c r="D2266" s="23">
        <f t="shared" si="409"/>
        <v>0.75</v>
      </c>
      <c r="E2266" s="23" t="str">
        <f t="shared" si="410"/>
        <v>50+</v>
      </c>
      <c r="F2266" s="23" t="str">
        <f t="shared" si="411"/>
        <v>A</v>
      </c>
      <c r="G2266" s="27" t="s">
        <v>28</v>
      </c>
      <c r="H2266" s="27" t="str">
        <f t="shared" si="405"/>
        <v/>
      </c>
      <c r="I2266" s="23" t="str">
        <f t="shared" si="412"/>
        <v>Messieurs</v>
      </c>
      <c r="J2266" t="str">
        <f t="shared" si="413"/>
        <v>483.0</v>
      </c>
      <c r="K2266">
        <f t="shared" si="414"/>
        <v>4</v>
      </c>
      <c r="L2266" s="23" t="str">
        <f t="shared" si="415"/>
        <v>R9 </v>
      </c>
      <c r="M2266" s="23" t="s">
        <v>6112</v>
      </c>
      <c r="N2266" s="23" t="s">
        <v>6113</v>
      </c>
      <c r="O2266" s="23" t="s">
        <v>2525</v>
      </c>
      <c r="P2266" s="23">
        <v>32606</v>
      </c>
      <c r="Q2266" s="23">
        <v>0.75</v>
      </c>
      <c r="R2266" s="23" t="s">
        <v>39</v>
      </c>
      <c r="S2266" s="23" t="s">
        <v>36</v>
      </c>
    </row>
    <row r="2267" spans="1:19" x14ac:dyDescent="0.35">
      <c r="A2267" s="23" t="str">
        <f t="shared" si="406"/>
        <v>Perret Célestin</v>
      </c>
      <c r="B2267" s="23" t="str">
        <f t="shared" si="407"/>
        <v>707.15.142.0</v>
      </c>
      <c r="C2267" s="23" t="str">
        <f t="shared" si="408"/>
        <v>R7</v>
      </c>
      <c r="D2267" s="23">
        <f t="shared" si="409"/>
        <v>2.6709999999999998</v>
      </c>
      <c r="E2267" s="23" t="str">
        <f t="shared" si="410"/>
        <v>12&amp;U</v>
      </c>
      <c r="F2267" s="23" t="str">
        <f t="shared" si="411"/>
        <v>A</v>
      </c>
      <c r="G2267" s="27" t="s">
        <v>4910</v>
      </c>
      <c r="H2267" s="27" t="str">
        <f t="shared" si="405"/>
        <v/>
      </c>
      <c r="I2267" s="23" t="str">
        <f t="shared" si="412"/>
        <v>Messieurs</v>
      </c>
      <c r="J2267" t="str">
        <f t="shared" si="413"/>
        <v>142.0</v>
      </c>
      <c r="K2267">
        <f t="shared" si="414"/>
        <v>1</v>
      </c>
      <c r="L2267" s="23" t="str">
        <f t="shared" si="415"/>
        <v>R7 </v>
      </c>
      <c r="M2267" s="23" t="s">
        <v>6609</v>
      </c>
      <c r="N2267" s="23" t="s">
        <v>6610</v>
      </c>
      <c r="O2267" s="23" t="s">
        <v>2518</v>
      </c>
      <c r="P2267" s="23">
        <v>14681</v>
      </c>
      <c r="Q2267" s="23">
        <v>2.6709999999999998</v>
      </c>
      <c r="R2267" s="23" t="s">
        <v>50</v>
      </c>
      <c r="S2267" s="23" t="s">
        <v>36</v>
      </c>
    </row>
    <row r="2268" spans="1:19" x14ac:dyDescent="0.35">
      <c r="A2268" s="23" t="str">
        <f t="shared" si="406"/>
        <v>Perret Charlotte</v>
      </c>
      <c r="B2268" s="23" t="str">
        <f t="shared" si="407"/>
        <v>707.80.556.0</v>
      </c>
      <c r="C2268" s="23" t="str">
        <f t="shared" si="408"/>
        <v>R7</v>
      </c>
      <c r="D2268" s="23">
        <f t="shared" si="409"/>
        <v>2.5859999999999999</v>
      </c>
      <c r="E2268" s="23" t="str">
        <f t="shared" si="410"/>
        <v>45+</v>
      </c>
      <c r="F2268" s="23" t="str">
        <f t="shared" si="411"/>
        <v>A</v>
      </c>
      <c r="G2268" s="27" t="s">
        <v>1733</v>
      </c>
      <c r="H2268" s="27" t="str">
        <f t="shared" si="405"/>
        <v/>
      </c>
      <c r="I2268" s="23" t="str">
        <f t="shared" si="412"/>
        <v>Dames</v>
      </c>
      <c r="J2268" t="str">
        <f t="shared" si="413"/>
        <v>556.0</v>
      </c>
      <c r="K2268">
        <f t="shared" si="414"/>
        <v>5</v>
      </c>
      <c r="L2268" s="23" t="str">
        <f t="shared" si="415"/>
        <v>R7 </v>
      </c>
      <c r="M2268" s="23" t="s">
        <v>2383</v>
      </c>
      <c r="N2268" s="23" t="s">
        <v>2384</v>
      </c>
      <c r="O2268" s="23" t="s">
        <v>2518</v>
      </c>
      <c r="P2268" s="23">
        <v>5290</v>
      </c>
      <c r="Q2268" s="23">
        <v>2.5859999999999999</v>
      </c>
      <c r="R2268" s="23" t="s">
        <v>76</v>
      </c>
      <c r="S2268" s="23" t="s">
        <v>36</v>
      </c>
    </row>
    <row r="2269" spans="1:19" x14ac:dyDescent="0.35">
      <c r="A2269" s="23" t="str">
        <f t="shared" si="406"/>
        <v>Perret Edgar</v>
      </c>
      <c r="B2269" s="23" t="str">
        <f t="shared" si="407"/>
        <v>707.11.361.0</v>
      </c>
      <c r="C2269" s="23" t="str">
        <f t="shared" si="408"/>
        <v>R7</v>
      </c>
      <c r="D2269" s="23">
        <f t="shared" si="409"/>
        <v>2.1139999999999999</v>
      </c>
      <c r="E2269" s="23" t="str">
        <f t="shared" si="410"/>
        <v>16&amp;U</v>
      </c>
      <c r="F2269" s="23" t="str">
        <f t="shared" si="411"/>
        <v>A</v>
      </c>
      <c r="G2269" s="27" t="s">
        <v>1733</v>
      </c>
      <c r="H2269" s="27" t="str">
        <f t="shared" si="405"/>
        <v/>
      </c>
      <c r="I2269" s="23" t="str">
        <f t="shared" si="412"/>
        <v>Messieurs</v>
      </c>
      <c r="J2269" t="str">
        <f t="shared" si="413"/>
        <v>361.0</v>
      </c>
      <c r="K2269">
        <f t="shared" si="414"/>
        <v>3</v>
      </c>
      <c r="L2269" s="23" t="str">
        <f t="shared" si="415"/>
        <v>R7 </v>
      </c>
      <c r="M2269" s="23" t="s">
        <v>2715</v>
      </c>
      <c r="N2269" s="23" t="s">
        <v>2716</v>
      </c>
      <c r="O2269" s="23" t="s">
        <v>2518</v>
      </c>
      <c r="P2269" s="23">
        <v>18550</v>
      </c>
      <c r="Q2269" s="23">
        <v>2.1139999999999999</v>
      </c>
      <c r="R2269" s="23" t="s">
        <v>85</v>
      </c>
      <c r="S2269" s="23" t="s">
        <v>36</v>
      </c>
    </row>
    <row r="2270" spans="1:19" x14ac:dyDescent="0.35">
      <c r="A2270" s="23" t="str">
        <f t="shared" si="406"/>
        <v>Perret Geoffroy</v>
      </c>
      <c r="B2270" s="23" t="str">
        <f t="shared" si="407"/>
        <v>707.74.312.0</v>
      </c>
      <c r="C2270" s="23" t="str">
        <f t="shared" si="408"/>
        <v>R6</v>
      </c>
      <c r="D2270" s="23">
        <f t="shared" si="409"/>
        <v>3.7170000000000001</v>
      </c>
      <c r="E2270" s="23" t="str">
        <f t="shared" si="410"/>
        <v>50+</v>
      </c>
      <c r="F2270" s="23" t="str">
        <f t="shared" si="411"/>
        <v>A</v>
      </c>
      <c r="G2270" s="27" t="s">
        <v>1733</v>
      </c>
      <c r="H2270" s="27" t="str">
        <f t="shared" si="405"/>
        <v/>
      </c>
      <c r="I2270" s="23" t="str">
        <f t="shared" si="412"/>
        <v>Messieurs</v>
      </c>
      <c r="J2270" t="str">
        <f t="shared" si="413"/>
        <v>312.0</v>
      </c>
      <c r="K2270">
        <f t="shared" si="414"/>
        <v>3</v>
      </c>
      <c r="L2270" s="23" t="str">
        <f t="shared" si="415"/>
        <v>R6 </v>
      </c>
      <c r="M2270" s="23" t="s">
        <v>6183</v>
      </c>
      <c r="N2270" s="23" t="s">
        <v>6184</v>
      </c>
      <c r="O2270" s="23" t="s">
        <v>2517</v>
      </c>
      <c r="P2270" s="23">
        <v>8910</v>
      </c>
      <c r="Q2270" s="23">
        <v>3.7170000000000001</v>
      </c>
      <c r="R2270" s="23" t="s">
        <v>39</v>
      </c>
      <c r="S2270" s="23" t="s">
        <v>36</v>
      </c>
    </row>
    <row r="2271" spans="1:19" x14ac:dyDescent="0.35">
      <c r="A2271" s="23" t="str">
        <f t="shared" si="406"/>
        <v>Perret Guillaume</v>
      </c>
      <c r="B2271" s="23" t="str">
        <f t="shared" si="407"/>
        <v>707.74.335.0</v>
      </c>
      <c r="C2271" s="23" t="str">
        <f t="shared" si="408"/>
        <v>R7</v>
      </c>
      <c r="D2271" s="23">
        <f t="shared" si="409"/>
        <v>3.097</v>
      </c>
      <c r="E2271" s="23" t="str">
        <f t="shared" si="410"/>
        <v>50+</v>
      </c>
      <c r="F2271" s="23" t="str">
        <f t="shared" si="411"/>
        <v>A</v>
      </c>
      <c r="G2271" s="27" t="s">
        <v>1733</v>
      </c>
      <c r="H2271" s="27" t="str">
        <f t="shared" ref="H2271:H2333" si="416">IF(B2271=B2270,1,"")</f>
        <v/>
      </c>
      <c r="I2271" s="23" t="str">
        <f t="shared" si="412"/>
        <v>Messieurs</v>
      </c>
      <c r="J2271" t="str">
        <f t="shared" si="413"/>
        <v>335.0</v>
      </c>
      <c r="K2271">
        <f t="shared" si="414"/>
        <v>3</v>
      </c>
      <c r="L2271" s="23" t="str">
        <f t="shared" si="415"/>
        <v>R7 </v>
      </c>
      <c r="M2271" s="23" t="s">
        <v>3230</v>
      </c>
      <c r="N2271" s="23" t="s">
        <v>3231</v>
      </c>
      <c r="O2271" s="23" t="s">
        <v>2518</v>
      </c>
      <c r="P2271" s="23">
        <v>12120</v>
      </c>
      <c r="Q2271" s="23">
        <v>3.097</v>
      </c>
      <c r="R2271" s="23" t="s">
        <v>39</v>
      </c>
      <c r="S2271" s="23" t="s">
        <v>36</v>
      </c>
    </row>
    <row r="2272" spans="1:19" x14ac:dyDescent="0.35">
      <c r="A2272" s="23" t="str">
        <f t="shared" si="406"/>
        <v>Perret Martin</v>
      </c>
      <c r="B2272" s="23" t="str">
        <f t="shared" si="407"/>
        <v>707.01.283.0</v>
      </c>
      <c r="C2272" s="23" t="str">
        <f t="shared" si="408"/>
        <v>R9</v>
      </c>
      <c r="D2272" s="23">
        <f t="shared" si="409"/>
        <v>0.75</v>
      </c>
      <c r="E2272" s="23" t="str">
        <f t="shared" si="410"/>
        <v>A</v>
      </c>
      <c r="F2272" s="23" t="str">
        <f t="shared" si="411"/>
        <v>A</v>
      </c>
      <c r="G2272" s="27" t="s">
        <v>29</v>
      </c>
      <c r="H2272" s="27" t="str">
        <f t="shared" si="416"/>
        <v/>
      </c>
      <c r="I2272" s="23" t="str">
        <f t="shared" si="412"/>
        <v>Messieurs</v>
      </c>
      <c r="J2272" t="str">
        <f t="shared" si="413"/>
        <v>283.0</v>
      </c>
      <c r="K2272">
        <f t="shared" si="414"/>
        <v>2</v>
      </c>
      <c r="L2272" s="23" t="str">
        <f t="shared" si="415"/>
        <v>R9 </v>
      </c>
      <c r="M2272" s="23" t="s">
        <v>4272</v>
      </c>
      <c r="N2272" s="23" t="s">
        <v>4273</v>
      </c>
      <c r="O2272" s="23" t="s">
        <v>2525</v>
      </c>
      <c r="P2272" s="23">
        <v>32606</v>
      </c>
      <c r="Q2272" s="23">
        <v>0.75</v>
      </c>
      <c r="R2272" s="23" t="s">
        <v>36</v>
      </c>
      <c r="S2272" s="23" t="s">
        <v>36</v>
      </c>
    </row>
    <row r="2273" spans="1:19" x14ac:dyDescent="0.35">
      <c r="A2273" s="23" t="str">
        <f t="shared" si="406"/>
        <v>Perret Mathias</v>
      </c>
      <c r="B2273" s="23" t="str">
        <f t="shared" si="407"/>
        <v>707.79.450.0</v>
      </c>
      <c r="C2273" s="23" t="str">
        <f t="shared" si="408"/>
        <v>R9</v>
      </c>
      <c r="D2273" s="23">
        <f t="shared" si="409"/>
        <v>0.75</v>
      </c>
      <c r="E2273" s="23" t="str">
        <f t="shared" si="410"/>
        <v>45+</v>
      </c>
      <c r="F2273" s="23" t="str">
        <f t="shared" si="411"/>
        <v>S</v>
      </c>
      <c r="G2273" s="27" t="s">
        <v>27</v>
      </c>
      <c r="H2273" s="27" t="str">
        <f t="shared" si="416"/>
        <v/>
      </c>
      <c r="I2273" s="23" t="str">
        <f t="shared" si="412"/>
        <v>Messieurs</v>
      </c>
      <c r="J2273" t="str">
        <f t="shared" si="413"/>
        <v>450.0</v>
      </c>
      <c r="K2273">
        <f t="shared" si="414"/>
        <v>4</v>
      </c>
      <c r="L2273" s="23" t="str">
        <f t="shared" si="415"/>
        <v>R9 </v>
      </c>
      <c r="M2273" s="23" t="s">
        <v>1401</v>
      </c>
      <c r="N2273" s="23" t="s">
        <v>1402</v>
      </c>
      <c r="O2273" s="23" t="s">
        <v>2525</v>
      </c>
      <c r="P2273" s="23">
        <v>32606</v>
      </c>
      <c r="Q2273" s="23">
        <v>0.75</v>
      </c>
      <c r="R2273" s="23" t="s">
        <v>76</v>
      </c>
      <c r="S2273" s="23" t="s">
        <v>822</v>
      </c>
    </row>
    <row r="2274" spans="1:19" x14ac:dyDescent="0.35">
      <c r="A2274" s="23" t="str">
        <f t="shared" si="406"/>
        <v>Perret Patrick</v>
      </c>
      <c r="B2274" s="23" t="str">
        <f t="shared" si="407"/>
        <v>707.65.380.0</v>
      </c>
      <c r="C2274" s="23" t="str">
        <f t="shared" si="408"/>
        <v>R7</v>
      </c>
      <c r="D2274" s="23">
        <f t="shared" si="409"/>
        <v>2.29</v>
      </c>
      <c r="E2274" s="23" t="str">
        <f t="shared" si="410"/>
        <v>60+</v>
      </c>
      <c r="F2274" s="23" t="str">
        <f t="shared" si="411"/>
        <v>A</v>
      </c>
      <c r="G2274" s="27" t="s">
        <v>29</v>
      </c>
      <c r="H2274" s="27" t="str">
        <f t="shared" si="416"/>
        <v/>
      </c>
      <c r="I2274" s="23" t="str">
        <f t="shared" si="412"/>
        <v>Messieurs</v>
      </c>
      <c r="J2274" t="str">
        <f t="shared" si="413"/>
        <v>380.0</v>
      </c>
      <c r="K2274">
        <f t="shared" si="414"/>
        <v>3</v>
      </c>
      <c r="L2274" s="23" t="str">
        <f t="shared" si="415"/>
        <v>R7 </v>
      </c>
      <c r="M2274" s="23" t="s">
        <v>4199</v>
      </c>
      <c r="N2274" s="23" t="s">
        <v>4200</v>
      </c>
      <c r="O2274" s="23" t="s">
        <v>2518</v>
      </c>
      <c r="P2274" s="23">
        <v>17293</v>
      </c>
      <c r="Q2274" s="23">
        <v>2.29</v>
      </c>
      <c r="R2274" s="23" t="s">
        <v>47</v>
      </c>
      <c r="S2274" s="23" t="s">
        <v>36</v>
      </c>
    </row>
    <row r="2275" spans="1:19" x14ac:dyDescent="0.35">
      <c r="A2275" s="23" t="str">
        <f t="shared" si="406"/>
        <v>Perret Philippe</v>
      </c>
      <c r="B2275" s="23" t="str">
        <f t="shared" si="407"/>
        <v>707.46.246.0</v>
      </c>
      <c r="C2275" s="23" t="str">
        <f t="shared" si="408"/>
        <v>R9</v>
      </c>
      <c r="D2275" s="23">
        <f t="shared" si="409"/>
        <v>0.75</v>
      </c>
      <c r="E2275" s="23" t="str">
        <f t="shared" si="410"/>
        <v>80+</v>
      </c>
      <c r="F2275" s="23" t="str">
        <f t="shared" si="411"/>
        <v>S</v>
      </c>
      <c r="G2275" s="27" t="s">
        <v>5553</v>
      </c>
      <c r="H2275" s="27" t="str">
        <f t="shared" si="416"/>
        <v/>
      </c>
      <c r="I2275" s="23" t="str">
        <f t="shared" si="412"/>
        <v>Messieurs</v>
      </c>
      <c r="J2275" t="str">
        <f t="shared" si="413"/>
        <v>246.0</v>
      </c>
      <c r="K2275">
        <f t="shared" si="414"/>
        <v>2</v>
      </c>
      <c r="L2275" s="23" t="str">
        <f t="shared" si="415"/>
        <v>R9 </v>
      </c>
      <c r="M2275" s="23" t="s">
        <v>5343</v>
      </c>
      <c r="N2275" s="23" t="s">
        <v>5344</v>
      </c>
      <c r="O2275" s="23" t="s">
        <v>2525</v>
      </c>
      <c r="P2275" s="23">
        <v>32606</v>
      </c>
      <c r="Q2275" s="23">
        <v>0.75</v>
      </c>
      <c r="R2275" s="23" t="s">
        <v>156</v>
      </c>
      <c r="S2275" s="23" t="s">
        <v>822</v>
      </c>
    </row>
    <row r="2276" spans="1:19" x14ac:dyDescent="0.35">
      <c r="A2276" s="23" t="str">
        <f t="shared" si="406"/>
        <v>Perret Richard</v>
      </c>
      <c r="B2276" s="23" t="str">
        <f t="shared" si="407"/>
        <v>707.75.442.0</v>
      </c>
      <c r="C2276" s="23" t="str">
        <f t="shared" si="408"/>
        <v>R7</v>
      </c>
      <c r="D2276" s="23">
        <f t="shared" si="409"/>
        <v>3.101</v>
      </c>
      <c r="E2276" s="23" t="str">
        <f t="shared" si="410"/>
        <v>50+</v>
      </c>
      <c r="F2276" s="23" t="str">
        <f t="shared" si="411"/>
        <v>A</v>
      </c>
      <c r="G2276" s="27" t="s">
        <v>27</v>
      </c>
      <c r="H2276" s="27" t="str">
        <f t="shared" si="416"/>
        <v/>
      </c>
      <c r="I2276" s="23" t="str">
        <f t="shared" si="412"/>
        <v>Messieurs</v>
      </c>
      <c r="J2276" t="str">
        <f t="shared" si="413"/>
        <v>442.0</v>
      </c>
      <c r="K2276">
        <f t="shared" si="414"/>
        <v>4</v>
      </c>
      <c r="L2276" s="23" t="str">
        <f t="shared" si="415"/>
        <v>R7 </v>
      </c>
      <c r="M2276" s="23" t="s">
        <v>191</v>
      </c>
      <c r="N2276" s="23" t="s">
        <v>192</v>
      </c>
      <c r="O2276" s="23" t="s">
        <v>2518</v>
      </c>
      <c r="P2276" s="23">
        <v>12096</v>
      </c>
      <c r="Q2276" s="23">
        <v>3.101</v>
      </c>
      <c r="R2276" s="23" t="s">
        <v>39</v>
      </c>
      <c r="S2276" s="23" t="s">
        <v>36</v>
      </c>
    </row>
    <row r="2277" spans="1:19" x14ac:dyDescent="0.35">
      <c r="A2277" s="23" t="str">
        <f t="shared" si="406"/>
        <v>Perret Thomas</v>
      </c>
      <c r="B2277" s="23" t="str">
        <f t="shared" si="407"/>
        <v>707.13.263.0</v>
      </c>
      <c r="C2277" s="23" t="str">
        <f t="shared" si="408"/>
        <v>R9</v>
      </c>
      <c r="D2277" s="23">
        <f t="shared" si="409"/>
        <v>0.53500000000000003</v>
      </c>
      <c r="E2277" s="23" t="str">
        <f t="shared" si="410"/>
        <v>14&amp;U</v>
      </c>
      <c r="F2277" s="23" t="str">
        <f t="shared" si="411"/>
        <v>A</v>
      </c>
      <c r="G2277" s="27" t="s">
        <v>29</v>
      </c>
      <c r="H2277" s="27" t="str">
        <f t="shared" si="416"/>
        <v/>
      </c>
      <c r="I2277" s="23" t="str">
        <f t="shared" si="412"/>
        <v>Messieurs</v>
      </c>
      <c r="J2277" t="str">
        <f t="shared" si="413"/>
        <v>263.0</v>
      </c>
      <c r="K2277">
        <f t="shared" si="414"/>
        <v>2</v>
      </c>
      <c r="L2277" s="23" t="str">
        <f t="shared" si="415"/>
        <v>R9 </v>
      </c>
      <c r="M2277" s="23" t="s">
        <v>5602</v>
      </c>
      <c r="N2277" s="23" t="s">
        <v>5603</v>
      </c>
      <c r="O2277" s="23" t="s">
        <v>2525</v>
      </c>
      <c r="P2277" s="23">
        <v>58917</v>
      </c>
      <c r="Q2277" s="23">
        <v>0.53500000000000003</v>
      </c>
      <c r="R2277" s="23" t="s">
        <v>81</v>
      </c>
      <c r="S2277" s="23" t="s">
        <v>36</v>
      </c>
    </row>
    <row r="2278" spans="1:19" x14ac:dyDescent="0.35">
      <c r="A2278" s="23" t="str">
        <f t="shared" si="406"/>
        <v>Perret Virginia</v>
      </c>
      <c r="B2278" s="23" t="str">
        <f t="shared" si="407"/>
        <v>707.65.869.0</v>
      </c>
      <c r="C2278" s="23" t="str">
        <f t="shared" si="408"/>
        <v>R7</v>
      </c>
      <c r="D2278" s="23">
        <f t="shared" si="409"/>
        <v>1.9730000000000001</v>
      </c>
      <c r="E2278" s="23" t="str">
        <f t="shared" si="410"/>
        <v>60+</v>
      </c>
      <c r="F2278" s="23" t="str">
        <f t="shared" si="411"/>
        <v>A</v>
      </c>
      <c r="G2278" s="27" t="s">
        <v>29</v>
      </c>
      <c r="H2278" s="27" t="str">
        <f t="shared" si="416"/>
        <v/>
      </c>
      <c r="I2278" s="23" t="str">
        <f t="shared" si="412"/>
        <v>Dames</v>
      </c>
      <c r="J2278" t="str">
        <f t="shared" si="413"/>
        <v>869.0</v>
      </c>
      <c r="K2278">
        <f t="shared" si="414"/>
        <v>8</v>
      </c>
      <c r="L2278" s="23" t="str">
        <f t="shared" si="415"/>
        <v>R7 </v>
      </c>
      <c r="M2278" s="23" t="s">
        <v>4124</v>
      </c>
      <c r="N2278" s="23" t="s">
        <v>4125</v>
      </c>
      <c r="O2278" s="23" t="s">
        <v>2518</v>
      </c>
      <c r="P2278" s="23">
        <v>6983</v>
      </c>
      <c r="Q2278" s="23">
        <v>1.9730000000000001</v>
      </c>
      <c r="R2278" s="23" t="s">
        <v>47</v>
      </c>
      <c r="S2278" s="23" t="s">
        <v>36</v>
      </c>
    </row>
    <row r="2279" spans="1:19" x14ac:dyDescent="0.35">
      <c r="A2279" s="23" t="str">
        <f t="shared" si="406"/>
        <v>Perret Yannick</v>
      </c>
      <c r="B2279" s="23" t="str">
        <f t="shared" si="407"/>
        <v>707.93.187.0</v>
      </c>
      <c r="C2279" s="23" t="str">
        <f t="shared" si="408"/>
        <v>R9</v>
      </c>
      <c r="D2279" s="23">
        <f t="shared" si="409"/>
        <v>0.75</v>
      </c>
      <c r="E2279" s="23" t="str">
        <f t="shared" si="410"/>
        <v>A</v>
      </c>
      <c r="F2279" s="23" t="str">
        <f t="shared" si="411"/>
        <v>S</v>
      </c>
      <c r="G2279" s="27" t="s">
        <v>28</v>
      </c>
      <c r="H2279" s="27" t="str">
        <f t="shared" si="416"/>
        <v/>
      </c>
      <c r="I2279" s="23" t="str">
        <f t="shared" si="412"/>
        <v>Messieurs</v>
      </c>
      <c r="J2279" t="str">
        <f t="shared" si="413"/>
        <v>187.0</v>
      </c>
      <c r="K2279">
        <f t="shared" si="414"/>
        <v>1</v>
      </c>
      <c r="L2279" s="23" t="str">
        <f t="shared" si="415"/>
        <v>R9 </v>
      </c>
      <c r="M2279" s="23" t="s">
        <v>1470</v>
      </c>
      <c r="N2279" s="23" t="s">
        <v>1471</v>
      </c>
      <c r="O2279" s="23" t="s">
        <v>2525</v>
      </c>
      <c r="P2279" s="23">
        <v>32606</v>
      </c>
      <c r="Q2279" s="23">
        <v>0.75</v>
      </c>
      <c r="R2279" s="23" t="s">
        <v>36</v>
      </c>
      <c r="S2279" s="23" t="s">
        <v>822</v>
      </c>
    </row>
    <row r="2280" spans="1:19" x14ac:dyDescent="0.35">
      <c r="A2280" s="23" t="str">
        <f t="shared" si="406"/>
        <v>Perrin Mathieu</v>
      </c>
      <c r="B2280" s="23" t="str">
        <f t="shared" si="407"/>
        <v>708.02.135.0</v>
      </c>
      <c r="C2280" s="23" t="str">
        <f t="shared" si="408"/>
        <v>R8</v>
      </c>
      <c r="D2280" s="23">
        <f t="shared" si="409"/>
        <v>1.325</v>
      </c>
      <c r="E2280" s="23" t="str">
        <f t="shared" si="410"/>
        <v>A</v>
      </c>
      <c r="F2280" s="23" t="str">
        <f t="shared" si="411"/>
        <v>S</v>
      </c>
      <c r="G2280" s="27" t="s">
        <v>3273</v>
      </c>
      <c r="H2280" s="27" t="str">
        <f t="shared" si="416"/>
        <v/>
      </c>
      <c r="I2280" s="23" t="str">
        <f t="shared" si="412"/>
        <v>Messieurs</v>
      </c>
      <c r="J2280" t="str">
        <f t="shared" si="413"/>
        <v>135.0</v>
      </c>
      <c r="K2280">
        <f t="shared" si="414"/>
        <v>1</v>
      </c>
      <c r="L2280" s="23" t="str">
        <f t="shared" si="415"/>
        <v>R8 </v>
      </c>
      <c r="M2280" s="23" t="s">
        <v>3433</v>
      </c>
      <c r="N2280" s="23" t="s">
        <v>3434</v>
      </c>
      <c r="O2280" s="23" t="s">
        <v>2522</v>
      </c>
      <c r="P2280" s="23">
        <v>25437</v>
      </c>
      <c r="Q2280" s="23">
        <v>1.325</v>
      </c>
      <c r="R2280" s="23" t="s">
        <v>36</v>
      </c>
      <c r="S2280" s="23" t="s">
        <v>822</v>
      </c>
    </row>
    <row r="2281" spans="1:19" x14ac:dyDescent="0.35">
      <c r="A2281" s="23" t="str">
        <f t="shared" si="406"/>
        <v>Perron Alain</v>
      </c>
      <c r="B2281" s="23" t="str">
        <f t="shared" si="407"/>
        <v>708.69.273.0</v>
      </c>
      <c r="C2281" s="23" t="str">
        <f t="shared" si="408"/>
        <v>R9</v>
      </c>
      <c r="D2281" s="23">
        <f t="shared" si="409"/>
        <v>0.75</v>
      </c>
      <c r="E2281" s="23" t="str">
        <f t="shared" si="410"/>
        <v>55+</v>
      </c>
      <c r="F2281" s="23" t="str">
        <f t="shared" si="411"/>
        <v>S</v>
      </c>
      <c r="G2281" s="27" t="s">
        <v>2783</v>
      </c>
      <c r="H2281" s="27" t="str">
        <f t="shared" si="416"/>
        <v/>
      </c>
      <c r="I2281" s="23" t="str">
        <f t="shared" si="412"/>
        <v>Messieurs</v>
      </c>
      <c r="J2281" t="str">
        <f t="shared" si="413"/>
        <v>273.0</v>
      </c>
      <c r="K2281">
        <f t="shared" si="414"/>
        <v>2</v>
      </c>
      <c r="L2281" s="23" t="str">
        <f t="shared" si="415"/>
        <v>R9 </v>
      </c>
      <c r="M2281" s="23" t="s">
        <v>751</v>
      </c>
      <c r="N2281" s="23" t="s">
        <v>752</v>
      </c>
      <c r="O2281" s="23" t="s">
        <v>2525</v>
      </c>
      <c r="P2281" s="23">
        <v>32606</v>
      </c>
      <c r="Q2281" s="23">
        <v>0.75</v>
      </c>
      <c r="R2281" s="23" t="s">
        <v>53</v>
      </c>
      <c r="S2281" s="23" t="s">
        <v>822</v>
      </c>
    </row>
    <row r="2282" spans="1:19" x14ac:dyDescent="0.35">
      <c r="A2282" s="23" t="str">
        <f t="shared" si="406"/>
        <v>Perron Marc</v>
      </c>
      <c r="B2282" s="23" t="str">
        <f t="shared" si="407"/>
        <v>708.00.240.0</v>
      </c>
      <c r="C2282" s="23" t="str">
        <f t="shared" si="408"/>
        <v>R9</v>
      </c>
      <c r="D2282" s="23">
        <f t="shared" si="409"/>
        <v>0.75</v>
      </c>
      <c r="E2282" s="23" t="str">
        <f t="shared" si="410"/>
        <v>A</v>
      </c>
      <c r="F2282" s="23" t="str">
        <f t="shared" si="411"/>
        <v>S</v>
      </c>
      <c r="G2282" s="27" t="s">
        <v>2783</v>
      </c>
      <c r="H2282" s="27" t="str">
        <f t="shared" si="416"/>
        <v/>
      </c>
      <c r="I2282" s="23" t="str">
        <f t="shared" si="412"/>
        <v>Messieurs</v>
      </c>
      <c r="J2282" t="str">
        <f t="shared" si="413"/>
        <v>240.0</v>
      </c>
      <c r="K2282">
        <f t="shared" si="414"/>
        <v>2</v>
      </c>
      <c r="L2282" s="23" t="str">
        <f t="shared" si="415"/>
        <v>R9 </v>
      </c>
      <c r="M2282" s="23" t="s">
        <v>1624</v>
      </c>
      <c r="N2282" s="23" t="s">
        <v>1625</v>
      </c>
      <c r="O2282" s="23" t="s">
        <v>2525</v>
      </c>
      <c r="P2282" s="23">
        <v>32606</v>
      </c>
      <c r="Q2282" s="23">
        <v>0.75</v>
      </c>
      <c r="R2282" s="23" t="s">
        <v>36</v>
      </c>
      <c r="S2282" s="23" t="s">
        <v>822</v>
      </c>
    </row>
    <row r="2283" spans="1:19" x14ac:dyDescent="0.35">
      <c r="A2283" s="23" t="str">
        <f t="shared" si="406"/>
        <v>Perronnet Thierry</v>
      </c>
      <c r="B2283" s="23" t="str">
        <f t="shared" si="407"/>
        <v>708.64.357.0</v>
      </c>
      <c r="C2283" s="23" t="str">
        <f t="shared" si="408"/>
        <v>R8</v>
      </c>
      <c r="D2283" s="23">
        <f t="shared" si="409"/>
        <v>1.73</v>
      </c>
      <c r="E2283" s="23" t="str">
        <f t="shared" si="410"/>
        <v>60+</v>
      </c>
      <c r="F2283" s="23" t="str">
        <f t="shared" si="411"/>
        <v>A</v>
      </c>
      <c r="G2283" s="27" t="s">
        <v>29</v>
      </c>
      <c r="H2283" s="27" t="str">
        <f t="shared" si="416"/>
        <v/>
      </c>
      <c r="I2283" s="23" t="str">
        <f t="shared" si="412"/>
        <v>Messieurs</v>
      </c>
      <c r="J2283" t="str">
        <f t="shared" si="413"/>
        <v>357.0</v>
      </c>
      <c r="K2283">
        <f t="shared" si="414"/>
        <v>3</v>
      </c>
      <c r="L2283" s="23" t="str">
        <f t="shared" si="415"/>
        <v>R8 </v>
      </c>
      <c r="M2283" s="23" t="s">
        <v>4264</v>
      </c>
      <c r="N2283" s="23" t="s">
        <v>4265</v>
      </c>
      <c r="O2283" s="23" t="s">
        <v>2522</v>
      </c>
      <c r="P2283" s="23">
        <v>21602</v>
      </c>
      <c r="Q2283" s="23">
        <v>1.73</v>
      </c>
      <c r="R2283" s="23" t="s">
        <v>47</v>
      </c>
      <c r="S2283" s="23" t="s">
        <v>36</v>
      </c>
    </row>
    <row r="2284" spans="1:19" x14ac:dyDescent="0.35">
      <c r="A2284" s="23" t="str">
        <f t="shared" si="406"/>
        <v>Perroud Dan</v>
      </c>
      <c r="B2284" s="23" t="str">
        <f t="shared" si="407"/>
        <v>708.99.174.0</v>
      </c>
      <c r="C2284" s="23" t="str">
        <f t="shared" si="408"/>
        <v>R9</v>
      </c>
      <c r="D2284" s="23">
        <f t="shared" si="409"/>
        <v>0.75</v>
      </c>
      <c r="E2284" s="23" t="str">
        <f t="shared" si="410"/>
        <v>A</v>
      </c>
      <c r="F2284" s="23" t="str">
        <f t="shared" si="411"/>
        <v>S</v>
      </c>
      <c r="G2284" s="27" t="s">
        <v>25</v>
      </c>
      <c r="H2284" s="27" t="str">
        <f t="shared" si="416"/>
        <v/>
      </c>
      <c r="I2284" s="23" t="str">
        <f t="shared" si="412"/>
        <v>Messieurs</v>
      </c>
      <c r="J2284" t="str">
        <f t="shared" si="413"/>
        <v>174.0</v>
      </c>
      <c r="K2284">
        <f t="shared" si="414"/>
        <v>1</v>
      </c>
      <c r="L2284" s="23" t="str">
        <f t="shared" si="415"/>
        <v>R9 </v>
      </c>
      <c r="M2284" s="23" t="s">
        <v>937</v>
      </c>
      <c r="N2284" s="23" t="s">
        <v>938</v>
      </c>
      <c r="O2284" s="23" t="s">
        <v>2525</v>
      </c>
      <c r="P2284" s="23">
        <v>32606</v>
      </c>
      <c r="Q2284" s="23">
        <v>0.75</v>
      </c>
      <c r="R2284" s="23" t="s">
        <v>36</v>
      </c>
      <c r="S2284" s="23" t="s">
        <v>822</v>
      </c>
    </row>
    <row r="2285" spans="1:19" x14ac:dyDescent="0.35">
      <c r="A2285" s="23" t="str">
        <f t="shared" si="406"/>
        <v>Perroud Robin</v>
      </c>
      <c r="B2285" s="23" t="str">
        <f t="shared" si="407"/>
        <v>708.09.181.0</v>
      </c>
      <c r="C2285" s="23" t="str">
        <f t="shared" si="408"/>
        <v>R9</v>
      </c>
      <c r="D2285" s="23">
        <f t="shared" si="409"/>
        <v>0.75</v>
      </c>
      <c r="E2285" s="23" t="str">
        <f t="shared" si="410"/>
        <v>18&amp;U</v>
      </c>
      <c r="F2285" s="23" t="str">
        <f t="shared" si="411"/>
        <v>S</v>
      </c>
      <c r="G2285" s="27" t="s">
        <v>5553</v>
      </c>
      <c r="H2285" s="27" t="str">
        <f t="shared" si="416"/>
        <v/>
      </c>
      <c r="I2285" s="23" t="str">
        <f t="shared" si="412"/>
        <v>Messieurs</v>
      </c>
      <c r="J2285" t="str">
        <f t="shared" si="413"/>
        <v>181.0</v>
      </c>
      <c r="K2285">
        <f t="shared" si="414"/>
        <v>1</v>
      </c>
      <c r="L2285" s="23" t="str">
        <f t="shared" si="415"/>
        <v>R9 </v>
      </c>
      <c r="M2285" s="23" t="s">
        <v>5497</v>
      </c>
      <c r="N2285" s="23" t="s">
        <v>5498</v>
      </c>
      <c r="O2285" s="23" t="s">
        <v>2525</v>
      </c>
      <c r="P2285" s="23">
        <v>32606</v>
      </c>
      <c r="Q2285" s="23">
        <v>0.75</v>
      </c>
      <c r="R2285" s="23" t="s">
        <v>71</v>
      </c>
      <c r="S2285" s="23" t="s">
        <v>822</v>
      </c>
    </row>
    <row r="2286" spans="1:19" x14ac:dyDescent="0.35">
      <c r="A2286" s="23" t="str">
        <f t="shared" si="406"/>
        <v>Perruchoud Lionel</v>
      </c>
      <c r="B2286" s="23" t="str">
        <f t="shared" si="407"/>
        <v>708.98.315.0</v>
      </c>
      <c r="C2286" s="23" t="str">
        <f t="shared" si="408"/>
        <v>R9</v>
      </c>
      <c r="D2286" s="23">
        <f t="shared" si="409"/>
        <v>0.75</v>
      </c>
      <c r="E2286" s="23" t="str">
        <f t="shared" si="410"/>
        <v>A</v>
      </c>
      <c r="F2286" s="23" t="str">
        <f t="shared" si="411"/>
        <v>S</v>
      </c>
      <c r="G2286" s="27" t="s">
        <v>497</v>
      </c>
      <c r="H2286" s="27" t="str">
        <f t="shared" si="416"/>
        <v/>
      </c>
      <c r="I2286" s="23" t="str">
        <f t="shared" si="412"/>
        <v>Messieurs</v>
      </c>
      <c r="J2286" t="str">
        <f t="shared" si="413"/>
        <v>315.0</v>
      </c>
      <c r="K2286">
        <f t="shared" si="414"/>
        <v>3</v>
      </c>
      <c r="L2286" s="23" t="str">
        <f t="shared" si="415"/>
        <v>R9 </v>
      </c>
      <c r="M2286" s="23" t="s">
        <v>1259</v>
      </c>
      <c r="N2286" s="23" t="s">
        <v>1260</v>
      </c>
      <c r="O2286" s="23" t="s">
        <v>2525</v>
      </c>
      <c r="P2286" s="23">
        <v>32606</v>
      </c>
      <c r="Q2286" s="23">
        <v>0.75</v>
      </c>
      <c r="R2286" s="23" t="s">
        <v>36</v>
      </c>
      <c r="S2286" s="23" t="s">
        <v>822</v>
      </c>
    </row>
    <row r="2287" spans="1:19" x14ac:dyDescent="0.35">
      <c r="A2287" s="23" t="str">
        <f t="shared" si="406"/>
        <v>Perruchoud Valentin</v>
      </c>
      <c r="B2287" s="23" t="str">
        <f t="shared" si="407"/>
        <v>708.93.323.0</v>
      </c>
      <c r="C2287" s="23" t="str">
        <f t="shared" si="408"/>
        <v>R9</v>
      </c>
      <c r="D2287" s="23">
        <f t="shared" si="409"/>
        <v>0.75</v>
      </c>
      <c r="E2287" s="23" t="str">
        <f t="shared" si="410"/>
        <v>A</v>
      </c>
      <c r="F2287" s="23" t="str">
        <f t="shared" si="411"/>
        <v>S</v>
      </c>
      <c r="G2287" s="27" t="s">
        <v>497</v>
      </c>
      <c r="H2287" s="27" t="str">
        <f t="shared" si="416"/>
        <v/>
      </c>
      <c r="I2287" s="23" t="str">
        <f t="shared" si="412"/>
        <v>Messieurs</v>
      </c>
      <c r="J2287" t="str">
        <f t="shared" si="413"/>
        <v>323.0</v>
      </c>
      <c r="K2287">
        <f t="shared" si="414"/>
        <v>3</v>
      </c>
      <c r="L2287" s="23" t="str">
        <f t="shared" si="415"/>
        <v>R9 </v>
      </c>
      <c r="M2287" s="23" t="s">
        <v>1261</v>
      </c>
      <c r="N2287" s="23" t="s">
        <v>1262</v>
      </c>
      <c r="O2287" s="23" t="s">
        <v>2525</v>
      </c>
      <c r="P2287" s="23">
        <v>32606</v>
      </c>
      <c r="Q2287" s="23">
        <v>0.75</v>
      </c>
      <c r="R2287" s="23" t="s">
        <v>36</v>
      </c>
      <c r="S2287" s="23" t="s">
        <v>822</v>
      </c>
    </row>
    <row r="2288" spans="1:19" x14ac:dyDescent="0.35">
      <c r="A2288" s="23" t="str">
        <f t="shared" si="406"/>
        <v>Pery Arthur</v>
      </c>
      <c r="B2288" s="23" t="str">
        <f t="shared" si="407"/>
        <v>709.06.248.0</v>
      </c>
      <c r="C2288" s="23" t="str">
        <f t="shared" si="408"/>
        <v>R8</v>
      </c>
      <c r="D2288" s="23">
        <f t="shared" si="409"/>
        <v>1.6759999999999999</v>
      </c>
      <c r="E2288" s="23" t="str">
        <f t="shared" si="410"/>
        <v>A</v>
      </c>
      <c r="F2288" s="23" t="str">
        <f t="shared" si="411"/>
        <v>S</v>
      </c>
      <c r="G2288" s="27" t="s">
        <v>2783</v>
      </c>
      <c r="H2288" s="27" t="str">
        <f t="shared" si="416"/>
        <v/>
      </c>
      <c r="I2288" s="23" t="str">
        <f t="shared" si="412"/>
        <v>Messieurs</v>
      </c>
      <c r="J2288" t="str">
        <f t="shared" si="413"/>
        <v>248.0</v>
      </c>
      <c r="K2288">
        <f t="shared" si="414"/>
        <v>2</v>
      </c>
      <c r="L2288" s="23" t="str">
        <f t="shared" si="415"/>
        <v>R8 </v>
      </c>
      <c r="M2288" s="23" t="s">
        <v>2753</v>
      </c>
      <c r="N2288" s="23" t="s">
        <v>2754</v>
      </c>
      <c r="O2288" s="23" t="s">
        <v>2522</v>
      </c>
      <c r="P2288" s="23">
        <v>22080</v>
      </c>
      <c r="Q2288" s="23">
        <v>1.6759999999999999</v>
      </c>
      <c r="R2288" s="23" t="s">
        <v>36</v>
      </c>
      <c r="S2288" s="23" t="s">
        <v>822</v>
      </c>
    </row>
    <row r="2289" spans="1:19" x14ac:dyDescent="0.35">
      <c r="A2289" s="23" t="str">
        <f t="shared" si="406"/>
        <v>Peschke Reinhard</v>
      </c>
      <c r="B2289" s="23" t="str">
        <f t="shared" si="407"/>
        <v>710.36.262.0</v>
      </c>
      <c r="C2289" s="23" t="str">
        <f t="shared" si="408"/>
        <v>R9</v>
      </c>
      <c r="D2289" s="23">
        <f t="shared" si="409"/>
        <v>0.75</v>
      </c>
      <c r="E2289" s="23" t="str">
        <f t="shared" si="410"/>
        <v>90+</v>
      </c>
      <c r="F2289" s="23" t="str">
        <f t="shared" si="411"/>
        <v>S</v>
      </c>
      <c r="G2289" s="27" t="s">
        <v>5553</v>
      </c>
      <c r="H2289" s="27" t="str">
        <f t="shared" si="416"/>
        <v/>
      </c>
      <c r="I2289" s="23" t="str">
        <f t="shared" si="412"/>
        <v>Messieurs</v>
      </c>
      <c r="J2289" t="str">
        <f t="shared" si="413"/>
        <v>262.0</v>
      </c>
      <c r="K2289">
        <f t="shared" si="414"/>
        <v>2</v>
      </c>
      <c r="L2289" s="23" t="str">
        <f t="shared" si="415"/>
        <v>R9 </v>
      </c>
      <c r="M2289" s="23" t="s">
        <v>5455</v>
      </c>
      <c r="N2289" s="23" t="s">
        <v>5456</v>
      </c>
      <c r="O2289" s="23" t="s">
        <v>2525</v>
      </c>
      <c r="P2289" s="23">
        <v>32606</v>
      </c>
      <c r="Q2289" s="23">
        <v>0.75</v>
      </c>
      <c r="R2289" s="23" t="s">
        <v>3915</v>
      </c>
      <c r="S2289" s="23" t="s">
        <v>822</v>
      </c>
    </row>
    <row r="2290" spans="1:19" x14ac:dyDescent="0.35">
      <c r="A2290" s="23" t="str">
        <f t="shared" si="406"/>
        <v>PESCI Jade</v>
      </c>
      <c r="B2290" s="23" t="str">
        <f t="shared" si="407"/>
        <v>710.09.779.0</v>
      </c>
      <c r="C2290" s="23" t="str">
        <f t="shared" si="408"/>
        <v>R9</v>
      </c>
      <c r="D2290" s="23">
        <f t="shared" si="409"/>
        <v>0.75</v>
      </c>
      <c r="E2290" s="23" t="str">
        <f t="shared" si="410"/>
        <v>18&amp;U</v>
      </c>
      <c r="F2290" s="23" t="str">
        <f t="shared" si="411"/>
        <v>S</v>
      </c>
      <c r="G2290" s="27" t="s">
        <v>497</v>
      </c>
      <c r="H2290" s="27" t="str">
        <f t="shared" si="416"/>
        <v/>
      </c>
      <c r="I2290" s="23" t="str">
        <f t="shared" si="412"/>
        <v>Dames</v>
      </c>
      <c r="J2290" t="str">
        <f t="shared" si="413"/>
        <v>779.0</v>
      </c>
      <c r="K2290">
        <f t="shared" si="414"/>
        <v>7</v>
      </c>
      <c r="L2290" s="23" t="str">
        <f t="shared" si="415"/>
        <v>R9 </v>
      </c>
      <c r="M2290" s="23" t="s">
        <v>2576</v>
      </c>
      <c r="N2290" s="23" t="s">
        <v>2577</v>
      </c>
      <c r="O2290" s="23" t="s">
        <v>2525</v>
      </c>
      <c r="P2290" s="23">
        <v>11849</v>
      </c>
      <c r="Q2290" s="23">
        <v>0.75</v>
      </c>
      <c r="R2290" s="23" t="s">
        <v>71</v>
      </c>
      <c r="S2290" s="23" t="s">
        <v>822</v>
      </c>
    </row>
    <row r="2291" spans="1:19" x14ac:dyDescent="0.35">
      <c r="A2291" s="23" t="str">
        <f t="shared" si="406"/>
        <v>Pesenti Coralie</v>
      </c>
      <c r="B2291" s="23" t="str">
        <f t="shared" si="407"/>
        <v>710.91.514.0</v>
      </c>
      <c r="C2291" s="23" t="str">
        <f t="shared" si="408"/>
        <v>R6</v>
      </c>
      <c r="D2291" s="23">
        <f t="shared" si="409"/>
        <v>4.0730000000000004</v>
      </c>
      <c r="E2291" s="23" t="str">
        <f t="shared" si="410"/>
        <v>35+</v>
      </c>
      <c r="F2291" s="23" t="str">
        <f t="shared" si="411"/>
        <v>A</v>
      </c>
      <c r="G2291" s="27" t="s">
        <v>1733</v>
      </c>
      <c r="H2291" s="27" t="str">
        <f t="shared" si="416"/>
        <v/>
      </c>
      <c r="I2291" s="23" t="str">
        <f t="shared" si="412"/>
        <v>Dames</v>
      </c>
      <c r="J2291" t="str">
        <f t="shared" si="413"/>
        <v>514.0</v>
      </c>
      <c r="K2291">
        <f t="shared" si="414"/>
        <v>5</v>
      </c>
      <c r="L2291" s="23" t="str">
        <f t="shared" si="415"/>
        <v>R6 </v>
      </c>
      <c r="M2291" s="23" t="s">
        <v>6167</v>
      </c>
      <c r="N2291" s="23" t="s">
        <v>6168</v>
      </c>
      <c r="O2291" s="23" t="s">
        <v>2517</v>
      </c>
      <c r="P2291" s="23">
        <v>2591</v>
      </c>
      <c r="Q2291" s="23">
        <v>4.0730000000000004</v>
      </c>
      <c r="R2291" s="23" t="s">
        <v>42</v>
      </c>
      <c r="S2291" s="23" t="s">
        <v>36</v>
      </c>
    </row>
    <row r="2292" spans="1:19" x14ac:dyDescent="0.35">
      <c r="A2292" s="23" t="str">
        <f t="shared" si="406"/>
        <v>Peterson Victor</v>
      </c>
      <c r="B2292" s="23" t="str">
        <f t="shared" si="407"/>
        <v>711.03.477.0</v>
      </c>
      <c r="C2292" s="23" t="str">
        <f t="shared" si="408"/>
        <v>R5</v>
      </c>
      <c r="D2292" s="23">
        <f t="shared" si="409"/>
        <v>4.7729999999999997</v>
      </c>
      <c r="E2292" s="23" t="str">
        <f t="shared" si="410"/>
        <v>A</v>
      </c>
      <c r="F2292" s="23" t="str">
        <f t="shared" si="411"/>
        <v>A</v>
      </c>
      <c r="G2292" s="27" t="s">
        <v>1733</v>
      </c>
      <c r="H2292" s="27" t="str">
        <f t="shared" si="416"/>
        <v/>
      </c>
      <c r="I2292" s="23" t="str">
        <f t="shared" si="412"/>
        <v>Messieurs</v>
      </c>
      <c r="J2292" t="str">
        <f t="shared" si="413"/>
        <v>477.0</v>
      </c>
      <c r="K2292">
        <f t="shared" si="414"/>
        <v>4</v>
      </c>
      <c r="L2292" s="23" t="str">
        <f t="shared" si="415"/>
        <v>R5 </v>
      </c>
      <c r="M2292" s="23" t="s">
        <v>6163</v>
      </c>
      <c r="N2292" s="23" t="s">
        <v>6164</v>
      </c>
      <c r="O2292" s="23" t="s">
        <v>2536</v>
      </c>
      <c r="P2292" s="23">
        <v>4969</v>
      </c>
      <c r="Q2292" s="23">
        <v>4.7729999999999997</v>
      </c>
      <c r="R2292" s="23" t="s">
        <v>36</v>
      </c>
      <c r="S2292" s="23" t="s">
        <v>36</v>
      </c>
    </row>
    <row r="2293" spans="1:19" x14ac:dyDescent="0.35">
      <c r="A2293" s="23" t="str">
        <f t="shared" si="406"/>
        <v>Petrov Gueorgui</v>
      </c>
      <c r="B2293" s="23" t="str">
        <f t="shared" si="407"/>
        <v>711.06.177.0</v>
      </c>
      <c r="C2293" s="23" t="str">
        <f t="shared" si="408"/>
        <v>R9</v>
      </c>
      <c r="D2293" s="23">
        <f t="shared" si="409"/>
        <v>0.80800000000000005</v>
      </c>
      <c r="E2293" s="23" t="str">
        <f t="shared" si="410"/>
        <v>A</v>
      </c>
      <c r="F2293" s="23" t="str">
        <f t="shared" si="411"/>
        <v>A</v>
      </c>
      <c r="G2293" s="27" t="s">
        <v>5553</v>
      </c>
      <c r="H2293" s="27" t="str">
        <f t="shared" si="416"/>
        <v/>
      </c>
      <c r="I2293" s="23" t="str">
        <f t="shared" si="412"/>
        <v>Messieurs</v>
      </c>
      <c r="J2293" t="str">
        <f t="shared" si="413"/>
        <v>177.0</v>
      </c>
      <c r="K2293">
        <f t="shared" si="414"/>
        <v>1</v>
      </c>
      <c r="L2293" s="23" t="str">
        <f t="shared" si="415"/>
        <v>R9 </v>
      </c>
      <c r="M2293" s="23" t="s">
        <v>5329</v>
      </c>
      <c r="N2293" s="23" t="s">
        <v>5330</v>
      </c>
      <c r="O2293" s="23" t="s">
        <v>2525</v>
      </c>
      <c r="P2293" s="23">
        <v>31793</v>
      </c>
      <c r="Q2293" s="23">
        <v>0.80800000000000005</v>
      </c>
      <c r="R2293" s="23" t="s">
        <v>36</v>
      </c>
      <c r="S2293" s="23" t="s">
        <v>36</v>
      </c>
    </row>
    <row r="2294" spans="1:19" x14ac:dyDescent="0.35">
      <c r="A2294" s="23" t="str">
        <f t="shared" si="406"/>
        <v>Petrov Viktor</v>
      </c>
      <c r="B2294" s="23" t="str">
        <f t="shared" si="407"/>
        <v>711.02.201.0</v>
      </c>
      <c r="C2294" s="23" t="str">
        <f t="shared" si="408"/>
        <v>R7</v>
      </c>
      <c r="D2294" s="23">
        <f t="shared" si="409"/>
        <v>2.9940000000000002</v>
      </c>
      <c r="E2294" s="23" t="str">
        <f t="shared" si="410"/>
        <v>A</v>
      </c>
      <c r="F2294" s="23" t="str">
        <f t="shared" si="411"/>
        <v>A</v>
      </c>
      <c r="G2294" s="27" t="s">
        <v>5553</v>
      </c>
      <c r="H2294" s="27" t="str">
        <f t="shared" si="416"/>
        <v/>
      </c>
      <c r="I2294" s="23" t="str">
        <f t="shared" si="412"/>
        <v>Messieurs</v>
      </c>
      <c r="J2294" t="str">
        <f t="shared" si="413"/>
        <v>201.0</v>
      </c>
      <c r="K2294">
        <f t="shared" si="414"/>
        <v>2</v>
      </c>
      <c r="L2294" s="23" t="str">
        <f t="shared" si="415"/>
        <v>R7 </v>
      </c>
      <c r="M2294" s="23" t="s">
        <v>5161</v>
      </c>
      <c r="N2294" s="23" t="s">
        <v>5162</v>
      </c>
      <c r="O2294" s="23" t="s">
        <v>2518</v>
      </c>
      <c r="P2294" s="23">
        <v>12717</v>
      </c>
      <c r="Q2294" s="23">
        <v>2.9940000000000002</v>
      </c>
      <c r="R2294" s="23" t="s">
        <v>36</v>
      </c>
      <c r="S2294" s="23" t="s">
        <v>36</v>
      </c>
    </row>
    <row r="2295" spans="1:19" x14ac:dyDescent="0.35">
      <c r="A2295" s="23" t="str">
        <f t="shared" si="406"/>
        <v>Pétroz Andréa</v>
      </c>
      <c r="B2295" s="23" t="str">
        <f t="shared" si="407"/>
        <v>711.73.478.0</v>
      </c>
      <c r="C2295" s="23" t="str">
        <f t="shared" si="408"/>
        <v>R7</v>
      </c>
      <c r="D2295" s="23">
        <f t="shared" si="409"/>
        <v>2.3839999999999999</v>
      </c>
      <c r="E2295" s="23" t="str">
        <f t="shared" si="410"/>
        <v>50+</v>
      </c>
      <c r="F2295" s="23" t="str">
        <f t="shared" si="411"/>
        <v>A</v>
      </c>
      <c r="G2295" s="27" t="s">
        <v>1733</v>
      </c>
      <c r="H2295" s="27" t="str">
        <f t="shared" si="416"/>
        <v/>
      </c>
      <c r="I2295" s="23" t="str">
        <f t="shared" si="412"/>
        <v>Messieurs</v>
      </c>
      <c r="J2295" t="str">
        <f t="shared" si="413"/>
        <v>478.0</v>
      </c>
      <c r="K2295">
        <f t="shared" si="414"/>
        <v>4</v>
      </c>
      <c r="L2295" s="23" t="str">
        <f t="shared" si="415"/>
        <v>R7 </v>
      </c>
      <c r="M2295" s="23" t="s">
        <v>1916</v>
      </c>
      <c r="N2295" s="23" t="s">
        <v>1917</v>
      </c>
      <c r="O2295" s="23" t="s">
        <v>2518</v>
      </c>
      <c r="P2295" s="23">
        <v>16602</v>
      </c>
      <c r="Q2295" s="23">
        <v>2.3839999999999999</v>
      </c>
      <c r="R2295" s="23" t="s">
        <v>39</v>
      </c>
      <c r="S2295" s="23" t="s">
        <v>36</v>
      </c>
    </row>
    <row r="2296" spans="1:19" x14ac:dyDescent="0.35">
      <c r="A2296" s="23" t="str">
        <f t="shared" si="406"/>
        <v>Pétroz Bryan</v>
      </c>
      <c r="B2296" s="23" t="str">
        <f t="shared" si="407"/>
        <v>711.10.441.0</v>
      </c>
      <c r="C2296" s="23" t="str">
        <f t="shared" si="408"/>
        <v>R7</v>
      </c>
      <c r="D2296" s="23">
        <f t="shared" si="409"/>
        <v>2.8340000000000001</v>
      </c>
      <c r="E2296" s="23" t="str">
        <f t="shared" si="410"/>
        <v>16&amp;U</v>
      </c>
      <c r="F2296" s="23" t="str">
        <f t="shared" si="411"/>
        <v>A</v>
      </c>
      <c r="G2296" s="27" t="s">
        <v>1733</v>
      </c>
      <c r="H2296" s="27" t="str">
        <f t="shared" si="416"/>
        <v/>
      </c>
      <c r="I2296" s="23" t="str">
        <f t="shared" si="412"/>
        <v>Messieurs</v>
      </c>
      <c r="J2296" t="str">
        <f t="shared" si="413"/>
        <v>441.0</v>
      </c>
      <c r="K2296">
        <f t="shared" si="414"/>
        <v>4</v>
      </c>
      <c r="L2296" s="23" t="str">
        <f t="shared" si="415"/>
        <v>R7 </v>
      </c>
      <c r="M2296" s="23" t="s">
        <v>2349</v>
      </c>
      <c r="N2296" s="23" t="s">
        <v>2350</v>
      </c>
      <c r="O2296" s="23" t="s">
        <v>2518</v>
      </c>
      <c r="P2296" s="23">
        <v>13665</v>
      </c>
      <c r="Q2296" s="23">
        <v>2.8340000000000001</v>
      </c>
      <c r="R2296" s="23" t="s">
        <v>85</v>
      </c>
      <c r="S2296" s="23" t="s">
        <v>36</v>
      </c>
    </row>
    <row r="2297" spans="1:19" x14ac:dyDescent="0.35">
      <c r="A2297" s="23" t="str">
        <f t="shared" si="406"/>
        <v>Peultier Victor</v>
      </c>
      <c r="B2297" s="23" t="str">
        <f t="shared" si="407"/>
        <v>712.00.328.0</v>
      </c>
      <c r="C2297" s="23" t="str">
        <f t="shared" si="408"/>
        <v>R9</v>
      </c>
      <c r="D2297" s="23">
        <f t="shared" si="409"/>
        <v>0.75</v>
      </c>
      <c r="E2297" s="23" t="str">
        <f t="shared" si="410"/>
        <v>A</v>
      </c>
      <c r="F2297" s="23" t="str">
        <f t="shared" si="411"/>
        <v>S</v>
      </c>
      <c r="G2297" s="27" t="s">
        <v>28</v>
      </c>
      <c r="H2297" s="27" t="str">
        <f t="shared" si="416"/>
        <v/>
      </c>
      <c r="I2297" s="23" t="str">
        <f t="shared" si="412"/>
        <v>Messieurs</v>
      </c>
      <c r="J2297" t="str">
        <f t="shared" si="413"/>
        <v>328.0</v>
      </c>
      <c r="K2297">
        <f t="shared" si="414"/>
        <v>3</v>
      </c>
      <c r="L2297" s="23" t="str">
        <f t="shared" si="415"/>
        <v>R9 </v>
      </c>
      <c r="M2297" s="23" t="s">
        <v>1472</v>
      </c>
      <c r="N2297" s="23" t="s">
        <v>1473</v>
      </c>
      <c r="O2297" s="23" t="s">
        <v>2525</v>
      </c>
      <c r="P2297" s="23">
        <v>32606</v>
      </c>
      <c r="Q2297" s="23">
        <v>0.75</v>
      </c>
      <c r="R2297" s="23" t="s">
        <v>36</v>
      </c>
      <c r="S2297" s="23" t="s">
        <v>822</v>
      </c>
    </row>
    <row r="2298" spans="1:19" x14ac:dyDescent="0.35">
      <c r="A2298" s="23" t="str">
        <f t="shared" si="406"/>
        <v>Peytremann Manon</v>
      </c>
      <c r="B2298" s="23" t="str">
        <f t="shared" si="407"/>
        <v>712.07.605.0</v>
      </c>
      <c r="C2298" s="23" t="str">
        <f t="shared" si="408"/>
        <v>R8</v>
      </c>
      <c r="D2298" s="23">
        <f t="shared" si="409"/>
        <v>1.149</v>
      </c>
      <c r="E2298" s="23" t="str">
        <f t="shared" si="410"/>
        <v>A</v>
      </c>
      <c r="F2298" s="23" t="str">
        <f t="shared" si="411"/>
        <v>S</v>
      </c>
      <c r="G2298" s="27" t="s">
        <v>1733</v>
      </c>
      <c r="H2298" s="27" t="str">
        <f t="shared" si="416"/>
        <v/>
      </c>
      <c r="I2298" s="23" t="str">
        <f t="shared" si="412"/>
        <v>Dames</v>
      </c>
      <c r="J2298" t="str">
        <f t="shared" si="413"/>
        <v>605.0</v>
      </c>
      <c r="K2298">
        <f t="shared" si="414"/>
        <v>6</v>
      </c>
      <c r="L2298" s="23" t="str">
        <f t="shared" si="415"/>
        <v>R8 </v>
      </c>
      <c r="M2298" s="23" t="s">
        <v>1966</v>
      </c>
      <c r="N2298" s="23" t="s">
        <v>1967</v>
      </c>
      <c r="O2298" s="23" t="s">
        <v>2522</v>
      </c>
      <c r="P2298" s="23">
        <v>10078</v>
      </c>
      <c r="Q2298" s="23">
        <v>1.149</v>
      </c>
      <c r="R2298" s="23" t="s">
        <v>36</v>
      </c>
      <c r="S2298" s="23" t="s">
        <v>822</v>
      </c>
    </row>
    <row r="2299" spans="1:19" x14ac:dyDescent="0.35">
      <c r="A2299" s="23" t="str">
        <f t="shared" si="406"/>
        <v>Pfeiffer Ryter Véronique</v>
      </c>
      <c r="B2299" s="23" t="str">
        <f t="shared" si="407"/>
        <v>713.58.572.0</v>
      </c>
      <c r="C2299" s="23" t="str">
        <f t="shared" si="408"/>
        <v>R8</v>
      </c>
      <c r="D2299" s="23">
        <f t="shared" si="409"/>
        <v>1.4890000000000001</v>
      </c>
      <c r="E2299" s="23" t="str">
        <f t="shared" si="410"/>
        <v>65+</v>
      </c>
      <c r="F2299" s="23" t="str">
        <f t="shared" si="411"/>
        <v>A</v>
      </c>
      <c r="G2299" s="27" t="s">
        <v>497</v>
      </c>
      <c r="H2299" s="27" t="str">
        <f t="shared" si="416"/>
        <v/>
      </c>
      <c r="I2299" s="23" t="str">
        <f t="shared" si="412"/>
        <v>Dames</v>
      </c>
      <c r="J2299" t="str">
        <f t="shared" si="413"/>
        <v>572.0</v>
      </c>
      <c r="K2299">
        <f t="shared" si="414"/>
        <v>5</v>
      </c>
      <c r="L2299" s="23" t="str">
        <f t="shared" si="415"/>
        <v>R8 </v>
      </c>
      <c r="M2299" s="23" t="s">
        <v>495</v>
      </c>
      <c r="N2299" s="23" t="s">
        <v>496</v>
      </c>
      <c r="O2299" s="23" t="s">
        <v>2522</v>
      </c>
      <c r="P2299" s="23">
        <v>8645</v>
      </c>
      <c r="Q2299" s="23">
        <v>1.4890000000000001</v>
      </c>
      <c r="R2299" s="23" t="s">
        <v>96</v>
      </c>
      <c r="S2299" s="23" t="s">
        <v>36</v>
      </c>
    </row>
    <row r="2300" spans="1:19" x14ac:dyDescent="0.35">
      <c r="A2300" s="23" t="str">
        <f t="shared" si="406"/>
        <v>Pfister Casper</v>
      </c>
      <c r="B2300" s="23" t="str">
        <f t="shared" si="407"/>
        <v>714.06.475.0</v>
      </c>
      <c r="C2300" s="23" t="str">
        <f t="shared" si="408"/>
        <v>R9</v>
      </c>
      <c r="D2300" s="23">
        <f t="shared" si="409"/>
        <v>0.75</v>
      </c>
      <c r="E2300" s="23" t="str">
        <f t="shared" si="410"/>
        <v>A</v>
      </c>
      <c r="F2300" s="23" t="str">
        <f t="shared" si="411"/>
        <v>A</v>
      </c>
      <c r="G2300" s="27" t="s">
        <v>7003</v>
      </c>
      <c r="H2300" s="27" t="str">
        <f t="shared" si="416"/>
        <v/>
      </c>
      <c r="I2300" s="23" t="str">
        <f t="shared" si="412"/>
        <v>Messieurs</v>
      </c>
      <c r="J2300" t="str">
        <f t="shared" si="413"/>
        <v>475.0</v>
      </c>
      <c r="K2300">
        <f t="shared" si="414"/>
        <v>4</v>
      </c>
      <c r="L2300" s="23" t="str">
        <f t="shared" si="415"/>
        <v>R9 </v>
      </c>
      <c r="M2300" s="23" t="s">
        <v>348</v>
      </c>
      <c r="N2300" s="23" t="s">
        <v>349</v>
      </c>
      <c r="O2300" s="23" t="s">
        <v>2525</v>
      </c>
      <c r="P2300" s="23">
        <v>32606</v>
      </c>
      <c r="Q2300" s="23">
        <v>0.75</v>
      </c>
      <c r="R2300" s="23" t="s">
        <v>36</v>
      </c>
      <c r="S2300" s="23" t="s">
        <v>36</v>
      </c>
    </row>
    <row r="2301" spans="1:19" x14ac:dyDescent="0.35">
      <c r="A2301" s="23" t="str">
        <f t="shared" si="406"/>
        <v>Pfister Jerome</v>
      </c>
      <c r="B2301" s="23" t="str">
        <f t="shared" si="407"/>
        <v>714.73.243.1</v>
      </c>
      <c r="C2301" s="23" t="str">
        <f t="shared" si="408"/>
        <v>R7</v>
      </c>
      <c r="D2301" s="23">
        <f t="shared" si="409"/>
        <v>2.677</v>
      </c>
      <c r="E2301" s="23" t="str">
        <f t="shared" si="410"/>
        <v>50+</v>
      </c>
      <c r="F2301" s="23" t="str">
        <f t="shared" si="411"/>
        <v>A</v>
      </c>
      <c r="G2301" s="27" t="s">
        <v>4910</v>
      </c>
      <c r="H2301" s="27" t="str">
        <f t="shared" si="416"/>
        <v/>
      </c>
      <c r="I2301" s="23" t="str">
        <f t="shared" si="412"/>
        <v>Messieurs</v>
      </c>
      <c r="J2301" t="str">
        <f t="shared" si="413"/>
        <v>243.1</v>
      </c>
      <c r="K2301">
        <f t="shared" si="414"/>
        <v>2</v>
      </c>
      <c r="L2301" s="23" t="str">
        <f t="shared" si="415"/>
        <v>R7 </v>
      </c>
      <c r="M2301" s="23" t="s">
        <v>6607</v>
      </c>
      <c r="N2301" s="23" t="s">
        <v>6608</v>
      </c>
      <c r="O2301" s="23" t="s">
        <v>2518</v>
      </c>
      <c r="P2301" s="23">
        <v>14634</v>
      </c>
      <c r="Q2301" s="23">
        <v>2.677</v>
      </c>
      <c r="R2301" s="23" t="s">
        <v>39</v>
      </c>
      <c r="S2301" s="23" t="s">
        <v>36</v>
      </c>
    </row>
    <row r="2302" spans="1:19" x14ac:dyDescent="0.35">
      <c r="A2302" s="23" t="str">
        <f t="shared" si="406"/>
        <v>Pfister Jérôme</v>
      </c>
      <c r="B2302" s="23" t="str">
        <f t="shared" si="407"/>
        <v>714.73.243.0</v>
      </c>
      <c r="C2302" s="23" t="str">
        <f t="shared" si="408"/>
        <v>R9</v>
      </c>
      <c r="D2302" s="23">
        <f t="shared" si="409"/>
        <v>0.75</v>
      </c>
      <c r="E2302" s="23" t="str">
        <f t="shared" si="410"/>
        <v>50+</v>
      </c>
      <c r="F2302" s="23" t="str">
        <f t="shared" si="411"/>
        <v>S</v>
      </c>
      <c r="G2302" s="27" t="s">
        <v>28</v>
      </c>
      <c r="H2302" s="27" t="str">
        <f t="shared" si="416"/>
        <v/>
      </c>
      <c r="I2302" s="23" t="str">
        <f t="shared" si="412"/>
        <v>Messieurs</v>
      </c>
      <c r="J2302" t="str">
        <f t="shared" si="413"/>
        <v>243.0</v>
      </c>
      <c r="K2302">
        <f t="shared" si="414"/>
        <v>2</v>
      </c>
      <c r="L2302" s="23" t="str">
        <f t="shared" si="415"/>
        <v>R9 </v>
      </c>
      <c r="M2302" s="23" t="s">
        <v>332</v>
      </c>
      <c r="N2302" s="23" t="s">
        <v>333</v>
      </c>
      <c r="O2302" s="23" t="s">
        <v>2525</v>
      </c>
      <c r="P2302" s="23">
        <v>32606</v>
      </c>
      <c r="Q2302" s="23">
        <v>0.75</v>
      </c>
      <c r="R2302" s="23" t="s">
        <v>39</v>
      </c>
      <c r="S2302" s="23" t="s">
        <v>822</v>
      </c>
    </row>
    <row r="2303" spans="1:19" x14ac:dyDescent="0.35">
      <c r="A2303" s="23" t="str">
        <f t="shared" si="406"/>
        <v>Pfister Julien</v>
      </c>
      <c r="B2303" s="23" t="str">
        <f t="shared" si="407"/>
        <v>714.76.188.0</v>
      </c>
      <c r="C2303" s="23" t="str">
        <f t="shared" si="408"/>
        <v>R8</v>
      </c>
      <c r="D2303" s="23">
        <f t="shared" si="409"/>
        <v>1.276</v>
      </c>
      <c r="E2303" s="23" t="str">
        <f t="shared" si="410"/>
        <v>50+</v>
      </c>
      <c r="F2303" s="23" t="str">
        <f t="shared" si="411"/>
        <v>S</v>
      </c>
      <c r="G2303" s="27" t="s">
        <v>4910</v>
      </c>
      <c r="H2303" s="27" t="str">
        <f t="shared" si="416"/>
        <v/>
      </c>
      <c r="I2303" s="23" t="str">
        <f t="shared" si="412"/>
        <v>Messieurs</v>
      </c>
      <c r="J2303" t="str">
        <f t="shared" si="413"/>
        <v>188.0</v>
      </c>
      <c r="K2303">
        <f t="shared" si="414"/>
        <v>1</v>
      </c>
      <c r="L2303" s="23" t="str">
        <f t="shared" si="415"/>
        <v>R8 </v>
      </c>
      <c r="M2303" s="23" t="s">
        <v>6770</v>
      </c>
      <c r="N2303" s="23" t="s">
        <v>6771</v>
      </c>
      <c r="O2303" s="23" t="s">
        <v>2522</v>
      </c>
      <c r="P2303" s="23">
        <v>26033</v>
      </c>
      <c r="Q2303" s="23">
        <v>1.276</v>
      </c>
      <c r="R2303" s="23" t="s">
        <v>39</v>
      </c>
      <c r="S2303" s="23" t="s">
        <v>822</v>
      </c>
    </row>
    <row r="2304" spans="1:19" x14ac:dyDescent="0.35">
      <c r="A2304" s="23" t="str">
        <f t="shared" si="406"/>
        <v>Pfister Siri</v>
      </c>
      <c r="B2304" s="23" t="str">
        <f t="shared" si="407"/>
        <v>714.09.782.0</v>
      </c>
      <c r="C2304" s="23" t="str">
        <f t="shared" si="408"/>
        <v>R4</v>
      </c>
      <c r="D2304" s="23">
        <f t="shared" si="409"/>
        <v>6.7119999999999997</v>
      </c>
      <c r="E2304" s="23" t="str">
        <f t="shared" si="410"/>
        <v>18&amp;U</v>
      </c>
      <c r="F2304" s="23" t="str">
        <f t="shared" si="411"/>
        <v>A</v>
      </c>
      <c r="G2304" s="27" t="s">
        <v>4910</v>
      </c>
      <c r="H2304" s="27" t="str">
        <f t="shared" si="416"/>
        <v/>
      </c>
      <c r="I2304" s="23" t="str">
        <f t="shared" si="412"/>
        <v>Dames</v>
      </c>
      <c r="J2304" t="str">
        <f t="shared" si="413"/>
        <v>782.0</v>
      </c>
      <c r="K2304">
        <f t="shared" si="414"/>
        <v>7</v>
      </c>
      <c r="L2304" s="23" t="str">
        <f t="shared" si="415"/>
        <v>R4 </v>
      </c>
      <c r="M2304" s="23" t="s">
        <v>6237</v>
      </c>
      <c r="N2304" s="23" t="s">
        <v>6238</v>
      </c>
      <c r="O2304" s="23" t="s">
        <v>2516</v>
      </c>
      <c r="P2304" s="23">
        <v>580</v>
      </c>
      <c r="Q2304" s="23">
        <v>6.7119999999999997</v>
      </c>
      <c r="R2304" s="23" t="s">
        <v>71</v>
      </c>
      <c r="S2304" s="23" t="s">
        <v>36</v>
      </c>
    </row>
    <row r="2305" spans="1:19" x14ac:dyDescent="0.35">
      <c r="A2305" s="23" t="str">
        <f t="shared" si="406"/>
        <v>Pham - Truong Linh</v>
      </c>
      <c r="B2305" s="23" t="str">
        <f t="shared" si="407"/>
        <v>715.78.340.0</v>
      </c>
      <c r="C2305" s="23" t="str">
        <f t="shared" si="408"/>
        <v>R8</v>
      </c>
      <c r="D2305" s="23">
        <f t="shared" si="409"/>
        <v>0.97599999999999998</v>
      </c>
      <c r="E2305" s="23" t="str">
        <f t="shared" si="410"/>
        <v>45+</v>
      </c>
      <c r="F2305" s="23" t="str">
        <f t="shared" si="411"/>
        <v>S</v>
      </c>
      <c r="G2305" s="27" t="s">
        <v>493</v>
      </c>
      <c r="H2305" s="27" t="str">
        <f t="shared" si="416"/>
        <v/>
      </c>
      <c r="I2305" s="23" t="str">
        <f t="shared" si="412"/>
        <v>Messieurs</v>
      </c>
      <c r="J2305" t="str">
        <f t="shared" si="413"/>
        <v>340.0</v>
      </c>
      <c r="K2305">
        <f t="shared" si="414"/>
        <v>3</v>
      </c>
      <c r="L2305" s="23" t="str">
        <f t="shared" si="415"/>
        <v>R8 </v>
      </c>
      <c r="M2305" s="23" t="s">
        <v>3626</v>
      </c>
      <c r="N2305" s="23" t="s">
        <v>3627</v>
      </c>
      <c r="O2305" s="23" t="s">
        <v>2522</v>
      </c>
      <c r="P2305" s="23">
        <v>29381</v>
      </c>
      <c r="Q2305" s="23">
        <v>0.97599999999999998</v>
      </c>
      <c r="R2305" s="23" t="s">
        <v>76</v>
      </c>
      <c r="S2305" s="23" t="s">
        <v>822</v>
      </c>
    </row>
    <row r="2306" spans="1:19" x14ac:dyDescent="0.35">
      <c r="A2306" s="23" t="str">
        <f t="shared" si="406"/>
        <v>Pham - Truong Thanh</v>
      </c>
      <c r="B2306" s="23" t="str">
        <f t="shared" si="407"/>
        <v>715.81.282.0</v>
      </c>
      <c r="C2306" s="23" t="str">
        <f t="shared" si="408"/>
        <v>R7</v>
      </c>
      <c r="D2306" s="23">
        <f t="shared" si="409"/>
        <v>2.9790000000000001</v>
      </c>
      <c r="E2306" s="23" t="str">
        <f t="shared" si="410"/>
        <v>45+</v>
      </c>
      <c r="F2306" s="23" t="str">
        <f t="shared" si="411"/>
        <v>S</v>
      </c>
      <c r="G2306" s="27" t="s">
        <v>493</v>
      </c>
      <c r="H2306" s="27" t="str">
        <f t="shared" si="416"/>
        <v/>
      </c>
      <c r="I2306" s="23" t="str">
        <f t="shared" si="412"/>
        <v>Messieurs</v>
      </c>
      <c r="J2306" t="str">
        <f t="shared" si="413"/>
        <v>282.0</v>
      </c>
      <c r="K2306">
        <f t="shared" si="414"/>
        <v>2</v>
      </c>
      <c r="L2306" s="23" t="str">
        <f t="shared" si="415"/>
        <v>R7 </v>
      </c>
      <c r="M2306" s="23" t="s">
        <v>3628</v>
      </c>
      <c r="N2306" s="23" t="s">
        <v>3629</v>
      </c>
      <c r="O2306" s="23" t="s">
        <v>2518</v>
      </c>
      <c r="P2306" s="23">
        <v>12816</v>
      </c>
      <c r="Q2306" s="23">
        <v>2.9790000000000001</v>
      </c>
      <c r="R2306" s="23" t="s">
        <v>76</v>
      </c>
      <c r="S2306" s="23" t="s">
        <v>822</v>
      </c>
    </row>
    <row r="2307" spans="1:19" x14ac:dyDescent="0.35">
      <c r="A2307" s="23" t="str">
        <f t="shared" si="406"/>
        <v>Pham Ilyan</v>
      </c>
      <c r="B2307" s="23" t="str">
        <f t="shared" si="407"/>
        <v>715.17.368.0</v>
      </c>
      <c r="C2307" s="23" t="str">
        <f t="shared" si="408"/>
        <v>R9</v>
      </c>
      <c r="D2307" s="23">
        <f t="shared" si="409"/>
        <v>0.75</v>
      </c>
      <c r="E2307" s="23" t="str">
        <f t="shared" si="410"/>
        <v>10&amp;U</v>
      </c>
      <c r="F2307" s="23" t="str">
        <f t="shared" si="411"/>
        <v>A</v>
      </c>
      <c r="G2307" s="27" t="s">
        <v>493</v>
      </c>
      <c r="H2307" s="27" t="str">
        <f t="shared" si="416"/>
        <v/>
      </c>
      <c r="I2307" s="23" t="str">
        <f t="shared" si="412"/>
        <v>Messieurs</v>
      </c>
      <c r="J2307" t="str">
        <f t="shared" si="413"/>
        <v>368.0</v>
      </c>
      <c r="K2307">
        <f t="shared" si="414"/>
        <v>3</v>
      </c>
      <c r="L2307" s="23" t="str">
        <f t="shared" si="415"/>
        <v>R9 </v>
      </c>
      <c r="M2307" s="23" t="s">
        <v>3634</v>
      </c>
      <c r="N2307" s="23" t="s">
        <v>3635</v>
      </c>
      <c r="O2307" s="23" t="s">
        <v>2525</v>
      </c>
      <c r="P2307" s="23">
        <v>32606</v>
      </c>
      <c r="Q2307" s="23">
        <v>0.75</v>
      </c>
      <c r="R2307" s="23" t="s">
        <v>106</v>
      </c>
      <c r="S2307" s="23" t="s">
        <v>36</v>
      </c>
    </row>
    <row r="2308" spans="1:19" x14ac:dyDescent="0.35">
      <c r="A2308" s="23" t="str">
        <f t="shared" ref="A2308:A2371" si="417">+N2308</f>
        <v>Pham Naël</v>
      </c>
      <c r="B2308" s="23" t="str">
        <f t="shared" ref="B2308:B2371" si="418">+M2308</f>
        <v>715.15.204.0</v>
      </c>
      <c r="C2308" s="23" t="str">
        <f t="shared" ref="C2308:C2371" si="419">LEFT(L2308,2)</f>
        <v>R9</v>
      </c>
      <c r="D2308" s="23">
        <f t="shared" ref="D2308:D2371" si="420">+Q2308</f>
        <v>0.76</v>
      </c>
      <c r="E2308" s="23" t="str">
        <f t="shared" ref="E2308:E2371" si="421">+R2308</f>
        <v>12&amp;U</v>
      </c>
      <c r="F2308" s="23" t="str">
        <f t="shared" ref="F2308:F2371" si="422">+S2308</f>
        <v>A</v>
      </c>
      <c r="G2308" s="27" t="s">
        <v>493</v>
      </c>
      <c r="H2308" s="27" t="str">
        <f t="shared" si="416"/>
        <v/>
      </c>
      <c r="I2308" s="23" t="str">
        <f t="shared" ref="I2308:I2371" si="423">IF(K2308&gt;4,"Dames","Messieurs")</f>
        <v>Messieurs</v>
      </c>
      <c r="J2308" t="str">
        <f t="shared" ref="J2308:J2371" si="424">RIGHT(B2308,5)</f>
        <v>204.0</v>
      </c>
      <c r="K2308">
        <f t="shared" ref="K2308:K2371" si="425">VALUE(LEFT(J2308,1))</f>
        <v>2</v>
      </c>
      <c r="L2308" s="23" t="str">
        <f t="shared" ref="L2308:L2371" si="426">+O2308</f>
        <v>R9 </v>
      </c>
      <c r="M2308" s="23" t="s">
        <v>2868</v>
      </c>
      <c r="N2308" s="23" t="s">
        <v>2869</v>
      </c>
      <c r="O2308" s="23" t="s">
        <v>2525</v>
      </c>
      <c r="P2308" s="23">
        <v>32489</v>
      </c>
      <c r="Q2308" s="23">
        <v>0.76</v>
      </c>
      <c r="R2308" s="23" t="s">
        <v>50</v>
      </c>
      <c r="S2308" s="23" t="s">
        <v>36</v>
      </c>
    </row>
    <row r="2309" spans="1:19" x14ac:dyDescent="0.35">
      <c r="A2309" s="23" t="str">
        <f t="shared" si="417"/>
        <v>Phan Minh Quan</v>
      </c>
      <c r="B2309" s="23" t="str">
        <f t="shared" si="418"/>
        <v>715.65.455.0</v>
      </c>
      <c r="C2309" s="23" t="str">
        <f t="shared" si="419"/>
        <v>R8</v>
      </c>
      <c r="D2309" s="23">
        <f t="shared" si="420"/>
        <v>1.7230000000000001</v>
      </c>
      <c r="E2309" s="23" t="str">
        <f t="shared" si="421"/>
        <v>60+</v>
      </c>
      <c r="F2309" s="23" t="str">
        <f t="shared" si="422"/>
        <v>S</v>
      </c>
      <c r="G2309" s="27" t="s">
        <v>4910</v>
      </c>
      <c r="H2309" s="27" t="str">
        <f t="shared" si="416"/>
        <v/>
      </c>
      <c r="I2309" s="23" t="str">
        <f t="shared" si="423"/>
        <v>Messieurs</v>
      </c>
      <c r="J2309" t="str">
        <f t="shared" si="424"/>
        <v>455.0</v>
      </c>
      <c r="K2309">
        <f t="shared" si="425"/>
        <v>4</v>
      </c>
      <c r="L2309" s="23" t="str">
        <f t="shared" si="426"/>
        <v>R8 </v>
      </c>
      <c r="M2309" s="23" t="s">
        <v>6726</v>
      </c>
      <c r="N2309" s="23" t="s">
        <v>6727</v>
      </c>
      <c r="O2309" s="23" t="s">
        <v>2522</v>
      </c>
      <c r="P2309" s="23">
        <v>21651</v>
      </c>
      <c r="Q2309" s="23">
        <v>1.7230000000000001</v>
      </c>
      <c r="R2309" s="23" t="s">
        <v>47</v>
      </c>
      <c r="S2309" s="23" t="s">
        <v>822</v>
      </c>
    </row>
    <row r="2310" spans="1:19" x14ac:dyDescent="0.35">
      <c r="A2310" s="23" t="str">
        <f t="shared" si="417"/>
        <v>Philippoz Max</v>
      </c>
      <c r="B2310" s="23" t="str">
        <f t="shared" si="418"/>
        <v>715.97.450.0</v>
      </c>
      <c r="C2310" s="23" t="str">
        <f t="shared" si="419"/>
        <v>R9</v>
      </c>
      <c r="D2310" s="23">
        <f t="shared" si="420"/>
        <v>0.75</v>
      </c>
      <c r="E2310" s="23" t="str">
        <f t="shared" si="421"/>
        <v>A</v>
      </c>
      <c r="F2310" s="23" t="str">
        <f t="shared" si="422"/>
        <v>S</v>
      </c>
      <c r="G2310" s="27" t="s">
        <v>2783</v>
      </c>
      <c r="H2310" s="27" t="str">
        <f t="shared" si="416"/>
        <v/>
      </c>
      <c r="I2310" s="23" t="str">
        <f t="shared" si="423"/>
        <v>Messieurs</v>
      </c>
      <c r="J2310" t="str">
        <f t="shared" si="424"/>
        <v>450.0</v>
      </c>
      <c r="K2310">
        <f t="shared" si="425"/>
        <v>4</v>
      </c>
      <c r="L2310" s="23" t="str">
        <f t="shared" si="426"/>
        <v>R9 </v>
      </c>
      <c r="M2310" s="23" t="s">
        <v>1626</v>
      </c>
      <c r="N2310" s="23" t="s">
        <v>1627</v>
      </c>
      <c r="O2310" s="23" t="s">
        <v>2525</v>
      </c>
      <c r="P2310" s="23">
        <v>32606</v>
      </c>
      <c r="Q2310" s="23">
        <v>0.75</v>
      </c>
      <c r="R2310" s="23" t="s">
        <v>36</v>
      </c>
      <c r="S2310" s="23" t="s">
        <v>822</v>
      </c>
    </row>
    <row r="2311" spans="1:19" x14ac:dyDescent="0.35">
      <c r="A2311" s="23" t="str">
        <f t="shared" si="417"/>
        <v>Philippoz-Bétrisey Caroline</v>
      </c>
      <c r="B2311" s="23" t="str">
        <f t="shared" si="418"/>
        <v>715.80.872.0</v>
      </c>
      <c r="C2311" s="23" t="str">
        <f t="shared" si="419"/>
        <v>R7</v>
      </c>
      <c r="D2311" s="23">
        <f t="shared" si="420"/>
        <v>2.5430000000000001</v>
      </c>
      <c r="E2311" s="23" t="str">
        <f t="shared" si="421"/>
        <v>45+</v>
      </c>
      <c r="F2311" s="23" t="str">
        <f t="shared" si="422"/>
        <v>A</v>
      </c>
      <c r="G2311" s="27" t="s">
        <v>25</v>
      </c>
      <c r="H2311" s="27" t="str">
        <f t="shared" si="416"/>
        <v/>
      </c>
      <c r="I2311" s="23" t="str">
        <f t="shared" si="423"/>
        <v>Dames</v>
      </c>
      <c r="J2311" t="str">
        <f t="shared" si="424"/>
        <v>872.0</v>
      </c>
      <c r="K2311">
        <f t="shared" si="425"/>
        <v>8</v>
      </c>
      <c r="L2311" s="23" t="str">
        <f t="shared" si="426"/>
        <v>R7 </v>
      </c>
      <c r="M2311" s="23" t="s">
        <v>499</v>
      </c>
      <c r="N2311" s="23" t="s">
        <v>500</v>
      </c>
      <c r="O2311" s="23" t="s">
        <v>2518</v>
      </c>
      <c r="P2311" s="23">
        <v>5378</v>
      </c>
      <c r="Q2311" s="23">
        <v>2.5430000000000001</v>
      </c>
      <c r="R2311" s="23" t="s">
        <v>76</v>
      </c>
      <c r="S2311" s="23" t="s">
        <v>36</v>
      </c>
    </row>
    <row r="2312" spans="1:19" x14ac:dyDescent="0.35">
      <c r="A2312" s="23" t="str">
        <f t="shared" si="417"/>
        <v>Piacentini Paola</v>
      </c>
      <c r="B2312" s="23" t="str">
        <f t="shared" si="418"/>
        <v>716.63.685.0</v>
      </c>
      <c r="C2312" s="23" t="str">
        <f t="shared" si="419"/>
        <v>R8</v>
      </c>
      <c r="D2312" s="23">
        <f t="shared" si="420"/>
        <v>1.052</v>
      </c>
      <c r="E2312" s="23" t="str">
        <f t="shared" si="421"/>
        <v>60+</v>
      </c>
      <c r="F2312" s="23" t="str">
        <f t="shared" si="422"/>
        <v>S</v>
      </c>
      <c r="G2312" s="27" t="s">
        <v>1733</v>
      </c>
      <c r="H2312" s="27" t="str">
        <f t="shared" si="416"/>
        <v/>
      </c>
      <c r="I2312" s="23" t="str">
        <f t="shared" si="423"/>
        <v>Dames</v>
      </c>
      <c r="J2312" t="str">
        <f t="shared" si="424"/>
        <v>685.0</v>
      </c>
      <c r="K2312">
        <f t="shared" si="425"/>
        <v>6</v>
      </c>
      <c r="L2312" s="23" t="str">
        <f t="shared" si="426"/>
        <v>R8 </v>
      </c>
      <c r="M2312" s="23" t="s">
        <v>3159</v>
      </c>
      <c r="N2312" s="23" t="s">
        <v>3160</v>
      </c>
      <c r="O2312" s="23" t="s">
        <v>2522</v>
      </c>
      <c r="P2312" s="23">
        <v>10476</v>
      </c>
      <c r="Q2312" s="23">
        <v>1.052</v>
      </c>
      <c r="R2312" s="23" t="s">
        <v>47</v>
      </c>
      <c r="S2312" s="23" t="s">
        <v>822</v>
      </c>
    </row>
    <row r="2313" spans="1:19" x14ac:dyDescent="0.35">
      <c r="A2313" s="23" t="str">
        <f t="shared" si="417"/>
        <v>Piccinini Fernando</v>
      </c>
      <c r="B2313" s="23" t="str">
        <f t="shared" si="418"/>
        <v>716.66.264.0</v>
      </c>
      <c r="C2313" s="23" t="str">
        <f t="shared" si="419"/>
        <v>R7</v>
      </c>
      <c r="D2313" s="23">
        <f t="shared" si="420"/>
        <v>2.109</v>
      </c>
      <c r="E2313" s="23" t="str">
        <f t="shared" si="421"/>
        <v>60+</v>
      </c>
      <c r="F2313" s="23" t="str">
        <f t="shared" si="422"/>
        <v>S</v>
      </c>
      <c r="G2313" s="27" t="s">
        <v>1733</v>
      </c>
      <c r="H2313" s="27" t="str">
        <f t="shared" si="416"/>
        <v/>
      </c>
      <c r="I2313" s="23" t="str">
        <f t="shared" si="423"/>
        <v>Messieurs</v>
      </c>
      <c r="J2313" t="str">
        <f t="shared" si="424"/>
        <v>264.0</v>
      </c>
      <c r="K2313">
        <f t="shared" si="425"/>
        <v>2</v>
      </c>
      <c r="L2313" s="23" t="str">
        <f t="shared" si="426"/>
        <v>R7 </v>
      </c>
      <c r="M2313" s="23" t="s">
        <v>3190</v>
      </c>
      <c r="N2313" s="23" t="s">
        <v>3191</v>
      </c>
      <c r="O2313" s="23" t="s">
        <v>2518</v>
      </c>
      <c r="P2313" s="23">
        <v>18582</v>
      </c>
      <c r="Q2313" s="23">
        <v>2.109</v>
      </c>
      <c r="R2313" s="23" t="s">
        <v>47</v>
      </c>
      <c r="S2313" s="23" t="s">
        <v>822</v>
      </c>
    </row>
    <row r="2314" spans="1:19" x14ac:dyDescent="0.35">
      <c r="A2314" s="23" t="str">
        <f t="shared" si="417"/>
        <v>Pichoir Maxime</v>
      </c>
      <c r="B2314" s="23" t="str">
        <f t="shared" si="418"/>
        <v>716.15.419.0</v>
      </c>
      <c r="C2314" s="23" t="str">
        <f t="shared" si="419"/>
        <v>R9</v>
      </c>
      <c r="D2314" s="23">
        <f t="shared" si="420"/>
        <v>0.82</v>
      </c>
      <c r="E2314" s="23" t="str">
        <f t="shared" si="421"/>
        <v>12&amp;U</v>
      </c>
      <c r="F2314" s="23" t="str">
        <f t="shared" si="422"/>
        <v>S</v>
      </c>
      <c r="G2314" s="27" t="s">
        <v>2783</v>
      </c>
      <c r="H2314" s="27" t="str">
        <f t="shared" si="416"/>
        <v/>
      </c>
      <c r="I2314" s="23" t="str">
        <f t="shared" si="423"/>
        <v>Messieurs</v>
      </c>
      <c r="J2314" t="str">
        <f t="shared" si="424"/>
        <v>419.0</v>
      </c>
      <c r="K2314">
        <f t="shared" si="425"/>
        <v>4</v>
      </c>
      <c r="L2314" s="23" t="str">
        <f t="shared" si="426"/>
        <v>R9 </v>
      </c>
      <c r="M2314" s="23" t="s">
        <v>4078</v>
      </c>
      <c r="N2314" s="23" t="s">
        <v>4079</v>
      </c>
      <c r="O2314" s="23" t="s">
        <v>2525</v>
      </c>
      <c r="P2314" s="23">
        <v>31581</v>
      </c>
      <c r="Q2314" s="23">
        <v>0.82</v>
      </c>
      <c r="R2314" s="23" t="s">
        <v>50</v>
      </c>
      <c r="S2314" s="23" t="s">
        <v>822</v>
      </c>
    </row>
    <row r="2315" spans="1:19" x14ac:dyDescent="0.35">
      <c r="A2315" s="23" t="str">
        <f t="shared" si="417"/>
        <v>Pienaar Deanne</v>
      </c>
      <c r="B2315" s="23" t="str">
        <f t="shared" si="418"/>
        <v>605.75.758.0</v>
      </c>
      <c r="C2315" s="23" t="str">
        <f t="shared" si="419"/>
        <v>R9</v>
      </c>
      <c r="D2315" s="23">
        <f t="shared" si="420"/>
        <v>0.74299999999999999</v>
      </c>
      <c r="E2315" s="23" t="str">
        <f t="shared" si="421"/>
        <v>50+</v>
      </c>
      <c r="F2315" s="23" t="str">
        <f t="shared" si="422"/>
        <v>A</v>
      </c>
      <c r="G2315" s="27" t="s">
        <v>1733</v>
      </c>
      <c r="H2315" s="27" t="str">
        <f t="shared" si="416"/>
        <v/>
      </c>
      <c r="I2315" s="23" t="str">
        <f t="shared" si="423"/>
        <v>Dames</v>
      </c>
      <c r="J2315" t="str">
        <f t="shared" si="424"/>
        <v>758.0</v>
      </c>
      <c r="K2315">
        <f t="shared" si="425"/>
        <v>7</v>
      </c>
      <c r="L2315" s="23" t="str">
        <f t="shared" si="426"/>
        <v>R9 </v>
      </c>
      <c r="M2315" s="23" t="s">
        <v>6211</v>
      </c>
      <c r="N2315" s="23" t="s">
        <v>6212</v>
      </c>
      <c r="O2315" s="23" t="s">
        <v>2525</v>
      </c>
      <c r="P2315" s="23">
        <v>16773</v>
      </c>
      <c r="Q2315" s="23">
        <v>0.74299999999999999</v>
      </c>
      <c r="R2315" s="23" t="s">
        <v>39</v>
      </c>
      <c r="S2315" s="23" t="s">
        <v>36</v>
      </c>
    </row>
    <row r="2316" spans="1:19" x14ac:dyDescent="0.35">
      <c r="A2316" s="23" t="str">
        <f t="shared" si="417"/>
        <v>Pieracci Yohan</v>
      </c>
      <c r="B2316" s="23" t="str">
        <f t="shared" si="418"/>
        <v>716.98.324.0</v>
      </c>
      <c r="C2316" s="23" t="str">
        <f t="shared" si="419"/>
        <v>R6</v>
      </c>
      <c r="D2316" s="23">
        <f t="shared" si="420"/>
        <v>4.3360000000000003</v>
      </c>
      <c r="E2316" s="23" t="str">
        <f t="shared" si="421"/>
        <v>A</v>
      </c>
      <c r="F2316" s="23" t="str">
        <f t="shared" si="422"/>
        <v>S</v>
      </c>
      <c r="G2316" s="27" t="s">
        <v>2783</v>
      </c>
      <c r="H2316" s="27" t="str">
        <f t="shared" si="416"/>
        <v/>
      </c>
      <c r="I2316" s="23" t="str">
        <f t="shared" si="423"/>
        <v>Messieurs</v>
      </c>
      <c r="J2316" t="str">
        <f t="shared" si="424"/>
        <v>324.0</v>
      </c>
      <c r="K2316">
        <f t="shared" si="425"/>
        <v>3</v>
      </c>
      <c r="L2316" s="23" t="str">
        <f t="shared" si="426"/>
        <v>R6 </v>
      </c>
      <c r="M2316" s="23" t="s">
        <v>1628</v>
      </c>
      <c r="N2316" s="23" t="s">
        <v>1629</v>
      </c>
      <c r="O2316" s="23" t="s">
        <v>2517</v>
      </c>
      <c r="P2316" s="23">
        <v>6389</v>
      </c>
      <c r="Q2316" s="23">
        <v>4.3360000000000003</v>
      </c>
      <c r="R2316" s="23" t="s">
        <v>36</v>
      </c>
      <c r="S2316" s="23" t="s">
        <v>822</v>
      </c>
    </row>
    <row r="2317" spans="1:19" x14ac:dyDescent="0.35">
      <c r="A2317" s="23" t="str">
        <f t="shared" si="417"/>
        <v>Pignat Samuel</v>
      </c>
      <c r="B2317" s="23" t="str">
        <f t="shared" si="418"/>
        <v>717.75.112.0</v>
      </c>
      <c r="C2317" s="23" t="str">
        <f t="shared" si="419"/>
        <v>R7</v>
      </c>
      <c r="D2317" s="23">
        <f t="shared" si="420"/>
        <v>2.29</v>
      </c>
      <c r="E2317" s="23" t="str">
        <f t="shared" si="421"/>
        <v>50+</v>
      </c>
      <c r="F2317" s="23" t="str">
        <f t="shared" si="422"/>
        <v>A</v>
      </c>
      <c r="G2317" s="27" t="s">
        <v>26</v>
      </c>
      <c r="H2317" s="27" t="str">
        <f t="shared" si="416"/>
        <v/>
      </c>
      <c r="I2317" s="23" t="str">
        <f t="shared" si="423"/>
        <v>Messieurs</v>
      </c>
      <c r="J2317" t="str">
        <f t="shared" si="424"/>
        <v>112.0</v>
      </c>
      <c r="K2317">
        <f t="shared" si="425"/>
        <v>1</v>
      </c>
      <c r="L2317" s="23" t="str">
        <f t="shared" si="426"/>
        <v>R7 </v>
      </c>
      <c r="M2317" s="23" t="s">
        <v>2081</v>
      </c>
      <c r="N2317" s="23" t="s">
        <v>2082</v>
      </c>
      <c r="O2317" s="23" t="s">
        <v>2518</v>
      </c>
      <c r="P2317" s="23">
        <v>17291</v>
      </c>
      <c r="Q2317" s="23">
        <v>2.29</v>
      </c>
      <c r="R2317" s="23" t="s">
        <v>39</v>
      </c>
      <c r="S2317" s="23" t="s">
        <v>36</v>
      </c>
    </row>
    <row r="2318" spans="1:19" x14ac:dyDescent="0.35">
      <c r="A2318" s="23" t="str">
        <f t="shared" si="417"/>
        <v>Piguet Camille</v>
      </c>
      <c r="B2318" s="23" t="str">
        <f t="shared" si="418"/>
        <v>717.87.755.0</v>
      </c>
      <c r="C2318" s="23" t="str">
        <f t="shared" si="419"/>
        <v>R8</v>
      </c>
      <c r="D2318" s="23">
        <f t="shared" si="420"/>
        <v>1.038</v>
      </c>
      <c r="E2318" s="23" t="str">
        <f t="shared" si="421"/>
        <v>35+</v>
      </c>
      <c r="F2318" s="23" t="str">
        <f t="shared" si="422"/>
        <v>S</v>
      </c>
      <c r="G2318" s="27" t="s">
        <v>28</v>
      </c>
      <c r="H2318" s="27" t="str">
        <f t="shared" si="416"/>
        <v/>
      </c>
      <c r="I2318" s="23" t="str">
        <f t="shared" si="423"/>
        <v>Dames</v>
      </c>
      <c r="J2318" t="str">
        <f t="shared" si="424"/>
        <v>755.0</v>
      </c>
      <c r="K2318">
        <f t="shared" si="425"/>
        <v>7</v>
      </c>
      <c r="L2318" s="23" t="str">
        <f t="shared" si="426"/>
        <v>R8 </v>
      </c>
      <c r="M2318" s="23" t="s">
        <v>253</v>
      </c>
      <c r="N2318" s="23" t="s">
        <v>254</v>
      </c>
      <c r="O2318" s="23" t="s">
        <v>2522</v>
      </c>
      <c r="P2318" s="23">
        <v>10531</v>
      </c>
      <c r="Q2318" s="23">
        <v>1.038</v>
      </c>
      <c r="R2318" s="23" t="s">
        <v>42</v>
      </c>
      <c r="S2318" s="23" t="s">
        <v>822</v>
      </c>
    </row>
    <row r="2319" spans="1:19" x14ac:dyDescent="0.35">
      <c r="A2319" s="23" t="str">
        <f t="shared" si="417"/>
        <v>Piguet Karim</v>
      </c>
      <c r="B2319" s="23" t="str">
        <f t="shared" si="418"/>
        <v>717.76.148.0</v>
      </c>
      <c r="C2319" s="23" t="str">
        <f t="shared" si="419"/>
        <v>R9</v>
      </c>
      <c r="D2319" s="23">
        <f t="shared" si="420"/>
        <v>0.75</v>
      </c>
      <c r="E2319" s="23" t="str">
        <f t="shared" si="421"/>
        <v>50+</v>
      </c>
      <c r="F2319" s="23" t="str">
        <f t="shared" si="422"/>
        <v>S</v>
      </c>
      <c r="G2319" s="27" t="s">
        <v>28</v>
      </c>
      <c r="H2319" s="27" t="str">
        <f t="shared" si="416"/>
        <v/>
      </c>
      <c r="I2319" s="23" t="str">
        <f t="shared" si="423"/>
        <v>Messieurs</v>
      </c>
      <c r="J2319" t="str">
        <f t="shared" si="424"/>
        <v>148.0</v>
      </c>
      <c r="K2319">
        <f t="shared" si="425"/>
        <v>1</v>
      </c>
      <c r="L2319" s="23" t="str">
        <f t="shared" si="426"/>
        <v>R9 </v>
      </c>
      <c r="M2319" s="23" t="s">
        <v>344</v>
      </c>
      <c r="N2319" s="23" t="s">
        <v>345</v>
      </c>
      <c r="O2319" s="23" t="s">
        <v>2525</v>
      </c>
      <c r="P2319" s="23">
        <v>32606</v>
      </c>
      <c r="Q2319" s="23">
        <v>0.75</v>
      </c>
      <c r="R2319" s="23" t="s">
        <v>39</v>
      </c>
      <c r="S2319" s="23" t="s">
        <v>822</v>
      </c>
    </row>
    <row r="2320" spans="1:19" x14ac:dyDescent="0.35">
      <c r="A2320" s="23" t="str">
        <f t="shared" si="417"/>
        <v>Pilet von Arx Léo</v>
      </c>
      <c r="B2320" s="23" t="str">
        <f t="shared" si="418"/>
        <v>717.04.402.0</v>
      </c>
      <c r="C2320" s="23" t="str">
        <f t="shared" si="419"/>
        <v>R9</v>
      </c>
      <c r="D2320" s="23">
        <f t="shared" si="420"/>
        <v>0.75</v>
      </c>
      <c r="E2320" s="23" t="str">
        <f t="shared" si="421"/>
        <v>A</v>
      </c>
      <c r="F2320" s="23" t="str">
        <f t="shared" si="422"/>
        <v>S</v>
      </c>
      <c r="G2320" s="27" t="s">
        <v>1733</v>
      </c>
      <c r="H2320" s="27" t="str">
        <f t="shared" si="416"/>
        <v/>
      </c>
      <c r="I2320" s="23" t="str">
        <f t="shared" si="423"/>
        <v>Messieurs</v>
      </c>
      <c r="J2320" t="str">
        <f t="shared" si="424"/>
        <v>402.0</v>
      </c>
      <c r="K2320">
        <f t="shared" si="425"/>
        <v>4</v>
      </c>
      <c r="L2320" s="23" t="str">
        <f t="shared" si="426"/>
        <v>R9 </v>
      </c>
      <c r="M2320" s="23" t="s">
        <v>1892</v>
      </c>
      <c r="N2320" s="23" t="s">
        <v>1893</v>
      </c>
      <c r="O2320" s="23" t="s">
        <v>2525</v>
      </c>
      <c r="P2320" s="23">
        <v>32606</v>
      </c>
      <c r="Q2320" s="23">
        <v>0.75</v>
      </c>
      <c r="R2320" s="23" t="s">
        <v>36</v>
      </c>
      <c r="S2320" s="23" t="s">
        <v>822</v>
      </c>
    </row>
    <row r="2321" spans="1:19" x14ac:dyDescent="0.35">
      <c r="A2321" s="23" t="str">
        <f t="shared" si="417"/>
        <v>Piller Yvan</v>
      </c>
      <c r="B2321" s="23" t="str">
        <f t="shared" si="418"/>
        <v>717.75.202.0</v>
      </c>
      <c r="C2321" s="23" t="str">
        <f t="shared" si="419"/>
        <v>R7</v>
      </c>
      <c r="D2321" s="23">
        <f t="shared" si="420"/>
        <v>2.1059999999999999</v>
      </c>
      <c r="E2321" s="23" t="str">
        <f t="shared" si="421"/>
        <v>50+</v>
      </c>
      <c r="F2321" s="23" t="str">
        <f t="shared" si="422"/>
        <v>A</v>
      </c>
      <c r="G2321" s="27" t="s">
        <v>2786</v>
      </c>
      <c r="H2321" s="27" t="str">
        <f t="shared" si="416"/>
        <v/>
      </c>
      <c r="I2321" s="23" t="str">
        <f t="shared" si="423"/>
        <v>Messieurs</v>
      </c>
      <c r="J2321" t="str">
        <f t="shared" si="424"/>
        <v>202.0</v>
      </c>
      <c r="K2321">
        <f t="shared" si="425"/>
        <v>2</v>
      </c>
      <c r="L2321" s="23" t="str">
        <f t="shared" si="426"/>
        <v>R7 </v>
      </c>
      <c r="M2321" s="23" t="s">
        <v>2966</v>
      </c>
      <c r="N2321" s="23" t="s">
        <v>2967</v>
      </c>
      <c r="O2321" s="23" t="s">
        <v>2518</v>
      </c>
      <c r="P2321" s="23">
        <v>18608</v>
      </c>
      <c r="Q2321" s="23">
        <v>2.1059999999999999</v>
      </c>
      <c r="R2321" s="23" t="s">
        <v>39</v>
      </c>
      <c r="S2321" s="23" t="s">
        <v>36</v>
      </c>
    </row>
    <row r="2322" spans="1:19" x14ac:dyDescent="0.35">
      <c r="A2322" s="23" t="str">
        <f t="shared" si="417"/>
        <v>Pillet Bertrand</v>
      </c>
      <c r="B2322" s="23" t="str">
        <f t="shared" si="418"/>
        <v>717.89.153.0</v>
      </c>
      <c r="C2322" s="23" t="str">
        <f t="shared" si="419"/>
        <v>R9</v>
      </c>
      <c r="D2322" s="23">
        <f t="shared" si="420"/>
        <v>0.75</v>
      </c>
      <c r="E2322" s="23" t="str">
        <f t="shared" si="421"/>
        <v>35+</v>
      </c>
      <c r="F2322" s="23" t="str">
        <f t="shared" si="422"/>
        <v>S</v>
      </c>
      <c r="G2322" s="27" t="s">
        <v>25</v>
      </c>
      <c r="H2322" s="27" t="str">
        <f t="shared" si="416"/>
        <v/>
      </c>
      <c r="I2322" s="23" t="str">
        <f t="shared" si="423"/>
        <v>Messieurs</v>
      </c>
      <c r="J2322" t="str">
        <f t="shared" si="424"/>
        <v>153.0</v>
      </c>
      <c r="K2322">
        <f t="shared" si="425"/>
        <v>1</v>
      </c>
      <c r="L2322" s="23" t="str">
        <f t="shared" si="426"/>
        <v>R9 </v>
      </c>
      <c r="M2322" s="23" t="s">
        <v>833</v>
      </c>
      <c r="N2322" s="23" t="s">
        <v>834</v>
      </c>
      <c r="O2322" s="23" t="s">
        <v>2525</v>
      </c>
      <c r="P2322" s="23">
        <v>32606</v>
      </c>
      <c r="Q2322" s="23">
        <v>0.75</v>
      </c>
      <c r="R2322" s="23" t="s">
        <v>42</v>
      </c>
      <c r="S2322" s="23" t="s">
        <v>822</v>
      </c>
    </row>
    <row r="2323" spans="1:19" x14ac:dyDescent="0.35">
      <c r="A2323" s="23" t="str">
        <f t="shared" si="417"/>
        <v>Pillon Gael</v>
      </c>
      <c r="B2323" s="23" t="str">
        <f t="shared" si="418"/>
        <v>605.14.335.0</v>
      </c>
      <c r="C2323" s="23" t="str">
        <f t="shared" si="419"/>
        <v>R9</v>
      </c>
      <c r="D2323" s="23">
        <f t="shared" si="420"/>
        <v>0.745</v>
      </c>
      <c r="E2323" s="23" t="str">
        <f t="shared" si="421"/>
        <v>12&amp;U</v>
      </c>
      <c r="F2323" s="23" t="str">
        <f t="shared" si="422"/>
        <v>A</v>
      </c>
      <c r="G2323" s="27" t="s">
        <v>3274</v>
      </c>
      <c r="H2323" s="27" t="str">
        <f t="shared" si="416"/>
        <v/>
      </c>
      <c r="I2323" s="23" t="str">
        <f t="shared" si="423"/>
        <v>Messieurs</v>
      </c>
      <c r="J2323" t="str">
        <f t="shared" si="424"/>
        <v>335.0</v>
      </c>
      <c r="K2323">
        <f t="shared" si="425"/>
        <v>3</v>
      </c>
      <c r="L2323" s="23" t="str">
        <f t="shared" si="426"/>
        <v>R9 </v>
      </c>
      <c r="M2323" s="23" t="s">
        <v>6019</v>
      </c>
      <c r="N2323" s="23" t="s">
        <v>6020</v>
      </c>
      <c r="O2323" s="23" t="s">
        <v>2525</v>
      </c>
      <c r="P2323" s="23">
        <v>44992</v>
      </c>
      <c r="Q2323" s="23">
        <v>0.745</v>
      </c>
      <c r="R2323" s="23" t="s">
        <v>50</v>
      </c>
      <c r="S2323" s="23" t="s">
        <v>36</v>
      </c>
    </row>
    <row r="2324" spans="1:19" x14ac:dyDescent="0.35">
      <c r="A2324" s="23" t="str">
        <f t="shared" si="417"/>
        <v>Pillonel Yves</v>
      </c>
      <c r="B2324" s="23" t="str">
        <f t="shared" si="418"/>
        <v>717.61.101.0</v>
      </c>
      <c r="C2324" s="23" t="str">
        <f t="shared" si="419"/>
        <v>R8</v>
      </c>
      <c r="D2324" s="23">
        <f t="shared" si="420"/>
        <v>1.3979999999999999</v>
      </c>
      <c r="E2324" s="23" t="str">
        <f t="shared" si="421"/>
        <v>65+</v>
      </c>
      <c r="F2324" s="23" t="str">
        <f t="shared" si="422"/>
        <v>A</v>
      </c>
      <c r="G2324" s="27" t="s">
        <v>3273</v>
      </c>
      <c r="H2324" s="27" t="str">
        <f t="shared" si="416"/>
        <v/>
      </c>
      <c r="I2324" s="23" t="str">
        <f t="shared" si="423"/>
        <v>Messieurs</v>
      </c>
      <c r="J2324" t="str">
        <f t="shared" si="424"/>
        <v>101.0</v>
      </c>
      <c r="K2324">
        <f t="shared" si="425"/>
        <v>1</v>
      </c>
      <c r="L2324" s="23" t="str">
        <f t="shared" si="426"/>
        <v>R8 </v>
      </c>
      <c r="M2324" s="23" t="s">
        <v>3493</v>
      </c>
      <c r="N2324" s="23" t="s">
        <v>3494</v>
      </c>
      <c r="O2324" s="23" t="s">
        <v>2522</v>
      </c>
      <c r="P2324" s="23">
        <v>24634</v>
      </c>
      <c r="Q2324" s="23">
        <v>1.3979999999999999</v>
      </c>
      <c r="R2324" s="23" t="s">
        <v>96</v>
      </c>
      <c r="S2324" s="23" t="s">
        <v>36</v>
      </c>
    </row>
    <row r="2325" spans="1:19" x14ac:dyDescent="0.35">
      <c r="A2325" s="23" t="str">
        <f t="shared" si="417"/>
        <v>Pilone Antoine</v>
      </c>
      <c r="B2325" s="23" t="str">
        <f t="shared" si="418"/>
        <v>717.14.166.0</v>
      </c>
      <c r="C2325" s="23" t="str">
        <f t="shared" si="419"/>
        <v>R7</v>
      </c>
      <c r="D2325" s="23">
        <f t="shared" si="420"/>
        <v>3.2130000000000001</v>
      </c>
      <c r="E2325" s="23" t="str">
        <f t="shared" si="421"/>
        <v>12&amp;U</v>
      </c>
      <c r="F2325" s="23" t="str">
        <f t="shared" si="422"/>
        <v>A</v>
      </c>
      <c r="G2325" s="27" t="s">
        <v>497</v>
      </c>
      <c r="H2325" s="27" t="str">
        <f t="shared" si="416"/>
        <v/>
      </c>
      <c r="I2325" s="23" t="str">
        <f t="shared" si="423"/>
        <v>Messieurs</v>
      </c>
      <c r="J2325" t="str">
        <f t="shared" si="424"/>
        <v>166.0</v>
      </c>
      <c r="K2325">
        <f t="shared" si="425"/>
        <v>1</v>
      </c>
      <c r="L2325" s="23" t="str">
        <f t="shared" si="426"/>
        <v>R7 </v>
      </c>
      <c r="M2325" s="23" t="s">
        <v>2819</v>
      </c>
      <c r="N2325" s="23" t="s">
        <v>2820</v>
      </c>
      <c r="O2325" s="23" t="s">
        <v>2518</v>
      </c>
      <c r="P2325" s="23">
        <v>11487</v>
      </c>
      <c r="Q2325" s="23">
        <v>3.2130000000000001</v>
      </c>
      <c r="R2325" s="23" t="s">
        <v>50</v>
      </c>
      <c r="S2325" s="23" t="s">
        <v>36</v>
      </c>
    </row>
    <row r="2326" spans="1:19" x14ac:dyDescent="0.35">
      <c r="A2326" s="23" t="str">
        <f t="shared" si="417"/>
        <v>Pin Guillaume</v>
      </c>
      <c r="B2326" s="23" t="str">
        <f t="shared" si="418"/>
        <v>717.85.310.0</v>
      </c>
      <c r="C2326" s="23" t="str">
        <f t="shared" si="419"/>
        <v>R9</v>
      </c>
      <c r="D2326" s="23">
        <f t="shared" si="420"/>
        <v>0.75</v>
      </c>
      <c r="E2326" s="23" t="str">
        <f t="shared" si="421"/>
        <v>40+</v>
      </c>
      <c r="F2326" s="23" t="str">
        <f t="shared" si="422"/>
        <v>A</v>
      </c>
      <c r="G2326" s="27" t="s">
        <v>27</v>
      </c>
      <c r="H2326" s="27" t="str">
        <f t="shared" si="416"/>
        <v/>
      </c>
      <c r="I2326" s="23" t="str">
        <f t="shared" si="423"/>
        <v>Messieurs</v>
      </c>
      <c r="J2326" t="str">
        <f t="shared" si="424"/>
        <v>310.0</v>
      </c>
      <c r="K2326">
        <f t="shared" si="425"/>
        <v>3</v>
      </c>
      <c r="L2326" s="23" t="str">
        <f t="shared" si="426"/>
        <v>R9 </v>
      </c>
      <c r="M2326" s="23" t="s">
        <v>6045</v>
      </c>
      <c r="N2326" s="23" t="s">
        <v>6046</v>
      </c>
      <c r="O2326" s="23" t="s">
        <v>2525</v>
      </c>
      <c r="P2326" s="23">
        <v>32606</v>
      </c>
      <c r="Q2326" s="23">
        <v>0.75</v>
      </c>
      <c r="R2326" s="23" t="s">
        <v>68</v>
      </c>
      <c r="S2326" s="23" t="s">
        <v>36</v>
      </c>
    </row>
    <row r="2327" spans="1:19" x14ac:dyDescent="0.35">
      <c r="A2327" s="23" t="str">
        <f t="shared" si="417"/>
        <v>Pinard Stephane</v>
      </c>
      <c r="B2327" s="23" t="str">
        <f t="shared" si="418"/>
        <v>717.74.226.0</v>
      </c>
      <c r="C2327" s="23" t="str">
        <f t="shared" si="419"/>
        <v>R5</v>
      </c>
      <c r="D2327" s="23">
        <f t="shared" si="420"/>
        <v>5.0270000000000001</v>
      </c>
      <c r="E2327" s="23" t="str">
        <f t="shared" si="421"/>
        <v>50+</v>
      </c>
      <c r="F2327" s="23" t="str">
        <f t="shared" si="422"/>
        <v>A</v>
      </c>
      <c r="G2327" s="27" t="s">
        <v>2783</v>
      </c>
      <c r="H2327" s="27" t="str">
        <f t="shared" si="416"/>
        <v/>
      </c>
      <c r="I2327" s="23" t="str">
        <f t="shared" si="423"/>
        <v>Messieurs</v>
      </c>
      <c r="J2327" t="str">
        <f t="shared" si="424"/>
        <v>226.0</v>
      </c>
      <c r="K2327">
        <f t="shared" si="425"/>
        <v>2</v>
      </c>
      <c r="L2327" s="23" t="str">
        <f t="shared" si="426"/>
        <v>R5 </v>
      </c>
      <c r="M2327" s="23" t="s">
        <v>5043</v>
      </c>
      <c r="N2327" s="23" t="s">
        <v>5044</v>
      </c>
      <c r="O2327" s="23" t="s">
        <v>2536</v>
      </c>
      <c r="P2327" s="23">
        <v>4216</v>
      </c>
      <c r="Q2327" s="23">
        <v>5.0270000000000001</v>
      </c>
      <c r="R2327" s="23" t="s">
        <v>39</v>
      </c>
      <c r="S2327" s="23" t="s">
        <v>36</v>
      </c>
    </row>
    <row r="2328" spans="1:19" x14ac:dyDescent="0.35">
      <c r="A2328" s="23" t="str">
        <f t="shared" si="417"/>
        <v>Pineda Jorge Andres</v>
      </c>
      <c r="B2328" s="23" t="str">
        <f t="shared" si="418"/>
        <v>717.83.449.0</v>
      </c>
      <c r="C2328" s="23" t="str">
        <f t="shared" si="419"/>
        <v>R9</v>
      </c>
      <c r="D2328" s="23">
        <f t="shared" si="420"/>
        <v>0.75</v>
      </c>
      <c r="E2328" s="23" t="str">
        <f t="shared" si="421"/>
        <v>40+</v>
      </c>
      <c r="F2328" s="23" t="str">
        <f t="shared" si="422"/>
        <v>S</v>
      </c>
      <c r="G2328" s="27" t="s">
        <v>5553</v>
      </c>
      <c r="H2328" s="27" t="str">
        <f t="shared" si="416"/>
        <v/>
      </c>
      <c r="I2328" s="23" t="str">
        <f t="shared" si="423"/>
        <v>Messieurs</v>
      </c>
      <c r="J2328" t="str">
        <f t="shared" si="424"/>
        <v>449.0</v>
      </c>
      <c r="K2328">
        <f t="shared" si="425"/>
        <v>4</v>
      </c>
      <c r="L2328" s="23" t="str">
        <f t="shared" si="426"/>
        <v>R9 </v>
      </c>
      <c r="M2328" s="23" t="s">
        <v>5443</v>
      </c>
      <c r="N2328" s="23" t="s">
        <v>5444</v>
      </c>
      <c r="O2328" s="23" t="s">
        <v>2525</v>
      </c>
      <c r="P2328" s="23">
        <v>32606</v>
      </c>
      <c r="Q2328" s="23">
        <v>0.75</v>
      </c>
      <c r="R2328" s="23" t="s">
        <v>68</v>
      </c>
      <c r="S2328" s="23" t="s">
        <v>822</v>
      </c>
    </row>
    <row r="2329" spans="1:19" x14ac:dyDescent="0.35">
      <c r="A2329" s="23" t="str">
        <f t="shared" si="417"/>
        <v>Pingeon Grégoire</v>
      </c>
      <c r="B2329" s="23" t="str">
        <f t="shared" si="418"/>
        <v>717.04.422.0</v>
      </c>
      <c r="C2329" s="23" t="str">
        <f t="shared" si="419"/>
        <v>R7</v>
      </c>
      <c r="D2329" s="23">
        <f t="shared" si="420"/>
        <v>3.4079999999999999</v>
      </c>
      <c r="E2329" s="23" t="str">
        <f t="shared" si="421"/>
        <v>A</v>
      </c>
      <c r="F2329" s="23" t="str">
        <f t="shared" si="422"/>
        <v>A</v>
      </c>
      <c r="G2329" s="27" t="s">
        <v>1733</v>
      </c>
      <c r="H2329" s="27" t="str">
        <f t="shared" si="416"/>
        <v/>
      </c>
      <c r="I2329" s="23" t="str">
        <f t="shared" si="423"/>
        <v>Messieurs</v>
      </c>
      <c r="J2329" t="str">
        <f t="shared" si="424"/>
        <v>422.0</v>
      </c>
      <c r="K2329">
        <f t="shared" si="425"/>
        <v>4</v>
      </c>
      <c r="L2329" s="23" t="str">
        <f t="shared" si="426"/>
        <v>R7 </v>
      </c>
      <c r="M2329" s="23" t="s">
        <v>3959</v>
      </c>
      <c r="N2329" s="23" t="s">
        <v>3960</v>
      </c>
      <c r="O2329" s="23" t="s">
        <v>2518</v>
      </c>
      <c r="P2329" s="23">
        <v>10438</v>
      </c>
      <c r="Q2329" s="23">
        <v>3.4079999999999999</v>
      </c>
      <c r="R2329" s="23" t="s">
        <v>36</v>
      </c>
      <c r="S2329" s="23" t="s">
        <v>36</v>
      </c>
    </row>
    <row r="2330" spans="1:19" x14ac:dyDescent="0.35">
      <c r="A2330" s="23" t="str">
        <f t="shared" si="417"/>
        <v>Pingeon Guillaume</v>
      </c>
      <c r="B2330" s="23" t="str">
        <f t="shared" si="418"/>
        <v>717.07.144.0</v>
      </c>
      <c r="C2330" s="23" t="str">
        <f t="shared" si="419"/>
        <v>R7</v>
      </c>
      <c r="D2330" s="23">
        <f t="shared" si="420"/>
        <v>2.9220000000000002</v>
      </c>
      <c r="E2330" s="23" t="str">
        <f t="shared" si="421"/>
        <v>A</v>
      </c>
      <c r="F2330" s="23" t="str">
        <f t="shared" si="422"/>
        <v>A</v>
      </c>
      <c r="G2330" s="27" t="s">
        <v>1733</v>
      </c>
      <c r="H2330" s="27" t="str">
        <f t="shared" si="416"/>
        <v/>
      </c>
      <c r="I2330" s="23" t="str">
        <f t="shared" si="423"/>
        <v>Messieurs</v>
      </c>
      <c r="J2330" t="str">
        <f t="shared" si="424"/>
        <v>144.0</v>
      </c>
      <c r="K2330">
        <f t="shared" si="425"/>
        <v>1</v>
      </c>
      <c r="L2330" s="23" t="str">
        <f t="shared" si="426"/>
        <v>R7 </v>
      </c>
      <c r="M2330" s="23" t="s">
        <v>3971</v>
      </c>
      <c r="N2330" s="23" t="s">
        <v>3972</v>
      </c>
      <c r="O2330" s="23" t="s">
        <v>2518</v>
      </c>
      <c r="P2330" s="23">
        <v>13164</v>
      </c>
      <c r="Q2330" s="23">
        <v>2.9220000000000002</v>
      </c>
      <c r="R2330" s="23" t="s">
        <v>36</v>
      </c>
      <c r="S2330" s="23" t="s">
        <v>36</v>
      </c>
    </row>
    <row r="2331" spans="1:19" x14ac:dyDescent="0.35">
      <c r="A2331" s="23" t="str">
        <f t="shared" si="417"/>
        <v>Pinget Manon</v>
      </c>
      <c r="B2331" s="23" t="str">
        <f t="shared" si="418"/>
        <v>717.96.630.0</v>
      </c>
      <c r="C2331" s="23" t="str">
        <f t="shared" si="419"/>
        <v>R9</v>
      </c>
      <c r="D2331" s="23">
        <f t="shared" si="420"/>
        <v>0.75</v>
      </c>
      <c r="E2331" s="23" t="str">
        <f t="shared" si="421"/>
        <v>30+</v>
      </c>
      <c r="F2331" s="23" t="str">
        <f t="shared" si="422"/>
        <v>A</v>
      </c>
      <c r="G2331" s="27" t="s">
        <v>28</v>
      </c>
      <c r="H2331" s="27" t="str">
        <f t="shared" si="416"/>
        <v/>
      </c>
      <c r="I2331" s="23" t="str">
        <f t="shared" si="423"/>
        <v>Dames</v>
      </c>
      <c r="J2331" t="str">
        <f t="shared" si="424"/>
        <v>630.0</v>
      </c>
      <c r="K2331">
        <f t="shared" si="425"/>
        <v>6</v>
      </c>
      <c r="L2331" s="23" t="str">
        <f t="shared" si="426"/>
        <v>R9 </v>
      </c>
      <c r="M2331" s="23" t="s">
        <v>3884</v>
      </c>
      <c r="N2331" s="23" t="s">
        <v>3885</v>
      </c>
      <c r="O2331" s="23" t="s">
        <v>2525</v>
      </c>
      <c r="P2331" s="23">
        <v>11849</v>
      </c>
      <c r="Q2331" s="23">
        <v>0.75</v>
      </c>
      <c r="R2331" s="23" t="s">
        <v>35</v>
      </c>
      <c r="S2331" s="23" t="s">
        <v>36</v>
      </c>
    </row>
    <row r="2332" spans="1:19" x14ac:dyDescent="0.35">
      <c r="A2332" s="23" t="str">
        <f t="shared" si="417"/>
        <v>Pinot Yvelin</v>
      </c>
      <c r="B2332" s="23" t="str">
        <f t="shared" si="418"/>
        <v>717.89.409.0</v>
      </c>
      <c r="C2332" s="23" t="str">
        <f t="shared" si="419"/>
        <v>R5</v>
      </c>
      <c r="D2332" s="23">
        <f t="shared" si="420"/>
        <v>5.0439999999999996</v>
      </c>
      <c r="E2332" s="23" t="str">
        <f t="shared" si="421"/>
        <v>35+</v>
      </c>
      <c r="F2332" s="23" t="str">
        <f t="shared" si="422"/>
        <v>A</v>
      </c>
      <c r="G2332" s="27" t="s">
        <v>493</v>
      </c>
      <c r="H2332" s="27" t="str">
        <f t="shared" si="416"/>
        <v/>
      </c>
      <c r="I2332" s="23" t="str">
        <f t="shared" si="423"/>
        <v>Messieurs</v>
      </c>
      <c r="J2332" t="str">
        <f t="shared" si="424"/>
        <v>409.0</v>
      </c>
      <c r="K2332">
        <f t="shared" si="425"/>
        <v>4</v>
      </c>
      <c r="L2332" s="23" t="str">
        <f t="shared" si="426"/>
        <v>R5 </v>
      </c>
      <c r="M2332" s="23" t="s">
        <v>2855</v>
      </c>
      <c r="N2332" s="23" t="s">
        <v>2856</v>
      </c>
      <c r="O2332" s="23" t="s">
        <v>2536</v>
      </c>
      <c r="P2332" s="23">
        <v>4172</v>
      </c>
      <c r="Q2332" s="23">
        <v>5.0439999999999996</v>
      </c>
      <c r="R2332" s="23" t="s">
        <v>42</v>
      </c>
      <c r="S2332" s="23" t="s">
        <v>36</v>
      </c>
    </row>
    <row r="2333" spans="1:19" x14ac:dyDescent="0.35">
      <c r="A2333" s="23" t="str">
        <f t="shared" si="417"/>
        <v>Pinske Yvonne</v>
      </c>
      <c r="B2333" s="23" t="str">
        <f t="shared" si="418"/>
        <v>717.70.634.0</v>
      </c>
      <c r="C2333" s="23" t="str">
        <f t="shared" si="419"/>
        <v>R9</v>
      </c>
      <c r="D2333" s="23">
        <f t="shared" si="420"/>
        <v>0.75</v>
      </c>
      <c r="E2333" s="23" t="str">
        <f t="shared" si="421"/>
        <v>55+</v>
      </c>
      <c r="F2333" s="23" t="str">
        <f t="shared" si="422"/>
        <v>S</v>
      </c>
      <c r="G2333" s="27" t="s">
        <v>4909</v>
      </c>
      <c r="H2333" s="27" t="str">
        <f t="shared" si="416"/>
        <v/>
      </c>
      <c r="I2333" s="23" t="str">
        <f t="shared" si="423"/>
        <v>Dames</v>
      </c>
      <c r="J2333" t="str">
        <f t="shared" si="424"/>
        <v>634.0</v>
      </c>
      <c r="K2333">
        <f t="shared" si="425"/>
        <v>6</v>
      </c>
      <c r="L2333" s="23" t="str">
        <f t="shared" si="426"/>
        <v>R9 </v>
      </c>
      <c r="M2333" s="23" t="s">
        <v>5757</v>
      </c>
      <c r="N2333" s="23" t="s">
        <v>5758</v>
      </c>
      <c r="O2333" s="23" t="s">
        <v>2525</v>
      </c>
      <c r="P2333" s="23">
        <v>11849</v>
      </c>
      <c r="Q2333" s="23">
        <v>0.75</v>
      </c>
      <c r="R2333" s="23" t="s">
        <v>53</v>
      </c>
      <c r="S2333" s="23" t="s">
        <v>822</v>
      </c>
    </row>
    <row r="2334" spans="1:19" x14ac:dyDescent="0.35">
      <c r="A2334" s="23" t="str">
        <f t="shared" si="417"/>
        <v>Pinto Matteo</v>
      </c>
      <c r="B2334" s="23" t="str">
        <f t="shared" si="418"/>
        <v>717.03.180.0</v>
      </c>
      <c r="C2334" s="23" t="str">
        <f t="shared" si="419"/>
        <v>R9</v>
      </c>
      <c r="D2334" s="23">
        <f t="shared" si="420"/>
        <v>0.75</v>
      </c>
      <c r="E2334" s="23" t="str">
        <f t="shared" si="421"/>
        <v>A</v>
      </c>
      <c r="F2334" s="23" t="str">
        <f t="shared" si="422"/>
        <v>S</v>
      </c>
      <c r="G2334" s="27" t="s">
        <v>497</v>
      </c>
      <c r="H2334" s="27" t="str">
        <f t="shared" ref="H2334:H2396" si="427">IF(B2334=B2333,1,"")</f>
        <v/>
      </c>
      <c r="I2334" s="23" t="str">
        <f t="shared" si="423"/>
        <v>Messieurs</v>
      </c>
      <c r="J2334" t="str">
        <f t="shared" si="424"/>
        <v>180.0</v>
      </c>
      <c r="K2334">
        <f t="shared" si="425"/>
        <v>1</v>
      </c>
      <c r="L2334" s="23" t="str">
        <f t="shared" si="426"/>
        <v>R9 </v>
      </c>
      <c r="M2334" s="23" t="s">
        <v>1263</v>
      </c>
      <c r="N2334" s="23" t="s">
        <v>1264</v>
      </c>
      <c r="O2334" s="23" t="s">
        <v>2525</v>
      </c>
      <c r="P2334" s="23">
        <v>32606</v>
      </c>
      <c r="Q2334" s="23">
        <v>0.75</v>
      </c>
      <c r="R2334" s="23" t="s">
        <v>36</v>
      </c>
      <c r="S2334" s="23" t="s">
        <v>822</v>
      </c>
    </row>
    <row r="2335" spans="1:19" x14ac:dyDescent="0.35">
      <c r="A2335" s="23" t="str">
        <f t="shared" si="417"/>
        <v>Pirl Michael</v>
      </c>
      <c r="B2335" s="23" t="str">
        <f t="shared" si="418"/>
        <v>718.86.310.0</v>
      </c>
      <c r="C2335" s="23" t="str">
        <f t="shared" si="419"/>
        <v>R5</v>
      </c>
      <c r="D2335" s="23">
        <f t="shared" si="420"/>
        <v>5.2009999999999996</v>
      </c>
      <c r="E2335" s="23" t="str">
        <f t="shared" si="421"/>
        <v>40+</v>
      </c>
      <c r="F2335" s="23" t="str">
        <f t="shared" si="422"/>
        <v>A</v>
      </c>
      <c r="G2335" s="27" t="s">
        <v>1733</v>
      </c>
      <c r="H2335" s="27" t="str">
        <f t="shared" si="427"/>
        <v/>
      </c>
      <c r="I2335" s="23" t="str">
        <f t="shared" si="423"/>
        <v>Messieurs</v>
      </c>
      <c r="J2335" t="str">
        <f t="shared" si="424"/>
        <v>310.0</v>
      </c>
      <c r="K2335">
        <f t="shared" si="425"/>
        <v>3</v>
      </c>
      <c r="L2335" s="23" t="str">
        <f t="shared" si="426"/>
        <v>R5 </v>
      </c>
      <c r="M2335" s="23" t="s">
        <v>1820</v>
      </c>
      <c r="N2335" s="23" t="s">
        <v>1821</v>
      </c>
      <c r="O2335" s="23" t="s">
        <v>2536</v>
      </c>
      <c r="P2335" s="23">
        <v>3798</v>
      </c>
      <c r="Q2335" s="23">
        <v>5.2009999999999996</v>
      </c>
      <c r="R2335" s="23" t="s">
        <v>68</v>
      </c>
      <c r="S2335" s="23" t="s">
        <v>36</v>
      </c>
    </row>
    <row r="2336" spans="1:19" x14ac:dyDescent="0.35">
      <c r="A2336" s="23" t="str">
        <f t="shared" si="417"/>
        <v>Pisani Rabbi Vincent</v>
      </c>
      <c r="B2336" s="23" t="str">
        <f t="shared" si="418"/>
        <v>718.13.309.0</v>
      </c>
      <c r="C2336" s="23" t="str">
        <f t="shared" si="419"/>
        <v>R9</v>
      </c>
      <c r="D2336" s="23">
        <f t="shared" si="420"/>
        <v>0.75</v>
      </c>
      <c r="E2336" s="23" t="str">
        <f t="shared" si="421"/>
        <v>14&amp;U</v>
      </c>
      <c r="F2336" s="23" t="str">
        <f t="shared" si="422"/>
        <v>S</v>
      </c>
      <c r="G2336" s="27" t="s">
        <v>5553</v>
      </c>
      <c r="H2336" s="27" t="str">
        <f t="shared" si="427"/>
        <v/>
      </c>
      <c r="I2336" s="23" t="str">
        <f t="shared" si="423"/>
        <v>Messieurs</v>
      </c>
      <c r="J2336" t="str">
        <f t="shared" si="424"/>
        <v>309.0</v>
      </c>
      <c r="K2336">
        <f t="shared" si="425"/>
        <v>3</v>
      </c>
      <c r="L2336" s="23" t="str">
        <f t="shared" si="426"/>
        <v>R9 </v>
      </c>
      <c r="M2336" s="23" t="s">
        <v>5481</v>
      </c>
      <c r="N2336" s="23" t="s">
        <v>5482</v>
      </c>
      <c r="O2336" s="23" t="s">
        <v>2525</v>
      </c>
      <c r="P2336" s="23">
        <v>32606</v>
      </c>
      <c r="Q2336" s="23">
        <v>0.75</v>
      </c>
      <c r="R2336" s="23" t="s">
        <v>81</v>
      </c>
      <c r="S2336" s="23" t="s">
        <v>822</v>
      </c>
    </row>
    <row r="2337" spans="1:19" x14ac:dyDescent="0.35">
      <c r="A2337" s="23" t="str">
        <f t="shared" si="417"/>
        <v>Piski Gabor</v>
      </c>
      <c r="B2337" s="23" t="str">
        <f t="shared" si="418"/>
        <v>718.69.254.0</v>
      </c>
      <c r="C2337" s="23" t="str">
        <f t="shared" si="419"/>
        <v>R9</v>
      </c>
      <c r="D2337" s="23">
        <f t="shared" si="420"/>
        <v>0.75</v>
      </c>
      <c r="E2337" s="23" t="str">
        <f t="shared" si="421"/>
        <v>55+</v>
      </c>
      <c r="F2337" s="23" t="str">
        <f t="shared" si="422"/>
        <v>S</v>
      </c>
      <c r="G2337" s="27" t="s">
        <v>5553</v>
      </c>
      <c r="H2337" s="27" t="str">
        <f t="shared" si="427"/>
        <v/>
      </c>
      <c r="I2337" s="23" t="str">
        <f t="shared" si="423"/>
        <v>Messieurs</v>
      </c>
      <c r="J2337" t="str">
        <f t="shared" si="424"/>
        <v>254.0</v>
      </c>
      <c r="K2337">
        <f t="shared" si="425"/>
        <v>2</v>
      </c>
      <c r="L2337" s="23" t="str">
        <f t="shared" si="426"/>
        <v>R9 </v>
      </c>
      <c r="M2337" s="23" t="s">
        <v>5451</v>
      </c>
      <c r="N2337" s="23" t="s">
        <v>5452</v>
      </c>
      <c r="O2337" s="23" t="s">
        <v>2525</v>
      </c>
      <c r="P2337" s="23">
        <v>32606</v>
      </c>
      <c r="Q2337" s="23">
        <v>0.75</v>
      </c>
      <c r="R2337" s="23" t="s">
        <v>53</v>
      </c>
      <c r="S2337" s="23" t="s">
        <v>822</v>
      </c>
    </row>
    <row r="2338" spans="1:19" x14ac:dyDescent="0.35">
      <c r="A2338" s="23" t="str">
        <f t="shared" si="417"/>
        <v>Pitonzo Flavio</v>
      </c>
      <c r="B2338" s="23" t="str">
        <f t="shared" si="418"/>
        <v>718.01.413.0</v>
      </c>
      <c r="C2338" s="23" t="str">
        <f t="shared" si="419"/>
        <v>R9</v>
      </c>
      <c r="D2338" s="23">
        <f t="shared" si="420"/>
        <v>0.75</v>
      </c>
      <c r="E2338" s="23" t="str">
        <f t="shared" si="421"/>
        <v>A</v>
      </c>
      <c r="F2338" s="23" t="str">
        <f t="shared" si="422"/>
        <v>S</v>
      </c>
      <c r="G2338" s="27" t="s">
        <v>2783</v>
      </c>
      <c r="H2338" s="27" t="str">
        <f t="shared" si="427"/>
        <v/>
      </c>
      <c r="I2338" s="23" t="str">
        <f t="shared" si="423"/>
        <v>Messieurs</v>
      </c>
      <c r="J2338" t="str">
        <f t="shared" si="424"/>
        <v>413.0</v>
      </c>
      <c r="K2338">
        <f t="shared" si="425"/>
        <v>4</v>
      </c>
      <c r="L2338" s="23" t="str">
        <f t="shared" si="426"/>
        <v>R9 </v>
      </c>
      <c r="M2338" s="23" t="s">
        <v>1630</v>
      </c>
      <c r="N2338" s="23" t="s">
        <v>1631</v>
      </c>
      <c r="O2338" s="23" t="s">
        <v>2525</v>
      </c>
      <c r="P2338" s="23">
        <v>32606</v>
      </c>
      <c r="Q2338" s="23">
        <v>0.75</v>
      </c>
      <c r="R2338" s="23" t="s">
        <v>36</v>
      </c>
      <c r="S2338" s="23" t="s">
        <v>822</v>
      </c>
    </row>
    <row r="2339" spans="1:19" x14ac:dyDescent="0.35">
      <c r="A2339" s="23" t="str">
        <f t="shared" si="417"/>
        <v>Pitt Anthony</v>
      </c>
      <c r="B2339" s="23" t="str">
        <f t="shared" si="418"/>
        <v>718.57.243.0</v>
      </c>
      <c r="C2339" s="23" t="str">
        <f t="shared" si="419"/>
        <v>R7</v>
      </c>
      <c r="D2339" s="23">
        <f t="shared" si="420"/>
        <v>1.8879999999999999</v>
      </c>
      <c r="E2339" s="23" t="str">
        <f t="shared" si="421"/>
        <v>65+</v>
      </c>
      <c r="F2339" s="23" t="str">
        <f t="shared" si="422"/>
        <v>A</v>
      </c>
      <c r="G2339" s="27" t="s">
        <v>5553</v>
      </c>
      <c r="H2339" s="27" t="str">
        <f t="shared" si="427"/>
        <v/>
      </c>
      <c r="I2339" s="23" t="str">
        <f t="shared" si="423"/>
        <v>Messieurs</v>
      </c>
      <c r="J2339" t="str">
        <f t="shared" si="424"/>
        <v>243.0</v>
      </c>
      <c r="K2339">
        <f t="shared" si="425"/>
        <v>2</v>
      </c>
      <c r="L2339" s="23" t="str">
        <f t="shared" si="426"/>
        <v>R7 </v>
      </c>
      <c r="M2339" s="23" t="s">
        <v>5209</v>
      </c>
      <c r="N2339" s="23" t="s">
        <v>5210</v>
      </c>
      <c r="O2339" s="23" t="s">
        <v>2518</v>
      </c>
      <c r="P2339" s="23">
        <v>20289</v>
      </c>
      <c r="Q2339" s="23">
        <v>1.8879999999999999</v>
      </c>
      <c r="R2339" s="23" t="s">
        <v>96</v>
      </c>
      <c r="S2339" s="23" t="s">
        <v>36</v>
      </c>
    </row>
    <row r="2340" spans="1:19" x14ac:dyDescent="0.35">
      <c r="A2340" s="23" t="str">
        <f t="shared" si="417"/>
        <v>Pittet Alicia</v>
      </c>
      <c r="B2340" s="23" t="str">
        <f t="shared" si="418"/>
        <v>718.12.714.0</v>
      </c>
      <c r="C2340" s="23" t="str">
        <f t="shared" si="419"/>
        <v>R6</v>
      </c>
      <c r="D2340" s="23">
        <f t="shared" si="420"/>
        <v>3.7730000000000001</v>
      </c>
      <c r="E2340" s="23" t="str">
        <f t="shared" si="421"/>
        <v>14&amp;U</v>
      </c>
      <c r="F2340" s="23" t="str">
        <f t="shared" si="422"/>
        <v>A</v>
      </c>
      <c r="G2340" s="27" t="s">
        <v>27</v>
      </c>
      <c r="H2340" s="27" t="str">
        <f t="shared" si="427"/>
        <v/>
      </c>
      <c r="I2340" s="23" t="str">
        <f t="shared" si="423"/>
        <v>Dames</v>
      </c>
      <c r="J2340" t="str">
        <f t="shared" si="424"/>
        <v>714.0</v>
      </c>
      <c r="K2340">
        <f t="shared" si="425"/>
        <v>7</v>
      </c>
      <c r="L2340" s="23" t="str">
        <f t="shared" si="426"/>
        <v>R6 </v>
      </c>
      <c r="M2340" s="23" t="s">
        <v>3846</v>
      </c>
      <c r="N2340" s="23" t="s">
        <v>3847</v>
      </c>
      <c r="O2340" s="23" t="s">
        <v>2517</v>
      </c>
      <c r="P2340" s="23">
        <v>3075</v>
      </c>
      <c r="Q2340" s="23">
        <v>3.7730000000000001</v>
      </c>
      <c r="R2340" s="23" t="s">
        <v>81</v>
      </c>
      <c r="S2340" s="23" t="s">
        <v>36</v>
      </c>
    </row>
    <row r="2341" spans="1:19" x14ac:dyDescent="0.35">
      <c r="A2341" s="23" t="str">
        <f t="shared" si="417"/>
        <v>Pittet Charlotte</v>
      </c>
      <c r="B2341" s="23" t="str">
        <f t="shared" si="418"/>
        <v>718.95.655.0</v>
      </c>
      <c r="C2341" s="23" t="str">
        <f t="shared" si="419"/>
        <v>R9</v>
      </c>
      <c r="D2341" s="23">
        <f t="shared" si="420"/>
        <v>0.75</v>
      </c>
      <c r="E2341" s="23" t="str">
        <f t="shared" si="421"/>
        <v>30+</v>
      </c>
      <c r="F2341" s="23" t="str">
        <f t="shared" si="422"/>
        <v>S</v>
      </c>
      <c r="G2341" s="27" t="s">
        <v>497</v>
      </c>
      <c r="H2341" s="27" t="str">
        <f t="shared" si="427"/>
        <v/>
      </c>
      <c r="I2341" s="23" t="str">
        <f t="shared" si="423"/>
        <v>Dames</v>
      </c>
      <c r="J2341" t="str">
        <f t="shared" si="424"/>
        <v>655.0</v>
      </c>
      <c r="K2341">
        <f t="shared" si="425"/>
        <v>6</v>
      </c>
      <c r="L2341" s="23" t="str">
        <f t="shared" si="426"/>
        <v>R9 </v>
      </c>
      <c r="M2341" s="23" t="s">
        <v>1265</v>
      </c>
      <c r="N2341" s="23" t="s">
        <v>1266</v>
      </c>
      <c r="O2341" s="23" t="s">
        <v>2525</v>
      </c>
      <c r="P2341" s="23">
        <v>11849</v>
      </c>
      <c r="Q2341" s="23">
        <v>0.75</v>
      </c>
      <c r="R2341" s="23" t="s">
        <v>35</v>
      </c>
      <c r="S2341" s="23" t="s">
        <v>822</v>
      </c>
    </row>
    <row r="2342" spans="1:19" x14ac:dyDescent="0.35">
      <c r="A2342" s="23" t="str">
        <f t="shared" si="417"/>
        <v>Pittet Elke</v>
      </c>
      <c r="B2342" s="23" t="str">
        <f t="shared" si="418"/>
        <v>718.71.558.0</v>
      </c>
      <c r="C2342" s="23" t="str">
        <f t="shared" si="419"/>
        <v>R9</v>
      </c>
      <c r="D2342" s="23">
        <f t="shared" si="420"/>
        <v>0.75</v>
      </c>
      <c r="E2342" s="23" t="str">
        <f t="shared" si="421"/>
        <v>55+</v>
      </c>
      <c r="F2342" s="23" t="str">
        <f t="shared" si="422"/>
        <v>A</v>
      </c>
      <c r="G2342" s="27" t="s">
        <v>29</v>
      </c>
      <c r="H2342" s="27" t="str">
        <f t="shared" si="427"/>
        <v/>
      </c>
      <c r="I2342" s="23" t="str">
        <f t="shared" si="423"/>
        <v>Dames</v>
      </c>
      <c r="J2342" t="str">
        <f t="shared" si="424"/>
        <v>558.0</v>
      </c>
      <c r="K2342">
        <f t="shared" si="425"/>
        <v>5</v>
      </c>
      <c r="L2342" s="23" t="str">
        <f t="shared" si="426"/>
        <v>R9 </v>
      </c>
      <c r="M2342" s="23" t="s">
        <v>3778</v>
      </c>
      <c r="N2342" s="23" t="s">
        <v>3779</v>
      </c>
      <c r="O2342" s="23" t="s">
        <v>2525</v>
      </c>
      <c r="P2342" s="23">
        <v>11849</v>
      </c>
      <c r="Q2342" s="23">
        <v>0.75</v>
      </c>
      <c r="R2342" s="23" t="s">
        <v>53</v>
      </c>
      <c r="S2342" s="23" t="s">
        <v>36</v>
      </c>
    </row>
    <row r="2343" spans="1:19" x14ac:dyDescent="0.35">
      <c r="A2343" s="23" t="str">
        <f t="shared" si="417"/>
        <v>Pittet Julia</v>
      </c>
      <c r="B2343" s="23" t="str">
        <f t="shared" si="418"/>
        <v>718.00.572.0</v>
      </c>
      <c r="C2343" s="23" t="str">
        <f t="shared" si="419"/>
        <v>R9</v>
      </c>
      <c r="D2343" s="23">
        <f t="shared" si="420"/>
        <v>0.75</v>
      </c>
      <c r="E2343" s="23" t="str">
        <f t="shared" si="421"/>
        <v>A</v>
      </c>
      <c r="F2343" s="23" t="str">
        <f t="shared" si="422"/>
        <v>S</v>
      </c>
      <c r="G2343" s="27" t="s">
        <v>4910</v>
      </c>
      <c r="H2343" s="27" t="str">
        <f t="shared" si="427"/>
        <v/>
      </c>
      <c r="I2343" s="23" t="str">
        <f t="shared" si="423"/>
        <v>Dames</v>
      </c>
      <c r="J2343" t="str">
        <f t="shared" si="424"/>
        <v>572.0</v>
      </c>
      <c r="K2343">
        <f t="shared" si="425"/>
        <v>5</v>
      </c>
      <c r="L2343" s="23" t="str">
        <f t="shared" si="426"/>
        <v>R9 </v>
      </c>
      <c r="M2343" s="23" t="s">
        <v>6513</v>
      </c>
      <c r="N2343" s="23" t="s">
        <v>6514</v>
      </c>
      <c r="O2343" s="23" t="s">
        <v>2525</v>
      </c>
      <c r="P2343" s="23">
        <v>11849</v>
      </c>
      <c r="Q2343" s="23">
        <v>0.75</v>
      </c>
      <c r="R2343" s="23" t="s">
        <v>36</v>
      </c>
      <c r="S2343" s="23" t="s">
        <v>822</v>
      </c>
    </row>
    <row r="2344" spans="1:19" x14ac:dyDescent="0.35">
      <c r="A2344" s="23" t="str">
        <f t="shared" si="417"/>
        <v>Pittet Laurence</v>
      </c>
      <c r="B2344" s="23" t="str">
        <f t="shared" si="418"/>
        <v>718.62.548.0</v>
      </c>
      <c r="C2344" s="23" t="str">
        <f t="shared" si="419"/>
        <v>R7</v>
      </c>
      <c r="D2344" s="23">
        <f t="shared" si="420"/>
        <v>2.8969999999999998</v>
      </c>
      <c r="E2344" s="23" t="str">
        <f t="shared" si="421"/>
        <v>60+</v>
      </c>
      <c r="F2344" s="23" t="str">
        <f t="shared" si="422"/>
        <v>A</v>
      </c>
      <c r="G2344" s="27" t="s">
        <v>497</v>
      </c>
      <c r="H2344" s="27" t="str">
        <f t="shared" si="427"/>
        <v/>
      </c>
      <c r="I2344" s="23" t="str">
        <f t="shared" si="423"/>
        <v>Dames</v>
      </c>
      <c r="J2344" t="str">
        <f t="shared" si="424"/>
        <v>548.0</v>
      </c>
      <c r="K2344">
        <f t="shared" si="425"/>
        <v>5</v>
      </c>
      <c r="L2344" s="23" t="str">
        <f t="shared" si="426"/>
        <v>R7 </v>
      </c>
      <c r="M2344" s="23" t="s">
        <v>574</v>
      </c>
      <c r="N2344" s="23" t="s">
        <v>575</v>
      </c>
      <c r="O2344" s="23" t="s">
        <v>2518</v>
      </c>
      <c r="P2344" s="23">
        <v>4628</v>
      </c>
      <c r="Q2344" s="23">
        <v>2.8969999999999998</v>
      </c>
      <c r="R2344" s="23" t="s">
        <v>47</v>
      </c>
      <c r="S2344" s="23" t="s">
        <v>36</v>
      </c>
    </row>
    <row r="2345" spans="1:19" x14ac:dyDescent="0.35">
      <c r="A2345" s="23" t="str">
        <f t="shared" si="417"/>
        <v>Pittet Lucas</v>
      </c>
      <c r="B2345" s="23" t="str">
        <f t="shared" si="418"/>
        <v>718.92.256.0</v>
      </c>
      <c r="C2345" s="23" t="str">
        <f t="shared" si="419"/>
        <v>R6</v>
      </c>
      <c r="D2345" s="23">
        <f t="shared" si="420"/>
        <v>3.6579999999999999</v>
      </c>
      <c r="E2345" s="23" t="str">
        <f t="shared" si="421"/>
        <v>A</v>
      </c>
      <c r="F2345" s="23" t="str">
        <f t="shared" si="422"/>
        <v>A</v>
      </c>
      <c r="G2345" s="27" t="s">
        <v>493</v>
      </c>
      <c r="H2345" s="27" t="str">
        <f t="shared" si="427"/>
        <v/>
      </c>
      <c r="I2345" s="23" t="str">
        <f t="shared" si="423"/>
        <v>Messieurs</v>
      </c>
      <c r="J2345" t="str">
        <f t="shared" si="424"/>
        <v>256.0</v>
      </c>
      <c r="K2345">
        <f t="shared" si="425"/>
        <v>2</v>
      </c>
      <c r="L2345" s="23" t="str">
        <f t="shared" si="426"/>
        <v>R6 </v>
      </c>
      <c r="M2345" s="23" t="s">
        <v>2863</v>
      </c>
      <c r="N2345" s="23" t="s">
        <v>2864</v>
      </c>
      <c r="O2345" s="23" t="s">
        <v>2517</v>
      </c>
      <c r="P2345" s="23">
        <v>9202</v>
      </c>
      <c r="Q2345" s="23">
        <v>3.6579999999999999</v>
      </c>
      <c r="R2345" s="23" t="s">
        <v>36</v>
      </c>
      <c r="S2345" s="23" t="s">
        <v>36</v>
      </c>
    </row>
    <row r="2346" spans="1:19" x14ac:dyDescent="0.35">
      <c r="A2346" s="23" t="str">
        <f t="shared" si="417"/>
        <v>Pittet Lucie</v>
      </c>
      <c r="B2346" s="23" t="str">
        <f t="shared" si="418"/>
        <v>718.14.744.0</v>
      </c>
      <c r="C2346" s="23" t="str">
        <f t="shared" si="419"/>
        <v>R6</v>
      </c>
      <c r="D2346" s="23">
        <f t="shared" si="420"/>
        <v>3.5630000000000002</v>
      </c>
      <c r="E2346" s="23" t="str">
        <f t="shared" si="421"/>
        <v>12&amp;U</v>
      </c>
      <c r="F2346" s="23" t="str">
        <f t="shared" si="422"/>
        <v>A</v>
      </c>
      <c r="G2346" s="27" t="s">
        <v>27</v>
      </c>
      <c r="H2346" s="27" t="str">
        <f t="shared" si="427"/>
        <v/>
      </c>
      <c r="I2346" s="23" t="str">
        <f t="shared" si="423"/>
        <v>Dames</v>
      </c>
      <c r="J2346" t="str">
        <f t="shared" si="424"/>
        <v>744.0</v>
      </c>
      <c r="K2346">
        <f t="shared" si="425"/>
        <v>7</v>
      </c>
      <c r="L2346" s="23" t="str">
        <f t="shared" si="426"/>
        <v>R6 </v>
      </c>
      <c r="M2346" s="23" t="s">
        <v>3090</v>
      </c>
      <c r="N2346" s="23" t="s">
        <v>3091</v>
      </c>
      <c r="O2346" s="23" t="s">
        <v>2517</v>
      </c>
      <c r="P2346" s="23">
        <v>3427</v>
      </c>
      <c r="Q2346" s="23">
        <v>3.5630000000000002</v>
      </c>
      <c r="R2346" s="23" t="s">
        <v>50</v>
      </c>
      <c r="S2346" s="23" t="s">
        <v>36</v>
      </c>
    </row>
    <row r="2347" spans="1:19" x14ac:dyDescent="0.35">
      <c r="A2347" s="23" t="str">
        <f t="shared" si="417"/>
        <v>Pittet Nathanaël</v>
      </c>
      <c r="B2347" s="23" t="str">
        <f t="shared" si="418"/>
        <v>718.90.493.0</v>
      </c>
      <c r="C2347" s="23" t="str">
        <f t="shared" si="419"/>
        <v>R9</v>
      </c>
      <c r="D2347" s="23">
        <f t="shared" si="420"/>
        <v>0.75</v>
      </c>
      <c r="E2347" s="23" t="str">
        <f t="shared" si="421"/>
        <v>35+</v>
      </c>
      <c r="F2347" s="23" t="str">
        <f t="shared" si="422"/>
        <v>S</v>
      </c>
      <c r="G2347" s="27" t="s">
        <v>497</v>
      </c>
      <c r="H2347" s="27" t="str">
        <f t="shared" si="427"/>
        <v/>
      </c>
      <c r="I2347" s="23" t="str">
        <f t="shared" si="423"/>
        <v>Messieurs</v>
      </c>
      <c r="J2347" t="str">
        <f t="shared" si="424"/>
        <v>493.0</v>
      </c>
      <c r="K2347">
        <f t="shared" si="425"/>
        <v>4</v>
      </c>
      <c r="L2347" s="23" t="str">
        <f t="shared" si="426"/>
        <v>R9 </v>
      </c>
      <c r="M2347" s="23" t="s">
        <v>1267</v>
      </c>
      <c r="N2347" s="23" t="s">
        <v>1268</v>
      </c>
      <c r="O2347" s="23" t="s">
        <v>2525</v>
      </c>
      <c r="P2347" s="23">
        <v>32606</v>
      </c>
      <c r="Q2347" s="23">
        <v>0.75</v>
      </c>
      <c r="R2347" s="23" t="s">
        <v>42</v>
      </c>
      <c r="S2347" s="23" t="s">
        <v>822</v>
      </c>
    </row>
    <row r="2348" spans="1:19" x14ac:dyDescent="0.35">
      <c r="A2348" s="23" t="str">
        <f t="shared" si="417"/>
        <v>Pittet Roman</v>
      </c>
      <c r="B2348" s="23" t="str">
        <f t="shared" si="418"/>
        <v>718.06.232.0</v>
      </c>
      <c r="C2348" s="23" t="str">
        <f t="shared" si="419"/>
        <v>R9</v>
      </c>
      <c r="D2348" s="23">
        <f t="shared" si="420"/>
        <v>0.75</v>
      </c>
      <c r="E2348" s="23" t="str">
        <f t="shared" si="421"/>
        <v>A</v>
      </c>
      <c r="F2348" s="23" t="str">
        <f t="shared" si="422"/>
        <v>S</v>
      </c>
      <c r="G2348" s="27" t="s">
        <v>497</v>
      </c>
      <c r="H2348" s="27" t="str">
        <f t="shared" si="427"/>
        <v/>
      </c>
      <c r="I2348" s="23" t="str">
        <f t="shared" si="423"/>
        <v>Messieurs</v>
      </c>
      <c r="J2348" t="str">
        <f t="shared" si="424"/>
        <v>232.0</v>
      </c>
      <c r="K2348">
        <f t="shared" si="425"/>
        <v>2</v>
      </c>
      <c r="L2348" s="23" t="str">
        <f t="shared" si="426"/>
        <v>R9 </v>
      </c>
      <c r="M2348" s="23" t="s">
        <v>1269</v>
      </c>
      <c r="N2348" s="23" t="s">
        <v>1270</v>
      </c>
      <c r="O2348" s="23" t="s">
        <v>2525</v>
      </c>
      <c r="P2348" s="23">
        <v>32606</v>
      </c>
      <c r="Q2348" s="23">
        <v>0.75</v>
      </c>
      <c r="R2348" s="23" t="s">
        <v>36</v>
      </c>
      <c r="S2348" s="23" t="s">
        <v>822</v>
      </c>
    </row>
    <row r="2349" spans="1:19" x14ac:dyDescent="0.35">
      <c r="A2349" s="23" t="str">
        <f t="shared" si="417"/>
        <v>Pivoz Adrian</v>
      </c>
      <c r="B2349" s="23" t="str">
        <f t="shared" si="418"/>
        <v>718.09.383.0</v>
      </c>
      <c r="C2349" s="23" t="str">
        <f t="shared" si="419"/>
        <v>R9</v>
      </c>
      <c r="D2349" s="23">
        <f t="shared" si="420"/>
        <v>0.75</v>
      </c>
      <c r="E2349" s="23" t="str">
        <f t="shared" si="421"/>
        <v>18&amp;U</v>
      </c>
      <c r="F2349" s="23" t="str">
        <f t="shared" si="422"/>
        <v>S</v>
      </c>
      <c r="G2349" s="27" t="s">
        <v>1733</v>
      </c>
      <c r="H2349" s="27" t="str">
        <f t="shared" si="427"/>
        <v/>
      </c>
      <c r="I2349" s="23" t="str">
        <f t="shared" si="423"/>
        <v>Messieurs</v>
      </c>
      <c r="J2349" t="str">
        <f t="shared" si="424"/>
        <v>383.0</v>
      </c>
      <c r="K2349">
        <f t="shared" si="425"/>
        <v>3</v>
      </c>
      <c r="L2349" s="23" t="str">
        <f t="shared" si="426"/>
        <v>R9 </v>
      </c>
      <c r="M2349" s="23" t="s">
        <v>2379</v>
      </c>
      <c r="N2349" s="23" t="s">
        <v>2380</v>
      </c>
      <c r="O2349" s="23" t="s">
        <v>2525</v>
      </c>
      <c r="P2349" s="23">
        <v>32606</v>
      </c>
      <c r="Q2349" s="23">
        <v>0.75</v>
      </c>
      <c r="R2349" s="23" t="s">
        <v>71</v>
      </c>
      <c r="S2349" s="23" t="s">
        <v>822</v>
      </c>
    </row>
    <row r="2350" spans="1:19" x14ac:dyDescent="0.35">
      <c r="A2350" s="23" t="str">
        <f t="shared" si="417"/>
        <v>Plant Roger</v>
      </c>
      <c r="B2350" s="23" t="str">
        <f t="shared" si="418"/>
        <v>719.62.277.0</v>
      </c>
      <c r="C2350" s="23" t="str">
        <f t="shared" si="419"/>
        <v>R7</v>
      </c>
      <c r="D2350" s="23">
        <f t="shared" si="420"/>
        <v>2.9460000000000002</v>
      </c>
      <c r="E2350" s="23" t="str">
        <f t="shared" si="421"/>
        <v>60+</v>
      </c>
      <c r="F2350" s="23" t="str">
        <f t="shared" si="422"/>
        <v>A</v>
      </c>
      <c r="G2350" s="27" t="s">
        <v>29</v>
      </c>
      <c r="H2350" s="27" t="str">
        <f t="shared" si="427"/>
        <v/>
      </c>
      <c r="I2350" s="23" t="str">
        <f t="shared" si="423"/>
        <v>Messieurs</v>
      </c>
      <c r="J2350" t="str">
        <f t="shared" si="424"/>
        <v>277.0</v>
      </c>
      <c r="K2350">
        <f t="shared" si="425"/>
        <v>2</v>
      </c>
      <c r="L2350" s="23" t="str">
        <f t="shared" si="426"/>
        <v>R7 </v>
      </c>
      <c r="M2350" s="23" t="s">
        <v>4182</v>
      </c>
      <c r="N2350" s="23" t="s">
        <v>4183</v>
      </c>
      <c r="O2350" s="23" t="s">
        <v>2518</v>
      </c>
      <c r="P2350" s="23">
        <v>13003</v>
      </c>
      <c r="Q2350" s="23">
        <v>2.9460000000000002</v>
      </c>
      <c r="R2350" s="23" t="s">
        <v>47</v>
      </c>
      <c r="S2350" s="23" t="s">
        <v>36</v>
      </c>
    </row>
    <row r="2351" spans="1:19" x14ac:dyDescent="0.35">
      <c r="A2351" s="23" t="str">
        <f t="shared" si="417"/>
        <v>Pochon Jérémie</v>
      </c>
      <c r="B2351" s="23" t="str">
        <f t="shared" si="418"/>
        <v>720.97.125.0</v>
      </c>
      <c r="C2351" s="23" t="str">
        <f t="shared" si="419"/>
        <v>R9</v>
      </c>
      <c r="D2351" s="23">
        <f t="shared" si="420"/>
        <v>0.75</v>
      </c>
      <c r="E2351" s="23" t="str">
        <f t="shared" si="421"/>
        <v>A</v>
      </c>
      <c r="F2351" s="23" t="str">
        <f t="shared" si="422"/>
        <v>S</v>
      </c>
      <c r="G2351" s="27" t="s">
        <v>4909</v>
      </c>
      <c r="H2351" s="27" t="str">
        <f t="shared" si="427"/>
        <v/>
      </c>
      <c r="I2351" s="23" t="str">
        <f t="shared" si="423"/>
        <v>Messieurs</v>
      </c>
      <c r="J2351" t="str">
        <f t="shared" si="424"/>
        <v>125.0</v>
      </c>
      <c r="K2351">
        <f t="shared" si="425"/>
        <v>1</v>
      </c>
      <c r="L2351" s="23" t="str">
        <f t="shared" si="426"/>
        <v>R9 </v>
      </c>
      <c r="M2351" s="23" t="s">
        <v>5953</v>
      </c>
      <c r="N2351" s="23" t="s">
        <v>5954</v>
      </c>
      <c r="O2351" s="23" t="s">
        <v>2525</v>
      </c>
      <c r="P2351" s="23">
        <v>32606</v>
      </c>
      <c r="Q2351" s="23">
        <v>0.75</v>
      </c>
      <c r="R2351" s="23" t="s">
        <v>36</v>
      </c>
      <c r="S2351" s="23" t="s">
        <v>822</v>
      </c>
    </row>
    <row r="2352" spans="1:19" x14ac:dyDescent="0.35">
      <c r="A2352" s="23" t="str">
        <f t="shared" si="417"/>
        <v>Pocol Sorin</v>
      </c>
      <c r="B2352" s="23" t="str">
        <f t="shared" si="418"/>
        <v>720.65.351.0</v>
      </c>
      <c r="C2352" s="23" t="str">
        <f t="shared" si="419"/>
        <v>R7</v>
      </c>
      <c r="D2352" s="23">
        <f t="shared" si="420"/>
        <v>2.173</v>
      </c>
      <c r="E2352" s="23" t="str">
        <f t="shared" si="421"/>
        <v>60+</v>
      </c>
      <c r="F2352" s="23" t="str">
        <f t="shared" si="422"/>
        <v>A</v>
      </c>
      <c r="G2352" s="27" t="s">
        <v>2786</v>
      </c>
      <c r="H2352" s="27" t="str">
        <f t="shared" si="427"/>
        <v/>
      </c>
      <c r="I2352" s="23" t="str">
        <f t="shared" si="423"/>
        <v>Messieurs</v>
      </c>
      <c r="J2352" t="str">
        <f t="shared" si="424"/>
        <v>351.0</v>
      </c>
      <c r="K2352">
        <f t="shared" si="425"/>
        <v>3</v>
      </c>
      <c r="L2352" s="23" t="str">
        <f t="shared" si="426"/>
        <v>R7 </v>
      </c>
      <c r="M2352" s="23" t="s">
        <v>3058</v>
      </c>
      <c r="N2352" s="23" t="s">
        <v>3059</v>
      </c>
      <c r="O2352" s="23" t="s">
        <v>2518</v>
      </c>
      <c r="P2352" s="23">
        <v>18129</v>
      </c>
      <c r="Q2352" s="23">
        <v>2.173</v>
      </c>
      <c r="R2352" s="23" t="s">
        <v>47</v>
      </c>
      <c r="S2352" s="23" t="s">
        <v>36</v>
      </c>
    </row>
    <row r="2353" spans="1:19" x14ac:dyDescent="0.35">
      <c r="A2353" s="23" t="str">
        <f t="shared" si="417"/>
        <v>Poku Gael</v>
      </c>
      <c r="B2353" s="23" t="str">
        <f t="shared" si="418"/>
        <v>605.15.486.0</v>
      </c>
      <c r="C2353" s="23" t="str">
        <f t="shared" si="419"/>
        <v>R9</v>
      </c>
      <c r="D2353" s="23">
        <f t="shared" si="420"/>
        <v>0.745</v>
      </c>
      <c r="E2353" s="23" t="str">
        <f t="shared" si="421"/>
        <v>12&amp;U</v>
      </c>
      <c r="F2353" s="23" t="str">
        <f t="shared" si="422"/>
        <v>A</v>
      </c>
      <c r="G2353" s="27" t="s">
        <v>2783</v>
      </c>
      <c r="H2353" s="27" t="str">
        <f t="shared" si="427"/>
        <v/>
      </c>
      <c r="I2353" s="23" t="str">
        <f t="shared" si="423"/>
        <v>Messieurs</v>
      </c>
      <c r="J2353" t="str">
        <f t="shared" si="424"/>
        <v>486.0</v>
      </c>
      <c r="K2353">
        <f t="shared" si="425"/>
        <v>4</v>
      </c>
      <c r="L2353" s="23" t="str">
        <f t="shared" si="426"/>
        <v>R9 </v>
      </c>
      <c r="M2353" s="23" t="s">
        <v>5076</v>
      </c>
      <c r="N2353" s="23" t="s">
        <v>5077</v>
      </c>
      <c r="O2353" s="23" t="s">
        <v>2525</v>
      </c>
      <c r="P2353" s="23">
        <v>44992</v>
      </c>
      <c r="Q2353" s="23">
        <v>0.745</v>
      </c>
      <c r="R2353" s="23" t="s">
        <v>50</v>
      </c>
      <c r="S2353" s="23" t="s">
        <v>36</v>
      </c>
    </row>
    <row r="2354" spans="1:19" x14ac:dyDescent="0.35">
      <c r="A2354" s="23" t="str">
        <f t="shared" si="417"/>
        <v>Polyakov Matvey</v>
      </c>
      <c r="B2354" s="23" t="str">
        <f t="shared" si="418"/>
        <v>720.12.249.0</v>
      </c>
      <c r="C2354" s="23" t="str">
        <f t="shared" si="419"/>
        <v>R9</v>
      </c>
      <c r="D2354" s="23">
        <f t="shared" si="420"/>
        <v>0.75</v>
      </c>
      <c r="E2354" s="23" t="str">
        <f t="shared" si="421"/>
        <v>14&amp;U</v>
      </c>
      <c r="F2354" s="23" t="str">
        <f t="shared" si="422"/>
        <v>S</v>
      </c>
      <c r="G2354" s="27" t="s">
        <v>493</v>
      </c>
      <c r="H2354" s="27" t="str">
        <f t="shared" si="427"/>
        <v/>
      </c>
      <c r="I2354" s="23" t="str">
        <f t="shared" si="423"/>
        <v>Messieurs</v>
      </c>
      <c r="J2354" t="str">
        <f t="shared" si="424"/>
        <v>249.0</v>
      </c>
      <c r="K2354">
        <f t="shared" si="425"/>
        <v>2</v>
      </c>
      <c r="L2354" s="23" t="str">
        <f t="shared" si="426"/>
        <v>R9 </v>
      </c>
      <c r="M2354" s="23" t="s">
        <v>2548</v>
      </c>
      <c r="N2354" s="23" t="s">
        <v>2549</v>
      </c>
      <c r="O2354" s="23" t="s">
        <v>2525</v>
      </c>
      <c r="P2354" s="23">
        <v>32606</v>
      </c>
      <c r="Q2354" s="23">
        <v>0.75</v>
      </c>
      <c r="R2354" s="23" t="s">
        <v>81</v>
      </c>
      <c r="S2354" s="23" t="s">
        <v>822</v>
      </c>
    </row>
    <row r="2355" spans="1:19" x14ac:dyDescent="0.35">
      <c r="A2355" s="23" t="str">
        <f t="shared" si="417"/>
        <v>Pommier Jad</v>
      </c>
      <c r="B2355" s="23" t="str">
        <f t="shared" si="418"/>
        <v>605.08.190.0</v>
      </c>
      <c r="C2355" s="23" t="str">
        <f t="shared" si="419"/>
        <v>R9</v>
      </c>
      <c r="D2355" s="23">
        <f t="shared" si="420"/>
        <v>0.745</v>
      </c>
      <c r="E2355" s="23" t="str">
        <f t="shared" si="421"/>
        <v>18&amp;U</v>
      </c>
      <c r="F2355" s="23" t="str">
        <f t="shared" si="422"/>
        <v>A</v>
      </c>
      <c r="G2355" s="27" t="s">
        <v>3273</v>
      </c>
      <c r="H2355" s="27" t="str">
        <f t="shared" si="427"/>
        <v/>
      </c>
      <c r="I2355" s="23" t="str">
        <f t="shared" si="423"/>
        <v>Messieurs</v>
      </c>
      <c r="J2355" t="str">
        <f t="shared" si="424"/>
        <v>190.0</v>
      </c>
      <c r="K2355">
        <f t="shared" si="425"/>
        <v>1</v>
      </c>
      <c r="L2355" s="23" t="str">
        <f t="shared" si="426"/>
        <v>R9 </v>
      </c>
      <c r="M2355" s="23" t="s">
        <v>5004</v>
      </c>
      <c r="N2355" s="23" t="s">
        <v>5005</v>
      </c>
      <c r="O2355" s="23" t="s">
        <v>2525</v>
      </c>
      <c r="P2355" s="23">
        <v>44992</v>
      </c>
      <c r="Q2355" s="23">
        <v>0.745</v>
      </c>
      <c r="R2355" s="23" t="s">
        <v>71</v>
      </c>
      <c r="S2355" s="23" t="s">
        <v>36</v>
      </c>
    </row>
    <row r="2356" spans="1:19" x14ac:dyDescent="0.35">
      <c r="A2356" s="23" t="str">
        <f t="shared" si="417"/>
        <v>Poncet Heidi</v>
      </c>
      <c r="B2356" s="23" t="str">
        <f t="shared" si="418"/>
        <v>720.07.642.0</v>
      </c>
      <c r="C2356" s="23" t="str">
        <f t="shared" si="419"/>
        <v>R9</v>
      </c>
      <c r="D2356" s="23">
        <f t="shared" si="420"/>
        <v>0.75</v>
      </c>
      <c r="E2356" s="23" t="str">
        <f t="shared" si="421"/>
        <v>A</v>
      </c>
      <c r="F2356" s="23" t="str">
        <f t="shared" si="422"/>
        <v>S</v>
      </c>
      <c r="G2356" s="27" t="s">
        <v>1733</v>
      </c>
      <c r="H2356" s="27" t="str">
        <f t="shared" si="427"/>
        <v/>
      </c>
      <c r="I2356" s="23" t="str">
        <f t="shared" si="423"/>
        <v>Dames</v>
      </c>
      <c r="J2356" t="str">
        <f t="shared" si="424"/>
        <v>642.0</v>
      </c>
      <c r="K2356">
        <f t="shared" si="425"/>
        <v>6</v>
      </c>
      <c r="L2356" s="23" t="str">
        <f t="shared" si="426"/>
        <v>R9 </v>
      </c>
      <c r="M2356" s="23" t="s">
        <v>2418</v>
      </c>
      <c r="N2356" s="23" t="s">
        <v>2419</v>
      </c>
      <c r="O2356" s="23" t="s">
        <v>2525</v>
      </c>
      <c r="P2356" s="23">
        <v>11849</v>
      </c>
      <c r="Q2356" s="23">
        <v>0.75</v>
      </c>
      <c r="R2356" s="23" t="s">
        <v>36</v>
      </c>
      <c r="S2356" s="23" t="s">
        <v>822</v>
      </c>
    </row>
    <row r="2357" spans="1:19" x14ac:dyDescent="0.35">
      <c r="A2357" s="23" t="str">
        <f t="shared" si="417"/>
        <v>Popea Augustin</v>
      </c>
      <c r="B2357" s="23" t="str">
        <f t="shared" si="418"/>
        <v>720.15.188.0</v>
      </c>
      <c r="C2357" s="23" t="str">
        <f t="shared" si="419"/>
        <v>R9</v>
      </c>
      <c r="D2357" s="23">
        <f t="shared" si="420"/>
        <v>0.75</v>
      </c>
      <c r="E2357" s="23" t="str">
        <f t="shared" si="421"/>
        <v>12&amp;U</v>
      </c>
      <c r="F2357" s="23" t="str">
        <f t="shared" si="422"/>
        <v>A</v>
      </c>
      <c r="G2357" s="27" t="s">
        <v>27</v>
      </c>
      <c r="H2357" s="27" t="str">
        <f t="shared" si="427"/>
        <v/>
      </c>
      <c r="I2357" s="23" t="str">
        <f t="shared" si="423"/>
        <v>Messieurs</v>
      </c>
      <c r="J2357" t="str">
        <f t="shared" si="424"/>
        <v>188.0</v>
      </c>
      <c r="K2357">
        <f t="shared" si="425"/>
        <v>1</v>
      </c>
      <c r="L2357" s="23" t="str">
        <f t="shared" si="426"/>
        <v>R9 </v>
      </c>
      <c r="M2357" s="23" t="s">
        <v>3112</v>
      </c>
      <c r="N2357" s="23" t="s">
        <v>3113</v>
      </c>
      <c r="O2357" s="23" t="s">
        <v>2525</v>
      </c>
      <c r="P2357" s="23">
        <v>32606</v>
      </c>
      <c r="Q2357" s="23">
        <v>0.75</v>
      </c>
      <c r="R2357" s="23" t="s">
        <v>50</v>
      </c>
      <c r="S2357" s="23" t="s">
        <v>36</v>
      </c>
    </row>
    <row r="2358" spans="1:19" x14ac:dyDescent="0.35">
      <c r="A2358" s="23" t="str">
        <f t="shared" si="417"/>
        <v>Popea Théotime</v>
      </c>
      <c r="B2358" s="23" t="str">
        <f t="shared" si="418"/>
        <v>720.08.233.0</v>
      </c>
      <c r="C2358" s="23" t="str">
        <f t="shared" si="419"/>
        <v>R6</v>
      </c>
      <c r="D2358" s="23">
        <f t="shared" si="420"/>
        <v>3.7360000000000002</v>
      </c>
      <c r="E2358" s="23" t="str">
        <f t="shared" si="421"/>
        <v>18&amp;U</v>
      </c>
      <c r="F2358" s="23" t="str">
        <f t="shared" si="422"/>
        <v>A</v>
      </c>
      <c r="G2358" s="27" t="s">
        <v>27</v>
      </c>
      <c r="H2358" s="27" t="str">
        <f t="shared" si="427"/>
        <v/>
      </c>
      <c r="I2358" s="23" t="str">
        <f t="shared" si="423"/>
        <v>Messieurs</v>
      </c>
      <c r="J2358" t="str">
        <f t="shared" si="424"/>
        <v>233.0</v>
      </c>
      <c r="K2358">
        <f t="shared" si="425"/>
        <v>2</v>
      </c>
      <c r="L2358" s="23" t="str">
        <f t="shared" si="426"/>
        <v>R6 </v>
      </c>
      <c r="M2358" s="23" t="s">
        <v>3855</v>
      </c>
      <c r="N2358" s="23" t="s">
        <v>3856</v>
      </c>
      <c r="O2358" s="23" t="s">
        <v>2517</v>
      </c>
      <c r="P2358" s="23">
        <v>8827</v>
      </c>
      <c r="Q2358" s="23">
        <v>3.7360000000000002</v>
      </c>
      <c r="R2358" s="23" t="s">
        <v>71</v>
      </c>
      <c r="S2358" s="23" t="s">
        <v>36</v>
      </c>
    </row>
    <row r="2359" spans="1:19" x14ac:dyDescent="0.35">
      <c r="A2359" s="23" t="str">
        <f t="shared" si="417"/>
        <v>Popov Ivan</v>
      </c>
      <c r="B2359" s="23" t="str">
        <f t="shared" si="418"/>
        <v>720.92.354.0</v>
      </c>
      <c r="C2359" s="23" t="str">
        <f t="shared" si="419"/>
        <v>R7</v>
      </c>
      <c r="D2359" s="23">
        <f t="shared" si="420"/>
        <v>2.0030000000000001</v>
      </c>
      <c r="E2359" s="23" t="str">
        <f t="shared" si="421"/>
        <v>A</v>
      </c>
      <c r="F2359" s="23" t="str">
        <f t="shared" si="422"/>
        <v>A</v>
      </c>
      <c r="G2359" s="27" t="s">
        <v>4909</v>
      </c>
      <c r="H2359" s="27" t="str">
        <f t="shared" si="427"/>
        <v/>
      </c>
      <c r="I2359" s="23" t="str">
        <f t="shared" si="423"/>
        <v>Messieurs</v>
      </c>
      <c r="J2359" t="str">
        <f t="shared" si="424"/>
        <v>354.0</v>
      </c>
      <c r="K2359">
        <f t="shared" si="425"/>
        <v>3</v>
      </c>
      <c r="L2359" s="23" t="str">
        <f t="shared" si="426"/>
        <v>R7 </v>
      </c>
      <c r="M2359" s="23" t="s">
        <v>5731</v>
      </c>
      <c r="N2359" s="23" t="s">
        <v>5732</v>
      </c>
      <c r="O2359" s="23" t="s">
        <v>2518</v>
      </c>
      <c r="P2359" s="23">
        <v>19388</v>
      </c>
      <c r="Q2359" s="23">
        <v>2.0030000000000001</v>
      </c>
      <c r="R2359" s="23" t="s">
        <v>36</v>
      </c>
      <c r="S2359" s="23" t="s">
        <v>36</v>
      </c>
    </row>
    <row r="2360" spans="1:19" x14ac:dyDescent="0.35">
      <c r="A2360" s="23" t="str">
        <f t="shared" si="417"/>
        <v>Popov Roman</v>
      </c>
      <c r="B2360" s="23" t="str">
        <f t="shared" si="418"/>
        <v>720.07.318.0</v>
      </c>
      <c r="C2360" s="23" t="str">
        <f t="shared" si="419"/>
        <v>R8</v>
      </c>
      <c r="D2360" s="23">
        <f t="shared" si="420"/>
        <v>1.0549999999999999</v>
      </c>
      <c r="E2360" s="23" t="str">
        <f t="shared" si="421"/>
        <v>A</v>
      </c>
      <c r="F2360" s="23" t="str">
        <f t="shared" si="422"/>
        <v>S</v>
      </c>
      <c r="G2360" s="27" t="s">
        <v>1733</v>
      </c>
      <c r="H2360" s="27" t="str">
        <f t="shared" si="427"/>
        <v/>
      </c>
      <c r="I2360" s="23" t="str">
        <f t="shared" si="423"/>
        <v>Messieurs</v>
      </c>
      <c r="J2360" t="str">
        <f t="shared" si="424"/>
        <v>318.0</v>
      </c>
      <c r="K2360">
        <f t="shared" si="425"/>
        <v>3</v>
      </c>
      <c r="L2360" s="23" t="str">
        <f t="shared" si="426"/>
        <v>R8 </v>
      </c>
      <c r="M2360" s="23" t="s">
        <v>1878</v>
      </c>
      <c r="N2360" s="23" t="s">
        <v>1879</v>
      </c>
      <c r="O2360" s="23" t="s">
        <v>2522</v>
      </c>
      <c r="P2360" s="23">
        <v>28501</v>
      </c>
      <c r="Q2360" s="23">
        <v>1.0549999999999999</v>
      </c>
      <c r="R2360" s="23" t="s">
        <v>36</v>
      </c>
      <c r="S2360" s="23" t="s">
        <v>822</v>
      </c>
    </row>
    <row r="2361" spans="1:19" x14ac:dyDescent="0.35">
      <c r="A2361" s="23" t="str">
        <f t="shared" si="417"/>
        <v>Porchet Jonathan</v>
      </c>
      <c r="B2361" s="23" t="str">
        <f t="shared" si="418"/>
        <v>721.80.192.0</v>
      </c>
      <c r="C2361" s="23" t="str">
        <f t="shared" si="419"/>
        <v>R7</v>
      </c>
      <c r="D2361" s="23">
        <f t="shared" si="420"/>
        <v>2.7890000000000001</v>
      </c>
      <c r="E2361" s="23" t="str">
        <f t="shared" si="421"/>
        <v>45+</v>
      </c>
      <c r="F2361" s="23" t="str">
        <f t="shared" si="422"/>
        <v>A</v>
      </c>
      <c r="G2361" s="27" t="s">
        <v>27</v>
      </c>
      <c r="H2361" s="27" t="str">
        <f t="shared" si="427"/>
        <v/>
      </c>
      <c r="I2361" s="23" t="str">
        <f t="shared" si="423"/>
        <v>Messieurs</v>
      </c>
      <c r="J2361" t="str">
        <f t="shared" si="424"/>
        <v>192.0</v>
      </c>
      <c r="K2361">
        <f t="shared" si="425"/>
        <v>1</v>
      </c>
      <c r="L2361" s="23" t="str">
        <f t="shared" si="426"/>
        <v>R7 </v>
      </c>
      <c r="M2361" s="23" t="s">
        <v>1403</v>
      </c>
      <c r="N2361" s="23" t="s">
        <v>1404</v>
      </c>
      <c r="O2361" s="23" t="s">
        <v>2518</v>
      </c>
      <c r="P2361" s="23">
        <v>13937</v>
      </c>
      <c r="Q2361" s="23">
        <v>2.7890000000000001</v>
      </c>
      <c r="R2361" s="23" t="s">
        <v>76</v>
      </c>
      <c r="S2361" s="23" t="s">
        <v>36</v>
      </c>
    </row>
    <row r="2362" spans="1:19" x14ac:dyDescent="0.35">
      <c r="A2362" s="23" t="str">
        <f t="shared" si="417"/>
        <v>Porras Camacho Mateo</v>
      </c>
      <c r="B2362" s="23" t="str">
        <f t="shared" si="418"/>
        <v>721.13.331.0</v>
      </c>
      <c r="C2362" s="23" t="str">
        <f t="shared" si="419"/>
        <v>R5</v>
      </c>
      <c r="D2362" s="23">
        <f t="shared" si="420"/>
        <v>5.55</v>
      </c>
      <c r="E2362" s="23" t="str">
        <f t="shared" si="421"/>
        <v>14&amp;U</v>
      </c>
      <c r="F2362" s="23" t="str">
        <f t="shared" si="422"/>
        <v>A</v>
      </c>
      <c r="G2362" s="27" t="s">
        <v>27</v>
      </c>
      <c r="H2362" s="27" t="str">
        <f t="shared" si="427"/>
        <v/>
      </c>
      <c r="I2362" s="23" t="str">
        <f t="shared" si="423"/>
        <v>Messieurs</v>
      </c>
      <c r="J2362" t="str">
        <f t="shared" si="424"/>
        <v>331.0</v>
      </c>
      <c r="K2362">
        <f t="shared" si="425"/>
        <v>3</v>
      </c>
      <c r="L2362" s="23" t="str">
        <f t="shared" si="426"/>
        <v>R5 </v>
      </c>
      <c r="M2362" s="23" t="s">
        <v>2619</v>
      </c>
      <c r="N2362" s="23" t="s">
        <v>2620</v>
      </c>
      <c r="O2362" s="23" t="s">
        <v>2536</v>
      </c>
      <c r="P2362" s="23">
        <v>3065</v>
      </c>
      <c r="Q2362" s="23">
        <v>5.55</v>
      </c>
      <c r="R2362" s="23" t="s">
        <v>81</v>
      </c>
      <c r="S2362" s="23" t="s">
        <v>36</v>
      </c>
    </row>
    <row r="2363" spans="1:19" x14ac:dyDescent="0.35">
      <c r="A2363" s="23" t="str">
        <f t="shared" si="417"/>
        <v>Porras Camacho Pablo</v>
      </c>
      <c r="B2363" s="23" t="str">
        <f t="shared" si="418"/>
        <v>721.15.365.0</v>
      </c>
      <c r="C2363" s="23" t="str">
        <f t="shared" si="419"/>
        <v>R6</v>
      </c>
      <c r="D2363" s="23">
        <f t="shared" si="420"/>
        <v>3.9889999999999999</v>
      </c>
      <c r="E2363" s="23" t="str">
        <f t="shared" si="421"/>
        <v>12&amp;U</v>
      </c>
      <c r="F2363" s="23" t="str">
        <f t="shared" si="422"/>
        <v>A</v>
      </c>
      <c r="G2363" s="27" t="s">
        <v>27</v>
      </c>
      <c r="H2363" s="27" t="str">
        <f t="shared" si="427"/>
        <v/>
      </c>
      <c r="I2363" s="23" t="str">
        <f t="shared" si="423"/>
        <v>Messieurs</v>
      </c>
      <c r="J2363" t="str">
        <f t="shared" si="424"/>
        <v>365.0</v>
      </c>
      <c r="K2363">
        <f t="shared" si="425"/>
        <v>3</v>
      </c>
      <c r="L2363" s="23" t="str">
        <f t="shared" si="426"/>
        <v>R6 </v>
      </c>
      <c r="M2363" s="23" t="s">
        <v>3124</v>
      </c>
      <c r="N2363" s="23" t="s">
        <v>3125</v>
      </c>
      <c r="O2363" s="23" t="s">
        <v>2517</v>
      </c>
      <c r="P2363" s="23">
        <v>7704</v>
      </c>
      <c r="Q2363" s="23">
        <v>3.9889999999999999</v>
      </c>
      <c r="R2363" s="23" t="s">
        <v>50</v>
      </c>
      <c r="S2363" s="23" t="s">
        <v>36</v>
      </c>
    </row>
    <row r="2364" spans="1:19" x14ac:dyDescent="0.35">
      <c r="A2364" s="23" t="str">
        <f t="shared" si="417"/>
        <v>Porras Lima Francisco</v>
      </c>
      <c r="B2364" s="23" t="str">
        <f t="shared" si="418"/>
        <v>721.76.409.0</v>
      </c>
      <c r="C2364" s="23" t="str">
        <f t="shared" si="419"/>
        <v>R8</v>
      </c>
      <c r="D2364" s="23">
        <f t="shared" si="420"/>
        <v>1.82</v>
      </c>
      <c r="E2364" s="23" t="str">
        <f t="shared" si="421"/>
        <v>50+</v>
      </c>
      <c r="F2364" s="23" t="str">
        <f t="shared" si="422"/>
        <v>A</v>
      </c>
      <c r="G2364" s="27" t="s">
        <v>27</v>
      </c>
      <c r="H2364" s="27" t="str">
        <f t="shared" si="427"/>
        <v/>
      </c>
      <c r="I2364" s="23" t="str">
        <f t="shared" si="423"/>
        <v>Messieurs</v>
      </c>
      <c r="J2364" t="str">
        <f t="shared" si="424"/>
        <v>409.0</v>
      </c>
      <c r="K2364">
        <f t="shared" si="425"/>
        <v>4</v>
      </c>
      <c r="L2364" s="23" t="str">
        <f t="shared" si="426"/>
        <v>R8 </v>
      </c>
      <c r="M2364" s="23" t="s">
        <v>2270</v>
      </c>
      <c r="N2364" s="23" t="s">
        <v>2271</v>
      </c>
      <c r="O2364" s="23" t="s">
        <v>2522</v>
      </c>
      <c r="P2364" s="23">
        <v>20832</v>
      </c>
      <c r="Q2364" s="23">
        <v>1.82</v>
      </c>
      <c r="R2364" s="23" t="s">
        <v>39</v>
      </c>
      <c r="S2364" s="23" t="s">
        <v>36</v>
      </c>
    </row>
    <row r="2365" spans="1:19" x14ac:dyDescent="0.35">
      <c r="A2365" s="23" t="str">
        <f t="shared" si="417"/>
        <v>Porretta Federico</v>
      </c>
      <c r="B2365" s="23" t="str">
        <f t="shared" si="418"/>
        <v>605.99.149.0</v>
      </c>
      <c r="C2365" s="23" t="str">
        <f t="shared" si="419"/>
        <v>R9</v>
      </c>
      <c r="D2365" s="23">
        <f t="shared" si="420"/>
        <v>0.745</v>
      </c>
      <c r="E2365" s="23" t="str">
        <f t="shared" si="421"/>
        <v>A</v>
      </c>
      <c r="F2365" s="23" t="str">
        <f t="shared" si="422"/>
        <v>A</v>
      </c>
      <c r="G2365" s="27" t="s">
        <v>2783</v>
      </c>
      <c r="H2365" s="27" t="str">
        <f t="shared" si="427"/>
        <v/>
      </c>
      <c r="I2365" s="23" t="str">
        <f t="shared" si="423"/>
        <v>Messieurs</v>
      </c>
      <c r="J2365" t="str">
        <f t="shared" si="424"/>
        <v>149.0</v>
      </c>
      <c r="K2365">
        <f t="shared" si="425"/>
        <v>1</v>
      </c>
      <c r="L2365" s="23" t="str">
        <f t="shared" si="426"/>
        <v>R9 </v>
      </c>
      <c r="M2365" s="23" t="s">
        <v>5074</v>
      </c>
      <c r="N2365" s="23" t="s">
        <v>5075</v>
      </c>
      <c r="O2365" s="23" t="s">
        <v>2525</v>
      </c>
      <c r="P2365" s="23">
        <v>44992</v>
      </c>
      <c r="Q2365" s="23">
        <v>0.745</v>
      </c>
      <c r="R2365" s="23" t="s">
        <v>36</v>
      </c>
      <c r="S2365" s="23" t="s">
        <v>36</v>
      </c>
    </row>
    <row r="2366" spans="1:19" x14ac:dyDescent="0.35">
      <c r="A2366" s="23" t="str">
        <f t="shared" si="417"/>
        <v>Porscha Steve</v>
      </c>
      <c r="B2366" s="23" t="str">
        <f t="shared" si="418"/>
        <v>721.67.185.0</v>
      </c>
      <c r="C2366" s="23" t="str">
        <f t="shared" si="419"/>
        <v>R5</v>
      </c>
      <c r="D2366" s="23">
        <f t="shared" si="420"/>
        <v>5.2789999999999999</v>
      </c>
      <c r="E2366" s="23" t="str">
        <f t="shared" si="421"/>
        <v>55+</v>
      </c>
      <c r="F2366" s="23" t="str">
        <f t="shared" si="422"/>
        <v>A</v>
      </c>
      <c r="G2366" s="27" t="s">
        <v>28</v>
      </c>
      <c r="H2366" s="27" t="str">
        <f t="shared" si="427"/>
        <v/>
      </c>
      <c r="I2366" s="23" t="str">
        <f t="shared" si="423"/>
        <v>Messieurs</v>
      </c>
      <c r="J2366" t="str">
        <f t="shared" si="424"/>
        <v>185.0</v>
      </c>
      <c r="K2366">
        <f t="shared" si="425"/>
        <v>1</v>
      </c>
      <c r="L2366" s="23" t="str">
        <f t="shared" si="426"/>
        <v>R5 </v>
      </c>
      <c r="M2366" s="23" t="s">
        <v>3886</v>
      </c>
      <c r="N2366" s="23" t="s">
        <v>3887</v>
      </c>
      <c r="O2366" s="23" t="s">
        <v>2536</v>
      </c>
      <c r="P2366" s="23">
        <v>3626</v>
      </c>
      <c r="Q2366" s="23">
        <v>5.2789999999999999</v>
      </c>
      <c r="R2366" s="23" t="s">
        <v>53</v>
      </c>
      <c r="S2366" s="23" t="s">
        <v>36</v>
      </c>
    </row>
    <row r="2367" spans="1:19" x14ac:dyDescent="0.35">
      <c r="A2367" s="23" t="str">
        <f t="shared" si="417"/>
        <v>Portmann Hayk</v>
      </c>
      <c r="B2367" s="23" t="str">
        <f t="shared" si="418"/>
        <v>721.13.373.0</v>
      </c>
      <c r="C2367" s="23" t="str">
        <f t="shared" si="419"/>
        <v>R6</v>
      </c>
      <c r="D2367" s="23">
        <f t="shared" si="420"/>
        <v>4.5179999999999998</v>
      </c>
      <c r="E2367" s="23" t="str">
        <f t="shared" si="421"/>
        <v>14&amp;U</v>
      </c>
      <c r="F2367" s="23" t="str">
        <f t="shared" si="422"/>
        <v>A</v>
      </c>
      <c r="G2367" s="27" t="s">
        <v>2783</v>
      </c>
      <c r="H2367" s="27" t="str">
        <f t="shared" si="427"/>
        <v/>
      </c>
      <c r="I2367" s="23" t="str">
        <f t="shared" si="423"/>
        <v>Messieurs</v>
      </c>
      <c r="J2367" t="str">
        <f t="shared" si="424"/>
        <v>373.0</v>
      </c>
      <c r="K2367">
        <f t="shared" si="425"/>
        <v>3</v>
      </c>
      <c r="L2367" s="23" t="str">
        <f t="shared" si="426"/>
        <v>R6 </v>
      </c>
      <c r="M2367" s="23" t="s">
        <v>4058</v>
      </c>
      <c r="N2367" s="23" t="s">
        <v>4059</v>
      </c>
      <c r="O2367" s="23" t="s">
        <v>2517</v>
      </c>
      <c r="P2367" s="23">
        <v>5784</v>
      </c>
      <c r="Q2367" s="23">
        <v>4.5179999999999998</v>
      </c>
      <c r="R2367" s="23" t="s">
        <v>81</v>
      </c>
      <c r="S2367" s="23" t="s">
        <v>36</v>
      </c>
    </row>
    <row r="2368" spans="1:19" x14ac:dyDescent="0.35">
      <c r="A2368" s="23" t="str">
        <f t="shared" si="417"/>
        <v>Portner Jeremie</v>
      </c>
      <c r="B2368" s="23" t="str">
        <f t="shared" si="418"/>
        <v>721.07.361.0</v>
      </c>
      <c r="C2368" s="23" t="str">
        <f t="shared" si="419"/>
        <v>R7</v>
      </c>
      <c r="D2368" s="23">
        <f t="shared" si="420"/>
        <v>2.6059999999999999</v>
      </c>
      <c r="E2368" s="23" t="str">
        <f t="shared" si="421"/>
        <v>A</v>
      </c>
      <c r="F2368" s="23" t="str">
        <f t="shared" si="422"/>
        <v>S</v>
      </c>
      <c r="G2368" s="27" t="s">
        <v>4910</v>
      </c>
      <c r="H2368" s="27" t="str">
        <f t="shared" si="427"/>
        <v/>
      </c>
      <c r="I2368" s="23" t="str">
        <f t="shared" si="423"/>
        <v>Messieurs</v>
      </c>
      <c r="J2368" t="str">
        <f t="shared" si="424"/>
        <v>361.0</v>
      </c>
      <c r="K2368">
        <f t="shared" si="425"/>
        <v>3</v>
      </c>
      <c r="L2368" s="23" t="str">
        <f t="shared" si="426"/>
        <v>R7 </v>
      </c>
      <c r="M2368" s="23" t="s">
        <v>6617</v>
      </c>
      <c r="N2368" s="23" t="s">
        <v>6618</v>
      </c>
      <c r="O2368" s="23" t="s">
        <v>2518</v>
      </c>
      <c r="P2368" s="23">
        <v>15081</v>
      </c>
      <c r="Q2368" s="23">
        <v>2.6059999999999999</v>
      </c>
      <c r="R2368" s="23" t="s">
        <v>36</v>
      </c>
      <c r="S2368" s="23" t="s">
        <v>822</v>
      </c>
    </row>
    <row r="2369" spans="1:19" x14ac:dyDescent="0.35">
      <c r="A2369" s="23" t="str">
        <f t="shared" si="417"/>
        <v>Possa Demma Ana</v>
      </c>
      <c r="B2369" s="23" t="str">
        <f t="shared" si="418"/>
        <v>721.76.511.0</v>
      </c>
      <c r="C2369" s="23" t="str">
        <f t="shared" si="419"/>
        <v>R6</v>
      </c>
      <c r="D2369" s="23">
        <f t="shared" si="420"/>
        <v>4.181</v>
      </c>
      <c r="E2369" s="23" t="str">
        <f t="shared" si="421"/>
        <v>50+</v>
      </c>
      <c r="F2369" s="23" t="str">
        <f t="shared" si="422"/>
        <v>A</v>
      </c>
      <c r="G2369" s="27" t="s">
        <v>2786</v>
      </c>
      <c r="H2369" s="27" t="str">
        <f t="shared" si="427"/>
        <v/>
      </c>
      <c r="I2369" s="23" t="str">
        <f t="shared" si="423"/>
        <v>Dames</v>
      </c>
      <c r="J2369" t="str">
        <f t="shared" si="424"/>
        <v>511.0</v>
      </c>
      <c r="K2369">
        <f t="shared" si="425"/>
        <v>5</v>
      </c>
      <c r="L2369" s="23" t="str">
        <f t="shared" si="426"/>
        <v>R6 </v>
      </c>
      <c r="M2369" s="23" t="s">
        <v>2906</v>
      </c>
      <c r="N2369" s="23" t="s">
        <v>2907</v>
      </c>
      <c r="O2369" s="23" t="s">
        <v>2517</v>
      </c>
      <c r="P2369" s="23">
        <v>2447</v>
      </c>
      <c r="Q2369" s="23">
        <v>4.181</v>
      </c>
      <c r="R2369" s="23" t="s">
        <v>39</v>
      </c>
      <c r="S2369" s="23" t="s">
        <v>36</v>
      </c>
    </row>
    <row r="2370" spans="1:19" x14ac:dyDescent="0.35">
      <c r="A2370" s="23" t="str">
        <f t="shared" si="417"/>
        <v>Possard Cédric</v>
      </c>
      <c r="B2370" s="23" t="str">
        <f t="shared" si="418"/>
        <v>721.97.413.0</v>
      </c>
      <c r="C2370" s="23" t="str">
        <f t="shared" si="419"/>
        <v>R8</v>
      </c>
      <c r="D2370" s="23">
        <f t="shared" si="420"/>
        <v>1.0960000000000001</v>
      </c>
      <c r="E2370" s="23" t="str">
        <f t="shared" si="421"/>
        <v>A</v>
      </c>
      <c r="F2370" s="23" t="str">
        <f t="shared" si="422"/>
        <v>A</v>
      </c>
      <c r="G2370" s="27" t="s">
        <v>4909</v>
      </c>
      <c r="H2370" s="27" t="str">
        <f t="shared" si="427"/>
        <v/>
      </c>
      <c r="I2370" s="23" t="str">
        <f t="shared" si="423"/>
        <v>Messieurs</v>
      </c>
      <c r="J2370" t="str">
        <f t="shared" si="424"/>
        <v>413.0</v>
      </c>
      <c r="K2370">
        <f t="shared" si="425"/>
        <v>4</v>
      </c>
      <c r="L2370" s="23" t="str">
        <f t="shared" si="426"/>
        <v>R8 </v>
      </c>
      <c r="M2370" s="23" t="s">
        <v>5819</v>
      </c>
      <c r="N2370" s="23" t="s">
        <v>5820</v>
      </c>
      <c r="O2370" s="23" t="s">
        <v>2522</v>
      </c>
      <c r="P2370" s="23">
        <v>28099</v>
      </c>
      <c r="Q2370" s="23">
        <v>1.0960000000000001</v>
      </c>
      <c r="R2370" s="23" t="s">
        <v>36</v>
      </c>
      <c r="S2370" s="23" t="s">
        <v>36</v>
      </c>
    </row>
    <row r="2371" spans="1:19" x14ac:dyDescent="0.35">
      <c r="A2371" s="23" t="str">
        <f t="shared" si="417"/>
        <v>Potier Eliot</v>
      </c>
      <c r="B2371" s="23" t="str">
        <f t="shared" si="418"/>
        <v>721.06.147.0</v>
      </c>
      <c r="C2371" s="23" t="str">
        <f t="shared" si="419"/>
        <v>R8</v>
      </c>
      <c r="D2371" s="23">
        <f t="shared" si="420"/>
        <v>1.623</v>
      </c>
      <c r="E2371" s="23" t="str">
        <f t="shared" si="421"/>
        <v>A</v>
      </c>
      <c r="F2371" s="23" t="str">
        <f t="shared" si="422"/>
        <v>S</v>
      </c>
      <c r="G2371" s="27" t="s">
        <v>2783</v>
      </c>
      <c r="H2371" s="27" t="str">
        <f t="shared" si="427"/>
        <v/>
      </c>
      <c r="I2371" s="23" t="str">
        <f t="shared" si="423"/>
        <v>Messieurs</v>
      </c>
      <c r="J2371" t="str">
        <f t="shared" si="424"/>
        <v>147.0</v>
      </c>
      <c r="K2371">
        <f t="shared" si="425"/>
        <v>1</v>
      </c>
      <c r="L2371" s="23" t="str">
        <f t="shared" si="426"/>
        <v>R8 </v>
      </c>
      <c r="M2371" s="23" t="s">
        <v>2758</v>
      </c>
      <c r="N2371" s="23" t="s">
        <v>2759</v>
      </c>
      <c r="O2371" s="23" t="s">
        <v>2522</v>
      </c>
      <c r="P2371" s="23">
        <v>22531</v>
      </c>
      <c r="Q2371" s="23">
        <v>1.623</v>
      </c>
      <c r="R2371" s="23" t="s">
        <v>36</v>
      </c>
      <c r="S2371" s="23" t="s">
        <v>822</v>
      </c>
    </row>
    <row r="2372" spans="1:19" x14ac:dyDescent="0.35">
      <c r="A2372" s="23" t="str">
        <f t="shared" ref="A2372:A2435" si="428">+N2372</f>
        <v>Potignon Mélissa</v>
      </c>
      <c r="B2372" s="23" t="str">
        <f t="shared" ref="B2372:B2435" si="429">+M2372</f>
        <v>721.09.682.0</v>
      </c>
      <c r="C2372" s="23" t="str">
        <f t="shared" ref="C2372:C2435" si="430">LEFT(L2372,2)</f>
        <v>R9</v>
      </c>
      <c r="D2372" s="23">
        <f t="shared" ref="D2372:D2435" si="431">+Q2372</f>
        <v>0.75</v>
      </c>
      <c r="E2372" s="23" t="str">
        <f t="shared" ref="E2372:E2435" si="432">+R2372</f>
        <v>18&amp;U</v>
      </c>
      <c r="F2372" s="23" t="str">
        <f t="shared" ref="F2372:F2435" si="433">+S2372</f>
        <v>S</v>
      </c>
      <c r="G2372" s="27" t="s">
        <v>26</v>
      </c>
      <c r="H2372" s="27" t="str">
        <f t="shared" si="427"/>
        <v/>
      </c>
      <c r="I2372" s="23" t="str">
        <f t="shared" ref="I2372:I2435" si="434">IF(K2372&gt;4,"Dames","Messieurs")</f>
        <v>Dames</v>
      </c>
      <c r="J2372" t="str">
        <f t="shared" ref="J2372:J2435" si="435">RIGHT(B2372,5)</f>
        <v>682.0</v>
      </c>
      <c r="K2372">
        <f t="shared" ref="K2372:K2435" si="436">VALUE(LEFT(J2372,1))</f>
        <v>6</v>
      </c>
      <c r="L2372" s="23" t="str">
        <f t="shared" ref="L2372:L2435" si="437">+O2372</f>
        <v>R9 </v>
      </c>
      <c r="M2372" s="23" t="s">
        <v>2105</v>
      </c>
      <c r="N2372" s="23" t="s">
        <v>2106</v>
      </c>
      <c r="O2372" s="23" t="s">
        <v>2525</v>
      </c>
      <c r="P2372" s="23">
        <v>11849</v>
      </c>
      <c r="Q2372" s="23">
        <v>0.75</v>
      </c>
      <c r="R2372" s="23" t="s">
        <v>71</v>
      </c>
      <c r="S2372" s="23" t="s">
        <v>822</v>
      </c>
    </row>
    <row r="2373" spans="1:19" x14ac:dyDescent="0.35">
      <c r="A2373" s="23" t="str">
        <f t="shared" si="428"/>
        <v>Pouly Laurence</v>
      </c>
      <c r="B2373" s="23" t="str">
        <f t="shared" si="429"/>
        <v>721.73.873.0</v>
      </c>
      <c r="C2373" s="23" t="str">
        <f t="shared" si="430"/>
        <v>R9</v>
      </c>
      <c r="D2373" s="23">
        <f t="shared" si="431"/>
        <v>0.75</v>
      </c>
      <c r="E2373" s="23" t="str">
        <f t="shared" si="432"/>
        <v>50+</v>
      </c>
      <c r="F2373" s="23" t="str">
        <f t="shared" si="433"/>
        <v>A</v>
      </c>
      <c r="G2373" s="27" t="s">
        <v>28</v>
      </c>
      <c r="H2373" s="27" t="str">
        <f t="shared" si="427"/>
        <v/>
      </c>
      <c r="I2373" s="23" t="str">
        <f t="shared" si="434"/>
        <v>Dames</v>
      </c>
      <c r="J2373" t="str">
        <f t="shared" si="435"/>
        <v>873.0</v>
      </c>
      <c r="K2373">
        <f t="shared" si="436"/>
        <v>8</v>
      </c>
      <c r="L2373" s="23" t="str">
        <f t="shared" si="437"/>
        <v>R9 </v>
      </c>
      <c r="M2373" s="23" t="s">
        <v>296</v>
      </c>
      <c r="N2373" s="23" t="s">
        <v>297</v>
      </c>
      <c r="O2373" s="23" t="s">
        <v>2525</v>
      </c>
      <c r="P2373" s="23">
        <v>11849</v>
      </c>
      <c r="Q2373" s="23">
        <v>0.75</v>
      </c>
      <c r="R2373" s="23" t="s">
        <v>39</v>
      </c>
      <c r="S2373" s="23" t="s">
        <v>36</v>
      </c>
    </row>
    <row r="2374" spans="1:19" x14ac:dyDescent="0.35">
      <c r="A2374" s="23" t="str">
        <f t="shared" si="428"/>
        <v>Pouzargue Georges</v>
      </c>
      <c r="B2374" s="23" t="str">
        <f t="shared" si="429"/>
        <v>721.50.282.0</v>
      </c>
      <c r="C2374" s="23" t="str">
        <f t="shared" si="430"/>
        <v>R9</v>
      </c>
      <c r="D2374" s="23">
        <f t="shared" si="431"/>
        <v>0.75</v>
      </c>
      <c r="E2374" s="23" t="str">
        <f t="shared" si="432"/>
        <v>75+</v>
      </c>
      <c r="F2374" s="23" t="str">
        <f t="shared" si="433"/>
        <v>S</v>
      </c>
      <c r="G2374" s="27" t="s">
        <v>5553</v>
      </c>
      <c r="H2374" s="27" t="str">
        <f t="shared" si="427"/>
        <v/>
      </c>
      <c r="I2374" s="23" t="str">
        <f t="shared" si="434"/>
        <v>Messieurs</v>
      </c>
      <c r="J2374" t="str">
        <f t="shared" si="435"/>
        <v>282.0</v>
      </c>
      <c r="K2374">
        <f t="shared" si="436"/>
        <v>2</v>
      </c>
      <c r="L2374" s="23" t="str">
        <f t="shared" si="437"/>
        <v>R9 </v>
      </c>
      <c r="M2374" s="23" t="s">
        <v>5409</v>
      </c>
      <c r="N2374" s="23" t="s">
        <v>5410</v>
      </c>
      <c r="O2374" s="23" t="s">
        <v>2525</v>
      </c>
      <c r="P2374" s="23">
        <v>32606</v>
      </c>
      <c r="Q2374" s="23">
        <v>0.75</v>
      </c>
      <c r="R2374" s="23" t="s">
        <v>155</v>
      </c>
      <c r="S2374" s="23" t="s">
        <v>822</v>
      </c>
    </row>
    <row r="2375" spans="1:19" x14ac:dyDescent="0.35">
      <c r="A2375" s="23" t="str">
        <f t="shared" si="428"/>
        <v>Pradel Gaspard</v>
      </c>
      <c r="B2375" s="23" t="str">
        <f t="shared" si="429"/>
        <v>722.12.339.0</v>
      </c>
      <c r="C2375" s="23" t="str">
        <f t="shared" si="430"/>
        <v>R8</v>
      </c>
      <c r="D2375" s="23">
        <f t="shared" si="431"/>
        <v>1.53</v>
      </c>
      <c r="E2375" s="23" t="str">
        <f t="shared" si="432"/>
        <v>14&amp;U</v>
      </c>
      <c r="F2375" s="23" t="str">
        <f t="shared" si="433"/>
        <v>A</v>
      </c>
      <c r="G2375" s="27" t="s">
        <v>27</v>
      </c>
      <c r="H2375" s="27" t="str">
        <f t="shared" si="427"/>
        <v/>
      </c>
      <c r="I2375" s="23" t="str">
        <f t="shared" si="434"/>
        <v>Messieurs</v>
      </c>
      <c r="J2375" t="str">
        <f t="shared" si="435"/>
        <v>339.0</v>
      </c>
      <c r="K2375">
        <f t="shared" si="436"/>
        <v>3</v>
      </c>
      <c r="L2375" s="23" t="str">
        <f t="shared" si="437"/>
        <v>R8 </v>
      </c>
      <c r="M2375" s="23" t="s">
        <v>2629</v>
      </c>
      <c r="N2375" s="23" t="s">
        <v>2630</v>
      </c>
      <c r="O2375" s="23" t="s">
        <v>2522</v>
      </c>
      <c r="P2375" s="23">
        <v>23369</v>
      </c>
      <c r="Q2375" s="23">
        <v>1.53</v>
      </c>
      <c r="R2375" s="23" t="s">
        <v>81</v>
      </c>
      <c r="S2375" s="23" t="s">
        <v>36</v>
      </c>
    </row>
    <row r="2376" spans="1:19" x14ac:dyDescent="0.35">
      <c r="A2376" s="23" t="str">
        <f t="shared" si="428"/>
        <v>Prahin David</v>
      </c>
      <c r="B2376" s="23" t="str">
        <f t="shared" si="429"/>
        <v>722.91.385.0</v>
      </c>
      <c r="C2376" s="23" t="str">
        <f t="shared" si="430"/>
        <v>R6</v>
      </c>
      <c r="D2376" s="23">
        <f t="shared" si="431"/>
        <v>3.9359999999999999</v>
      </c>
      <c r="E2376" s="23" t="str">
        <f t="shared" si="432"/>
        <v>35+</v>
      </c>
      <c r="F2376" s="23" t="str">
        <f t="shared" si="433"/>
        <v>A</v>
      </c>
      <c r="G2376" s="27" t="s">
        <v>4910</v>
      </c>
      <c r="H2376" s="27" t="str">
        <f t="shared" si="427"/>
        <v/>
      </c>
      <c r="I2376" s="23" t="str">
        <f t="shared" si="434"/>
        <v>Messieurs</v>
      </c>
      <c r="J2376" t="str">
        <f t="shared" si="435"/>
        <v>385.0</v>
      </c>
      <c r="K2376">
        <f t="shared" si="436"/>
        <v>3</v>
      </c>
      <c r="L2376" s="23" t="str">
        <f t="shared" si="437"/>
        <v>R6 </v>
      </c>
      <c r="M2376" s="23" t="s">
        <v>6453</v>
      </c>
      <c r="N2376" s="23" t="s">
        <v>6454</v>
      </c>
      <c r="O2376" s="23" t="s">
        <v>2517</v>
      </c>
      <c r="P2376" s="23">
        <v>7953</v>
      </c>
      <c r="Q2376" s="23">
        <v>3.9359999999999999</v>
      </c>
      <c r="R2376" s="23" t="s">
        <v>42</v>
      </c>
      <c r="S2376" s="23" t="s">
        <v>36</v>
      </c>
    </row>
    <row r="2377" spans="1:19" x14ac:dyDescent="0.35">
      <c r="A2377" s="23" t="str">
        <f t="shared" si="428"/>
        <v>Prahin Didier</v>
      </c>
      <c r="B2377" s="23" t="str">
        <f t="shared" si="429"/>
        <v>722.64.476.0</v>
      </c>
      <c r="C2377" s="23" t="str">
        <f t="shared" si="430"/>
        <v>R9</v>
      </c>
      <c r="D2377" s="23">
        <f t="shared" si="431"/>
        <v>0.75</v>
      </c>
      <c r="E2377" s="23" t="str">
        <f t="shared" si="432"/>
        <v>60+</v>
      </c>
      <c r="F2377" s="23" t="str">
        <f t="shared" si="433"/>
        <v>A</v>
      </c>
      <c r="G2377" s="27" t="s">
        <v>4910</v>
      </c>
      <c r="H2377" s="27" t="str">
        <f t="shared" si="427"/>
        <v/>
      </c>
      <c r="I2377" s="23" t="str">
        <f t="shared" si="434"/>
        <v>Messieurs</v>
      </c>
      <c r="J2377" t="str">
        <f t="shared" si="435"/>
        <v>476.0</v>
      </c>
      <c r="K2377">
        <f t="shared" si="436"/>
        <v>4</v>
      </c>
      <c r="L2377" s="23" t="str">
        <f t="shared" si="437"/>
        <v>R9 </v>
      </c>
      <c r="M2377" s="23" t="s">
        <v>6920</v>
      </c>
      <c r="N2377" s="23" t="s">
        <v>6921</v>
      </c>
      <c r="O2377" s="23" t="s">
        <v>2525</v>
      </c>
      <c r="P2377" s="23">
        <v>32606</v>
      </c>
      <c r="Q2377" s="23">
        <v>0.75</v>
      </c>
      <c r="R2377" s="23" t="s">
        <v>47</v>
      </c>
      <c r="S2377" s="23" t="s">
        <v>36</v>
      </c>
    </row>
    <row r="2378" spans="1:19" x14ac:dyDescent="0.35">
      <c r="A2378" s="23" t="str">
        <f t="shared" si="428"/>
        <v>Pratolini Laurence</v>
      </c>
      <c r="B2378" s="23" t="str">
        <f t="shared" si="429"/>
        <v>722.73.840.0</v>
      </c>
      <c r="C2378" s="23" t="str">
        <f t="shared" si="430"/>
        <v>R6</v>
      </c>
      <c r="D2378" s="23">
        <f t="shared" si="431"/>
        <v>4.1879999999999997</v>
      </c>
      <c r="E2378" s="23" t="str">
        <f t="shared" si="432"/>
        <v>50+</v>
      </c>
      <c r="F2378" s="23" t="str">
        <f t="shared" si="433"/>
        <v>A</v>
      </c>
      <c r="G2378" s="27" t="s">
        <v>3273</v>
      </c>
      <c r="H2378" s="27" t="str">
        <f t="shared" si="427"/>
        <v/>
      </c>
      <c r="I2378" s="23" t="str">
        <f t="shared" si="434"/>
        <v>Dames</v>
      </c>
      <c r="J2378" t="str">
        <f t="shared" si="435"/>
        <v>840.0</v>
      </c>
      <c r="K2378">
        <f t="shared" si="436"/>
        <v>8</v>
      </c>
      <c r="L2378" s="23" t="str">
        <f t="shared" si="437"/>
        <v>R6 </v>
      </c>
      <c r="M2378" s="23" t="s">
        <v>491</v>
      </c>
      <c r="N2378" s="23" t="s">
        <v>492</v>
      </c>
      <c r="O2378" s="23" t="s">
        <v>2517</v>
      </c>
      <c r="P2378" s="23">
        <v>2439</v>
      </c>
      <c r="Q2378" s="23">
        <v>4.1879999999999997</v>
      </c>
      <c r="R2378" s="23" t="s">
        <v>39</v>
      </c>
      <c r="S2378" s="23" t="s">
        <v>36</v>
      </c>
    </row>
    <row r="2379" spans="1:19" x14ac:dyDescent="0.35">
      <c r="A2379" s="23" t="str">
        <f t="shared" si="428"/>
        <v>Praz Ambre</v>
      </c>
      <c r="B2379" s="23" t="str">
        <f t="shared" si="429"/>
        <v>722.12.638.0</v>
      </c>
      <c r="C2379" s="23" t="str">
        <f t="shared" si="430"/>
        <v>R4</v>
      </c>
      <c r="D2379" s="23">
        <f t="shared" si="431"/>
        <v>6.3630000000000004</v>
      </c>
      <c r="E2379" s="23" t="str">
        <f t="shared" si="432"/>
        <v>14&amp;U</v>
      </c>
      <c r="F2379" s="23" t="str">
        <f t="shared" si="433"/>
        <v>A</v>
      </c>
      <c r="G2379" s="27" t="s">
        <v>4910</v>
      </c>
      <c r="H2379" s="27" t="str">
        <f t="shared" si="427"/>
        <v/>
      </c>
      <c r="I2379" s="23" t="str">
        <f t="shared" si="434"/>
        <v>Dames</v>
      </c>
      <c r="J2379" t="str">
        <f t="shared" si="435"/>
        <v>638.0</v>
      </c>
      <c r="K2379">
        <f t="shared" si="436"/>
        <v>6</v>
      </c>
      <c r="L2379" s="23" t="str">
        <f t="shared" si="437"/>
        <v>R4 </v>
      </c>
      <c r="M2379" s="23" t="s">
        <v>6241</v>
      </c>
      <c r="N2379" s="23" t="s">
        <v>6242</v>
      </c>
      <c r="O2379" s="23" t="s">
        <v>2516</v>
      </c>
      <c r="P2379" s="23">
        <v>697</v>
      </c>
      <c r="Q2379" s="23">
        <v>6.3630000000000004</v>
      </c>
      <c r="R2379" s="23" t="s">
        <v>81</v>
      </c>
      <c r="S2379" s="23" t="s">
        <v>36</v>
      </c>
    </row>
    <row r="2380" spans="1:19" x14ac:dyDescent="0.35">
      <c r="A2380" s="23" t="str">
        <f t="shared" si="428"/>
        <v>Praz Juliette</v>
      </c>
      <c r="B2380" s="23" t="str">
        <f t="shared" si="429"/>
        <v>722.91.780.0</v>
      </c>
      <c r="C2380" s="23" t="str">
        <f t="shared" si="430"/>
        <v>R9</v>
      </c>
      <c r="D2380" s="23">
        <f t="shared" si="431"/>
        <v>0.75</v>
      </c>
      <c r="E2380" s="23" t="str">
        <f t="shared" si="432"/>
        <v>35+</v>
      </c>
      <c r="F2380" s="23" t="str">
        <f t="shared" si="433"/>
        <v>S</v>
      </c>
      <c r="G2380" s="27" t="s">
        <v>497</v>
      </c>
      <c r="H2380" s="27" t="str">
        <f t="shared" si="427"/>
        <v/>
      </c>
      <c r="I2380" s="23" t="str">
        <f t="shared" si="434"/>
        <v>Dames</v>
      </c>
      <c r="J2380" t="str">
        <f t="shared" si="435"/>
        <v>780.0</v>
      </c>
      <c r="K2380">
        <f t="shared" si="436"/>
        <v>7</v>
      </c>
      <c r="L2380" s="23" t="str">
        <f t="shared" si="437"/>
        <v>R9 </v>
      </c>
      <c r="M2380" s="23" t="s">
        <v>1271</v>
      </c>
      <c r="N2380" s="23" t="s">
        <v>1272</v>
      </c>
      <c r="O2380" s="23" t="s">
        <v>2525</v>
      </c>
      <c r="P2380" s="23">
        <v>11849</v>
      </c>
      <c r="Q2380" s="23">
        <v>0.75</v>
      </c>
      <c r="R2380" s="23" t="s">
        <v>42</v>
      </c>
      <c r="S2380" s="23" t="s">
        <v>822</v>
      </c>
    </row>
    <row r="2381" spans="1:19" x14ac:dyDescent="0.35">
      <c r="A2381" s="23" t="str">
        <f t="shared" si="428"/>
        <v>Praz Yannick</v>
      </c>
      <c r="B2381" s="23" t="str">
        <f t="shared" si="429"/>
        <v>722.86.186.0</v>
      </c>
      <c r="C2381" s="23" t="str">
        <f t="shared" si="430"/>
        <v>R8</v>
      </c>
      <c r="D2381" s="23">
        <f t="shared" si="431"/>
        <v>1.7150000000000001</v>
      </c>
      <c r="E2381" s="23" t="str">
        <f t="shared" si="432"/>
        <v>40+</v>
      </c>
      <c r="F2381" s="23" t="str">
        <f t="shared" si="433"/>
        <v>A</v>
      </c>
      <c r="G2381" s="27" t="s">
        <v>25</v>
      </c>
      <c r="H2381" s="27" t="str">
        <f t="shared" si="427"/>
        <v/>
      </c>
      <c r="I2381" s="23" t="str">
        <f t="shared" si="434"/>
        <v>Messieurs</v>
      </c>
      <c r="J2381" t="str">
        <f t="shared" si="435"/>
        <v>186.0</v>
      </c>
      <c r="K2381">
        <f t="shared" si="436"/>
        <v>1</v>
      </c>
      <c r="L2381" s="23" t="str">
        <f t="shared" si="437"/>
        <v>R8 </v>
      </c>
      <c r="M2381" s="23" t="s">
        <v>835</v>
      </c>
      <c r="N2381" s="23" t="s">
        <v>836</v>
      </c>
      <c r="O2381" s="23" t="s">
        <v>2522</v>
      </c>
      <c r="P2381" s="23">
        <v>21740</v>
      </c>
      <c r="Q2381" s="23">
        <v>1.7150000000000001</v>
      </c>
      <c r="R2381" s="23" t="s">
        <v>68</v>
      </c>
      <c r="S2381" s="23" t="s">
        <v>36</v>
      </c>
    </row>
    <row r="2382" spans="1:19" x14ac:dyDescent="0.35">
      <c r="A2382" s="23" t="str">
        <f t="shared" si="428"/>
        <v>Prélaz Axel</v>
      </c>
      <c r="B2382" s="23" t="str">
        <f t="shared" si="429"/>
        <v>722.89.230.0</v>
      </c>
      <c r="C2382" s="23" t="str">
        <f t="shared" si="430"/>
        <v>R9</v>
      </c>
      <c r="D2382" s="23">
        <f t="shared" si="431"/>
        <v>0.75</v>
      </c>
      <c r="E2382" s="23" t="str">
        <f t="shared" si="432"/>
        <v>35+</v>
      </c>
      <c r="F2382" s="23" t="str">
        <f t="shared" si="433"/>
        <v>S</v>
      </c>
      <c r="G2382" s="27" t="s">
        <v>2786</v>
      </c>
      <c r="H2382" s="27" t="str">
        <f t="shared" si="427"/>
        <v/>
      </c>
      <c r="I2382" s="23" t="str">
        <f t="shared" si="434"/>
        <v>Messieurs</v>
      </c>
      <c r="J2382" t="str">
        <f t="shared" si="435"/>
        <v>230.0</v>
      </c>
      <c r="K2382">
        <f t="shared" si="436"/>
        <v>2</v>
      </c>
      <c r="L2382" s="23" t="str">
        <f t="shared" si="437"/>
        <v>R9 </v>
      </c>
      <c r="M2382" s="23" t="s">
        <v>3068</v>
      </c>
      <c r="N2382" s="23" t="s">
        <v>3069</v>
      </c>
      <c r="O2382" s="23" t="s">
        <v>2525</v>
      </c>
      <c r="P2382" s="23">
        <v>32606</v>
      </c>
      <c r="Q2382" s="23">
        <v>0.75</v>
      </c>
      <c r="R2382" s="23" t="s">
        <v>42</v>
      </c>
      <c r="S2382" s="23" t="s">
        <v>822</v>
      </c>
    </row>
    <row r="2383" spans="1:19" x14ac:dyDescent="0.35">
      <c r="A2383" s="23" t="str">
        <f t="shared" si="428"/>
        <v>Priamo Julien</v>
      </c>
      <c r="B2383" s="23" t="str">
        <f t="shared" si="429"/>
        <v>722.90.480.0</v>
      </c>
      <c r="C2383" s="23" t="str">
        <f t="shared" si="430"/>
        <v>R9</v>
      </c>
      <c r="D2383" s="23">
        <f t="shared" si="431"/>
        <v>0.75</v>
      </c>
      <c r="E2383" s="23" t="str">
        <f t="shared" si="432"/>
        <v>35+</v>
      </c>
      <c r="F2383" s="23" t="str">
        <f t="shared" si="433"/>
        <v>S</v>
      </c>
      <c r="G2383" s="27" t="s">
        <v>2783</v>
      </c>
      <c r="H2383" s="27" t="str">
        <f t="shared" si="427"/>
        <v/>
      </c>
      <c r="I2383" s="23" t="str">
        <f t="shared" si="434"/>
        <v>Messieurs</v>
      </c>
      <c r="J2383" t="str">
        <f t="shared" si="435"/>
        <v>480.0</v>
      </c>
      <c r="K2383">
        <f t="shared" si="436"/>
        <v>4</v>
      </c>
      <c r="L2383" s="23" t="str">
        <f t="shared" si="437"/>
        <v>R9 </v>
      </c>
      <c r="M2383" s="23" t="s">
        <v>1632</v>
      </c>
      <c r="N2383" s="23" t="s">
        <v>1633</v>
      </c>
      <c r="O2383" s="23" t="s">
        <v>2525</v>
      </c>
      <c r="P2383" s="23">
        <v>32606</v>
      </c>
      <c r="Q2383" s="23">
        <v>0.75</v>
      </c>
      <c r="R2383" s="23" t="s">
        <v>42</v>
      </c>
      <c r="S2383" s="23" t="s">
        <v>822</v>
      </c>
    </row>
    <row r="2384" spans="1:19" x14ac:dyDescent="0.35">
      <c r="A2384" s="23" t="str">
        <f t="shared" si="428"/>
        <v>Prince François</v>
      </c>
      <c r="B2384" s="23" t="str">
        <f t="shared" si="429"/>
        <v>722.05.248.0</v>
      </c>
      <c r="C2384" s="23" t="str">
        <f t="shared" si="430"/>
        <v>R9</v>
      </c>
      <c r="D2384" s="23">
        <f t="shared" si="431"/>
        <v>0.75</v>
      </c>
      <c r="E2384" s="23" t="str">
        <f t="shared" si="432"/>
        <v>A</v>
      </c>
      <c r="F2384" s="23" t="str">
        <f t="shared" si="433"/>
        <v>S</v>
      </c>
      <c r="G2384" s="27" t="s">
        <v>497</v>
      </c>
      <c r="H2384" s="27" t="str">
        <f t="shared" si="427"/>
        <v/>
      </c>
      <c r="I2384" s="23" t="str">
        <f t="shared" si="434"/>
        <v>Messieurs</v>
      </c>
      <c r="J2384" t="str">
        <f t="shared" si="435"/>
        <v>248.0</v>
      </c>
      <c r="K2384">
        <f t="shared" si="436"/>
        <v>2</v>
      </c>
      <c r="L2384" s="23" t="str">
        <f t="shared" si="437"/>
        <v>R9 </v>
      </c>
      <c r="M2384" s="23" t="s">
        <v>1273</v>
      </c>
      <c r="N2384" s="23" t="s">
        <v>1274</v>
      </c>
      <c r="O2384" s="23" t="s">
        <v>2525</v>
      </c>
      <c r="P2384" s="23">
        <v>32606</v>
      </c>
      <c r="Q2384" s="23">
        <v>0.75</v>
      </c>
      <c r="R2384" s="23" t="s">
        <v>36</v>
      </c>
      <c r="S2384" s="23" t="s">
        <v>822</v>
      </c>
    </row>
    <row r="2385" spans="1:19" x14ac:dyDescent="0.35">
      <c r="A2385" s="23" t="str">
        <f t="shared" si="428"/>
        <v>Profesori Labinot</v>
      </c>
      <c r="B2385" s="23" t="str">
        <f t="shared" si="429"/>
        <v>722.78.225.0</v>
      </c>
      <c r="C2385" s="23" t="str">
        <f t="shared" si="430"/>
        <v>R7</v>
      </c>
      <c r="D2385" s="23">
        <f t="shared" si="431"/>
        <v>2.2629999999999999</v>
      </c>
      <c r="E2385" s="23" t="str">
        <f t="shared" si="432"/>
        <v>45+</v>
      </c>
      <c r="F2385" s="23" t="str">
        <f t="shared" si="433"/>
        <v>A</v>
      </c>
      <c r="G2385" s="27" t="s">
        <v>2786</v>
      </c>
      <c r="H2385" s="27" t="str">
        <f t="shared" si="427"/>
        <v/>
      </c>
      <c r="I2385" s="23" t="str">
        <f t="shared" si="434"/>
        <v>Messieurs</v>
      </c>
      <c r="J2385" t="str">
        <f t="shared" si="435"/>
        <v>225.0</v>
      </c>
      <c r="K2385">
        <f t="shared" si="436"/>
        <v>2</v>
      </c>
      <c r="L2385" s="23" t="str">
        <f t="shared" si="437"/>
        <v>R7 </v>
      </c>
      <c r="M2385" s="23" t="s">
        <v>3828</v>
      </c>
      <c r="N2385" s="23" t="s">
        <v>3829</v>
      </c>
      <c r="O2385" s="23" t="s">
        <v>2518</v>
      </c>
      <c r="P2385" s="23">
        <v>17488</v>
      </c>
      <c r="Q2385" s="23">
        <v>2.2629999999999999</v>
      </c>
      <c r="R2385" s="23" t="s">
        <v>76</v>
      </c>
      <c r="S2385" s="23" t="s">
        <v>36</v>
      </c>
    </row>
    <row r="2386" spans="1:19" x14ac:dyDescent="0.35">
      <c r="A2386" s="23" t="str">
        <f t="shared" si="428"/>
        <v>Prole Lazar</v>
      </c>
      <c r="B2386" s="23" t="str">
        <f t="shared" si="429"/>
        <v>722.15.108.0</v>
      </c>
      <c r="C2386" s="23" t="str">
        <f t="shared" si="430"/>
        <v>R7</v>
      </c>
      <c r="D2386" s="23">
        <f t="shared" si="431"/>
        <v>1.9810000000000001</v>
      </c>
      <c r="E2386" s="23" t="str">
        <f t="shared" si="432"/>
        <v>12&amp;U</v>
      </c>
      <c r="F2386" s="23" t="str">
        <f t="shared" si="433"/>
        <v>A</v>
      </c>
      <c r="G2386" s="27" t="s">
        <v>4909</v>
      </c>
      <c r="H2386" s="27" t="str">
        <f t="shared" si="427"/>
        <v/>
      </c>
      <c r="I2386" s="23" t="str">
        <f t="shared" si="434"/>
        <v>Messieurs</v>
      </c>
      <c r="J2386" t="str">
        <f t="shared" si="435"/>
        <v>108.0</v>
      </c>
      <c r="K2386">
        <f t="shared" si="436"/>
        <v>1</v>
      </c>
      <c r="L2386" s="23" t="str">
        <f t="shared" si="437"/>
        <v>R7 </v>
      </c>
      <c r="M2386" s="23" t="s">
        <v>5735</v>
      </c>
      <c r="N2386" s="23" t="s">
        <v>5736</v>
      </c>
      <c r="O2386" s="23" t="s">
        <v>2518</v>
      </c>
      <c r="P2386" s="23">
        <v>19565</v>
      </c>
      <c r="Q2386" s="23">
        <v>1.9810000000000001</v>
      </c>
      <c r="R2386" s="23" t="s">
        <v>50</v>
      </c>
      <c r="S2386" s="23" t="s">
        <v>36</v>
      </c>
    </row>
    <row r="2387" spans="1:19" x14ac:dyDescent="0.35">
      <c r="A2387" s="23" t="str">
        <f t="shared" si="428"/>
        <v>Prole Novak</v>
      </c>
      <c r="B2387" s="23" t="str">
        <f t="shared" si="429"/>
        <v>722.13.413.0</v>
      </c>
      <c r="C2387" s="23" t="str">
        <f t="shared" si="430"/>
        <v>R7</v>
      </c>
      <c r="D2387" s="23">
        <f t="shared" si="431"/>
        <v>2.4649999999999999</v>
      </c>
      <c r="E2387" s="23" t="str">
        <f t="shared" si="432"/>
        <v>14&amp;U</v>
      </c>
      <c r="F2387" s="23" t="str">
        <f t="shared" si="433"/>
        <v>A</v>
      </c>
      <c r="G2387" s="27" t="s">
        <v>7010</v>
      </c>
      <c r="H2387" s="27" t="str">
        <f t="shared" si="427"/>
        <v/>
      </c>
      <c r="I2387" s="23" t="str">
        <f t="shared" si="434"/>
        <v>Messieurs</v>
      </c>
      <c r="J2387" t="str">
        <f t="shared" si="435"/>
        <v>413.0</v>
      </c>
      <c r="K2387">
        <f t="shared" si="436"/>
        <v>4</v>
      </c>
      <c r="L2387" s="23" t="str">
        <f t="shared" si="437"/>
        <v>R7 </v>
      </c>
      <c r="M2387" s="23" t="s">
        <v>5709</v>
      </c>
      <c r="N2387" s="23" t="s">
        <v>5710</v>
      </c>
      <c r="O2387" s="23" t="s">
        <v>2518</v>
      </c>
      <c r="P2387" s="23">
        <v>16050</v>
      </c>
      <c r="Q2387" s="23">
        <v>2.4649999999999999</v>
      </c>
      <c r="R2387" s="23" t="s">
        <v>81</v>
      </c>
      <c r="S2387" s="23" t="s">
        <v>36</v>
      </c>
    </row>
    <row r="2388" spans="1:19" x14ac:dyDescent="0.35">
      <c r="A2388" s="23" t="str">
        <f t="shared" si="428"/>
        <v>Prolo Antony</v>
      </c>
      <c r="B2388" s="23" t="str">
        <f t="shared" si="429"/>
        <v>722.09.468.0</v>
      </c>
      <c r="C2388" s="23" t="str">
        <f t="shared" si="430"/>
        <v>R9</v>
      </c>
      <c r="D2388" s="23">
        <f t="shared" si="431"/>
        <v>0.75</v>
      </c>
      <c r="E2388" s="23" t="str">
        <f t="shared" si="432"/>
        <v>18&amp;U</v>
      </c>
      <c r="F2388" s="23" t="str">
        <f t="shared" si="433"/>
        <v>S</v>
      </c>
      <c r="G2388" s="27" t="s">
        <v>28</v>
      </c>
      <c r="H2388" s="27" t="str">
        <f t="shared" si="427"/>
        <v/>
      </c>
      <c r="I2388" s="23" t="str">
        <f t="shared" si="434"/>
        <v>Messieurs</v>
      </c>
      <c r="J2388" t="str">
        <f t="shared" si="435"/>
        <v>468.0</v>
      </c>
      <c r="K2388">
        <f t="shared" si="436"/>
        <v>4</v>
      </c>
      <c r="L2388" s="23" t="str">
        <f t="shared" si="437"/>
        <v>R9 </v>
      </c>
      <c r="M2388" s="23" t="s">
        <v>3903</v>
      </c>
      <c r="N2388" s="23" t="s">
        <v>3904</v>
      </c>
      <c r="O2388" s="23" t="s">
        <v>2525</v>
      </c>
      <c r="P2388" s="23">
        <v>32606</v>
      </c>
      <c r="Q2388" s="23">
        <v>0.75</v>
      </c>
      <c r="R2388" s="23" t="s">
        <v>71</v>
      </c>
      <c r="S2388" s="23" t="s">
        <v>822</v>
      </c>
    </row>
    <row r="2389" spans="1:19" x14ac:dyDescent="0.35">
      <c r="A2389" s="23" t="str">
        <f t="shared" si="428"/>
        <v>Prolo Steve</v>
      </c>
      <c r="B2389" s="23" t="str">
        <f t="shared" si="429"/>
        <v>722.74.128.0</v>
      </c>
      <c r="C2389" s="23" t="str">
        <f t="shared" si="430"/>
        <v>R6</v>
      </c>
      <c r="D2389" s="23">
        <f t="shared" si="431"/>
        <v>4.5170000000000003</v>
      </c>
      <c r="E2389" s="23" t="str">
        <f t="shared" si="432"/>
        <v>50+</v>
      </c>
      <c r="F2389" s="23" t="str">
        <f t="shared" si="433"/>
        <v>A</v>
      </c>
      <c r="G2389" s="27" t="s">
        <v>28</v>
      </c>
      <c r="H2389" s="27" t="str">
        <f t="shared" si="427"/>
        <v/>
      </c>
      <c r="I2389" s="23" t="str">
        <f t="shared" si="434"/>
        <v>Messieurs</v>
      </c>
      <c r="J2389" t="str">
        <f t="shared" si="435"/>
        <v>128.0</v>
      </c>
      <c r="K2389">
        <f t="shared" si="436"/>
        <v>1</v>
      </c>
      <c r="L2389" s="23" t="str">
        <f t="shared" si="437"/>
        <v>R6 </v>
      </c>
      <c r="M2389" s="23" t="s">
        <v>3896</v>
      </c>
      <c r="N2389" s="23" t="s">
        <v>3897</v>
      </c>
      <c r="O2389" s="23" t="s">
        <v>2517</v>
      </c>
      <c r="P2389" s="23">
        <v>5788</v>
      </c>
      <c r="Q2389" s="23">
        <v>4.5170000000000003</v>
      </c>
      <c r="R2389" s="23" t="s">
        <v>39</v>
      </c>
      <c r="S2389" s="23" t="s">
        <v>36</v>
      </c>
    </row>
    <row r="2390" spans="1:19" x14ac:dyDescent="0.35">
      <c r="A2390" s="23" t="str">
        <f t="shared" si="428"/>
        <v>Protti Anita</v>
      </c>
      <c r="B2390" s="23" t="str">
        <f t="shared" si="429"/>
        <v>722.64.735.0</v>
      </c>
      <c r="C2390" s="23" t="str">
        <f t="shared" si="430"/>
        <v>R6</v>
      </c>
      <c r="D2390" s="23">
        <f t="shared" si="431"/>
        <v>3.89</v>
      </c>
      <c r="E2390" s="23" t="str">
        <f t="shared" si="432"/>
        <v>60+</v>
      </c>
      <c r="F2390" s="23" t="str">
        <f t="shared" si="433"/>
        <v>A</v>
      </c>
      <c r="G2390" s="27" t="s">
        <v>28</v>
      </c>
      <c r="H2390" s="27" t="str">
        <f t="shared" si="427"/>
        <v/>
      </c>
      <c r="I2390" s="23" t="str">
        <f t="shared" si="434"/>
        <v>Dames</v>
      </c>
      <c r="J2390" t="str">
        <f t="shared" si="435"/>
        <v>735.0</v>
      </c>
      <c r="K2390">
        <f t="shared" si="436"/>
        <v>7</v>
      </c>
      <c r="L2390" s="23" t="str">
        <f t="shared" si="437"/>
        <v>R6 </v>
      </c>
      <c r="M2390" s="23" t="s">
        <v>249</v>
      </c>
      <c r="N2390" s="23" t="s">
        <v>250</v>
      </c>
      <c r="O2390" s="23" t="s">
        <v>2517</v>
      </c>
      <c r="P2390" s="23">
        <v>2886</v>
      </c>
      <c r="Q2390" s="23">
        <v>3.89</v>
      </c>
      <c r="R2390" s="23" t="s">
        <v>47</v>
      </c>
      <c r="S2390" s="23" t="s">
        <v>36</v>
      </c>
    </row>
    <row r="2391" spans="1:19" x14ac:dyDescent="0.35">
      <c r="A2391" s="23" t="str">
        <f t="shared" si="428"/>
        <v>Provaznik Adam</v>
      </c>
      <c r="B2391" s="23" t="str">
        <f t="shared" si="429"/>
        <v>722.00.384.0</v>
      </c>
      <c r="C2391" s="23" t="str">
        <f t="shared" si="430"/>
        <v>R9</v>
      </c>
      <c r="D2391" s="23">
        <f t="shared" si="431"/>
        <v>0.75</v>
      </c>
      <c r="E2391" s="23" t="str">
        <f t="shared" si="432"/>
        <v>A</v>
      </c>
      <c r="F2391" s="23" t="str">
        <f t="shared" si="433"/>
        <v>S</v>
      </c>
      <c r="G2391" s="27" t="s">
        <v>497</v>
      </c>
      <c r="H2391" s="27" t="str">
        <f t="shared" si="427"/>
        <v/>
      </c>
      <c r="I2391" s="23" t="str">
        <f t="shared" si="434"/>
        <v>Messieurs</v>
      </c>
      <c r="J2391" t="str">
        <f t="shared" si="435"/>
        <v>384.0</v>
      </c>
      <c r="K2391">
        <f t="shared" si="436"/>
        <v>3</v>
      </c>
      <c r="L2391" s="23" t="str">
        <f t="shared" si="437"/>
        <v>R9 </v>
      </c>
      <c r="M2391" s="23" t="s">
        <v>1275</v>
      </c>
      <c r="N2391" s="23" t="s">
        <v>1276</v>
      </c>
      <c r="O2391" s="23" t="s">
        <v>2525</v>
      </c>
      <c r="P2391" s="23">
        <v>32606</v>
      </c>
      <c r="Q2391" s="23">
        <v>0.75</v>
      </c>
      <c r="R2391" s="23" t="s">
        <v>36</v>
      </c>
      <c r="S2391" s="23" t="s">
        <v>822</v>
      </c>
    </row>
    <row r="2392" spans="1:19" x14ac:dyDescent="0.35">
      <c r="A2392" s="23" t="str">
        <f t="shared" si="428"/>
        <v>Puberl Maxime</v>
      </c>
      <c r="B2392" s="23" t="str">
        <f t="shared" si="429"/>
        <v>723.83.136.0</v>
      </c>
      <c r="C2392" s="23" t="str">
        <f t="shared" si="430"/>
        <v>R5</v>
      </c>
      <c r="D2392" s="23">
        <f t="shared" si="431"/>
        <v>5.4240000000000004</v>
      </c>
      <c r="E2392" s="23" t="str">
        <f t="shared" si="432"/>
        <v>40+</v>
      </c>
      <c r="F2392" s="23" t="str">
        <f t="shared" si="433"/>
        <v>A</v>
      </c>
      <c r="G2392" s="27" t="s">
        <v>1733</v>
      </c>
      <c r="H2392" s="27" t="str">
        <f t="shared" si="427"/>
        <v/>
      </c>
      <c r="I2392" s="23" t="str">
        <f t="shared" si="434"/>
        <v>Messieurs</v>
      </c>
      <c r="J2392" t="str">
        <f t="shared" si="435"/>
        <v>136.0</v>
      </c>
      <c r="K2392">
        <f t="shared" si="436"/>
        <v>1</v>
      </c>
      <c r="L2392" s="23" t="str">
        <f t="shared" si="437"/>
        <v>R5 </v>
      </c>
      <c r="M2392" s="23" t="s">
        <v>3956</v>
      </c>
      <c r="N2392" s="23" t="s">
        <v>3957</v>
      </c>
      <c r="O2392" s="23" t="s">
        <v>2536</v>
      </c>
      <c r="P2392" s="23">
        <v>3309</v>
      </c>
      <c r="Q2392" s="23">
        <v>5.4240000000000004</v>
      </c>
      <c r="R2392" s="23" t="s">
        <v>68</v>
      </c>
      <c r="S2392" s="23" t="s">
        <v>36</v>
      </c>
    </row>
    <row r="2393" spans="1:19" x14ac:dyDescent="0.35">
      <c r="A2393" s="23" t="str">
        <f t="shared" si="428"/>
        <v>Puccinelli Francesco</v>
      </c>
      <c r="B2393" s="23" t="str">
        <f t="shared" si="429"/>
        <v>723.79.164.0</v>
      </c>
      <c r="C2393" s="23" t="str">
        <f t="shared" si="430"/>
        <v>R9</v>
      </c>
      <c r="D2393" s="23">
        <f t="shared" si="431"/>
        <v>0.75</v>
      </c>
      <c r="E2393" s="23" t="str">
        <f t="shared" si="432"/>
        <v>45+</v>
      </c>
      <c r="F2393" s="23" t="str">
        <f t="shared" si="433"/>
        <v>A</v>
      </c>
      <c r="G2393" s="27" t="s">
        <v>28</v>
      </c>
      <c r="H2393" s="27" t="str">
        <f t="shared" si="427"/>
        <v/>
      </c>
      <c r="I2393" s="23" t="str">
        <f t="shared" si="434"/>
        <v>Messieurs</v>
      </c>
      <c r="J2393" t="str">
        <f t="shared" si="435"/>
        <v>164.0</v>
      </c>
      <c r="K2393">
        <f t="shared" si="436"/>
        <v>1</v>
      </c>
      <c r="L2393" s="23" t="str">
        <f t="shared" si="437"/>
        <v>R9 </v>
      </c>
      <c r="M2393" s="23" t="s">
        <v>6110</v>
      </c>
      <c r="N2393" s="23" t="s">
        <v>6111</v>
      </c>
      <c r="O2393" s="23" t="s">
        <v>2525</v>
      </c>
      <c r="P2393" s="23">
        <v>32606</v>
      </c>
      <c r="Q2393" s="23">
        <v>0.75</v>
      </c>
      <c r="R2393" s="23" t="s">
        <v>76</v>
      </c>
      <c r="S2393" s="23" t="s">
        <v>36</v>
      </c>
    </row>
    <row r="2394" spans="1:19" x14ac:dyDescent="0.35">
      <c r="A2394" s="23" t="str">
        <f t="shared" si="428"/>
        <v>Pugin Jean-Bernard</v>
      </c>
      <c r="B2394" s="23" t="str">
        <f t="shared" si="429"/>
        <v>723.54.139.0</v>
      </c>
      <c r="C2394" s="23" t="str">
        <f t="shared" si="430"/>
        <v>R8</v>
      </c>
      <c r="D2394" s="23">
        <f t="shared" si="431"/>
        <v>1.014</v>
      </c>
      <c r="E2394" s="23" t="str">
        <f t="shared" si="432"/>
        <v>70+</v>
      </c>
      <c r="F2394" s="23" t="str">
        <f t="shared" si="433"/>
        <v>A</v>
      </c>
      <c r="G2394" s="27" t="s">
        <v>5553</v>
      </c>
      <c r="H2394" s="27" t="str">
        <f t="shared" si="427"/>
        <v/>
      </c>
      <c r="I2394" s="23" t="str">
        <f t="shared" si="434"/>
        <v>Messieurs</v>
      </c>
      <c r="J2394" t="str">
        <f t="shared" si="435"/>
        <v>139.0</v>
      </c>
      <c r="K2394">
        <f t="shared" si="436"/>
        <v>1</v>
      </c>
      <c r="L2394" s="23" t="str">
        <f t="shared" si="437"/>
        <v>R8 </v>
      </c>
      <c r="M2394" s="23" t="s">
        <v>5297</v>
      </c>
      <c r="N2394" s="23" t="s">
        <v>5298</v>
      </c>
      <c r="O2394" s="23" t="s">
        <v>2522</v>
      </c>
      <c r="P2394" s="23">
        <v>28937</v>
      </c>
      <c r="Q2394" s="23">
        <v>1.014</v>
      </c>
      <c r="R2394" s="23" t="s">
        <v>144</v>
      </c>
      <c r="S2394" s="23" t="s">
        <v>36</v>
      </c>
    </row>
    <row r="2395" spans="1:19" x14ac:dyDescent="0.35">
      <c r="A2395" s="23" t="str">
        <f t="shared" si="428"/>
        <v>Purmale Zané</v>
      </c>
      <c r="B2395" s="23" t="str">
        <f t="shared" si="429"/>
        <v>723.87.612.0</v>
      </c>
      <c r="C2395" s="23" t="str">
        <f t="shared" si="430"/>
        <v>R9</v>
      </c>
      <c r="D2395" s="23">
        <f t="shared" si="431"/>
        <v>0.75</v>
      </c>
      <c r="E2395" s="23" t="str">
        <f t="shared" si="432"/>
        <v>35+</v>
      </c>
      <c r="F2395" s="23" t="str">
        <f t="shared" si="433"/>
        <v>A</v>
      </c>
      <c r="G2395" s="27" t="s">
        <v>4910</v>
      </c>
      <c r="H2395" s="27" t="str">
        <f t="shared" si="427"/>
        <v/>
      </c>
      <c r="I2395" s="23" t="str">
        <f t="shared" si="434"/>
        <v>Dames</v>
      </c>
      <c r="J2395" t="str">
        <f t="shared" si="435"/>
        <v>612.0</v>
      </c>
      <c r="K2395">
        <f t="shared" si="436"/>
        <v>6</v>
      </c>
      <c r="L2395" s="23" t="str">
        <f t="shared" si="437"/>
        <v>R9 </v>
      </c>
      <c r="M2395" s="23" t="s">
        <v>6509</v>
      </c>
      <c r="N2395" s="23" t="s">
        <v>6510</v>
      </c>
      <c r="O2395" s="23" t="s">
        <v>2525</v>
      </c>
      <c r="P2395" s="23">
        <v>11849</v>
      </c>
      <c r="Q2395" s="23">
        <v>0.75</v>
      </c>
      <c r="R2395" s="23" t="s">
        <v>42</v>
      </c>
      <c r="S2395" s="23" t="s">
        <v>36</v>
      </c>
    </row>
    <row r="2396" spans="1:19" x14ac:dyDescent="0.35">
      <c r="A2396" s="23" t="str">
        <f t="shared" si="428"/>
        <v>Putallaz Adrien</v>
      </c>
      <c r="B2396" s="23" t="str">
        <f t="shared" si="429"/>
        <v>723.88.312.0</v>
      </c>
      <c r="C2396" s="23" t="str">
        <f t="shared" si="430"/>
        <v>R9</v>
      </c>
      <c r="D2396" s="23">
        <f t="shared" si="431"/>
        <v>0.75</v>
      </c>
      <c r="E2396" s="23" t="str">
        <f t="shared" si="432"/>
        <v>35+</v>
      </c>
      <c r="F2396" s="23" t="str">
        <f t="shared" si="433"/>
        <v>S</v>
      </c>
      <c r="G2396" s="27" t="s">
        <v>25</v>
      </c>
      <c r="H2396" s="27" t="str">
        <f t="shared" si="427"/>
        <v/>
      </c>
      <c r="I2396" s="23" t="str">
        <f t="shared" si="434"/>
        <v>Messieurs</v>
      </c>
      <c r="J2396" t="str">
        <f t="shared" si="435"/>
        <v>312.0</v>
      </c>
      <c r="K2396">
        <f t="shared" si="436"/>
        <v>3</v>
      </c>
      <c r="L2396" s="23" t="str">
        <f t="shared" si="437"/>
        <v>R9 </v>
      </c>
      <c r="M2396" s="23" t="s">
        <v>939</v>
      </c>
      <c r="N2396" s="23" t="s">
        <v>940</v>
      </c>
      <c r="O2396" s="23" t="s">
        <v>2525</v>
      </c>
      <c r="P2396" s="23">
        <v>32606</v>
      </c>
      <c r="Q2396" s="23">
        <v>0.75</v>
      </c>
      <c r="R2396" s="23" t="s">
        <v>42</v>
      </c>
      <c r="S2396" s="23" t="s">
        <v>822</v>
      </c>
    </row>
    <row r="2397" spans="1:19" x14ac:dyDescent="0.35">
      <c r="A2397" s="23" t="str">
        <f t="shared" si="428"/>
        <v>Puyal Esteban</v>
      </c>
      <c r="B2397" s="23" t="str">
        <f t="shared" si="429"/>
        <v>723.11.185.0</v>
      </c>
      <c r="C2397" s="23" t="str">
        <f t="shared" si="430"/>
        <v>R8</v>
      </c>
      <c r="D2397" s="23">
        <f t="shared" si="431"/>
        <v>1.1259999999999999</v>
      </c>
      <c r="E2397" s="23" t="str">
        <f t="shared" si="432"/>
        <v>16&amp;U</v>
      </c>
      <c r="F2397" s="23" t="str">
        <f t="shared" si="433"/>
        <v>A</v>
      </c>
      <c r="G2397" s="27" t="s">
        <v>28</v>
      </c>
      <c r="H2397" s="27" t="str">
        <f t="shared" ref="H2397:H2459" si="438">IF(B2397=B2396,1,"")</f>
        <v/>
      </c>
      <c r="I2397" s="23" t="str">
        <f t="shared" si="434"/>
        <v>Messieurs</v>
      </c>
      <c r="J2397" t="str">
        <f t="shared" si="435"/>
        <v>185.0</v>
      </c>
      <c r="K2397">
        <f t="shared" si="436"/>
        <v>1</v>
      </c>
      <c r="L2397" s="23" t="str">
        <f t="shared" si="437"/>
        <v>R8 </v>
      </c>
      <c r="M2397" s="23" t="s">
        <v>3146</v>
      </c>
      <c r="N2397" s="23" t="s">
        <v>2180</v>
      </c>
      <c r="O2397" s="23" t="s">
        <v>2522</v>
      </c>
      <c r="P2397" s="23">
        <v>27765</v>
      </c>
      <c r="Q2397" s="23">
        <v>1.1259999999999999</v>
      </c>
      <c r="R2397" s="23" t="s">
        <v>85</v>
      </c>
      <c r="S2397" s="23" t="s">
        <v>36</v>
      </c>
    </row>
    <row r="2398" spans="1:19" x14ac:dyDescent="0.35">
      <c r="A2398" s="23" t="str">
        <f t="shared" si="428"/>
        <v>Quartacci Michaël</v>
      </c>
      <c r="B2398" s="23" t="str">
        <f t="shared" si="429"/>
        <v>724.81.320.0</v>
      </c>
      <c r="C2398" s="23" t="str">
        <f t="shared" si="430"/>
        <v>R9</v>
      </c>
      <c r="D2398" s="23">
        <f t="shared" si="431"/>
        <v>0.75</v>
      </c>
      <c r="E2398" s="23" t="str">
        <f t="shared" si="432"/>
        <v>45+</v>
      </c>
      <c r="F2398" s="23" t="str">
        <f t="shared" si="433"/>
        <v>S</v>
      </c>
      <c r="G2398" s="27" t="s">
        <v>497</v>
      </c>
      <c r="H2398" s="27" t="str">
        <f t="shared" si="438"/>
        <v/>
      </c>
      <c r="I2398" s="23" t="str">
        <f t="shared" si="434"/>
        <v>Messieurs</v>
      </c>
      <c r="J2398" t="str">
        <f t="shared" si="435"/>
        <v>320.0</v>
      </c>
      <c r="K2398">
        <f t="shared" si="436"/>
        <v>3</v>
      </c>
      <c r="L2398" s="23" t="str">
        <f t="shared" si="437"/>
        <v>R9 </v>
      </c>
      <c r="M2398" s="23" t="s">
        <v>1277</v>
      </c>
      <c r="N2398" s="23" t="s">
        <v>1278</v>
      </c>
      <c r="O2398" s="23" t="s">
        <v>2525</v>
      </c>
      <c r="P2398" s="23">
        <v>32606</v>
      </c>
      <c r="Q2398" s="23">
        <v>0.75</v>
      </c>
      <c r="R2398" s="23" t="s">
        <v>76</v>
      </c>
      <c r="S2398" s="23" t="s">
        <v>822</v>
      </c>
    </row>
    <row r="2399" spans="1:19" x14ac:dyDescent="0.35">
      <c r="A2399" s="23" t="str">
        <f t="shared" si="428"/>
        <v>Quatannens Sasha</v>
      </c>
      <c r="B2399" s="23" t="str">
        <f t="shared" si="429"/>
        <v>724.06.208.0</v>
      </c>
      <c r="C2399" s="23" t="str">
        <f t="shared" si="430"/>
        <v>R9</v>
      </c>
      <c r="D2399" s="23">
        <f t="shared" si="431"/>
        <v>0.75</v>
      </c>
      <c r="E2399" s="23" t="str">
        <f t="shared" si="432"/>
        <v>A</v>
      </c>
      <c r="F2399" s="23" t="str">
        <f t="shared" si="433"/>
        <v>S</v>
      </c>
      <c r="G2399" s="27" t="s">
        <v>27</v>
      </c>
      <c r="H2399" s="27" t="str">
        <f t="shared" si="438"/>
        <v/>
      </c>
      <c r="I2399" s="23" t="str">
        <f t="shared" si="434"/>
        <v>Messieurs</v>
      </c>
      <c r="J2399" t="str">
        <f t="shared" si="435"/>
        <v>208.0</v>
      </c>
      <c r="K2399">
        <f t="shared" si="436"/>
        <v>2</v>
      </c>
      <c r="L2399" s="23" t="str">
        <f t="shared" si="437"/>
        <v>R9 </v>
      </c>
      <c r="M2399" s="23" t="s">
        <v>2282</v>
      </c>
      <c r="N2399" s="23" t="s">
        <v>2283</v>
      </c>
      <c r="O2399" s="23" t="s">
        <v>2525</v>
      </c>
      <c r="P2399" s="23">
        <v>32606</v>
      </c>
      <c r="Q2399" s="23">
        <v>0.75</v>
      </c>
      <c r="R2399" s="23" t="s">
        <v>36</v>
      </c>
      <c r="S2399" s="23" t="s">
        <v>822</v>
      </c>
    </row>
    <row r="2400" spans="1:19" x14ac:dyDescent="0.35">
      <c r="A2400" s="23" t="str">
        <f t="shared" si="428"/>
        <v>Queisser De Stockalper Elliot</v>
      </c>
      <c r="B2400" s="23" t="str">
        <f t="shared" si="429"/>
        <v>724.02.382.0</v>
      </c>
      <c r="C2400" s="23" t="str">
        <f t="shared" si="430"/>
        <v>R9</v>
      </c>
      <c r="D2400" s="23">
        <f t="shared" si="431"/>
        <v>0.75</v>
      </c>
      <c r="E2400" s="23" t="str">
        <f t="shared" si="432"/>
        <v>A</v>
      </c>
      <c r="F2400" s="23" t="str">
        <f t="shared" si="433"/>
        <v>S</v>
      </c>
      <c r="G2400" s="27" t="s">
        <v>3273</v>
      </c>
      <c r="H2400" s="27" t="str">
        <f t="shared" si="438"/>
        <v/>
      </c>
      <c r="I2400" s="23" t="str">
        <f t="shared" si="434"/>
        <v>Messieurs</v>
      </c>
      <c r="J2400" t="str">
        <f t="shared" si="435"/>
        <v>382.0</v>
      </c>
      <c r="K2400">
        <f t="shared" si="436"/>
        <v>3</v>
      </c>
      <c r="L2400" s="23" t="str">
        <f t="shared" si="437"/>
        <v>R9 </v>
      </c>
      <c r="M2400" s="23" t="s">
        <v>3551</v>
      </c>
      <c r="N2400" s="23" t="s">
        <v>3552</v>
      </c>
      <c r="O2400" s="23" t="s">
        <v>2525</v>
      </c>
      <c r="P2400" s="23">
        <v>32606</v>
      </c>
      <c r="Q2400" s="23">
        <v>0.75</v>
      </c>
      <c r="R2400" s="23" t="s">
        <v>36</v>
      </c>
      <c r="S2400" s="23" t="s">
        <v>822</v>
      </c>
    </row>
    <row r="2401" spans="1:19" x14ac:dyDescent="0.35">
      <c r="A2401" s="23" t="str">
        <f t="shared" si="428"/>
        <v>Queisser De Stockalper Timothé</v>
      </c>
      <c r="B2401" s="23" t="str">
        <f t="shared" si="429"/>
        <v>724.06.207.0</v>
      </c>
      <c r="C2401" s="23" t="str">
        <f t="shared" si="430"/>
        <v>R9</v>
      </c>
      <c r="D2401" s="23">
        <f t="shared" si="431"/>
        <v>0.75</v>
      </c>
      <c r="E2401" s="23" t="str">
        <f t="shared" si="432"/>
        <v>A</v>
      </c>
      <c r="F2401" s="23" t="str">
        <f t="shared" si="433"/>
        <v>S</v>
      </c>
      <c r="G2401" s="27" t="s">
        <v>3273</v>
      </c>
      <c r="H2401" s="27" t="str">
        <f t="shared" si="438"/>
        <v/>
      </c>
      <c r="I2401" s="23" t="str">
        <f t="shared" si="434"/>
        <v>Messieurs</v>
      </c>
      <c r="J2401" t="str">
        <f t="shared" si="435"/>
        <v>207.0</v>
      </c>
      <c r="K2401">
        <f t="shared" si="436"/>
        <v>2</v>
      </c>
      <c r="L2401" s="23" t="str">
        <f t="shared" si="437"/>
        <v>R9 </v>
      </c>
      <c r="M2401" s="23" t="s">
        <v>3561</v>
      </c>
      <c r="N2401" s="23" t="s">
        <v>3562</v>
      </c>
      <c r="O2401" s="23" t="s">
        <v>2525</v>
      </c>
      <c r="P2401" s="23">
        <v>32606</v>
      </c>
      <c r="Q2401" s="23">
        <v>0.75</v>
      </c>
      <c r="R2401" s="23" t="s">
        <v>36</v>
      </c>
      <c r="S2401" s="23" t="s">
        <v>822</v>
      </c>
    </row>
    <row r="2402" spans="1:19" x14ac:dyDescent="0.35">
      <c r="A2402" s="23" t="str">
        <f t="shared" si="428"/>
        <v>Quennec Carys</v>
      </c>
      <c r="B2402" s="23" t="str">
        <f t="shared" si="429"/>
        <v>724.66.752.0</v>
      </c>
      <c r="C2402" s="23" t="str">
        <f t="shared" si="430"/>
        <v>R8</v>
      </c>
      <c r="D2402" s="23">
        <f t="shared" si="431"/>
        <v>0.84699999999999998</v>
      </c>
      <c r="E2402" s="23" t="str">
        <f t="shared" si="432"/>
        <v>60+</v>
      </c>
      <c r="F2402" s="23" t="str">
        <f t="shared" si="433"/>
        <v>A</v>
      </c>
      <c r="G2402" s="27" t="s">
        <v>29</v>
      </c>
      <c r="H2402" s="27" t="str">
        <f t="shared" si="438"/>
        <v/>
      </c>
      <c r="I2402" s="23" t="str">
        <f t="shared" si="434"/>
        <v>Dames</v>
      </c>
      <c r="J2402" t="str">
        <f t="shared" si="435"/>
        <v>752.0</v>
      </c>
      <c r="K2402">
        <f t="shared" si="436"/>
        <v>7</v>
      </c>
      <c r="L2402" s="23" t="str">
        <f t="shared" si="437"/>
        <v>R8 </v>
      </c>
      <c r="M2402" s="23" t="s">
        <v>4138</v>
      </c>
      <c r="N2402" s="23" t="s">
        <v>4139</v>
      </c>
      <c r="O2402" s="23" t="s">
        <v>2522</v>
      </c>
      <c r="P2402" s="23">
        <v>11366</v>
      </c>
      <c r="Q2402" s="23">
        <v>0.84699999999999998</v>
      </c>
      <c r="R2402" s="23" t="s">
        <v>47</v>
      </c>
      <c r="S2402" s="23" t="s">
        <v>36</v>
      </c>
    </row>
    <row r="2403" spans="1:19" x14ac:dyDescent="0.35">
      <c r="A2403" s="23" t="str">
        <f t="shared" si="428"/>
        <v>Quentin Thibault</v>
      </c>
      <c r="B2403" s="23" t="str">
        <f t="shared" si="429"/>
        <v>724.95.402.0</v>
      </c>
      <c r="C2403" s="23" t="str">
        <f t="shared" si="430"/>
        <v>R9</v>
      </c>
      <c r="D2403" s="23">
        <f t="shared" si="431"/>
        <v>0.75</v>
      </c>
      <c r="E2403" s="23" t="str">
        <f t="shared" si="432"/>
        <v>A</v>
      </c>
      <c r="F2403" s="23" t="str">
        <f t="shared" si="433"/>
        <v>S</v>
      </c>
      <c r="G2403" s="27" t="s">
        <v>25</v>
      </c>
      <c r="H2403" s="27" t="str">
        <f t="shared" si="438"/>
        <v/>
      </c>
      <c r="I2403" s="23" t="str">
        <f t="shared" si="434"/>
        <v>Messieurs</v>
      </c>
      <c r="J2403" t="str">
        <f t="shared" si="435"/>
        <v>402.0</v>
      </c>
      <c r="K2403">
        <f t="shared" si="436"/>
        <v>4</v>
      </c>
      <c r="L2403" s="23" t="str">
        <f t="shared" si="437"/>
        <v>R9 </v>
      </c>
      <c r="M2403" s="23" t="s">
        <v>941</v>
      </c>
      <c r="N2403" s="23" t="s">
        <v>942</v>
      </c>
      <c r="O2403" s="23" t="s">
        <v>2525</v>
      </c>
      <c r="P2403" s="23">
        <v>32606</v>
      </c>
      <c r="Q2403" s="23">
        <v>0.75</v>
      </c>
      <c r="R2403" s="23" t="s">
        <v>36</v>
      </c>
      <c r="S2403" s="23" t="s">
        <v>822</v>
      </c>
    </row>
    <row r="2404" spans="1:19" x14ac:dyDescent="0.35">
      <c r="A2404" s="23" t="str">
        <f t="shared" si="428"/>
        <v>Quéré Hervé</v>
      </c>
      <c r="B2404" s="23" t="str">
        <f t="shared" si="429"/>
        <v>724.73.264.0</v>
      </c>
      <c r="C2404" s="23" t="str">
        <f t="shared" si="430"/>
        <v>R9</v>
      </c>
      <c r="D2404" s="23">
        <f t="shared" si="431"/>
        <v>0.75</v>
      </c>
      <c r="E2404" s="23" t="str">
        <f t="shared" si="432"/>
        <v>50+</v>
      </c>
      <c r="F2404" s="23" t="str">
        <f t="shared" si="433"/>
        <v>S</v>
      </c>
      <c r="G2404" s="27" t="s">
        <v>4910</v>
      </c>
      <c r="H2404" s="27" t="str">
        <f t="shared" si="438"/>
        <v/>
      </c>
      <c r="I2404" s="23" t="str">
        <f t="shared" si="434"/>
        <v>Messieurs</v>
      </c>
      <c r="J2404" t="str">
        <f t="shared" si="435"/>
        <v>264.0</v>
      </c>
      <c r="K2404">
        <f t="shared" si="436"/>
        <v>2</v>
      </c>
      <c r="L2404" s="23" t="str">
        <f t="shared" si="437"/>
        <v>R9 </v>
      </c>
      <c r="M2404" s="23" t="s">
        <v>6836</v>
      </c>
      <c r="N2404" s="23" t="s">
        <v>6837</v>
      </c>
      <c r="O2404" s="23" t="s">
        <v>2525</v>
      </c>
      <c r="P2404" s="23">
        <v>32606</v>
      </c>
      <c r="Q2404" s="23">
        <v>0.75</v>
      </c>
      <c r="R2404" s="23" t="s">
        <v>39</v>
      </c>
      <c r="S2404" s="23" t="s">
        <v>822</v>
      </c>
    </row>
    <row r="2405" spans="1:19" x14ac:dyDescent="0.35">
      <c r="A2405" s="23" t="str">
        <f t="shared" si="428"/>
        <v>Quevedo Federico</v>
      </c>
      <c r="B2405" s="23" t="str">
        <f t="shared" si="429"/>
        <v>724.75.275.0</v>
      </c>
      <c r="C2405" s="23" t="str">
        <f t="shared" si="430"/>
        <v>R6</v>
      </c>
      <c r="D2405" s="23">
        <f t="shared" si="431"/>
        <v>3.7090000000000001</v>
      </c>
      <c r="E2405" s="23" t="str">
        <f t="shared" si="432"/>
        <v>50+</v>
      </c>
      <c r="F2405" s="23" t="str">
        <f t="shared" si="433"/>
        <v>S</v>
      </c>
      <c r="G2405" s="27" t="s">
        <v>4909</v>
      </c>
      <c r="H2405" s="27" t="str">
        <f t="shared" si="438"/>
        <v/>
      </c>
      <c r="I2405" s="23" t="str">
        <f t="shared" si="434"/>
        <v>Messieurs</v>
      </c>
      <c r="J2405" t="str">
        <f t="shared" si="435"/>
        <v>275.0</v>
      </c>
      <c r="K2405">
        <f t="shared" si="436"/>
        <v>2</v>
      </c>
      <c r="L2405" s="23" t="str">
        <f t="shared" si="437"/>
        <v>R6 </v>
      </c>
      <c r="M2405" s="23" t="s">
        <v>5689</v>
      </c>
      <c r="N2405" s="23" t="s">
        <v>5690</v>
      </c>
      <c r="O2405" s="23" t="s">
        <v>2517</v>
      </c>
      <c r="P2405" s="23">
        <v>8948</v>
      </c>
      <c r="Q2405" s="23">
        <v>3.7090000000000001</v>
      </c>
      <c r="R2405" s="23" t="s">
        <v>39</v>
      </c>
      <c r="S2405" s="23" t="s">
        <v>822</v>
      </c>
    </row>
    <row r="2406" spans="1:19" x14ac:dyDescent="0.35">
      <c r="A2406" s="23" t="str">
        <f t="shared" si="428"/>
        <v>Rabbi Pissani Vincent</v>
      </c>
      <c r="B2406" s="23" t="str">
        <f t="shared" si="429"/>
        <v>725.13.309.0</v>
      </c>
      <c r="C2406" s="23" t="str">
        <f t="shared" si="430"/>
        <v>R9</v>
      </c>
      <c r="D2406" s="23">
        <f t="shared" si="431"/>
        <v>0.82199999999999995</v>
      </c>
      <c r="E2406" s="23" t="str">
        <f t="shared" si="432"/>
        <v>14&amp;U</v>
      </c>
      <c r="F2406" s="23" t="str">
        <f t="shared" si="433"/>
        <v>S</v>
      </c>
      <c r="G2406" s="27" t="s">
        <v>5553</v>
      </c>
      <c r="H2406" s="27" t="str">
        <f t="shared" si="438"/>
        <v/>
      </c>
      <c r="I2406" s="23" t="str">
        <f t="shared" si="434"/>
        <v>Messieurs</v>
      </c>
      <c r="J2406" t="str">
        <f t="shared" si="435"/>
        <v>309.0</v>
      </c>
      <c r="K2406">
        <f t="shared" si="436"/>
        <v>3</v>
      </c>
      <c r="L2406" s="23" t="str">
        <f t="shared" si="437"/>
        <v>R9 </v>
      </c>
      <c r="M2406" s="23" t="s">
        <v>5325</v>
      </c>
      <c r="N2406" s="23" t="s">
        <v>5326</v>
      </c>
      <c r="O2406" s="23" t="s">
        <v>2525</v>
      </c>
      <c r="P2406" s="23">
        <v>31542</v>
      </c>
      <c r="Q2406" s="23">
        <v>0.82199999999999995</v>
      </c>
      <c r="R2406" s="23" t="s">
        <v>81</v>
      </c>
      <c r="S2406" s="23" t="s">
        <v>822</v>
      </c>
    </row>
    <row r="2407" spans="1:19" x14ac:dyDescent="0.35">
      <c r="A2407" s="23" t="str">
        <f t="shared" si="428"/>
        <v>Rabhi Marie</v>
      </c>
      <c r="B2407" s="23" t="str">
        <f t="shared" si="429"/>
        <v>725.16.886.0</v>
      </c>
      <c r="C2407" s="23" t="str">
        <f t="shared" si="430"/>
        <v>R9</v>
      </c>
      <c r="D2407" s="23">
        <f t="shared" si="431"/>
        <v>0.74299999999999999</v>
      </c>
      <c r="E2407" s="23" t="str">
        <f t="shared" si="432"/>
        <v>10&amp;U</v>
      </c>
      <c r="F2407" s="23" t="str">
        <f t="shared" si="433"/>
        <v>A</v>
      </c>
      <c r="G2407" s="27" t="s">
        <v>4909</v>
      </c>
      <c r="H2407" s="27" t="str">
        <f t="shared" si="438"/>
        <v/>
      </c>
      <c r="I2407" s="23" t="str">
        <f t="shared" si="434"/>
        <v>Dames</v>
      </c>
      <c r="J2407" t="str">
        <f t="shared" si="435"/>
        <v>886.0</v>
      </c>
      <c r="K2407">
        <f t="shared" si="436"/>
        <v>8</v>
      </c>
      <c r="L2407" s="23" t="str">
        <f t="shared" si="437"/>
        <v>R9 </v>
      </c>
      <c r="M2407" s="23" t="s">
        <v>5797</v>
      </c>
      <c r="N2407" s="23" t="s">
        <v>5798</v>
      </c>
      <c r="O2407" s="23" t="s">
        <v>2525</v>
      </c>
      <c r="P2407" s="23">
        <v>16773</v>
      </c>
      <c r="Q2407" s="23">
        <v>0.74299999999999999</v>
      </c>
      <c r="R2407" s="23" t="s">
        <v>106</v>
      </c>
      <c r="S2407" s="23" t="s">
        <v>36</v>
      </c>
    </row>
    <row r="2408" spans="1:19" x14ac:dyDescent="0.35">
      <c r="A2408" s="23" t="str">
        <f t="shared" si="428"/>
        <v>Rabhi Sofiene</v>
      </c>
      <c r="B2408" s="23" t="str">
        <f t="shared" si="429"/>
        <v>725.75.391.0</v>
      </c>
      <c r="C2408" s="23" t="str">
        <f t="shared" si="430"/>
        <v>R7</v>
      </c>
      <c r="D2408" s="23">
        <f t="shared" si="431"/>
        <v>2.3439999999999999</v>
      </c>
      <c r="E2408" s="23" t="str">
        <f t="shared" si="432"/>
        <v>50+</v>
      </c>
      <c r="F2408" s="23" t="str">
        <f t="shared" si="433"/>
        <v>A</v>
      </c>
      <c r="G2408" s="27" t="s">
        <v>4909</v>
      </c>
      <c r="H2408" s="27" t="str">
        <f t="shared" si="438"/>
        <v/>
      </c>
      <c r="I2408" s="23" t="str">
        <f t="shared" si="434"/>
        <v>Messieurs</v>
      </c>
      <c r="J2408" t="str">
        <f t="shared" si="435"/>
        <v>391.0</v>
      </c>
      <c r="K2408">
        <f t="shared" si="436"/>
        <v>3</v>
      </c>
      <c r="L2408" s="23" t="str">
        <f t="shared" si="437"/>
        <v>R7 </v>
      </c>
      <c r="M2408" s="23" t="s">
        <v>5711</v>
      </c>
      <c r="N2408" s="23" t="s">
        <v>5712</v>
      </c>
      <c r="O2408" s="23" t="s">
        <v>2518</v>
      </c>
      <c r="P2408" s="23">
        <v>16871</v>
      </c>
      <c r="Q2408" s="23">
        <v>2.3439999999999999</v>
      </c>
      <c r="R2408" s="23" t="s">
        <v>39</v>
      </c>
      <c r="S2408" s="23" t="s">
        <v>36</v>
      </c>
    </row>
    <row r="2409" spans="1:19" x14ac:dyDescent="0.35">
      <c r="A2409" s="23" t="str">
        <f t="shared" si="428"/>
        <v>Racine Adrien</v>
      </c>
      <c r="B2409" s="23" t="str">
        <f t="shared" si="429"/>
        <v>725.04.455.0</v>
      </c>
      <c r="C2409" s="23" t="str">
        <f t="shared" si="430"/>
        <v>R9</v>
      </c>
      <c r="D2409" s="23">
        <f t="shared" si="431"/>
        <v>0.75</v>
      </c>
      <c r="E2409" s="23" t="str">
        <f t="shared" si="432"/>
        <v>A</v>
      </c>
      <c r="F2409" s="23" t="str">
        <f t="shared" si="433"/>
        <v>S</v>
      </c>
      <c r="G2409" s="27" t="s">
        <v>4909</v>
      </c>
      <c r="H2409" s="27" t="str">
        <f t="shared" si="438"/>
        <v/>
      </c>
      <c r="I2409" s="23" t="str">
        <f t="shared" si="434"/>
        <v>Messieurs</v>
      </c>
      <c r="J2409" t="str">
        <f t="shared" si="435"/>
        <v>455.0</v>
      </c>
      <c r="K2409">
        <f t="shared" si="436"/>
        <v>4</v>
      </c>
      <c r="L2409" s="23" t="str">
        <f t="shared" si="437"/>
        <v>R9 </v>
      </c>
      <c r="M2409" s="23" t="s">
        <v>5925</v>
      </c>
      <c r="N2409" s="23" t="s">
        <v>5926</v>
      </c>
      <c r="O2409" s="23" t="s">
        <v>2525</v>
      </c>
      <c r="P2409" s="23">
        <v>32606</v>
      </c>
      <c r="Q2409" s="23">
        <v>0.75</v>
      </c>
      <c r="R2409" s="23" t="s">
        <v>36</v>
      </c>
      <c r="S2409" s="23" t="s">
        <v>822</v>
      </c>
    </row>
    <row r="2410" spans="1:19" x14ac:dyDescent="0.35">
      <c r="A2410" s="23" t="str">
        <f t="shared" si="428"/>
        <v>Racine Antonin</v>
      </c>
      <c r="B2410" s="23" t="str">
        <f t="shared" si="429"/>
        <v>725.08.361.0</v>
      </c>
      <c r="C2410" s="23" t="str">
        <f t="shared" si="430"/>
        <v>R9</v>
      </c>
      <c r="D2410" s="23">
        <f t="shared" si="431"/>
        <v>0.75</v>
      </c>
      <c r="E2410" s="23" t="str">
        <f t="shared" si="432"/>
        <v>18&amp;U</v>
      </c>
      <c r="F2410" s="23" t="str">
        <f t="shared" si="433"/>
        <v>S</v>
      </c>
      <c r="G2410" s="27" t="s">
        <v>4909</v>
      </c>
      <c r="H2410" s="27" t="str">
        <f t="shared" si="438"/>
        <v/>
      </c>
      <c r="I2410" s="23" t="str">
        <f t="shared" si="434"/>
        <v>Messieurs</v>
      </c>
      <c r="J2410" t="str">
        <f t="shared" si="435"/>
        <v>361.0</v>
      </c>
      <c r="K2410">
        <f t="shared" si="436"/>
        <v>3</v>
      </c>
      <c r="L2410" s="23" t="str">
        <f t="shared" si="437"/>
        <v>R9 </v>
      </c>
      <c r="M2410" s="23" t="s">
        <v>5927</v>
      </c>
      <c r="N2410" s="23" t="s">
        <v>5928</v>
      </c>
      <c r="O2410" s="23" t="s">
        <v>2525</v>
      </c>
      <c r="P2410" s="23">
        <v>32606</v>
      </c>
      <c r="Q2410" s="23">
        <v>0.75</v>
      </c>
      <c r="R2410" s="23" t="s">
        <v>71</v>
      </c>
      <c r="S2410" s="23" t="s">
        <v>822</v>
      </c>
    </row>
    <row r="2411" spans="1:19" x14ac:dyDescent="0.35">
      <c r="A2411" s="23" t="str">
        <f t="shared" si="428"/>
        <v>Racine Dominique</v>
      </c>
      <c r="B2411" s="23" t="str">
        <f t="shared" si="429"/>
        <v>725.74.489.0</v>
      </c>
      <c r="C2411" s="23" t="str">
        <f t="shared" si="430"/>
        <v>R5</v>
      </c>
      <c r="D2411" s="23">
        <f t="shared" si="431"/>
        <v>5.7320000000000002</v>
      </c>
      <c r="E2411" s="23" t="str">
        <f t="shared" si="432"/>
        <v>50+</v>
      </c>
      <c r="F2411" s="23" t="str">
        <f t="shared" si="433"/>
        <v>A</v>
      </c>
      <c r="G2411" s="27" t="s">
        <v>4910</v>
      </c>
      <c r="H2411" s="27" t="str">
        <f t="shared" si="438"/>
        <v/>
      </c>
      <c r="I2411" s="23" t="str">
        <f t="shared" si="434"/>
        <v>Messieurs</v>
      </c>
      <c r="J2411" t="str">
        <f t="shared" si="435"/>
        <v>489.0</v>
      </c>
      <c r="K2411">
        <f t="shared" si="436"/>
        <v>4</v>
      </c>
      <c r="L2411" s="23" t="str">
        <f t="shared" si="437"/>
        <v>R5 </v>
      </c>
      <c r="M2411" s="23" t="s">
        <v>6247</v>
      </c>
      <c r="N2411" s="23" t="s">
        <v>6248</v>
      </c>
      <c r="O2411" s="23" t="s">
        <v>2536</v>
      </c>
      <c r="P2411" s="23">
        <v>2724</v>
      </c>
      <c r="Q2411" s="23">
        <v>5.7320000000000002</v>
      </c>
      <c r="R2411" s="23" t="s">
        <v>39</v>
      </c>
      <c r="S2411" s="23" t="s">
        <v>36</v>
      </c>
    </row>
    <row r="2412" spans="1:19" x14ac:dyDescent="0.35">
      <c r="A2412" s="23" t="str">
        <f t="shared" si="428"/>
        <v>Radlgruber Kurt</v>
      </c>
      <c r="B2412" s="23" t="str">
        <f t="shared" si="429"/>
        <v>725.40.125.0</v>
      </c>
      <c r="C2412" s="23" t="str">
        <f t="shared" si="430"/>
        <v>R9</v>
      </c>
      <c r="D2412" s="23">
        <f t="shared" si="431"/>
        <v>0.75</v>
      </c>
      <c r="E2412" s="23" t="str">
        <f t="shared" si="432"/>
        <v>85+</v>
      </c>
      <c r="F2412" s="23" t="str">
        <f t="shared" si="433"/>
        <v>S</v>
      </c>
      <c r="G2412" s="27" t="s">
        <v>5553</v>
      </c>
      <c r="H2412" s="27" t="str">
        <f t="shared" si="438"/>
        <v/>
      </c>
      <c r="I2412" s="23" t="str">
        <f t="shared" si="434"/>
        <v>Messieurs</v>
      </c>
      <c r="J2412" t="str">
        <f t="shared" si="435"/>
        <v>125.0</v>
      </c>
      <c r="K2412">
        <f t="shared" si="436"/>
        <v>1</v>
      </c>
      <c r="L2412" s="23" t="str">
        <f t="shared" si="437"/>
        <v>R9 </v>
      </c>
      <c r="M2412" s="23" t="s">
        <v>5399</v>
      </c>
      <c r="N2412" s="23" t="s">
        <v>5400</v>
      </c>
      <c r="O2412" s="23" t="s">
        <v>2525</v>
      </c>
      <c r="P2412" s="23">
        <v>32606</v>
      </c>
      <c r="Q2412" s="23">
        <v>0.75</v>
      </c>
      <c r="R2412" s="23" t="s">
        <v>3605</v>
      </c>
      <c r="S2412" s="23" t="s">
        <v>822</v>
      </c>
    </row>
    <row r="2413" spans="1:19" x14ac:dyDescent="0.35">
      <c r="A2413" s="23" t="str">
        <f t="shared" si="428"/>
        <v>Raguin Elenna</v>
      </c>
      <c r="B2413" s="23" t="str">
        <f t="shared" si="429"/>
        <v>725.02.550.0</v>
      </c>
      <c r="C2413" s="23" t="str">
        <f t="shared" si="430"/>
        <v>R9</v>
      </c>
      <c r="D2413" s="23">
        <f t="shared" si="431"/>
        <v>0.75</v>
      </c>
      <c r="E2413" s="23" t="str">
        <f t="shared" si="432"/>
        <v>A</v>
      </c>
      <c r="F2413" s="23" t="str">
        <f t="shared" si="433"/>
        <v>S</v>
      </c>
      <c r="G2413" s="27" t="s">
        <v>497</v>
      </c>
      <c r="H2413" s="27" t="str">
        <f t="shared" si="438"/>
        <v/>
      </c>
      <c r="I2413" s="23" t="str">
        <f t="shared" si="434"/>
        <v>Dames</v>
      </c>
      <c r="J2413" t="str">
        <f t="shared" si="435"/>
        <v>550.0</v>
      </c>
      <c r="K2413">
        <f t="shared" si="436"/>
        <v>5</v>
      </c>
      <c r="L2413" s="23" t="str">
        <f t="shared" si="437"/>
        <v>R9 </v>
      </c>
      <c r="M2413" s="23" t="s">
        <v>1279</v>
      </c>
      <c r="N2413" s="23" t="s">
        <v>1280</v>
      </c>
      <c r="O2413" s="23" t="s">
        <v>2525</v>
      </c>
      <c r="P2413" s="23">
        <v>11849</v>
      </c>
      <c r="Q2413" s="23">
        <v>0.75</v>
      </c>
      <c r="R2413" s="23" t="s">
        <v>36</v>
      </c>
      <c r="S2413" s="23" t="s">
        <v>822</v>
      </c>
    </row>
    <row r="2414" spans="1:19" x14ac:dyDescent="0.35">
      <c r="A2414" s="23" t="str">
        <f t="shared" si="428"/>
        <v>Rahimi Agron</v>
      </c>
      <c r="B2414" s="23" t="str">
        <f t="shared" si="429"/>
        <v>725.71.211.0</v>
      </c>
      <c r="C2414" s="23" t="str">
        <f t="shared" si="430"/>
        <v>R7</v>
      </c>
      <c r="D2414" s="23">
        <f t="shared" si="431"/>
        <v>1.881</v>
      </c>
      <c r="E2414" s="23" t="str">
        <f t="shared" si="432"/>
        <v>55+</v>
      </c>
      <c r="F2414" s="23" t="str">
        <f t="shared" si="433"/>
        <v>A</v>
      </c>
      <c r="G2414" s="27" t="s">
        <v>2786</v>
      </c>
      <c r="H2414" s="27" t="str">
        <f t="shared" si="438"/>
        <v/>
      </c>
      <c r="I2414" s="23" t="str">
        <f t="shared" si="434"/>
        <v>Messieurs</v>
      </c>
      <c r="J2414" t="str">
        <f t="shared" si="435"/>
        <v>211.0</v>
      </c>
      <c r="K2414">
        <f t="shared" si="436"/>
        <v>2</v>
      </c>
      <c r="L2414" s="23" t="str">
        <f t="shared" si="437"/>
        <v>R7 </v>
      </c>
      <c r="M2414" s="23" t="s">
        <v>4936</v>
      </c>
      <c r="N2414" s="23" t="s">
        <v>4937</v>
      </c>
      <c r="O2414" s="23" t="s">
        <v>2518</v>
      </c>
      <c r="P2414" s="23">
        <v>20357</v>
      </c>
      <c r="Q2414" s="23">
        <v>1.881</v>
      </c>
      <c r="R2414" s="23" t="s">
        <v>53</v>
      </c>
      <c r="S2414" s="23" t="s">
        <v>36</v>
      </c>
    </row>
    <row r="2415" spans="1:19" x14ac:dyDescent="0.35">
      <c r="A2415" s="23" t="str">
        <f t="shared" si="428"/>
        <v>Rais Sylvain</v>
      </c>
      <c r="B2415" s="23" t="str">
        <f t="shared" si="429"/>
        <v>725.97.345.0</v>
      </c>
      <c r="C2415" s="23" t="str">
        <f t="shared" si="430"/>
        <v>R9</v>
      </c>
      <c r="D2415" s="23">
        <f t="shared" si="431"/>
        <v>0.75</v>
      </c>
      <c r="E2415" s="23" t="str">
        <f t="shared" si="432"/>
        <v>A</v>
      </c>
      <c r="F2415" s="23" t="str">
        <f t="shared" si="433"/>
        <v>A</v>
      </c>
      <c r="G2415" s="27" t="s">
        <v>3274</v>
      </c>
      <c r="H2415" s="27" t="str">
        <f t="shared" si="438"/>
        <v/>
      </c>
      <c r="I2415" s="23" t="str">
        <f t="shared" si="434"/>
        <v>Messieurs</v>
      </c>
      <c r="J2415" t="str">
        <f t="shared" si="435"/>
        <v>345.0</v>
      </c>
      <c r="K2415">
        <f t="shared" si="436"/>
        <v>3</v>
      </c>
      <c r="L2415" s="23" t="str">
        <f t="shared" si="437"/>
        <v>R9 </v>
      </c>
      <c r="M2415" s="23" t="s">
        <v>3752</v>
      </c>
      <c r="N2415" s="23" t="s">
        <v>3753</v>
      </c>
      <c r="O2415" s="23" t="s">
        <v>2525</v>
      </c>
      <c r="P2415" s="23">
        <v>32606</v>
      </c>
      <c r="Q2415" s="23">
        <v>0.75</v>
      </c>
      <c r="R2415" s="23" t="s">
        <v>36</v>
      </c>
      <c r="S2415" s="23" t="s">
        <v>36</v>
      </c>
    </row>
    <row r="2416" spans="1:19" x14ac:dyDescent="0.35">
      <c r="A2416" s="23" t="str">
        <f t="shared" si="428"/>
        <v>Rakic Stefan</v>
      </c>
      <c r="B2416" s="23" t="str">
        <f t="shared" si="429"/>
        <v>725.95.489.0</v>
      </c>
      <c r="C2416" s="23" t="str">
        <f t="shared" si="430"/>
        <v>R7</v>
      </c>
      <c r="D2416" s="23">
        <f t="shared" si="431"/>
        <v>2.1619999999999999</v>
      </c>
      <c r="E2416" s="23" t="str">
        <f t="shared" si="432"/>
        <v>A</v>
      </c>
      <c r="F2416" s="23" t="str">
        <f t="shared" si="433"/>
        <v>A</v>
      </c>
      <c r="G2416" s="27" t="s">
        <v>4909</v>
      </c>
      <c r="H2416" s="27" t="str">
        <f t="shared" si="438"/>
        <v/>
      </c>
      <c r="I2416" s="23" t="str">
        <f t="shared" si="434"/>
        <v>Messieurs</v>
      </c>
      <c r="J2416" t="str">
        <f t="shared" si="435"/>
        <v>489.0</v>
      </c>
      <c r="K2416">
        <f t="shared" si="436"/>
        <v>4</v>
      </c>
      <c r="L2416" s="23" t="str">
        <f t="shared" si="437"/>
        <v>R7 </v>
      </c>
      <c r="M2416" s="23" t="s">
        <v>5715</v>
      </c>
      <c r="N2416" s="23" t="s">
        <v>5716</v>
      </c>
      <c r="O2416" s="23" t="s">
        <v>2518</v>
      </c>
      <c r="P2416" s="23">
        <v>18194</v>
      </c>
      <c r="Q2416" s="23">
        <v>2.1619999999999999</v>
      </c>
      <c r="R2416" s="23" t="s">
        <v>36</v>
      </c>
      <c r="S2416" s="23" t="s">
        <v>36</v>
      </c>
    </row>
    <row r="2417" spans="1:19" x14ac:dyDescent="0.35">
      <c r="A2417" s="23" t="str">
        <f t="shared" si="428"/>
        <v>Ramalho Gomes Da Silva Alexandra</v>
      </c>
      <c r="B2417" s="23" t="str">
        <f t="shared" si="429"/>
        <v>726.86.577.0</v>
      </c>
      <c r="C2417" s="23" t="str">
        <f t="shared" si="430"/>
        <v>R8</v>
      </c>
      <c r="D2417" s="23">
        <f t="shared" si="431"/>
        <v>1.2070000000000001</v>
      </c>
      <c r="E2417" s="23" t="str">
        <f t="shared" si="432"/>
        <v>40+</v>
      </c>
      <c r="F2417" s="23" t="str">
        <f t="shared" si="433"/>
        <v>A</v>
      </c>
      <c r="G2417" s="27" t="s">
        <v>493</v>
      </c>
      <c r="H2417" s="27" t="str">
        <f t="shared" si="438"/>
        <v/>
      </c>
      <c r="I2417" s="23" t="str">
        <f t="shared" si="434"/>
        <v>Dames</v>
      </c>
      <c r="J2417" t="str">
        <f t="shared" si="435"/>
        <v>577.0</v>
      </c>
      <c r="K2417">
        <f t="shared" si="436"/>
        <v>5</v>
      </c>
      <c r="L2417" s="23" t="str">
        <f t="shared" si="437"/>
        <v>R8 </v>
      </c>
      <c r="M2417" s="23" t="s">
        <v>2114</v>
      </c>
      <c r="N2417" s="23" t="s">
        <v>2115</v>
      </c>
      <c r="O2417" s="23" t="s">
        <v>2522</v>
      </c>
      <c r="P2417" s="23">
        <v>9826</v>
      </c>
      <c r="Q2417" s="23">
        <v>1.2070000000000001</v>
      </c>
      <c r="R2417" s="23" t="s">
        <v>68</v>
      </c>
      <c r="S2417" s="23" t="s">
        <v>36</v>
      </c>
    </row>
    <row r="2418" spans="1:19" x14ac:dyDescent="0.35">
      <c r="A2418" s="23" t="str">
        <f t="shared" si="428"/>
        <v>Rambosson Alexandra</v>
      </c>
      <c r="B2418" s="23" t="str">
        <f t="shared" si="429"/>
        <v>726.07.534.0</v>
      </c>
      <c r="C2418" s="23" t="str">
        <f t="shared" si="430"/>
        <v>R9</v>
      </c>
      <c r="D2418" s="23">
        <f t="shared" si="431"/>
        <v>0.75</v>
      </c>
      <c r="E2418" s="23" t="str">
        <f t="shared" si="432"/>
        <v>A</v>
      </c>
      <c r="F2418" s="23" t="str">
        <f t="shared" si="433"/>
        <v>S</v>
      </c>
      <c r="G2418" s="27" t="s">
        <v>5553</v>
      </c>
      <c r="H2418" s="27" t="str">
        <f t="shared" si="438"/>
        <v/>
      </c>
      <c r="I2418" s="23" t="str">
        <f t="shared" si="434"/>
        <v>Dames</v>
      </c>
      <c r="J2418" t="str">
        <f t="shared" si="435"/>
        <v>534.0</v>
      </c>
      <c r="K2418">
        <f t="shared" si="436"/>
        <v>5</v>
      </c>
      <c r="L2418" s="23" t="str">
        <f t="shared" si="437"/>
        <v>R9 </v>
      </c>
      <c r="M2418" s="23" t="s">
        <v>5227</v>
      </c>
      <c r="N2418" s="23" t="s">
        <v>5228</v>
      </c>
      <c r="O2418" s="23" t="s">
        <v>2525</v>
      </c>
      <c r="P2418" s="23">
        <v>11849</v>
      </c>
      <c r="Q2418" s="23">
        <v>0.75</v>
      </c>
      <c r="R2418" s="23" t="s">
        <v>36</v>
      </c>
      <c r="S2418" s="23" t="s">
        <v>822</v>
      </c>
    </row>
    <row r="2419" spans="1:19" x14ac:dyDescent="0.35">
      <c r="A2419" s="23" t="str">
        <f t="shared" si="428"/>
        <v>Rambosson Xavier</v>
      </c>
      <c r="B2419" s="23" t="str">
        <f t="shared" si="429"/>
        <v>726.75.483.0</v>
      </c>
      <c r="C2419" s="23" t="str">
        <f t="shared" si="430"/>
        <v>R9</v>
      </c>
      <c r="D2419" s="23">
        <f t="shared" si="431"/>
        <v>0.75</v>
      </c>
      <c r="E2419" s="23" t="str">
        <f t="shared" si="432"/>
        <v>50+</v>
      </c>
      <c r="F2419" s="23" t="str">
        <f t="shared" si="433"/>
        <v>S</v>
      </c>
      <c r="G2419" s="27" t="s">
        <v>5553</v>
      </c>
      <c r="H2419" s="27" t="str">
        <f t="shared" si="438"/>
        <v/>
      </c>
      <c r="I2419" s="23" t="str">
        <f t="shared" si="434"/>
        <v>Messieurs</v>
      </c>
      <c r="J2419" t="str">
        <f t="shared" si="435"/>
        <v>483.0</v>
      </c>
      <c r="K2419">
        <f t="shared" si="436"/>
        <v>4</v>
      </c>
      <c r="L2419" s="23" t="str">
        <f t="shared" si="437"/>
        <v>R9 </v>
      </c>
      <c r="M2419" s="23" t="s">
        <v>5421</v>
      </c>
      <c r="N2419" s="23" t="s">
        <v>5422</v>
      </c>
      <c r="O2419" s="23" t="s">
        <v>2525</v>
      </c>
      <c r="P2419" s="23">
        <v>32606</v>
      </c>
      <c r="Q2419" s="23">
        <v>0.75</v>
      </c>
      <c r="R2419" s="23" t="s">
        <v>39</v>
      </c>
      <c r="S2419" s="23" t="s">
        <v>822</v>
      </c>
    </row>
    <row r="2420" spans="1:19" x14ac:dyDescent="0.35">
      <c r="A2420" s="23" t="str">
        <f t="shared" si="428"/>
        <v>Rampoldi Nicola</v>
      </c>
      <c r="B2420" s="23" t="str">
        <f t="shared" si="429"/>
        <v>726.69.436.0</v>
      </c>
      <c r="C2420" s="23" t="str">
        <f t="shared" si="430"/>
        <v>R9</v>
      </c>
      <c r="D2420" s="23">
        <f t="shared" si="431"/>
        <v>0.75</v>
      </c>
      <c r="E2420" s="23" t="str">
        <f t="shared" si="432"/>
        <v>55+</v>
      </c>
      <c r="F2420" s="23" t="str">
        <f t="shared" si="433"/>
        <v>S</v>
      </c>
      <c r="G2420" s="27" t="s">
        <v>493</v>
      </c>
      <c r="H2420" s="27" t="str">
        <f t="shared" si="438"/>
        <v/>
      </c>
      <c r="I2420" s="23" t="str">
        <f t="shared" si="434"/>
        <v>Messieurs</v>
      </c>
      <c r="J2420" t="str">
        <f t="shared" si="435"/>
        <v>436.0</v>
      </c>
      <c r="K2420">
        <f t="shared" si="436"/>
        <v>4</v>
      </c>
      <c r="L2420" s="23" t="str">
        <f t="shared" si="437"/>
        <v>R9 </v>
      </c>
      <c r="M2420" s="23" t="s">
        <v>2882</v>
      </c>
      <c r="N2420" s="23" t="s">
        <v>2883</v>
      </c>
      <c r="O2420" s="23" t="s">
        <v>2525</v>
      </c>
      <c r="P2420" s="23">
        <v>32606</v>
      </c>
      <c r="Q2420" s="23">
        <v>0.75</v>
      </c>
      <c r="R2420" s="23" t="s">
        <v>53</v>
      </c>
      <c r="S2420" s="23" t="s">
        <v>822</v>
      </c>
    </row>
    <row r="2421" spans="1:19" x14ac:dyDescent="0.35">
      <c r="A2421" s="23" t="str">
        <f t="shared" si="428"/>
        <v>Rampoldi Valerio</v>
      </c>
      <c r="B2421" s="23" t="str">
        <f t="shared" si="429"/>
        <v>726.10.219.0</v>
      </c>
      <c r="C2421" s="23" t="str">
        <f t="shared" si="430"/>
        <v>R9</v>
      </c>
      <c r="D2421" s="23">
        <f t="shared" si="431"/>
        <v>0.54300000000000004</v>
      </c>
      <c r="E2421" s="23" t="str">
        <f t="shared" si="432"/>
        <v>16&amp;U</v>
      </c>
      <c r="F2421" s="23" t="str">
        <f t="shared" si="433"/>
        <v>A</v>
      </c>
      <c r="G2421" s="27" t="s">
        <v>493</v>
      </c>
      <c r="H2421" s="27" t="str">
        <f t="shared" si="438"/>
        <v/>
      </c>
      <c r="I2421" s="23" t="str">
        <f t="shared" si="434"/>
        <v>Messieurs</v>
      </c>
      <c r="J2421" t="str">
        <f t="shared" si="435"/>
        <v>219.0</v>
      </c>
      <c r="K2421">
        <f t="shared" si="436"/>
        <v>2</v>
      </c>
      <c r="L2421" s="23" t="str">
        <f t="shared" si="437"/>
        <v>R9 </v>
      </c>
      <c r="M2421" s="23" t="s">
        <v>2550</v>
      </c>
      <c r="N2421" s="23" t="s">
        <v>2551</v>
      </c>
      <c r="O2421" s="23" t="s">
        <v>2525</v>
      </c>
      <c r="P2421" s="23">
        <v>58881</v>
      </c>
      <c r="Q2421" s="23">
        <v>0.54300000000000004</v>
      </c>
      <c r="R2421" s="23" t="s">
        <v>85</v>
      </c>
      <c r="S2421" s="23" t="s">
        <v>36</v>
      </c>
    </row>
    <row r="2422" spans="1:19" x14ac:dyDescent="0.35">
      <c r="A2422" s="23" t="str">
        <f t="shared" si="428"/>
        <v>Ramuz Charline</v>
      </c>
      <c r="B2422" s="23" t="str">
        <f t="shared" si="429"/>
        <v>726.09.660.0</v>
      </c>
      <c r="C2422" s="23" t="str">
        <f t="shared" si="430"/>
        <v>R9</v>
      </c>
      <c r="D2422" s="23">
        <f t="shared" si="431"/>
        <v>0.75</v>
      </c>
      <c r="E2422" s="23" t="str">
        <f t="shared" si="432"/>
        <v>18&amp;U</v>
      </c>
      <c r="F2422" s="23" t="str">
        <f t="shared" si="433"/>
        <v>S</v>
      </c>
      <c r="G2422" s="27" t="s">
        <v>2783</v>
      </c>
      <c r="H2422" s="27" t="str">
        <f t="shared" si="438"/>
        <v/>
      </c>
      <c r="I2422" s="23" t="str">
        <f t="shared" si="434"/>
        <v>Dames</v>
      </c>
      <c r="J2422" t="str">
        <f t="shared" si="435"/>
        <v>660.0</v>
      </c>
      <c r="K2422">
        <f t="shared" si="436"/>
        <v>6</v>
      </c>
      <c r="L2422" s="23" t="str">
        <f t="shared" si="437"/>
        <v>R9 </v>
      </c>
      <c r="M2422" s="23" t="s">
        <v>2472</v>
      </c>
      <c r="N2422" s="23" t="s">
        <v>2473</v>
      </c>
      <c r="O2422" s="23" t="s">
        <v>2525</v>
      </c>
      <c r="P2422" s="23">
        <v>11849</v>
      </c>
      <c r="Q2422" s="23">
        <v>0.75</v>
      </c>
      <c r="R2422" s="23" t="s">
        <v>71</v>
      </c>
      <c r="S2422" s="23" t="s">
        <v>822</v>
      </c>
    </row>
    <row r="2423" spans="1:19" x14ac:dyDescent="0.35">
      <c r="A2423" s="23" t="str">
        <f t="shared" si="428"/>
        <v>Ranza Guillaume</v>
      </c>
      <c r="B2423" s="23" t="str">
        <f t="shared" si="429"/>
        <v>727.87.436.0</v>
      </c>
      <c r="C2423" s="23" t="str">
        <f t="shared" si="430"/>
        <v>R9</v>
      </c>
      <c r="D2423" s="23">
        <f t="shared" si="431"/>
        <v>0.75</v>
      </c>
      <c r="E2423" s="23" t="str">
        <f t="shared" si="432"/>
        <v>35+</v>
      </c>
      <c r="F2423" s="23" t="str">
        <f t="shared" si="433"/>
        <v>S</v>
      </c>
      <c r="G2423" s="27" t="s">
        <v>493</v>
      </c>
      <c r="H2423" s="27" t="str">
        <f t="shared" si="438"/>
        <v/>
      </c>
      <c r="I2423" s="23" t="str">
        <f t="shared" si="434"/>
        <v>Messieurs</v>
      </c>
      <c r="J2423" t="str">
        <f t="shared" si="435"/>
        <v>436.0</v>
      </c>
      <c r="K2423">
        <f t="shared" si="436"/>
        <v>4</v>
      </c>
      <c r="L2423" s="23" t="str">
        <f t="shared" si="437"/>
        <v>R9 </v>
      </c>
      <c r="M2423" s="23" t="s">
        <v>439</v>
      </c>
      <c r="N2423" s="23" t="s">
        <v>440</v>
      </c>
      <c r="O2423" s="23" t="s">
        <v>2525</v>
      </c>
      <c r="P2423" s="23">
        <v>32606</v>
      </c>
      <c r="Q2423" s="23">
        <v>0.75</v>
      </c>
      <c r="R2423" s="23" t="s">
        <v>42</v>
      </c>
      <c r="S2423" s="23" t="s">
        <v>822</v>
      </c>
    </row>
    <row r="2424" spans="1:19" x14ac:dyDescent="0.35">
      <c r="A2424" s="23" t="str">
        <f t="shared" si="428"/>
        <v>Rapalli Anna</v>
      </c>
      <c r="B2424" s="23" t="str">
        <f t="shared" si="429"/>
        <v>727.67.666.0</v>
      </c>
      <c r="C2424" s="23" t="str">
        <f t="shared" si="430"/>
        <v>R7</v>
      </c>
      <c r="D2424" s="23">
        <f t="shared" si="431"/>
        <v>2.298</v>
      </c>
      <c r="E2424" s="23" t="str">
        <f t="shared" si="432"/>
        <v>55+</v>
      </c>
      <c r="F2424" s="23" t="str">
        <f t="shared" si="433"/>
        <v>A</v>
      </c>
      <c r="G2424" s="27" t="s">
        <v>25</v>
      </c>
      <c r="H2424" s="27" t="str">
        <f t="shared" si="438"/>
        <v/>
      </c>
      <c r="I2424" s="23" t="str">
        <f t="shared" si="434"/>
        <v>Dames</v>
      </c>
      <c r="J2424" t="str">
        <f t="shared" si="435"/>
        <v>666.0</v>
      </c>
      <c r="K2424">
        <f t="shared" si="436"/>
        <v>6</v>
      </c>
      <c r="L2424" s="23" t="str">
        <f t="shared" si="437"/>
        <v>R7 </v>
      </c>
      <c r="M2424" s="23" t="s">
        <v>2823</v>
      </c>
      <c r="N2424" s="23" t="s">
        <v>2824</v>
      </c>
      <c r="O2424" s="23" t="s">
        <v>2518</v>
      </c>
      <c r="P2424" s="23">
        <v>5984</v>
      </c>
      <c r="Q2424" s="23">
        <v>2.298</v>
      </c>
      <c r="R2424" s="23" t="s">
        <v>53</v>
      </c>
      <c r="S2424" s="23" t="s">
        <v>36</v>
      </c>
    </row>
    <row r="2425" spans="1:19" x14ac:dyDescent="0.35">
      <c r="A2425" s="23" t="str">
        <f t="shared" si="428"/>
        <v>Raphoz Michael</v>
      </c>
      <c r="B2425" s="23" t="str">
        <f t="shared" si="429"/>
        <v>727.81.223.0</v>
      </c>
      <c r="C2425" s="23" t="str">
        <f t="shared" si="430"/>
        <v>R9</v>
      </c>
      <c r="D2425" s="23">
        <f t="shared" si="431"/>
        <v>0.75</v>
      </c>
      <c r="E2425" s="23" t="str">
        <f t="shared" si="432"/>
        <v>45+</v>
      </c>
      <c r="F2425" s="23" t="str">
        <f t="shared" si="433"/>
        <v>S</v>
      </c>
      <c r="G2425" s="27" t="s">
        <v>493</v>
      </c>
      <c r="H2425" s="27" t="str">
        <f t="shared" si="438"/>
        <v/>
      </c>
      <c r="I2425" s="23" t="str">
        <f t="shared" si="434"/>
        <v>Messieurs</v>
      </c>
      <c r="J2425" t="str">
        <f t="shared" si="435"/>
        <v>223.0</v>
      </c>
      <c r="K2425">
        <f t="shared" si="436"/>
        <v>2</v>
      </c>
      <c r="L2425" s="23" t="str">
        <f t="shared" si="437"/>
        <v>R9 </v>
      </c>
      <c r="M2425" s="23" t="s">
        <v>1012</v>
      </c>
      <c r="N2425" s="23" t="s">
        <v>1013</v>
      </c>
      <c r="O2425" s="23" t="s">
        <v>2525</v>
      </c>
      <c r="P2425" s="23">
        <v>32606</v>
      </c>
      <c r="Q2425" s="23">
        <v>0.75</v>
      </c>
      <c r="R2425" s="23" t="s">
        <v>76</v>
      </c>
      <c r="S2425" s="23" t="s">
        <v>822</v>
      </c>
    </row>
    <row r="2426" spans="1:19" x14ac:dyDescent="0.35">
      <c r="A2426" s="23" t="str">
        <f t="shared" si="428"/>
        <v>Rapin Noah</v>
      </c>
      <c r="B2426" s="23" t="str">
        <f t="shared" si="429"/>
        <v>727.14.323.0</v>
      </c>
      <c r="C2426" s="23" t="str">
        <f t="shared" si="430"/>
        <v>R9</v>
      </c>
      <c r="D2426" s="23">
        <f t="shared" si="431"/>
        <v>0.75</v>
      </c>
      <c r="E2426" s="23" t="str">
        <f t="shared" si="432"/>
        <v>12&amp;U</v>
      </c>
      <c r="F2426" s="23" t="str">
        <f t="shared" si="433"/>
        <v>A</v>
      </c>
      <c r="G2426" s="27" t="s">
        <v>493</v>
      </c>
      <c r="H2426" s="27" t="str">
        <f t="shared" si="438"/>
        <v/>
      </c>
      <c r="I2426" s="23" t="str">
        <f t="shared" si="434"/>
        <v>Messieurs</v>
      </c>
      <c r="J2426" t="str">
        <f t="shared" si="435"/>
        <v>323.0</v>
      </c>
      <c r="K2426">
        <f t="shared" si="436"/>
        <v>3</v>
      </c>
      <c r="L2426" s="23" t="str">
        <f t="shared" si="437"/>
        <v>R9 </v>
      </c>
      <c r="M2426" s="23" t="s">
        <v>2870</v>
      </c>
      <c r="N2426" s="23" t="s">
        <v>2871</v>
      </c>
      <c r="O2426" s="23" t="s">
        <v>2525</v>
      </c>
      <c r="P2426" s="23">
        <v>32606</v>
      </c>
      <c r="Q2426" s="23">
        <v>0.75</v>
      </c>
      <c r="R2426" s="23" t="s">
        <v>50</v>
      </c>
      <c r="S2426" s="23" t="s">
        <v>36</v>
      </c>
    </row>
    <row r="2427" spans="1:19" x14ac:dyDescent="0.35">
      <c r="A2427" s="23" t="str">
        <f t="shared" si="428"/>
        <v>Rapold Josias</v>
      </c>
      <c r="B2427" s="23" t="str">
        <f t="shared" si="429"/>
        <v>727.12.469.0</v>
      </c>
      <c r="C2427" s="23" t="str">
        <f t="shared" si="430"/>
        <v>R9</v>
      </c>
      <c r="D2427" s="23">
        <f t="shared" si="431"/>
        <v>0.505</v>
      </c>
      <c r="E2427" s="23" t="str">
        <f t="shared" si="432"/>
        <v>14&amp;U</v>
      </c>
      <c r="F2427" s="23" t="str">
        <f t="shared" si="433"/>
        <v>A</v>
      </c>
      <c r="G2427" s="27" t="s">
        <v>3274</v>
      </c>
      <c r="H2427" s="27" t="str">
        <f t="shared" si="438"/>
        <v/>
      </c>
      <c r="I2427" s="23" t="str">
        <f t="shared" si="434"/>
        <v>Messieurs</v>
      </c>
      <c r="J2427" t="str">
        <f t="shared" si="435"/>
        <v>469.0</v>
      </c>
      <c r="K2427">
        <f t="shared" si="436"/>
        <v>4</v>
      </c>
      <c r="L2427" s="23" t="str">
        <f t="shared" si="437"/>
        <v>R9 </v>
      </c>
      <c r="M2427" s="23" t="s">
        <v>3746</v>
      </c>
      <c r="N2427" s="23" t="s">
        <v>3747</v>
      </c>
      <c r="O2427" s="23" t="s">
        <v>2525</v>
      </c>
      <c r="P2427" s="23">
        <v>59022</v>
      </c>
      <c r="Q2427" s="23">
        <v>0.505</v>
      </c>
      <c r="R2427" s="23" t="s">
        <v>81</v>
      </c>
      <c r="S2427" s="23" t="s">
        <v>36</v>
      </c>
    </row>
    <row r="2428" spans="1:19" x14ac:dyDescent="0.35">
      <c r="A2428" s="23" t="str">
        <f t="shared" si="428"/>
        <v>Rappaz Albano</v>
      </c>
      <c r="B2428" s="23" t="str">
        <f t="shared" si="429"/>
        <v>727.60.144.0</v>
      </c>
      <c r="C2428" s="23" t="str">
        <f t="shared" si="430"/>
        <v>R7</v>
      </c>
      <c r="D2428" s="23">
        <f t="shared" si="431"/>
        <v>2.5230000000000001</v>
      </c>
      <c r="E2428" s="23" t="str">
        <f t="shared" si="432"/>
        <v>65+</v>
      </c>
      <c r="F2428" s="23" t="str">
        <f t="shared" si="433"/>
        <v>S</v>
      </c>
      <c r="G2428" s="27" t="s">
        <v>26</v>
      </c>
      <c r="H2428" s="27" t="str">
        <f t="shared" si="438"/>
        <v/>
      </c>
      <c r="I2428" s="23" t="str">
        <f t="shared" si="434"/>
        <v>Messieurs</v>
      </c>
      <c r="J2428" t="str">
        <f t="shared" si="435"/>
        <v>144.0</v>
      </c>
      <c r="K2428">
        <f t="shared" si="436"/>
        <v>1</v>
      </c>
      <c r="L2428" s="23" t="str">
        <f t="shared" si="437"/>
        <v>R7 </v>
      </c>
      <c r="M2428" s="23" t="s">
        <v>209</v>
      </c>
      <c r="N2428" s="23" t="s">
        <v>210</v>
      </c>
      <c r="O2428" s="23" t="s">
        <v>2518</v>
      </c>
      <c r="P2428" s="23">
        <v>15629</v>
      </c>
      <c r="Q2428" s="23">
        <v>2.5230000000000001</v>
      </c>
      <c r="R2428" s="23" t="s">
        <v>96</v>
      </c>
      <c r="S2428" s="23" t="s">
        <v>822</v>
      </c>
    </row>
    <row r="2429" spans="1:19" x14ac:dyDescent="0.35">
      <c r="A2429" s="23" t="str">
        <f t="shared" si="428"/>
        <v>Rapti Zoi</v>
      </c>
      <c r="B2429" s="23" t="str">
        <f t="shared" si="429"/>
        <v>727.78.711.0</v>
      </c>
      <c r="C2429" s="23" t="str">
        <f t="shared" si="430"/>
        <v>R9</v>
      </c>
      <c r="D2429" s="23">
        <f t="shared" si="431"/>
        <v>0.75</v>
      </c>
      <c r="E2429" s="23" t="str">
        <f t="shared" si="432"/>
        <v>45+</v>
      </c>
      <c r="F2429" s="23" t="str">
        <f t="shared" si="433"/>
        <v>S</v>
      </c>
      <c r="G2429" s="27" t="s">
        <v>5553</v>
      </c>
      <c r="H2429" s="27" t="str">
        <f t="shared" si="438"/>
        <v/>
      </c>
      <c r="I2429" s="23" t="str">
        <f t="shared" si="434"/>
        <v>Dames</v>
      </c>
      <c r="J2429" t="str">
        <f t="shared" si="435"/>
        <v>711.0</v>
      </c>
      <c r="K2429">
        <f t="shared" si="436"/>
        <v>7</v>
      </c>
      <c r="L2429" s="23" t="str">
        <f t="shared" si="437"/>
        <v>R9 </v>
      </c>
      <c r="M2429" s="23" t="s">
        <v>5255</v>
      </c>
      <c r="N2429" s="23" t="s">
        <v>5256</v>
      </c>
      <c r="O2429" s="23" t="s">
        <v>2525</v>
      </c>
      <c r="P2429" s="23">
        <v>11849</v>
      </c>
      <c r="Q2429" s="23">
        <v>0.75</v>
      </c>
      <c r="R2429" s="23" t="s">
        <v>76</v>
      </c>
      <c r="S2429" s="23" t="s">
        <v>822</v>
      </c>
    </row>
    <row r="2430" spans="1:19" x14ac:dyDescent="0.35">
      <c r="A2430" s="23" t="str">
        <f t="shared" si="428"/>
        <v>Rashid Mamoon</v>
      </c>
      <c r="B2430" s="23" t="str">
        <f t="shared" si="429"/>
        <v>728.83.374.0</v>
      </c>
      <c r="C2430" s="23" t="str">
        <f t="shared" si="430"/>
        <v>R7</v>
      </c>
      <c r="D2430" s="23">
        <f t="shared" si="431"/>
        <v>3.1720000000000002</v>
      </c>
      <c r="E2430" s="23" t="str">
        <f t="shared" si="432"/>
        <v>40+</v>
      </c>
      <c r="F2430" s="23" t="str">
        <f t="shared" si="433"/>
        <v>A</v>
      </c>
      <c r="G2430" s="27" t="s">
        <v>5553</v>
      </c>
      <c r="H2430" s="27" t="str">
        <f t="shared" si="438"/>
        <v/>
      </c>
      <c r="I2430" s="23" t="str">
        <f t="shared" si="434"/>
        <v>Messieurs</v>
      </c>
      <c r="J2430" t="str">
        <f t="shared" si="435"/>
        <v>374.0</v>
      </c>
      <c r="K2430">
        <f t="shared" si="436"/>
        <v>3</v>
      </c>
      <c r="L2430" s="23" t="str">
        <f t="shared" si="437"/>
        <v>R7 </v>
      </c>
      <c r="M2430" s="23" t="s">
        <v>5149</v>
      </c>
      <c r="N2430" s="23" t="s">
        <v>5150</v>
      </c>
      <c r="O2430" s="23" t="s">
        <v>2518</v>
      </c>
      <c r="P2430" s="23">
        <v>11701</v>
      </c>
      <c r="Q2430" s="23">
        <v>3.1720000000000002</v>
      </c>
      <c r="R2430" s="23" t="s">
        <v>68</v>
      </c>
      <c r="S2430" s="23" t="s">
        <v>36</v>
      </c>
    </row>
    <row r="2431" spans="1:19" x14ac:dyDescent="0.35">
      <c r="A2431" s="23" t="str">
        <f t="shared" si="428"/>
        <v>Rashiti Albi</v>
      </c>
      <c r="B2431" s="23" t="str">
        <f t="shared" si="429"/>
        <v>728.05.386.1</v>
      </c>
      <c r="C2431" s="23" t="str">
        <f t="shared" si="430"/>
        <v>R9</v>
      </c>
      <c r="D2431" s="23">
        <f t="shared" si="431"/>
        <v>0.75</v>
      </c>
      <c r="E2431" s="23" t="str">
        <f t="shared" si="432"/>
        <v>A</v>
      </c>
      <c r="F2431" s="23" t="str">
        <f t="shared" si="433"/>
        <v>S</v>
      </c>
      <c r="G2431" s="27" t="s">
        <v>4909</v>
      </c>
      <c r="H2431" s="27" t="str">
        <f t="shared" si="438"/>
        <v/>
      </c>
      <c r="I2431" s="23" t="str">
        <f t="shared" si="434"/>
        <v>Messieurs</v>
      </c>
      <c r="J2431" t="str">
        <f t="shared" si="435"/>
        <v>386.1</v>
      </c>
      <c r="K2431">
        <f t="shared" si="436"/>
        <v>3</v>
      </c>
      <c r="L2431" s="23" t="str">
        <f t="shared" si="437"/>
        <v>R9 </v>
      </c>
      <c r="M2431" s="23" t="s">
        <v>5933</v>
      </c>
      <c r="N2431" s="23" t="s">
        <v>5934</v>
      </c>
      <c r="O2431" s="23" t="s">
        <v>2525</v>
      </c>
      <c r="P2431" s="23">
        <v>32606</v>
      </c>
      <c r="Q2431" s="23">
        <v>0.75</v>
      </c>
      <c r="R2431" s="23" t="s">
        <v>36</v>
      </c>
      <c r="S2431" s="23" t="s">
        <v>822</v>
      </c>
    </row>
    <row r="2432" spans="1:19" x14ac:dyDescent="0.35">
      <c r="A2432" s="23" t="str">
        <f t="shared" si="428"/>
        <v>Rashiti Andi</v>
      </c>
      <c r="B2432" s="23" t="str">
        <f t="shared" si="429"/>
        <v>728.05.386.0</v>
      </c>
      <c r="C2432" s="23" t="str">
        <f t="shared" si="430"/>
        <v>R9</v>
      </c>
      <c r="D2432" s="23">
        <f t="shared" si="431"/>
        <v>0.75</v>
      </c>
      <c r="E2432" s="23" t="str">
        <f t="shared" si="432"/>
        <v>A</v>
      </c>
      <c r="F2432" s="23" t="str">
        <f t="shared" si="433"/>
        <v>S</v>
      </c>
      <c r="G2432" s="27" t="s">
        <v>4909</v>
      </c>
      <c r="H2432" s="27" t="str">
        <f t="shared" si="438"/>
        <v/>
      </c>
      <c r="I2432" s="23" t="str">
        <f t="shared" si="434"/>
        <v>Messieurs</v>
      </c>
      <c r="J2432" t="str">
        <f t="shared" si="435"/>
        <v>386.0</v>
      </c>
      <c r="K2432">
        <f t="shared" si="436"/>
        <v>3</v>
      </c>
      <c r="L2432" s="23" t="str">
        <f t="shared" si="437"/>
        <v>R9 </v>
      </c>
      <c r="M2432" s="23" t="s">
        <v>5931</v>
      </c>
      <c r="N2432" s="23" t="s">
        <v>5932</v>
      </c>
      <c r="O2432" s="23" t="s">
        <v>2525</v>
      </c>
      <c r="P2432" s="23">
        <v>32606</v>
      </c>
      <c r="Q2432" s="23">
        <v>0.75</v>
      </c>
      <c r="R2432" s="23" t="s">
        <v>36</v>
      </c>
      <c r="S2432" s="23" t="s">
        <v>822</v>
      </c>
    </row>
    <row r="2433" spans="1:19" x14ac:dyDescent="0.35">
      <c r="A2433" s="23" t="str">
        <f t="shared" si="428"/>
        <v>Rassendirane Steve</v>
      </c>
      <c r="B2433" s="23" t="str">
        <f t="shared" si="429"/>
        <v>728.82.133.0</v>
      </c>
      <c r="C2433" s="23" t="str">
        <f t="shared" si="430"/>
        <v>R9</v>
      </c>
      <c r="D2433" s="23">
        <f t="shared" si="431"/>
        <v>0.75</v>
      </c>
      <c r="E2433" s="23" t="str">
        <f t="shared" si="432"/>
        <v>40+</v>
      </c>
      <c r="F2433" s="23" t="str">
        <f t="shared" si="433"/>
        <v>S</v>
      </c>
      <c r="G2433" s="27" t="s">
        <v>5553</v>
      </c>
      <c r="H2433" s="27" t="str">
        <f t="shared" si="438"/>
        <v/>
      </c>
      <c r="I2433" s="23" t="str">
        <f t="shared" si="434"/>
        <v>Messieurs</v>
      </c>
      <c r="J2433" t="str">
        <f t="shared" si="435"/>
        <v>133.0</v>
      </c>
      <c r="K2433">
        <f t="shared" si="436"/>
        <v>1</v>
      </c>
      <c r="L2433" s="23" t="str">
        <f t="shared" si="437"/>
        <v>R9 </v>
      </c>
      <c r="M2433" s="23" t="s">
        <v>5489</v>
      </c>
      <c r="N2433" s="23" t="s">
        <v>5490</v>
      </c>
      <c r="O2433" s="23" t="s">
        <v>2525</v>
      </c>
      <c r="P2433" s="23">
        <v>32606</v>
      </c>
      <c r="Q2433" s="23">
        <v>0.75</v>
      </c>
      <c r="R2433" s="23" t="s">
        <v>68</v>
      </c>
      <c r="S2433" s="23" t="s">
        <v>822</v>
      </c>
    </row>
    <row r="2434" spans="1:19" x14ac:dyDescent="0.35">
      <c r="A2434" s="23" t="str">
        <f t="shared" si="428"/>
        <v>Rathle Philippe</v>
      </c>
      <c r="B2434" s="23" t="str">
        <f t="shared" si="429"/>
        <v>728.55.189.0</v>
      </c>
      <c r="C2434" s="23" t="str">
        <f t="shared" si="430"/>
        <v>R9</v>
      </c>
      <c r="D2434" s="23">
        <f t="shared" si="431"/>
        <v>0.625</v>
      </c>
      <c r="E2434" s="23" t="str">
        <f t="shared" si="432"/>
        <v>70+</v>
      </c>
      <c r="F2434" s="23" t="str">
        <f t="shared" si="433"/>
        <v>A</v>
      </c>
      <c r="G2434" s="27" t="s">
        <v>4910</v>
      </c>
      <c r="H2434" s="27" t="str">
        <f t="shared" si="438"/>
        <v/>
      </c>
      <c r="I2434" s="23" t="str">
        <f t="shared" si="434"/>
        <v>Messieurs</v>
      </c>
      <c r="J2434" t="str">
        <f t="shared" si="435"/>
        <v>189.0</v>
      </c>
      <c r="K2434">
        <f t="shared" si="436"/>
        <v>1</v>
      </c>
      <c r="L2434" s="23" t="str">
        <f t="shared" si="437"/>
        <v>R9 </v>
      </c>
      <c r="M2434" s="23" t="s">
        <v>6982</v>
      </c>
      <c r="N2434" s="23" t="s">
        <v>6983</v>
      </c>
      <c r="O2434" s="23" t="s">
        <v>2525</v>
      </c>
      <c r="P2434" s="23">
        <v>58395</v>
      </c>
      <c r="Q2434" s="23">
        <v>0.625</v>
      </c>
      <c r="R2434" s="23" t="s">
        <v>144</v>
      </c>
      <c r="S2434" s="23" t="s">
        <v>36</v>
      </c>
    </row>
    <row r="2435" spans="1:19" x14ac:dyDescent="0.35">
      <c r="A2435" s="23" t="str">
        <f t="shared" si="428"/>
        <v>Ratsifandrihamanana Jao</v>
      </c>
      <c r="B2435" s="23" t="str">
        <f t="shared" si="429"/>
        <v>728.67.347.0</v>
      </c>
      <c r="C2435" s="23" t="str">
        <f t="shared" si="430"/>
        <v>R9</v>
      </c>
      <c r="D2435" s="23">
        <f t="shared" si="431"/>
        <v>0.75</v>
      </c>
      <c r="E2435" s="23" t="str">
        <f t="shared" si="432"/>
        <v>55+</v>
      </c>
      <c r="F2435" s="23" t="str">
        <f t="shared" si="433"/>
        <v>S</v>
      </c>
      <c r="G2435" s="27" t="s">
        <v>5553</v>
      </c>
      <c r="H2435" s="27" t="str">
        <f t="shared" si="438"/>
        <v/>
      </c>
      <c r="I2435" s="23" t="str">
        <f t="shared" si="434"/>
        <v>Messieurs</v>
      </c>
      <c r="J2435" t="str">
        <f t="shared" si="435"/>
        <v>347.0</v>
      </c>
      <c r="K2435">
        <f t="shared" si="436"/>
        <v>3</v>
      </c>
      <c r="L2435" s="23" t="str">
        <f t="shared" si="437"/>
        <v>R9 </v>
      </c>
      <c r="M2435" s="23" t="s">
        <v>5389</v>
      </c>
      <c r="N2435" s="23" t="s">
        <v>5390</v>
      </c>
      <c r="O2435" s="23" t="s">
        <v>2525</v>
      </c>
      <c r="P2435" s="23">
        <v>32606</v>
      </c>
      <c r="Q2435" s="23">
        <v>0.75</v>
      </c>
      <c r="R2435" s="23" t="s">
        <v>53</v>
      </c>
      <c r="S2435" s="23" t="s">
        <v>822</v>
      </c>
    </row>
    <row r="2436" spans="1:19" x14ac:dyDescent="0.35">
      <c r="A2436" s="23" t="str">
        <f t="shared" ref="A2436:A2499" si="439">+N2436</f>
        <v>Rausis Christian</v>
      </c>
      <c r="B2436" s="23" t="str">
        <f t="shared" ref="B2436:B2499" si="440">+M2436</f>
        <v>729.59.175.0</v>
      </c>
      <c r="C2436" s="23" t="str">
        <f t="shared" ref="C2436:C2499" si="441">LEFT(L2436,2)</f>
        <v>R9</v>
      </c>
      <c r="D2436" s="23">
        <f t="shared" ref="D2436:D2499" si="442">+Q2436</f>
        <v>0.75</v>
      </c>
      <c r="E2436" s="23" t="str">
        <f t="shared" ref="E2436:E2499" si="443">+R2436</f>
        <v>65+</v>
      </c>
      <c r="F2436" s="23" t="str">
        <f t="shared" ref="F2436:F2499" si="444">+S2436</f>
        <v>S</v>
      </c>
      <c r="G2436" s="27" t="s">
        <v>25</v>
      </c>
      <c r="H2436" s="27" t="str">
        <f t="shared" si="438"/>
        <v/>
      </c>
      <c r="I2436" s="23" t="str">
        <f t="shared" ref="I2436:I2499" si="445">IF(K2436&gt;4,"Dames","Messieurs")</f>
        <v>Messieurs</v>
      </c>
      <c r="J2436" t="str">
        <f t="shared" ref="J2436:J2499" si="446">RIGHT(B2436,5)</f>
        <v>175.0</v>
      </c>
      <c r="K2436">
        <f t="shared" ref="K2436:K2499" si="447">VALUE(LEFT(J2436,1))</f>
        <v>1</v>
      </c>
      <c r="L2436" s="23" t="str">
        <f t="shared" ref="L2436:L2499" si="448">+O2436</f>
        <v>R9 </v>
      </c>
      <c r="M2436" s="23" t="s">
        <v>943</v>
      </c>
      <c r="N2436" s="23" t="s">
        <v>944</v>
      </c>
      <c r="O2436" s="23" t="s">
        <v>2525</v>
      </c>
      <c r="P2436" s="23">
        <v>32606</v>
      </c>
      <c r="Q2436" s="23">
        <v>0.75</v>
      </c>
      <c r="R2436" s="23" t="s">
        <v>96</v>
      </c>
      <c r="S2436" s="23" t="s">
        <v>822</v>
      </c>
    </row>
    <row r="2437" spans="1:19" x14ac:dyDescent="0.35">
      <c r="A2437" s="23" t="str">
        <f t="shared" si="439"/>
        <v>Ravagli Giorgio</v>
      </c>
      <c r="B2437" s="23" t="str">
        <f t="shared" si="440"/>
        <v>605.85.421.0</v>
      </c>
      <c r="C2437" s="23" t="str">
        <f t="shared" si="441"/>
        <v>R9</v>
      </c>
      <c r="D2437" s="23">
        <f t="shared" si="442"/>
        <v>0.745</v>
      </c>
      <c r="E2437" s="23" t="str">
        <f t="shared" si="443"/>
        <v>40+</v>
      </c>
      <c r="F2437" s="23" t="str">
        <f t="shared" si="444"/>
        <v>A</v>
      </c>
      <c r="G2437" s="27" t="s">
        <v>5553</v>
      </c>
      <c r="H2437" s="27" t="str">
        <f t="shared" si="438"/>
        <v/>
      </c>
      <c r="I2437" s="23" t="str">
        <f t="shared" si="445"/>
        <v>Messieurs</v>
      </c>
      <c r="J2437" t="str">
        <f t="shared" si="446"/>
        <v>421.0</v>
      </c>
      <c r="K2437">
        <f t="shared" si="447"/>
        <v>4</v>
      </c>
      <c r="L2437" s="23" t="str">
        <f t="shared" si="448"/>
        <v>R9 </v>
      </c>
      <c r="M2437" s="23" t="s">
        <v>5521</v>
      </c>
      <c r="N2437" s="23" t="s">
        <v>5522</v>
      </c>
      <c r="O2437" s="23" t="s">
        <v>2525</v>
      </c>
      <c r="P2437" s="23">
        <v>44992</v>
      </c>
      <c r="Q2437" s="23">
        <v>0.745</v>
      </c>
      <c r="R2437" s="23" t="s">
        <v>68</v>
      </c>
      <c r="S2437" s="23" t="s">
        <v>36</v>
      </c>
    </row>
    <row r="2438" spans="1:19" x14ac:dyDescent="0.35">
      <c r="A2438" s="23" t="str">
        <f t="shared" si="439"/>
        <v>Ravet Guy</v>
      </c>
      <c r="B2438" s="23" t="str">
        <f t="shared" si="440"/>
        <v>729.83.257.0</v>
      </c>
      <c r="C2438" s="23" t="str">
        <f t="shared" si="441"/>
        <v>R9</v>
      </c>
      <c r="D2438" s="23">
        <f t="shared" si="442"/>
        <v>0.75</v>
      </c>
      <c r="E2438" s="23" t="str">
        <f t="shared" si="443"/>
        <v>40+</v>
      </c>
      <c r="F2438" s="23" t="str">
        <f t="shared" si="444"/>
        <v>S</v>
      </c>
      <c r="G2438" s="27" t="s">
        <v>4910</v>
      </c>
      <c r="H2438" s="27" t="str">
        <f t="shared" si="438"/>
        <v/>
      </c>
      <c r="I2438" s="23" t="str">
        <f t="shared" si="445"/>
        <v>Messieurs</v>
      </c>
      <c r="J2438" t="str">
        <f t="shared" si="446"/>
        <v>257.0</v>
      </c>
      <c r="K2438">
        <f t="shared" si="447"/>
        <v>2</v>
      </c>
      <c r="L2438" s="23" t="str">
        <f t="shared" si="448"/>
        <v>R9 </v>
      </c>
      <c r="M2438" s="23" t="s">
        <v>6912</v>
      </c>
      <c r="N2438" s="23" t="s">
        <v>6913</v>
      </c>
      <c r="O2438" s="23" t="s">
        <v>2525</v>
      </c>
      <c r="P2438" s="23">
        <v>32606</v>
      </c>
      <c r="Q2438" s="23">
        <v>0.75</v>
      </c>
      <c r="R2438" s="23" t="s">
        <v>68</v>
      </c>
      <c r="S2438" s="23" t="s">
        <v>822</v>
      </c>
    </row>
    <row r="2439" spans="1:19" x14ac:dyDescent="0.35">
      <c r="A2439" s="23" t="str">
        <f t="shared" si="439"/>
        <v>Raynaud Jean michel</v>
      </c>
      <c r="B2439" s="23" t="str">
        <f t="shared" si="440"/>
        <v>605.71.366.0</v>
      </c>
      <c r="C2439" s="23" t="str">
        <f t="shared" si="441"/>
        <v>R9</v>
      </c>
      <c r="D2439" s="23">
        <f t="shared" si="442"/>
        <v>0.745</v>
      </c>
      <c r="E2439" s="23" t="str">
        <f t="shared" si="443"/>
        <v>55+</v>
      </c>
      <c r="F2439" s="23" t="str">
        <f t="shared" si="444"/>
        <v>A</v>
      </c>
      <c r="G2439" s="27" t="s">
        <v>5553</v>
      </c>
      <c r="H2439" s="27" t="str">
        <f t="shared" si="438"/>
        <v/>
      </c>
      <c r="I2439" s="23" t="str">
        <f t="shared" si="445"/>
        <v>Messieurs</v>
      </c>
      <c r="J2439" t="str">
        <f t="shared" si="446"/>
        <v>366.0</v>
      </c>
      <c r="K2439">
        <f t="shared" si="447"/>
        <v>3</v>
      </c>
      <c r="L2439" s="23" t="str">
        <f t="shared" si="448"/>
        <v>R9 </v>
      </c>
      <c r="M2439" s="23" t="s">
        <v>5541</v>
      </c>
      <c r="N2439" s="23" t="s">
        <v>5542</v>
      </c>
      <c r="O2439" s="23" t="s">
        <v>2525</v>
      </c>
      <c r="P2439" s="23">
        <v>44992</v>
      </c>
      <c r="Q2439" s="23">
        <v>0.745</v>
      </c>
      <c r="R2439" s="23" t="s">
        <v>53</v>
      </c>
      <c r="S2439" s="23" t="s">
        <v>36</v>
      </c>
    </row>
    <row r="2440" spans="1:19" x14ac:dyDescent="0.35">
      <c r="A2440" s="23" t="str">
        <f t="shared" si="439"/>
        <v>Reber Carole</v>
      </c>
      <c r="B2440" s="23" t="str">
        <f t="shared" si="440"/>
        <v>730.55.718.0</v>
      </c>
      <c r="C2440" s="23" t="str">
        <f t="shared" si="441"/>
        <v>R9</v>
      </c>
      <c r="D2440" s="23">
        <f t="shared" si="442"/>
        <v>0.75</v>
      </c>
      <c r="E2440" s="23" t="str">
        <f t="shared" si="443"/>
        <v>70+</v>
      </c>
      <c r="F2440" s="23" t="str">
        <f t="shared" si="444"/>
        <v>S</v>
      </c>
      <c r="G2440" s="27" t="s">
        <v>5553</v>
      </c>
      <c r="H2440" s="27" t="str">
        <f t="shared" si="438"/>
        <v/>
      </c>
      <c r="I2440" s="23" t="str">
        <f t="shared" si="445"/>
        <v>Dames</v>
      </c>
      <c r="J2440" t="str">
        <f t="shared" si="446"/>
        <v>718.0</v>
      </c>
      <c r="K2440">
        <f t="shared" si="447"/>
        <v>7</v>
      </c>
      <c r="L2440" s="23" t="str">
        <f t="shared" si="448"/>
        <v>R9 </v>
      </c>
      <c r="M2440" s="23" t="s">
        <v>5231</v>
      </c>
      <c r="N2440" s="23" t="s">
        <v>5232</v>
      </c>
      <c r="O2440" s="23" t="s">
        <v>2525</v>
      </c>
      <c r="P2440" s="23">
        <v>11849</v>
      </c>
      <c r="Q2440" s="23">
        <v>0.75</v>
      </c>
      <c r="R2440" s="23" t="s">
        <v>144</v>
      </c>
      <c r="S2440" s="23" t="s">
        <v>822</v>
      </c>
    </row>
    <row r="2441" spans="1:19" x14ac:dyDescent="0.35">
      <c r="A2441" s="23" t="str">
        <f t="shared" si="439"/>
        <v>Reboh Lionel</v>
      </c>
      <c r="B2441" s="23" t="str">
        <f t="shared" si="440"/>
        <v>730.93.243.0</v>
      </c>
      <c r="C2441" s="23" t="str">
        <f t="shared" si="441"/>
        <v>R9</v>
      </c>
      <c r="D2441" s="23">
        <f t="shared" si="442"/>
        <v>0.75</v>
      </c>
      <c r="E2441" s="23" t="str">
        <f t="shared" si="443"/>
        <v>A</v>
      </c>
      <c r="F2441" s="23" t="str">
        <f t="shared" si="444"/>
        <v>S</v>
      </c>
      <c r="G2441" s="27" t="s">
        <v>497</v>
      </c>
      <c r="H2441" s="27" t="str">
        <f t="shared" si="438"/>
        <v/>
      </c>
      <c r="I2441" s="23" t="str">
        <f t="shared" si="445"/>
        <v>Messieurs</v>
      </c>
      <c r="J2441" t="str">
        <f t="shared" si="446"/>
        <v>243.0</v>
      </c>
      <c r="K2441">
        <f t="shared" si="447"/>
        <v>2</v>
      </c>
      <c r="L2441" s="23" t="str">
        <f t="shared" si="448"/>
        <v>R9 </v>
      </c>
      <c r="M2441" s="23" t="s">
        <v>1281</v>
      </c>
      <c r="N2441" s="23" t="s">
        <v>1282</v>
      </c>
      <c r="O2441" s="23" t="s">
        <v>2525</v>
      </c>
      <c r="P2441" s="23">
        <v>32606</v>
      </c>
      <c r="Q2441" s="23">
        <v>0.75</v>
      </c>
      <c r="R2441" s="23" t="s">
        <v>36</v>
      </c>
      <c r="S2441" s="23" t="s">
        <v>822</v>
      </c>
    </row>
    <row r="2442" spans="1:19" x14ac:dyDescent="0.35">
      <c r="A2442" s="23" t="str">
        <f t="shared" si="439"/>
        <v>Reetz Henri-Theodor</v>
      </c>
      <c r="B2442" s="23" t="str">
        <f t="shared" si="440"/>
        <v>731.14.330.0</v>
      </c>
      <c r="C2442" s="23" t="str">
        <f t="shared" si="441"/>
        <v>R7</v>
      </c>
      <c r="D2442" s="23">
        <f t="shared" si="442"/>
        <v>2.746</v>
      </c>
      <c r="E2442" s="23" t="str">
        <f t="shared" si="443"/>
        <v>12&amp;U</v>
      </c>
      <c r="F2442" s="23" t="str">
        <f t="shared" si="444"/>
        <v>A</v>
      </c>
      <c r="G2442" s="27" t="s">
        <v>4910</v>
      </c>
      <c r="H2442" s="27" t="str">
        <f t="shared" si="438"/>
        <v/>
      </c>
      <c r="I2442" s="23" t="str">
        <f t="shared" si="445"/>
        <v>Messieurs</v>
      </c>
      <c r="J2442" t="str">
        <f t="shared" si="446"/>
        <v>330.0</v>
      </c>
      <c r="K2442">
        <f t="shared" si="447"/>
        <v>3</v>
      </c>
      <c r="L2442" s="23" t="str">
        <f t="shared" si="448"/>
        <v>R7 </v>
      </c>
      <c r="M2442" s="23" t="s">
        <v>6601</v>
      </c>
      <c r="N2442" s="23" t="s">
        <v>6602</v>
      </c>
      <c r="O2442" s="23" t="s">
        <v>2518</v>
      </c>
      <c r="P2442" s="23">
        <v>14218</v>
      </c>
      <c r="Q2442" s="23">
        <v>2.746</v>
      </c>
      <c r="R2442" s="23" t="s">
        <v>50</v>
      </c>
      <c r="S2442" s="23" t="s">
        <v>36</v>
      </c>
    </row>
    <row r="2443" spans="1:19" x14ac:dyDescent="0.35">
      <c r="A2443" s="23" t="str">
        <f t="shared" si="439"/>
        <v>Reglero Gabriela</v>
      </c>
      <c r="B2443" s="23" t="str">
        <f t="shared" si="440"/>
        <v>605.15.548.0</v>
      </c>
      <c r="C2443" s="23" t="str">
        <f t="shared" si="441"/>
        <v>R9</v>
      </c>
      <c r="D2443" s="23">
        <f t="shared" si="442"/>
        <v>0.74299999999999999</v>
      </c>
      <c r="E2443" s="23" t="str">
        <f t="shared" si="443"/>
        <v>12&amp;U</v>
      </c>
      <c r="F2443" s="23" t="str">
        <f t="shared" si="444"/>
        <v>A</v>
      </c>
      <c r="G2443" s="27" t="s">
        <v>4910</v>
      </c>
      <c r="H2443" s="27" t="str">
        <f t="shared" si="438"/>
        <v/>
      </c>
      <c r="I2443" s="23" t="str">
        <f t="shared" si="445"/>
        <v>Dames</v>
      </c>
      <c r="J2443" t="str">
        <f t="shared" si="446"/>
        <v>548.0</v>
      </c>
      <c r="K2443">
        <f t="shared" si="447"/>
        <v>5</v>
      </c>
      <c r="L2443" s="23" t="str">
        <f t="shared" si="448"/>
        <v>R9 </v>
      </c>
      <c r="M2443" s="23" t="s">
        <v>6563</v>
      </c>
      <c r="N2443" s="23" t="s">
        <v>6564</v>
      </c>
      <c r="O2443" s="23" t="s">
        <v>2525</v>
      </c>
      <c r="P2443" s="23">
        <v>16773</v>
      </c>
      <c r="Q2443" s="23">
        <v>0.74299999999999999</v>
      </c>
      <c r="R2443" s="23" t="s">
        <v>50</v>
      </c>
      <c r="S2443" s="23" t="s">
        <v>36</v>
      </c>
    </row>
    <row r="2444" spans="1:19" x14ac:dyDescent="0.35">
      <c r="A2444" s="23" t="str">
        <f t="shared" si="439"/>
        <v>Reglero Nicolas</v>
      </c>
      <c r="B2444" s="23" t="str">
        <f t="shared" si="440"/>
        <v>731.13.450.0</v>
      </c>
      <c r="C2444" s="23" t="str">
        <f t="shared" si="441"/>
        <v>R7</v>
      </c>
      <c r="D2444" s="23">
        <f t="shared" si="442"/>
        <v>2.278</v>
      </c>
      <c r="E2444" s="23" t="str">
        <f t="shared" si="443"/>
        <v>14&amp;U</v>
      </c>
      <c r="F2444" s="23" t="str">
        <f t="shared" si="444"/>
        <v>A</v>
      </c>
      <c r="G2444" s="27" t="s">
        <v>4910</v>
      </c>
      <c r="H2444" s="27" t="str">
        <f t="shared" si="438"/>
        <v/>
      </c>
      <c r="I2444" s="23" t="str">
        <f t="shared" si="445"/>
        <v>Messieurs</v>
      </c>
      <c r="J2444" t="str">
        <f t="shared" si="446"/>
        <v>450.0</v>
      </c>
      <c r="K2444">
        <f t="shared" si="447"/>
        <v>4</v>
      </c>
      <c r="L2444" s="23" t="str">
        <f t="shared" si="448"/>
        <v>R7 </v>
      </c>
      <c r="M2444" s="23" t="s">
        <v>6658</v>
      </c>
      <c r="N2444" s="23" t="s">
        <v>6659</v>
      </c>
      <c r="O2444" s="23" t="s">
        <v>2518</v>
      </c>
      <c r="P2444" s="23">
        <v>17383</v>
      </c>
      <c r="Q2444" s="23">
        <v>2.278</v>
      </c>
      <c r="R2444" s="23" t="s">
        <v>81</v>
      </c>
      <c r="S2444" s="23" t="s">
        <v>36</v>
      </c>
    </row>
    <row r="2445" spans="1:19" x14ac:dyDescent="0.35">
      <c r="A2445" s="23" t="str">
        <f t="shared" si="439"/>
        <v>Regout Emilien</v>
      </c>
      <c r="B2445" s="23" t="str">
        <f t="shared" si="440"/>
        <v>731.07.146.0</v>
      </c>
      <c r="C2445" s="23" t="str">
        <f t="shared" si="441"/>
        <v>R9</v>
      </c>
      <c r="D2445" s="23">
        <f t="shared" si="442"/>
        <v>0.75</v>
      </c>
      <c r="E2445" s="23" t="str">
        <f t="shared" si="443"/>
        <v>A</v>
      </c>
      <c r="F2445" s="23" t="str">
        <f t="shared" si="444"/>
        <v>S</v>
      </c>
      <c r="G2445" s="27" t="s">
        <v>3273</v>
      </c>
      <c r="H2445" s="27" t="str">
        <f t="shared" si="438"/>
        <v/>
      </c>
      <c r="I2445" s="23" t="str">
        <f t="shared" si="445"/>
        <v>Messieurs</v>
      </c>
      <c r="J2445" t="str">
        <f t="shared" si="446"/>
        <v>146.0</v>
      </c>
      <c r="K2445">
        <f t="shared" si="447"/>
        <v>1</v>
      </c>
      <c r="L2445" s="23" t="str">
        <f t="shared" si="448"/>
        <v>R9 </v>
      </c>
      <c r="M2445" s="23" t="s">
        <v>3585</v>
      </c>
      <c r="N2445" s="23" t="s">
        <v>3586</v>
      </c>
      <c r="O2445" s="23" t="s">
        <v>2525</v>
      </c>
      <c r="P2445" s="23">
        <v>32606</v>
      </c>
      <c r="Q2445" s="23">
        <v>0.75</v>
      </c>
      <c r="R2445" s="23" t="s">
        <v>36</v>
      </c>
      <c r="S2445" s="23" t="s">
        <v>822</v>
      </c>
    </row>
    <row r="2446" spans="1:19" x14ac:dyDescent="0.35">
      <c r="A2446" s="23" t="str">
        <f t="shared" si="439"/>
        <v>Reichen Baptiste</v>
      </c>
      <c r="B2446" s="23" t="str">
        <f t="shared" si="440"/>
        <v>732.93.248.0</v>
      </c>
      <c r="C2446" s="23" t="str">
        <f t="shared" si="441"/>
        <v>R9</v>
      </c>
      <c r="D2446" s="23">
        <f t="shared" si="442"/>
        <v>0.75</v>
      </c>
      <c r="E2446" s="23" t="str">
        <f t="shared" si="443"/>
        <v>A</v>
      </c>
      <c r="F2446" s="23" t="str">
        <f t="shared" si="444"/>
        <v>S</v>
      </c>
      <c r="G2446" s="27" t="s">
        <v>28</v>
      </c>
      <c r="H2446" s="27" t="str">
        <f t="shared" si="438"/>
        <v/>
      </c>
      <c r="I2446" s="23" t="str">
        <f t="shared" si="445"/>
        <v>Messieurs</v>
      </c>
      <c r="J2446" t="str">
        <f t="shared" si="446"/>
        <v>248.0</v>
      </c>
      <c r="K2446">
        <f t="shared" si="447"/>
        <v>2</v>
      </c>
      <c r="L2446" s="23" t="str">
        <f t="shared" si="448"/>
        <v>R9 </v>
      </c>
      <c r="M2446" s="23" t="s">
        <v>1474</v>
      </c>
      <c r="N2446" s="23" t="s">
        <v>1475</v>
      </c>
      <c r="O2446" s="23" t="s">
        <v>2525</v>
      </c>
      <c r="P2446" s="23">
        <v>32606</v>
      </c>
      <c r="Q2446" s="23">
        <v>0.75</v>
      </c>
      <c r="R2446" s="23" t="s">
        <v>36</v>
      </c>
      <c r="S2446" s="23" t="s">
        <v>822</v>
      </c>
    </row>
    <row r="2447" spans="1:19" x14ac:dyDescent="0.35">
      <c r="A2447" s="23" t="str">
        <f t="shared" si="439"/>
        <v>Rellstab Olivier</v>
      </c>
      <c r="B2447" s="23" t="str">
        <f t="shared" si="440"/>
        <v>734.76.387.0</v>
      </c>
      <c r="C2447" s="23" t="str">
        <f t="shared" si="441"/>
        <v>R9</v>
      </c>
      <c r="D2447" s="23">
        <f t="shared" si="442"/>
        <v>0.63600000000000001</v>
      </c>
      <c r="E2447" s="23" t="str">
        <f t="shared" si="443"/>
        <v>50+</v>
      </c>
      <c r="F2447" s="23" t="str">
        <f t="shared" si="444"/>
        <v>A</v>
      </c>
      <c r="G2447" s="27" t="s">
        <v>493</v>
      </c>
      <c r="H2447" s="27" t="str">
        <f t="shared" si="438"/>
        <v/>
      </c>
      <c r="I2447" s="23" t="str">
        <f t="shared" si="445"/>
        <v>Messieurs</v>
      </c>
      <c r="J2447" t="str">
        <f t="shared" si="446"/>
        <v>387.0</v>
      </c>
      <c r="K2447">
        <f t="shared" si="447"/>
        <v>3</v>
      </c>
      <c r="L2447" s="23" t="str">
        <f t="shared" si="448"/>
        <v>R9 </v>
      </c>
      <c r="M2447" s="23" t="s">
        <v>2880</v>
      </c>
      <c r="N2447" s="23" t="s">
        <v>2881</v>
      </c>
      <c r="O2447" s="23" t="s">
        <v>2525</v>
      </c>
      <c r="P2447" s="23">
        <v>58293</v>
      </c>
      <c r="Q2447" s="23">
        <v>0.63600000000000001</v>
      </c>
      <c r="R2447" s="23" t="s">
        <v>39</v>
      </c>
      <c r="S2447" s="23" t="s">
        <v>36</v>
      </c>
    </row>
    <row r="2448" spans="1:19" x14ac:dyDescent="0.35">
      <c r="A2448" s="23" t="str">
        <f t="shared" si="439"/>
        <v>Remy Pierre-Yves</v>
      </c>
      <c r="B2448" s="23" t="str">
        <f t="shared" si="440"/>
        <v>734.60.185.0</v>
      </c>
      <c r="C2448" s="23" t="str">
        <f t="shared" si="441"/>
        <v>R6</v>
      </c>
      <c r="D2448" s="23">
        <f t="shared" si="442"/>
        <v>4.4109999999999996</v>
      </c>
      <c r="E2448" s="23" t="str">
        <f t="shared" si="443"/>
        <v>65+</v>
      </c>
      <c r="F2448" s="23" t="str">
        <f t="shared" si="444"/>
        <v>A</v>
      </c>
      <c r="G2448" s="27" t="s">
        <v>27</v>
      </c>
      <c r="H2448" s="27" t="str">
        <f t="shared" si="438"/>
        <v/>
      </c>
      <c r="I2448" s="23" t="str">
        <f t="shared" si="445"/>
        <v>Messieurs</v>
      </c>
      <c r="J2448" t="str">
        <f t="shared" si="446"/>
        <v>185.0</v>
      </c>
      <c r="K2448">
        <f t="shared" si="447"/>
        <v>1</v>
      </c>
      <c r="L2448" s="23" t="str">
        <f t="shared" si="448"/>
        <v>R6 </v>
      </c>
      <c r="M2448" s="23" t="s">
        <v>2607</v>
      </c>
      <c r="N2448" s="23" t="s">
        <v>2608</v>
      </c>
      <c r="O2448" s="23" t="s">
        <v>2517</v>
      </c>
      <c r="P2448" s="23">
        <v>6149</v>
      </c>
      <c r="Q2448" s="23">
        <v>4.4109999999999996</v>
      </c>
      <c r="R2448" s="23" t="s">
        <v>96</v>
      </c>
      <c r="S2448" s="23" t="s">
        <v>36</v>
      </c>
    </row>
    <row r="2449" spans="1:19" x14ac:dyDescent="0.35">
      <c r="A2449" s="23" t="str">
        <f t="shared" si="439"/>
        <v>Renaut Zouros Hermes</v>
      </c>
      <c r="B2449" s="23" t="str">
        <f t="shared" si="440"/>
        <v>735.11.307.0</v>
      </c>
      <c r="C2449" s="23" t="str">
        <f t="shared" si="441"/>
        <v>R9</v>
      </c>
      <c r="D2449" s="23">
        <f t="shared" si="442"/>
        <v>0.73199999999999998</v>
      </c>
      <c r="E2449" s="23" t="str">
        <f t="shared" si="443"/>
        <v>16&amp;U</v>
      </c>
      <c r="F2449" s="23" t="str">
        <f t="shared" si="444"/>
        <v>A</v>
      </c>
      <c r="G2449" s="27" t="s">
        <v>28</v>
      </c>
      <c r="H2449" s="27" t="str">
        <f t="shared" si="438"/>
        <v/>
      </c>
      <c r="I2449" s="23" t="str">
        <f t="shared" si="445"/>
        <v>Messieurs</v>
      </c>
      <c r="J2449" t="str">
        <f t="shared" si="446"/>
        <v>307.0</v>
      </c>
      <c r="K2449">
        <f t="shared" si="447"/>
        <v>3</v>
      </c>
      <c r="L2449" s="23" t="str">
        <f t="shared" si="448"/>
        <v>R9 </v>
      </c>
      <c r="M2449" s="23" t="s">
        <v>2640</v>
      </c>
      <c r="N2449" s="23" t="s">
        <v>2641</v>
      </c>
      <c r="O2449" s="23" t="s">
        <v>2525</v>
      </c>
      <c r="P2449" s="23">
        <v>57257</v>
      </c>
      <c r="Q2449" s="23">
        <v>0.73199999999999998</v>
      </c>
      <c r="R2449" s="23" t="s">
        <v>85</v>
      </c>
      <c r="S2449" s="23" t="s">
        <v>36</v>
      </c>
    </row>
    <row r="2450" spans="1:19" x14ac:dyDescent="0.35">
      <c r="A2450" s="23" t="str">
        <f t="shared" si="439"/>
        <v>Renoult Bruno</v>
      </c>
      <c r="B2450" s="23" t="str">
        <f t="shared" si="440"/>
        <v>736.50.312.0</v>
      </c>
      <c r="C2450" s="23" t="str">
        <f t="shared" si="441"/>
        <v>R5</v>
      </c>
      <c r="D2450" s="23">
        <f t="shared" si="442"/>
        <v>5.2060000000000004</v>
      </c>
      <c r="E2450" s="23" t="str">
        <f t="shared" si="443"/>
        <v>75+</v>
      </c>
      <c r="F2450" s="23" t="str">
        <f t="shared" si="444"/>
        <v>S</v>
      </c>
      <c r="G2450" s="27" t="s">
        <v>1733</v>
      </c>
      <c r="H2450" s="27" t="str">
        <f t="shared" si="438"/>
        <v/>
      </c>
      <c r="I2450" s="23" t="str">
        <f t="shared" si="445"/>
        <v>Messieurs</v>
      </c>
      <c r="J2450" t="str">
        <f t="shared" si="446"/>
        <v>312.0</v>
      </c>
      <c r="K2450">
        <f t="shared" si="447"/>
        <v>3</v>
      </c>
      <c r="L2450" s="23" t="str">
        <f t="shared" si="448"/>
        <v>R5 </v>
      </c>
      <c r="M2450" s="23" t="s">
        <v>6154</v>
      </c>
      <c r="N2450" s="23" t="s">
        <v>6155</v>
      </c>
      <c r="O2450" s="23" t="s">
        <v>2536</v>
      </c>
      <c r="P2450" s="23">
        <v>3782</v>
      </c>
      <c r="Q2450" s="23">
        <v>5.2060000000000004</v>
      </c>
      <c r="R2450" s="23" t="s">
        <v>155</v>
      </c>
      <c r="S2450" s="23" t="s">
        <v>822</v>
      </c>
    </row>
    <row r="2451" spans="1:19" x14ac:dyDescent="0.35">
      <c r="A2451" s="23" t="str">
        <f t="shared" si="439"/>
        <v>Rentsch Célien</v>
      </c>
      <c r="B2451" s="23" t="str">
        <f t="shared" si="440"/>
        <v>736.06.235.0</v>
      </c>
      <c r="C2451" s="23" t="str">
        <f t="shared" si="441"/>
        <v>R9</v>
      </c>
      <c r="D2451" s="23">
        <f t="shared" si="442"/>
        <v>0.75</v>
      </c>
      <c r="E2451" s="23" t="str">
        <f t="shared" si="443"/>
        <v>A</v>
      </c>
      <c r="F2451" s="23" t="str">
        <f t="shared" si="444"/>
        <v>S</v>
      </c>
      <c r="G2451" s="27" t="s">
        <v>3273</v>
      </c>
      <c r="H2451" s="27" t="str">
        <f t="shared" si="438"/>
        <v/>
      </c>
      <c r="I2451" s="23" t="str">
        <f t="shared" si="445"/>
        <v>Messieurs</v>
      </c>
      <c r="J2451" t="str">
        <f t="shared" si="446"/>
        <v>235.0</v>
      </c>
      <c r="K2451">
        <f t="shared" si="447"/>
        <v>2</v>
      </c>
      <c r="L2451" s="23" t="str">
        <f t="shared" si="448"/>
        <v>R9 </v>
      </c>
      <c r="M2451" s="23" t="s">
        <v>3479</v>
      </c>
      <c r="N2451" s="23" t="s">
        <v>3480</v>
      </c>
      <c r="O2451" s="23" t="s">
        <v>2525</v>
      </c>
      <c r="P2451" s="23">
        <v>32606</v>
      </c>
      <c r="Q2451" s="23">
        <v>0.75</v>
      </c>
      <c r="R2451" s="23" t="s">
        <v>36</v>
      </c>
      <c r="S2451" s="23" t="s">
        <v>822</v>
      </c>
    </row>
    <row r="2452" spans="1:19" x14ac:dyDescent="0.35">
      <c r="A2452" s="23" t="str">
        <f t="shared" si="439"/>
        <v>Reuse Julie</v>
      </c>
      <c r="B2452" s="23" t="str">
        <f t="shared" si="440"/>
        <v>737.87.565.0</v>
      </c>
      <c r="C2452" s="23" t="str">
        <f t="shared" si="441"/>
        <v>R5</v>
      </c>
      <c r="D2452" s="23">
        <f t="shared" si="442"/>
        <v>5.5949999999999998</v>
      </c>
      <c r="E2452" s="23" t="str">
        <f t="shared" si="443"/>
        <v>35+</v>
      </c>
      <c r="F2452" s="23" t="str">
        <f t="shared" si="444"/>
        <v>A</v>
      </c>
      <c r="G2452" s="27" t="s">
        <v>7011</v>
      </c>
      <c r="H2452" s="27" t="str">
        <f t="shared" si="438"/>
        <v/>
      </c>
      <c r="I2452" s="23" t="str">
        <f t="shared" si="445"/>
        <v>Dames</v>
      </c>
      <c r="J2452" t="str">
        <f t="shared" si="446"/>
        <v>565.0</v>
      </c>
      <c r="K2452">
        <f t="shared" si="447"/>
        <v>5</v>
      </c>
      <c r="L2452" s="23" t="str">
        <f t="shared" si="448"/>
        <v>R5 </v>
      </c>
      <c r="M2452" s="23" t="s">
        <v>2803</v>
      </c>
      <c r="N2452" s="23" t="s">
        <v>3280</v>
      </c>
      <c r="O2452" s="23" t="s">
        <v>2536</v>
      </c>
      <c r="P2452" s="23">
        <v>1102</v>
      </c>
      <c r="Q2452" s="23">
        <v>5.5949999999999998</v>
      </c>
      <c r="R2452" s="23" t="s">
        <v>42</v>
      </c>
      <c r="S2452" s="23" t="s">
        <v>36</v>
      </c>
    </row>
    <row r="2453" spans="1:19" x14ac:dyDescent="0.35">
      <c r="A2453" s="23" t="str">
        <f t="shared" si="439"/>
        <v>Revol Raphaël</v>
      </c>
      <c r="B2453" s="23" t="str">
        <f t="shared" si="440"/>
        <v>737.72.157.1</v>
      </c>
      <c r="C2453" s="23" t="str">
        <f t="shared" si="441"/>
        <v>R9</v>
      </c>
      <c r="D2453" s="23">
        <f t="shared" si="442"/>
        <v>0.75</v>
      </c>
      <c r="E2453" s="23" t="str">
        <f t="shared" si="443"/>
        <v>50+</v>
      </c>
      <c r="F2453" s="23" t="str">
        <f t="shared" si="444"/>
        <v>A</v>
      </c>
      <c r="G2453" s="27" t="s">
        <v>1733</v>
      </c>
      <c r="H2453" s="27" t="str">
        <f t="shared" si="438"/>
        <v/>
      </c>
      <c r="I2453" s="23" t="str">
        <f t="shared" si="445"/>
        <v>Messieurs</v>
      </c>
      <c r="J2453" t="str">
        <f t="shared" si="446"/>
        <v>157.1</v>
      </c>
      <c r="K2453">
        <f t="shared" si="447"/>
        <v>1</v>
      </c>
      <c r="L2453" s="23" t="str">
        <f t="shared" si="448"/>
        <v>R9 </v>
      </c>
      <c r="M2453" s="23" t="s">
        <v>6217</v>
      </c>
      <c r="N2453" s="23" t="s">
        <v>6218</v>
      </c>
      <c r="O2453" s="23" t="s">
        <v>2525</v>
      </c>
      <c r="P2453" s="23">
        <v>32606</v>
      </c>
      <c r="Q2453" s="23">
        <v>0.75</v>
      </c>
      <c r="R2453" s="23" t="s">
        <v>39</v>
      </c>
      <c r="S2453" s="23" t="s">
        <v>36</v>
      </c>
    </row>
    <row r="2454" spans="1:19" x14ac:dyDescent="0.35">
      <c r="A2454" s="23" t="str">
        <f t="shared" si="439"/>
        <v>Rey Blaise</v>
      </c>
      <c r="B2454" s="23" t="str">
        <f t="shared" si="440"/>
        <v>738.78.243.0</v>
      </c>
      <c r="C2454" s="23" t="str">
        <f t="shared" si="441"/>
        <v>R8</v>
      </c>
      <c r="D2454" s="23">
        <f t="shared" si="442"/>
        <v>1.4339999999999999</v>
      </c>
      <c r="E2454" s="23" t="str">
        <f t="shared" si="443"/>
        <v>45+</v>
      </c>
      <c r="F2454" s="23" t="str">
        <f t="shared" si="444"/>
        <v>S</v>
      </c>
      <c r="G2454" s="27" t="s">
        <v>2786</v>
      </c>
      <c r="H2454" s="27" t="str">
        <f t="shared" si="438"/>
        <v/>
      </c>
      <c r="I2454" s="23" t="str">
        <f t="shared" si="445"/>
        <v>Messieurs</v>
      </c>
      <c r="J2454" t="str">
        <f t="shared" si="446"/>
        <v>243.0</v>
      </c>
      <c r="K2454">
        <f t="shared" si="447"/>
        <v>2</v>
      </c>
      <c r="L2454" s="23" t="str">
        <f t="shared" si="448"/>
        <v>R8 </v>
      </c>
      <c r="M2454" s="23" t="s">
        <v>2986</v>
      </c>
      <c r="N2454" s="23" t="s">
        <v>2987</v>
      </c>
      <c r="O2454" s="23" t="s">
        <v>2522</v>
      </c>
      <c r="P2454" s="23">
        <v>24285</v>
      </c>
      <c r="Q2454" s="23">
        <v>1.4339999999999999</v>
      </c>
      <c r="R2454" s="23" t="s">
        <v>76</v>
      </c>
      <c r="S2454" s="23" t="s">
        <v>822</v>
      </c>
    </row>
    <row r="2455" spans="1:19" x14ac:dyDescent="0.35">
      <c r="A2455" s="23" t="str">
        <f t="shared" si="439"/>
        <v>Rey David</v>
      </c>
      <c r="B2455" s="23" t="str">
        <f t="shared" si="440"/>
        <v>738.78.351.0</v>
      </c>
      <c r="C2455" s="23" t="str">
        <f t="shared" si="441"/>
        <v>R8</v>
      </c>
      <c r="D2455" s="23">
        <f t="shared" si="442"/>
        <v>1.625</v>
      </c>
      <c r="E2455" s="23" t="str">
        <f t="shared" si="443"/>
        <v>45+</v>
      </c>
      <c r="F2455" s="23" t="str">
        <f t="shared" si="444"/>
        <v>A</v>
      </c>
      <c r="G2455" s="27" t="s">
        <v>26</v>
      </c>
      <c r="H2455" s="27" t="str">
        <f t="shared" si="438"/>
        <v/>
      </c>
      <c r="I2455" s="23" t="str">
        <f t="shared" si="445"/>
        <v>Messieurs</v>
      </c>
      <c r="J2455" t="str">
        <f t="shared" si="446"/>
        <v>351.0</v>
      </c>
      <c r="K2455">
        <f t="shared" si="447"/>
        <v>3</v>
      </c>
      <c r="L2455" s="23" t="str">
        <f t="shared" si="448"/>
        <v>R8 </v>
      </c>
      <c r="M2455" s="23" t="s">
        <v>3315</v>
      </c>
      <c r="N2455" s="23" t="s">
        <v>3316</v>
      </c>
      <c r="O2455" s="23" t="s">
        <v>2522</v>
      </c>
      <c r="P2455" s="23">
        <v>22521</v>
      </c>
      <c r="Q2455" s="23">
        <v>1.625</v>
      </c>
      <c r="R2455" s="23" t="s">
        <v>76</v>
      </c>
      <c r="S2455" s="23" t="s">
        <v>36</v>
      </c>
    </row>
    <row r="2456" spans="1:19" x14ac:dyDescent="0.35">
      <c r="A2456" s="23" t="str">
        <f t="shared" si="439"/>
        <v>Rey François - Xavier</v>
      </c>
      <c r="B2456" s="23" t="str">
        <f t="shared" si="440"/>
        <v>738.86.157.0</v>
      </c>
      <c r="C2456" s="23" t="str">
        <f t="shared" si="441"/>
        <v>R9</v>
      </c>
      <c r="D2456" s="23">
        <f t="shared" si="442"/>
        <v>0.75</v>
      </c>
      <c r="E2456" s="23" t="str">
        <f t="shared" si="443"/>
        <v>40+</v>
      </c>
      <c r="F2456" s="23" t="str">
        <f t="shared" si="444"/>
        <v>S</v>
      </c>
      <c r="G2456" s="27" t="s">
        <v>28</v>
      </c>
      <c r="H2456" s="27" t="str">
        <f t="shared" si="438"/>
        <v/>
      </c>
      <c r="I2456" s="23" t="str">
        <f t="shared" si="445"/>
        <v>Messieurs</v>
      </c>
      <c r="J2456" t="str">
        <f t="shared" si="446"/>
        <v>157.0</v>
      </c>
      <c r="K2456">
        <f t="shared" si="447"/>
        <v>1</v>
      </c>
      <c r="L2456" s="23" t="str">
        <f t="shared" si="448"/>
        <v>R9 </v>
      </c>
      <c r="M2456" s="23" t="s">
        <v>1476</v>
      </c>
      <c r="N2456" s="23" t="s">
        <v>1477</v>
      </c>
      <c r="O2456" s="23" t="s">
        <v>2525</v>
      </c>
      <c r="P2456" s="23">
        <v>32606</v>
      </c>
      <c r="Q2456" s="23">
        <v>0.75</v>
      </c>
      <c r="R2456" s="23" t="s">
        <v>68</v>
      </c>
      <c r="S2456" s="23" t="s">
        <v>822</v>
      </c>
    </row>
    <row r="2457" spans="1:19" x14ac:dyDescent="0.35">
      <c r="A2457" s="23" t="str">
        <f t="shared" si="439"/>
        <v>Rey Guillaume</v>
      </c>
      <c r="B2457" s="23" t="str">
        <f t="shared" si="440"/>
        <v>738.16.157.0</v>
      </c>
      <c r="C2457" s="23" t="str">
        <f t="shared" si="441"/>
        <v>R6</v>
      </c>
      <c r="D2457" s="23">
        <f t="shared" si="442"/>
        <v>4.609</v>
      </c>
      <c r="E2457" s="23" t="str">
        <f t="shared" si="443"/>
        <v>10&amp;U</v>
      </c>
      <c r="F2457" s="23" t="str">
        <f t="shared" si="444"/>
        <v>A</v>
      </c>
      <c r="G2457" s="27" t="s">
        <v>2786</v>
      </c>
      <c r="H2457" s="27" t="str">
        <f t="shared" si="438"/>
        <v/>
      </c>
      <c r="I2457" s="23" t="str">
        <f t="shared" si="445"/>
        <v>Messieurs</v>
      </c>
      <c r="J2457" t="str">
        <f t="shared" si="446"/>
        <v>157.0</v>
      </c>
      <c r="K2457">
        <f t="shared" si="447"/>
        <v>1</v>
      </c>
      <c r="L2457" s="23" t="str">
        <f t="shared" si="448"/>
        <v>R6 </v>
      </c>
      <c r="M2457" s="23" t="s">
        <v>2998</v>
      </c>
      <c r="N2457" s="23" t="s">
        <v>2999</v>
      </c>
      <c r="O2457" s="23" t="s">
        <v>2517</v>
      </c>
      <c r="P2457" s="23">
        <v>5485</v>
      </c>
      <c r="Q2457" s="23">
        <v>4.609</v>
      </c>
      <c r="R2457" s="23" t="s">
        <v>106</v>
      </c>
      <c r="S2457" s="23" t="s">
        <v>36</v>
      </c>
    </row>
    <row r="2458" spans="1:19" x14ac:dyDescent="0.35">
      <c r="A2458" s="23" t="str">
        <f t="shared" si="439"/>
        <v>Rey Justine</v>
      </c>
      <c r="B2458" s="23" t="str">
        <f t="shared" si="440"/>
        <v>738.08.507.0</v>
      </c>
      <c r="C2458" s="23" t="str">
        <f t="shared" si="441"/>
        <v>R6</v>
      </c>
      <c r="D2458" s="23">
        <f t="shared" si="442"/>
        <v>4.4029999999999996</v>
      </c>
      <c r="E2458" s="23" t="str">
        <f t="shared" si="443"/>
        <v>18&amp;U</v>
      </c>
      <c r="F2458" s="23" t="str">
        <f t="shared" si="444"/>
        <v>A</v>
      </c>
      <c r="G2458" s="27" t="s">
        <v>2786</v>
      </c>
      <c r="H2458" s="27" t="str">
        <f t="shared" si="438"/>
        <v/>
      </c>
      <c r="I2458" s="23" t="str">
        <f t="shared" si="445"/>
        <v>Dames</v>
      </c>
      <c r="J2458" t="str">
        <f t="shared" si="446"/>
        <v>507.0</v>
      </c>
      <c r="K2458">
        <f t="shared" si="447"/>
        <v>5</v>
      </c>
      <c r="L2458" s="23" t="str">
        <f t="shared" si="448"/>
        <v>R6 </v>
      </c>
      <c r="M2458" s="23" t="s">
        <v>3792</v>
      </c>
      <c r="N2458" s="23" t="s">
        <v>3793</v>
      </c>
      <c r="O2458" s="23" t="s">
        <v>2517</v>
      </c>
      <c r="P2458" s="23">
        <v>2156</v>
      </c>
      <c r="Q2458" s="23">
        <v>4.4029999999999996</v>
      </c>
      <c r="R2458" s="23" t="s">
        <v>71</v>
      </c>
      <c r="S2458" s="23" t="s">
        <v>36</v>
      </c>
    </row>
    <row r="2459" spans="1:19" x14ac:dyDescent="0.35">
      <c r="A2459" s="23" t="str">
        <f t="shared" si="439"/>
        <v>Rey Ludovic</v>
      </c>
      <c r="B2459" s="23" t="str">
        <f t="shared" si="440"/>
        <v>738.81.245.0</v>
      </c>
      <c r="C2459" s="23" t="str">
        <f t="shared" si="441"/>
        <v>R8</v>
      </c>
      <c r="D2459" s="23">
        <f t="shared" si="442"/>
        <v>1.4410000000000001</v>
      </c>
      <c r="E2459" s="23" t="str">
        <f t="shared" si="443"/>
        <v>45+</v>
      </c>
      <c r="F2459" s="23" t="str">
        <f t="shared" si="444"/>
        <v>A</v>
      </c>
      <c r="G2459" s="27" t="s">
        <v>4910</v>
      </c>
      <c r="H2459" s="27" t="str">
        <f t="shared" si="438"/>
        <v/>
      </c>
      <c r="I2459" s="23" t="str">
        <f t="shared" si="445"/>
        <v>Messieurs</v>
      </c>
      <c r="J2459" t="str">
        <f t="shared" si="446"/>
        <v>245.0</v>
      </c>
      <c r="K2459">
        <f t="shared" si="447"/>
        <v>2</v>
      </c>
      <c r="L2459" s="23" t="str">
        <f t="shared" si="448"/>
        <v>R8 </v>
      </c>
      <c r="M2459" s="23" t="s">
        <v>6752</v>
      </c>
      <c r="N2459" s="23" t="s">
        <v>6753</v>
      </c>
      <c r="O2459" s="23" t="s">
        <v>2522</v>
      </c>
      <c r="P2459" s="23">
        <v>24219</v>
      </c>
      <c r="Q2459" s="23">
        <v>1.4410000000000001</v>
      </c>
      <c r="R2459" s="23" t="s">
        <v>76</v>
      </c>
      <c r="S2459" s="23" t="s">
        <v>36</v>
      </c>
    </row>
    <row r="2460" spans="1:19" x14ac:dyDescent="0.35">
      <c r="A2460" s="23" t="str">
        <f t="shared" si="439"/>
        <v>Rey Maxime</v>
      </c>
      <c r="B2460" s="23" t="str">
        <f t="shared" si="440"/>
        <v>738.05.477.0</v>
      </c>
      <c r="C2460" s="23" t="str">
        <f t="shared" si="441"/>
        <v>R9</v>
      </c>
      <c r="D2460" s="23">
        <f t="shared" si="442"/>
        <v>0.75</v>
      </c>
      <c r="E2460" s="23" t="str">
        <f t="shared" si="443"/>
        <v>A</v>
      </c>
      <c r="F2460" s="23" t="str">
        <f t="shared" si="444"/>
        <v>S</v>
      </c>
      <c r="G2460" s="27" t="s">
        <v>28</v>
      </c>
      <c r="H2460" s="27" t="str">
        <f t="shared" ref="H2460:H2522" si="449">IF(B2460=B2459,1,"")</f>
        <v/>
      </c>
      <c r="I2460" s="23" t="str">
        <f t="shared" si="445"/>
        <v>Messieurs</v>
      </c>
      <c r="J2460" t="str">
        <f t="shared" si="446"/>
        <v>477.0</v>
      </c>
      <c r="K2460">
        <f t="shared" si="447"/>
        <v>4</v>
      </c>
      <c r="L2460" s="23" t="str">
        <f t="shared" si="448"/>
        <v>R9 </v>
      </c>
      <c r="M2460" s="23" t="s">
        <v>1478</v>
      </c>
      <c r="N2460" s="23" t="s">
        <v>1479</v>
      </c>
      <c r="O2460" s="23" t="s">
        <v>2525</v>
      </c>
      <c r="P2460" s="23">
        <v>32606</v>
      </c>
      <c r="Q2460" s="23">
        <v>0.75</v>
      </c>
      <c r="R2460" s="23" t="s">
        <v>36</v>
      </c>
      <c r="S2460" s="23" t="s">
        <v>822</v>
      </c>
    </row>
    <row r="2461" spans="1:19" x14ac:dyDescent="0.35">
      <c r="A2461" s="23" t="str">
        <f t="shared" si="439"/>
        <v>Rey Robin</v>
      </c>
      <c r="B2461" s="23" t="str">
        <f t="shared" si="440"/>
        <v>738.97.134.0</v>
      </c>
      <c r="C2461" s="23" t="str">
        <f t="shared" si="441"/>
        <v>R9</v>
      </c>
      <c r="D2461" s="23">
        <f t="shared" si="442"/>
        <v>0.83799999999999997</v>
      </c>
      <c r="E2461" s="23" t="str">
        <f t="shared" si="443"/>
        <v>A</v>
      </c>
      <c r="F2461" s="23" t="str">
        <f t="shared" si="444"/>
        <v>S</v>
      </c>
      <c r="G2461" s="27" t="s">
        <v>2783</v>
      </c>
      <c r="H2461" s="27" t="str">
        <f t="shared" si="449"/>
        <v/>
      </c>
      <c r="I2461" s="23" t="str">
        <f t="shared" si="445"/>
        <v>Messieurs</v>
      </c>
      <c r="J2461" t="str">
        <f t="shared" si="446"/>
        <v>134.0</v>
      </c>
      <c r="K2461">
        <f t="shared" si="447"/>
        <v>1</v>
      </c>
      <c r="L2461" s="23" t="str">
        <f t="shared" si="448"/>
        <v>R9 </v>
      </c>
      <c r="M2461" s="23" t="s">
        <v>5064</v>
      </c>
      <c r="N2461" s="23" t="s">
        <v>5065</v>
      </c>
      <c r="O2461" s="23" t="s">
        <v>2525</v>
      </c>
      <c r="P2461" s="23">
        <v>31353</v>
      </c>
      <c r="Q2461" s="23">
        <v>0.83799999999999997</v>
      </c>
      <c r="R2461" s="23" t="s">
        <v>36</v>
      </c>
      <c r="S2461" s="23" t="s">
        <v>822</v>
      </c>
    </row>
    <row r="2462" spans="1:19" x14ac:dyDescent="0.35">
      <c r="A2462" s="23" t="str">
        <f t="shared" si="439"/>
        <v>Reyes Maxime</v>
      </c>
      <c r="B2462" s="23" t="str">
        <f t="shared" si="440"/>
        <v>738.09.167.0</v>
      </c>
      <c r="C2462" s="23" t="str">
        <f t="shared" si="441"/>
        <v>R9</v>
      </c>
      <c r="D2462" s="23">
        <f t="shared" si="442"/>
        <v>0.75</v>
      </c>
      <c r="E2462" s="23" t="str">
        <f t="shared" si="443"/>
        <v>18&amp;U</v>
      </c>
      <c r="F2462" s="23" t="str">
        <f t="shared" si="444"/>
        <v>S</v>
      </c>
      <c r="G2462" s="27" t="s">
        <v>2783</v>
      </c>
      <c r="H2462" s="27" t="str">
        <f t="shared" si="449"/>
        <v/>
      </c>
      <c r="I2462" s="23" t="str">
        <f t="shared" si="445"/>
        <v>Messieurs</v>
      </c>
      <c r="J2462" t="str">
        <f t="shared" si="446"/>
        <v>167.0</v>
      </c>
      <c r="K2462">
        <f t="shared" si="447"/>
        <v>1</v>
      </c>
      <c r="L2462" s="23" t="str">
        <f t="shared" si="448"/>
        <v>R9 </v>
      </c>
      <c r="M2462" s="23" t="s">
        <v>1634</v>
      </c>
      <c r="N2462" s="23" t="s">
        <v>1635</v>
      </c>
      <c r="O2462" s="23" t="s">
        <v>2525</v>
      </c>
      <c r="P2462" s="23">
        <v>32606</v>
      </c>
      <c r="Q2462" s="23">
        <v>0.75</v>
      </c>
      <c r="R2462" s="23" t="s">
        <v>71</v>
      </c>
      <c r="S2462" s="23" t="s">
        <v>822</v>
      </c>
    </row>
    <row r="2463" spans="1:19" x14ac:dyDescent="0.35">
      <c r="A2463" s="23" t="str">
        <f t="shared" si="439"/>
        <v>Reymond Antoine</v>
      </c>
      <c r="B2463" s="23" t="str">
        <f t="shared" si="440"/>
        <v>738.09.208.0</v>
      </c>
      <c r="C2463" s="23" t="str">
        <f t="shared" si="441"/>
        <v>R9</v>
      </c>
      <c r="D2463" s="23">
        <f t="shared" si="442"/>
        <v>0.75</v>
      </c>
      <c r="E2463" s="23" t="str">
        <f t="shared" si="443"/>
        <v>18&amp;U</v>
      </c>
      <c r="F2463" s="23" t="str">
        <f t="shared" si="444"/>
        <v>S</v>
      </c>
      <c r="G2463" s="27" t="s">
        <v>2783</v>
      </c>
      <c r="H2463" s="27" t="str">
        <f t="shared" si="449"/>
        <v/>
      </c>
      <c r="I2463" s="23" t="str">
        <f t="shared" si="445"/>
        <v>Messieurs</v>
      </c>
      <c r="J2463" t="str">
        <f t="shared" si="446"/>
        <v>208.0</v>
      </c>
      <c r="K2463">
        <f t="shared" si="447"/>
        <v>2</v>
      </c>
      <c r="L2463" s="23" t="str">
        <f t="shared" si="448"/>
        <v>R9 </v>
      </c>
      <c r="M2463" s="23" t="s">
        <v>2775</v>
      </c>
      <c r="N2463" s="23" t="s">
        <v>2776</v>
      </c>
      <c r="O2463" s="23" t="s">
        <v>2525</v>
      </c>
      <c r="P2463" s="23">
        <v>32606</v>
      </c>
      <c r="Q2463" s="23">
        <v>0.75</v>
      </c>
      <c r="R2463" s="23" t="s">
        <v>71</v>
      </c>
      <c r="S2463" s="23" t="s">
        <v>822</v>
      </c>
    </row>
    <row r="2464" spans="1:19" x14ac:dyDescent="0.35">
      <c r="A2464" s="23" t="str">
        <f t="shared" si="439"/>
        <v>Reymond Arlette</v>
      </c>
      <c r="B2464" s="23" t="str">
        <f t="shared" si="440"/>
        <v>738.60.649.0</v>
      </c>
      <c r="C2464" s="23" t="str">
        <f t="shared" si="441"/>
        <v>R8</v>
      </c>
      <c r="D2464" s="23">
        <f t="shared" si="442"/>
        <v>1.5629999999999999</v>
      </c>
      <c r="E2464" s="23" t="str">
        <f t="shared" si="443"/>
        <v>65+</v>
      </c>
      <c r="F2464" s="23" t="str">
        <f t="shared" si="444"/>
        <v>A</v>
      </c>
      <c r="G2464" s="27" t="s">
        <v>4910</v>
      </c>
      <c r="H2464" s="27" t="str">
        <f t="shared" si="449"/>
        <v/>
      </c>
      <c r="I2464" s="23" t="str">
        <f t="shared" si="445"/>
        <v>Dames</v>
      </c>
      <c r="J2464" t="str">
        <f t="shared" si="446"/>
        <v>649.0</v>
      </c>
      <c r="K2464">
        <f t="shared" si="447"/>
        <v>6</v>
      </c>
      <c r="L2464" s="23" t="str">
        <f t="shared" si="448"/>
        <v>R8 </v>
      </c>
      <c r="M2464" s="23" t="s">
        <v>6445</v>
      </c>
      <c r="N2464" s="23" t="s">
        <v>6446</v>
      </c>
      <c r="O2464" s="23" t="s">
        <v>2522</v>
      </c>
      <c r="P2464" s="23">
        <v>8356</v>
      </c>
      <c r="Q2464" s="23">
        <v>1.5629999999999999</v>
      </c>
      <c r="R2464" s="23" t="s">
        <v>96</v>
      </c>
      <c r="S2464" s="23" t="s">
        <v>36</v>
      </c>
    </row>
    <row r="2465" spans="1:19" x14ac:dyDescent="0.35">
      <c r="A2465" s="23" t="str">
        <f t="shared" si="439"/>
        <v>Reymond Blaettler Martine</v>
      </c>
      <c r="B2465" s="23" t="str">
        <f t="shared" si="440"/>
        <v>738.57.653.0</v>
      </c>
      <c r="C2465" s="23" t="str">
        <f t="shared" si="441"/>
        <v>R8</v>
      </c>
      <c r="D2465" s="23">
        <f t="shared" si="442"/>
        <v>1.413</v>
      </c>
      <c r="E2465" s="23" t="str">
        <f t="shared" si="443"/>
        <v>65+</v>
      </c>
      <c r="F2465" s="23" t="str">
        <f t="shared" si="444"/>
        <v>A</v>
      </c>
      <c r="G2465" s="27" t="s">
        <v>3258</v>
      </c>
      <c r="H2465" s="27" t="str">
        <f t="shared" si="449"/>
        <v/>
      </c>
      <c r="I2465" s="23" t="str">
        <f t="shared" si="445"/>
        <v>Dames</v>
      </c>
      <c r="J2465" t="str">
        <f t="shared" si="446"/>
        <v>653.0</v>
      </c>
      <c r="K2465">
        <f t="shared" si="447"/>
        <v>6</v>
      </c>
      <c r="L2465" s="23" t="str">
        <f t="shared" si="448"/>
        <v>R8 </v>
      </c>
      <c r="M2465" s="23" t="s">
        <v>3601</v>
      </c>
      <c r="N2465" s="23" t="s">
        <v>3602</v>
      </c>
      <c r="O2465" s="23" t="s">
        <v>2522</v>
      </c>
      <c r="P2465" s="23">
        <v>8948</v>
      </c>
      <c r="Q2465" s="23">
        <v>1.413</v>
      </c>
      <c r="R2465" s="23" t="s">
        <v>96</v>
      </c>
      <c r="S2465" s="23" t="s">
        <v>36</v>
      </c>
    </row>
    <row r="2466" spans="1:19" x14ac:dyDescent="0.35">
      <c r="A2466" s="23" t="str">
        <f t="shared" si="439"/>
        <v>Reymond Jonathan</v>
      </c>
      <c r="B2466" s="23" t="str">
        <f t="shared" si="440"/>
        <v>738.85.349.0</v>
      </c>
      <c r="C2466" s="23" t="str">
        <f t="shared" si="441"/>
        <v>R9</v>
      </c>
      <c r="D2466" s="23">
        <f t="shared" si="442"/>
        <v>0.75</v>
      </c>
      <c r="E2466" s="23" t="str">
        <f t="shared" si="443"/>
        <v>40+</v>
      </c>
      <c r="F2466" s="23" t="str">
        <f t="shared" si="444"/>
        <v>S</v>
      </c>
      <c r="G2466" s="27" t="s">
        <v>2783</v>
      </c>
      <c r="H2466" s="27" t="str">
        <f t="shared" si="449"/>
        <v/>
      </c>
      <c r="I2466" s="23" t="str">
        <f t="shared" si="445"/>
        <v>Messieurs</v>
      </c>
      <c r="J2466" t="str">
        <f t="shared" si="446"/>
        <v>349.0</v>
      </c>
      <c r="K2466">
        <f t="shared" si="447"/>
        <v>3</v>
      </c>
      <c r="L2466" s="23" t="str">
        <f t="shared" si="448"/>
        <v>R9 </v>
      </c>
      <c r="M2466" s="23" t="s">
        <v>3247</v>
      </c>
      <c r="N2466" s="23" t="s">
        <v>3248</v>
      </c>
      <c r="O2466" s="23" t="s">
        <v>2525</v>
      </c>
      <c r="P2466" s="23">
        <v>32606</v>
      </c>
      <c r="Q2466" s="23">
        <v>0.75</v>
      </c>
      <c r="R2466" s="23" t="s">
        <v>68</v>
      </c>
      <c r="S2466" s="23" t="s">
        <v>822</v>
      </c>
    </row>
    <row r="2467" spans="1:19" x14ac:dyDescent="0.35">
      <c r="A2467" s="23" t="str">
        <f t="shared" si="439"/>
        <v>Reymond Pauline</v>
      </c>
      <c r="B2467" s="23" t="str">
        <f t="shared" si="440"/>
        <v>738.09.608.0</v>
      </c>
      <c r="C2467" s="23" t="str">
        <f t="shared" si="441"/>
        <v>R9</v>
      </c>
      <c r="D2467" s="23">
        <f t="shared" si="442"/>
        <v>0.75</v>
      </c>
      <c r="E2467" s="23" t="str">
        <f t="shared" si="443"/>
        <v>18&amp;U</v>
      </c>
      <c r="F2467" s="23" t="str">
        <f t="shared" si="444"/>
        <v>S</v>
      </c>
      <c r="G2467" s="27" t="s">
        <v>2783</v>
      </c>
      <c r="H2467" s="27" t="str">
        <f t="shared" si="449"/>
        <v/>
      </c>
      <c r="I2467" s="23" t="str">
        <f t="shared" si="445"/>
        <v>Dames</v>
      </c>
      <c r="J2467" t="str">
        <f t="shared" si="446"/>
        <v>608.0</v>
      </c>
      <c r="K2467">
        <f t="shared" si="447"/>
        <v>6</v>
      </c>
      <c r="L2467" s="23" t="str">
        <f t="shared" si="448"/>
        <v>R9 </v>
      </c>
      <c r="M2467" s="23" t="s">
        <v>4040</v>
      </c>
      <c r="N2467" s="23" t="s">
        <v>4041</v>
      </c>
      <c r="O2467" s="23" t="s">
        <v>2525</v>
      </c>
      <c r="P2467" s="23">
        <v>11849</v>
      </c>
      <c r="Q2467" s="23">
        <v>0.75</v>
      </c>
      <c r="R2467" s="23" t="s">
        <v>71</v>
      </c>
      <c r="S2467" s="23" t="s">
        <v>822</v>
      </c>
    </row>
    <row r="2468" spans="1:19" x14ac:dyDescent="0.35">
      <c r="A2468" s="23" t="str">
        <f t="shared" si="439"/>
        <v>Reymondin Ulrike</v>
      </c>
      <c r="B2468" s="23" t="str">
        <f t="shared" si="440"/>
        <v>738.79.802.0</v>
      </c>
      <c r="C2468" s="23" t="str">
        <f t="shared" si="441"/>
        <v>R9</v>
      </c>
      <c r="D2468" s="23">
        <f t="shared" si="442"/>
        <v>0.75</v>
      </c>
      <c r="E2468" s="23" t="str">
        <f t="shared" si="443"/>
        <v>45+</v>
      </c>
      <c r="F2468" s="23" t="str">
        <f t="shared" si="444"/>
        <v>S</v>
      </c>
      <c r="G2468" s="27" t="s">
        <v>28</v>
      </c>
      <c r="H2468" s="27" t="str">
        <f t="shared" si="449"/>
        <v/>
      </c>
      <c r="I2468" s="23" t="str">
        <f t="shared" si="445"/>
        <v>Dames</v>
      </c>
      <c r="J2468" t="str">
        <f t="shared" si="446"/>
        <v>802.0</v>
      </c>
      <c r="K2468">
        <f t="shared" si="447"/>
        <v>8</v>
      </c>
      <c r="L2468" s="23" t="str">
        <f t="shared" si="448"/>
        <v>R9 </v>
      </c>
      <c r="M2468" s="23" t="s">
        <v>1480</v>
      </c>
      <c r="N2468" s="23" t="s">
        <v>1481</v>
      </c>
      <c r="O2468" s="23" t="s">
        <v>2525</v>
      </c>
      <c r="P2468" s="23">
        <v>11849</v>
      </c>
      <c r="Q2468" s="23">
        <v>0.75</v>
      </c>
      <c r="R2468" s="23" t="s">
        <v>76</v>
      </c>
      <c r="S2468" s="23" t="s">
        <v>822</v>
      </c>
    </row>
    <row r="2469" spans="1:19" x14ac:dyDescent="0.35">
      <c r="A2469" s="23" t="str">
        <f t="shared" si="439"/>
        <v>Reynaud Mauricio</v>
      </c>
      <c r="B2469" s="23" t="str">
        <f t="shared" si="440"/>
        <v>605.89.441.0</v>
      </c>
      <c r="C2469" s="23" t="str">
        <f t="shared" si="441"/>
        <v>R9</v>
      </c>
      <c r="D2469" s="23">
        <f t="shared" si="442"/>
        <v>0.745</v>
      </c>
      <c r="E2469" s="23" t="str">
        <f t="shared" si="443"/>
        <v>35+</v>
      </c>
      <c r="F2469" s="23" t="str">
        <f t="shared" si="444"/>
        <v>A</v>
      </c>
      <c r="G2469" s="27" t="s">
        <v>5553</v>
      </c>
      <c r="H2469" s="27" t="str">
        <f t="shared" si="449"/>
        <v/>
      </c>
      <c r="I2469" s="23" t="str">
        <f t="shared" si="445"/>
        <v>Messieurs</v>
      </c>
      <c r="J2469" t="str">
        <f t="shared" si="446"/>
        <v>441.0</v>
      </c>
      <c r="K2469">
        <f t="shared" si="447"/>
        <v>4</v>
      </c>
      <c r="L2469" s="23" t="str">
        <f t="shared" si="448"/>
        <v>R9 </v>
      </c>
      <c r="M2469" s="23" t="s">
        <v>5543</v>
      </c>
      <c r="N2469" s="23" t="s">
        <v>5544</v>
      </c>
      <c r="O2469" s="23" t="s">
        <v>2525</v>
      </c>
      <c r="P2469" s="23">
        <v>44992</v>
      </c>
      <c r="Q2469" s="23">
        <v>0.745</v>
      </c>
      <c r="R2469" s="23" t="s">
        <v>42</v>
      </c>
      <c r="S2469" s="23" t="s">
        <v>36</v>
      </c>
    </row>
    <row r="2470" spans="1:19" x14ac:dyDescent="0.35">
      <c r="A2470" s="23" t="str">
        <f t="shared" si="439"/>
        <v>Reynolds Barnabas</v>
      </c>
      <c r="B2470" s="23" t="str">
        <f t="shared" si="440"/>
        <v>738.71.316.0</v>
      </c>
      <c r="C2470" s="23" t="str">
        <f t="shared" si="441"/>
        <v>R5</v>
      </c>
      <c r="D2470" s="23">
        <f t="shared" si="442"/>
        <v>4.8769999999999998</v>
      </c>
      <c r="E2470" s="23" t="str">
        <f t="shared" si="443"/>
        <v>55+</v>
      </c>
      <c r="F2470" s="23" t="str">
        <f t="shared" si="444"/>
        <v>A</v>
      </c>
      <c r="G2470" s="27" t="s">
        <v>493</v>
      </c>
      <c r="H2470" s="27" t="str">
        <f t="shared" si="449"/>
        <v/>
      </c>
      <c r="I2470" s="23" t="str">
        <f t="shared" si="445"/>
        <v>Messieurs</v>
      </c>
      <c r="J2470" t="str">
        <f t="shared" si="446"/>
        <v>316.0</v>
      </c>
      <c r="K2470">
        <f t="shared" si="447"/>
        <v>3</v>
      </c>
      <c r="L2470" s="23" t="str">
        <f t="shared" si="448"/>
        <v>R5 </v>
      </c>
      <c r="M2470" s="23" t="s">
        <v>1014</v>
      </c>
      <c r="N2470" s="23" t="s">
        <v>1015</v>
      </c>
      <c r="O2470" s="23" t="s">
        <v>2536</v>
      </c>
      <c r="P2470" s="23">
        <v>4622</v>
      </c>
      <c r="Q2470" s="23">
        <v>4.8769999999999998</v>
      </c>
      <c r="R2470" s="23" t="s">
        <v>53</v>
      </c>
      <c r="S2470" s="23" t="s">
        <v>36</v>
      </c>
    </row>
    <row r="2471" spans="1:19" x14ac:dyDescent="0.35">
      <c r="A2471" s="23" t="str">
        <f t="shared" si="439"/>
        <v>Ribordy Théodore</v>
      </c>
      <c r="B2471" s="23" t="str">
        <f t="shared" si="440"/>
        <v>740.09.306.0</v>
      </c>
      <c r="C2471" s="23" t="str">
        <f t="shared" si="441"/>
        <v>R9</v>
      </c>
      <c r="D2471" s="23">
        <f t="shared" si="442"/>
        <v>0.75</v>
      </c>
      <c r="E2471" s="23" t="str">
        <f t="shared" si="443"/>
        <v>18&amp;U</v>
      </c>
      <c r="F2471" s="23" t="str">
        <f t="shared" si="444"/>
        <v>S</v>
      </c>
      <c r="G2471" s="27" t="s">
        <v>1733</v>
      </c>
      <c r="H2471" s="27" t="str">
        <f t="shared" si="449"/>
        <v/>
      </c>
      <c r="I2471" s="23" t="str">
        <f t="shared" si="445"/>
        <v>Messieurs</v>
      </c>
      <c r="J2471" t="str">
        <f t="shared" si="446"/>
        <v>306.0</v>
      </c>
      <c r="K2471">
        <f t="shared" si="447"/>
        <v>3</v>
      </c>
      <c r="L2471" s="23" t="str">
        <f t="shared" si="448"/>
        <v>R9 </v>
      </c>
      <c r="M2471" s="23" t="s">
        <v>3202</v>
      </c>
      <c r="N2471" s="23" t="s">
        <v>3203</v>
      </c>
      <c r="O2471" s="23" t="s">
        <v>2525</v>
      </c>
      <c r="P2471" s="23">
        <v>32606</v>
      </c>
      <c r="Q2471" s="23">
        <v>0.75</v>
      </c>
      <c r="R2471" s="23" t="s">
        <v>71</v>
      </c>
      <c r="S2471" s="23" t="s">
        <v>822</v>
      </c>
    </row>
    <row r="2472" spans="1:19" x14ac:dyDescent="0.35">
      <c r="A2472" s="23" t="str">
        <f t="shared" si="439"/>
        <v>Richardone Michel</v>
      </c>
      <c r="B2472" s="23" t="str">
        <f t="shared" si="440"/>
        <v>741.45.202.0</v>
      </c>
      <c r="C2472" s="23" t="str">
        <f t="shared" si="441"/>
        <v>R8</v>
      </c>
      <c r="D2472" s="23">
        <f t="shared" si="442"/>
        <v>1.202</v>
      </c>
      <c r="E2472" s="23" t="str">
        <f t="shared" si="443"/>
        <v>80+</v>
      </c>
      <c r="F2472" s="23" t="str">
        <f t="shared" si="444"/>
        <v>S</v>
      </c>
      <c r="G2472" s="27" t="s">
        <v>5553</v>
      </c>
      <c r="H2472" s="27" t="str">
        <f t="shared" si="449"/>
        <v/>
      </c>
      <c r="I2472" s="23" t="str">
        <f t="shared" si="445"/>
        <v>Messieurs</v>
      </c>
      <c r="J2472" t="str">
        <f t="shared" si="446"/>
        <v>202.0</v>
      </c>
      <c r="K2472">
        <f t="shared" si="447"/>
        <v>2</v>
      </c>
      <c r="L2472" s="23" t="str">
        <f t="shared" si="448"/>
        <v>R8 </v>
      </c>
      <c r="M2472" s="23" t="s">
        <v>5273</v>
      </c>
      <c r="N2472" s="23" t="s">
        <v>5274</v>
      </c>
      <c r="O2472" s="23" t="s">
        <v>2522</v>
      </c>
      <c r="P2472" s="23">
        <v>26915</v>
      </c>
      <c r="Q2472" s="23">
        <v>1.202</v>
      </c>
      <c r="R2472" s="23" t="s">
        <v>156</v>
      </c>
      <c r="S2472" s="23" t="s">
        <v>822</v>
      </c>
    </row>
    <row r="2473" spans="1:19" x14ac:dyDescent="0.35">
      <c r="A2473" s="23" t="str">
        <f t="shared" si="439"/>
        <v>Ricks Jacqueline</v>
      </c>
      <c r="B2473" s="23" t="str">
        <f t="shared" si="440"/>
        <v>741.64.521.0</v>
      </c>
      <c r="C2473" s="23" t="str">
        <f t="shared" si="441"/>
        <v>R9</v>
      </c>
      <c r="D2473" s="23">
        <f t="shared" si="442"/>
        <v>0.75</v>
      </c>
      <c r="E2473" s="23" t="str">
        <f t="shared" si="443"/>
        <v>60+</v>
      </c>
      <c r="F2473" s="23" t="str">
        <f t="shared" si="444"/>
        <v>S</v>
      </c>
      <c r="G2473" s="27" t="s">
        <v>2783</v>
      </c>
      <c r="H2473" s="27" t="str">
        <f t="shared" si="449"/>
        <v/>
      </c>
      <c r="I2473" s="23" t="str">
        <f t="shared" si="445"/>
        <v>Dames</v>
      </c>
      <c r="J2473" t="str">
        <f t="shared" si="446"/>
        <v>521.0</v>
      </c>
      <c r="K2473">
        <f t="shared" si="447"/>
        <v>5</v>
      </c>
      <c r="L2473" s="23" t="str">
        <f t="shared" si="448"/>
        <v>R9 </v>
      </c>
      <c r="M2473" s="23" t="s">
        <v>441</v>
      </c>
      <c r="N2473" s="23" t="s">
        <v>442</v>
      </c>
      <c r="O2473" s="23" t="s">
        <v>2525</v>
      </c>
      <c r="P2473" s="23">
        <v>11849</v>
      </c>
      <c r="Q2473" s="23">
        <v>0.75</v>
      </c>
      <c r="R2473" s="23" t="s">
        <v>47</v>
      </c>
      <c r="S2473" s="23" t="s">
        <v>822</v>
      </c>
    </row>
    <row r="2474" spans="1:19" x14ac:dyDescent="0.35">
      <c r="A2474" s="23" t="str">
        <f t="shared" si="439"/>
        <v>Ridgway Gayer</v>
      </c>
      <c r="B2474" s="23" t="str">
        <f t="shared" si="440"/>
        <v>742.64.157.0</v>
      </c>
      <c r="C2474" s="23" t="str">
        <f t="shared" si="441"/>
        <v>R7</v>
      </c>
      <c r="D2474" s="23">
        <f t="shared" si="442"/>
        <v>2.7229999999999999</v>
      </c>
      <c r="E2474" s="23" t="str">
        <f t="shared" si="443"/>
        <v>60+</v>
      </c>
      <c r="F2474" s="23" t="str">
        <f t="shared" si="444"/>
        <v>A</v>
      </c>
      <c r="G2474" s="27" t="s">
        <v>1733</v>
      </c>
      <c r="H2474" s="27" t="str">
        <f t="shared" si="449"/>
        <v/>
      </c>
      <c r="I2474" s="23" t="str">
        <f t="shared" si="445"/>
        <v>Messieurs</v>
      </c>
      <c r="J2474" t="str">
        <f t="shared" si="446"/>
        <v>157.0</v>
      </c>
      <c r="K2474">
        <f t="shared" si="447"/>
        <v>1</v>
      </c>
      <c r="L2474" s="23" t="str">
        <f t="shared" si="448"/>
        <v>R7 </v>
      </c>
      <c r="M2474" s="23" t="s">
        <v>6193</v>
      </c>
      <c r="N2474" s="23" t="s">
        <v>6194</v>
      </c>
      <c r="O2474" s="23" t="s">
        <v>2518</v>
      </c>
      <c r="P2474" s="23">
        <v>14353</v>
      </c>
      <c r="Q2474" s="23">
        <v>2.7229999999999999</v>
      </c>
      <c r="R2474" s="23" t="s">
        <v>47</v>
      </c>
      <c r="S2474" s="23" t="s">
        <v>36</v>
      </c>
    </row>
    <row r="2475" spans="1:19" x14ac:dyDescent="0.35">
      <c r="A2475" s="23" t="str">
        <f t="shared" si="439"/>
        <v>Rieder Justin</v>
      </c>
      <c r="B2475" s="23" t="str">
        <f t="shared" si="440"/>
        <v>743.05.101.0</v>
      </c>
      <c r="C2475" s="23" t="str">
        <f t="shared" si="441"/>
        <v>R9</v>
      </c>
      <c r="D2475" s="23">
        <f t="shared" si="442"/>
        <v>0.75</v>
      </c>
      <c r="E2475" s="23" t="str">
        <f t="shared" si="443"/>
        <v>A</v>
      </c>
      <c r="F2475" s="23" t="str">
        <f t="shared" si="444"/>
        <v>A</v>
      </c>
      <c r="G2475" s="27" t="s">
        <v>28</v>
      </c>
      <c r="H2475" s="27" t="str">
        <f t="shared" si="449"/>
        <v/>
      </c>
      <c r="I2475" s="23" t="str">
        <f t="shared" si="445"/>
        <v>Messieurs</v>
      </c>
      <c r="J2475" t="str">
        <f t="shared" si="446"/>
        <v>101.0</v>
      </c>
      <c r="K2475">
        <f t="shared" si="447"/>
        <v>1</v>
      </c>
      <c r="L2475" s="23" t="str">
        <f t="shared" si="448"/>
        <v>R9 </v>
      </c>
      <c r="M2475" s="23" t="s">
        <v>2324</v>
      </c>
      <c r="N2475" s="23" t="s">
        <v>2325</v>
      </c>
      <c r="O2475" s="23" t="s">
        <v>2525</v>
      </c>
      <c r="P2475" s="23">
        <v>32606</v>
      </c>
      <c r="Q2475" s="23">
        <v>0.75</v>
      </c>
      <c r="R2475" s="23" t="s">
        <v>36</v>
      </c>
      <c r="S2475" s="23" t="s">
        <v>36</v>
      </c>
    </row>
    <row r="2476" spans="1:19" x14ac:dyDescent="0.35">
      <c r="A2476" s="23" t="str">
        <f t="shared" si="439"/>
        <v>Rienzo Stefanie</v>
      </c>
      <c r="B2476" s="23" t="str">
        <f t="shared" si="440"/>
        <v>744.92.717.0</v>
      </c>
      <c r="C2476" s="23" t="str">
        <f t="shared" si="441"/>
        <v>R6</v>
      </c>
      <c r="D2476" s="23">
        <f t="shared" si="442"/>
        <v>4.4210000000000003</v>
      </c>
      <c r="E2476" s="23" t="str">
        <f t="shared" si="443"/>
        <v>30+</v>
      </c>
      <c r="F2476" s="23" t="str">
        <f t="shared" si="444"/>
        <v>S</v>
      </c>
      <c r="G2476" s="27" t="s">
        <v>3273</v>
      </c>
      <c r="H2476" s="27" t="str">
        <f t="shared" si="449"/>
        <v/>
      </c>
      <c r="I2476" s="23" t="str">
        <f t="shared" si="445"/>
        <v>Dames</v>
      </c>
      <c r="J2476" t="str">
        <f t="shared" si="446"/>
        <v>717.0</v>
      </c>
      <c r="K2476">
        <f t="shared" si="447"/>
        <v>7</v>
      </c>
      <c r="L2476" s="23" t="str">
        <f t="shared" si="448"/>
        <v>R6 </v>
      </c>
      <c r="M2476" s="23" t="s">
        <v>3317</v>
      </c>
      <c r="N2476" s="23" t="s">
        <v>3318</v>
      </c>
      <c r="O2476" s="23" t="s">
        <v>2517</v>
      </c>
      <c r="P2476" s="23">
        <v>2138</v>
      </c>
      <c r="Q2476" s="23">
        <v>4.4210000000000003</v>
      </c>
      <c r="R2476" s="23" t="s">
        <v>35</v>
      </c>
      <c r="S2476" s="23" t="s">
        <v>822</v>
      </c>
    </row>
    <row r="2477" spans="1:19" x14ac:dyDescent="0.35">
      <c r="A2477" s="23" t="str">
        <f t="shared" si="439"/>
        <v>Riethauser Klark-Luca</v>
      </c>
      <c r="B2477" s="23" t="str">
        <f t="shared" si="440"/>
        <v>744.08.191.0</v>
      </c>
      <c r="C2477" s="23" t="str">
        <f t="shared" si="441"/>
        <v>R9</v>
      </c>
      <c r="D2477" s="23">
        <f t="shared" si="442"/>
        <v>0.75</v>
      </c>
      <c r="E2477" s="23" t="str">
        <f t="shared" si="443"/>
        <v>18&amp;U</v>
      </c>
      <c r="F2477" s="23" t="str">
        <f t="shared" si="444"/>
        <v>S</v>
      </c>
      <c r="G2477" s="27" t="s">
        <v>3273</v>
      </c>
      <c r="H2477" s="27" t="str">
        <f t="shared" si="449"/>
        <v/>
      </c>
      <c r="I2477" s="23" t="str">
        <f t="shared" si="445"/>
        <v>Messieurs</v>
      </c>
      <c r="J2477" t="str">
        <f t="shared" si="446"/>
        <v>191.0</v>
      </c>
      <c r="K2477">
        <f t="shared" si="447"/>
        <v>1</v>
      </c>
      <c r="L2477" s="23" t="str">
        <f t="shared" si="448"/>
        <v>R9 </v>
      </c>
      <c r="M2477" s="23" t="s">
        <v>3519</v>
      </c>
      <c r="N2477" s="23" t="s">
        <v>3520</v>
      </c>
      <c r="O2477" s="23" t="s">
        <v>2525</v>
      </c>
      <c r="P2477" s="23">
        <v>32606</v>
      </c>
      <c r="Q2477" s="23">
        <v>0.75</v>
      </c>
      <c r="R2477" s="23" t="s">
        <v>71</v>
      </c>
      <c r="S2477" s="23" t="s">
        <v>822</v>
      </c>
    </row>
    <row r="2478" spans="1:19" x14ac:dyDescent="0.35">
      <c r="A2478" s="23" t="str">
        <f t="shared" si="439"/>
        <v>Rigamonti Matteo</v>
      </c>
      <c r="B2478" s="23" t="str">
        <f t="shared" si="440"/>
        <v>745.03.288.0</v>
      </c>
      <c r="C2478" s="23" t="str">
        <f t="shared" si="441"/>
        <v>R9</v>
      </c>
      <c r="D2478" s="23">
        <f t="shared" si="442"/>
        <v>0.75</v>
      </c>
      <c r="E2478" s="23" t="str">
        <f t="shared" si="443"/>
        <v>A</v>
      </c>
      <c r="F2478" s="23" t="str">
        <f t="shared" si="444"/>
        <v>S</v>
      </c>
      <c r="G2478" s="27" t="s">
        <v>497</v>
      </c>
      <c r="H2478" s="27" t="str">
        <f t="shared" si="449"/>
        <v/>
      </c>
      <c r="I2478" s="23" t="str">
        <f t="shared" si="445"/>
        <v>Messieurs</v>
      </c>
      <c r="J2478" t="str">
        <f t="shared" si="446"/>
        <v>288.0</v>
      </c>
      <c r="K2478">
        <f t="shared" si="447"/>
        <v>2</v>
      </c>
      <c r="L2478" s="23" t="str">
        <f t="shared" si="448"/>
        <v>R9 </v>
      </c>
      <c r="M2478" s="23" t="s">
        <v>582</v>
      </c>
      <c r="N2478" s="23" t="s">
        <v>583</v>
      </c>
      <c r="O2478" s="23" t="s">
        <v>2525</v>
      </c>
      <c r="P2478" s="23">
        <v>32606</v>
      </c>
      <c r="Q2478" s="23">
        <v>0.75</v>
      </c>
      <c r="R2478" s="23" t="s">
        <v>36</v>
      </c>
      <c r="S2478" s="23" t="s">
        <v>822</v>
      </c>
    </row>
    <row r="2479" spans="1:19" x14ac:dyDescent="0.35">
      <c r="A2479" s="23" t="str">
        <f t="shared" si="439"/>
        <v>Rigardo Gabriele</v>
      </c>
      <c r="B2479" s="23" t="str">
        <f t="shared" si="440"/>
        <v>745.10.449.0</v>
      </c>
      <c r="C2479" s="23" t="str">
        <f t="shared" si="441"/>
        <v>R5</v>
      </c>
      <c r="D2479" s="23">
        <f t="shared" si="442"/>
        <v>5.2210000000000001</v>
      </c>
      <c r="E2479" s="23" t="str">
        <f t="shared" si="443"/>
        <v>16&amp;U</v>
      </c>
      <c r="F2479" s="23" t="str">
        <f t="shared" si="444"/>
        <v>A</v>
      </c>
      <c r="G2479" s="27" t="s">
        <v>497</v>
      </c>
      <c r="H2479" s="27" t="str">
        <f t="shared" si="449"/>
        <v/>
      </c>
      <c r="I2479" s="23" t="str">
        <f t="shared" si="445"/>
        <v>Messieurs</v>
      </c>
      <c r="J2479" t="str">
        <f t="shared" si="446"/>
        <v>449.0</v>
      </c>
      <c r="K2479">
        <f t="shared" si="447"/>
        <v>4</v>
      </c>
      <c r="L2479" s="23" t="str">
        <f t="shared" si="448"/>
        <v>R5 </v>
      </c>
      <c r="M2479" s="23" t="s">
        <v>2216</v>
      </c>
      <c r="N2479" s="23" t="s">
        <v>2217</v>
      </c>
      <c r="O2479" s="23" t="s">
        <v>2536</v>
      </c>
      <c r="P2479" s="23">
        <v>3756</v>
      </c>
      <c r="Q2479" s="23">
        <v>5.2210000000000001</v>
      </c>
      <c r="R2479" s="23" t="s">
        <v>85</v>
      </c>
      <c r="S2479" s="23" t="s">
        <v>36</v>
      </c>
    </row>
    <row r="2480" spans="1:19" x14ac:dyDescent="0.35">
      <c r="A2480" s="23" t="str">
        <f t="shared" si="439"/>
        <v>Rimella Cédric</v>
      </c>
      <c r="B2480" s="23" t="str">
        <f t="shared" si="440"/>
        <v>745.73.305.0</v>
      </c>
      <c r="C2480" s="23" t="str">
        <f t="shared" si="441"/>
        <v>R9</v>
      </c>
      <c r="D2480" s="23">
        <f t="shared" si="442"/>
        <v>0.75</v>
      </c>
      <c r="E2480" s="23" t="str">
        <f t="shared" si="443"/>
        <v>50+</v>
      </c>
      <c r="F2480" s="23" t="str">
        <f t="shared" si="444"/>
        <v>S</v>
      </c>
      <c r="G2480" s="27" t="s">
        <v>28</v>
      </c>
      <c r="H2480" s="27" t="str">
        <f t="shared" si="449"/>
        <v/>
      </c>
      <c r="I2480" s="23" t="str">
        <f t="shared" si="445"/>
        <v>Messieurs</v>
      </c>
      <c r="J2480" t="str">
        <f t="shared" si="446"/>
        <v>305.0</v>
      </c>
      <c r="K2480">
        <f t="shared" si="447"/>
        <v>3</v>
      </c>
      <c r="L2480" s="23" t="str">
        <f t="shared" si="448"/>
        <v>R9 </v>
      </c>
      <c r="M2480" s="23" t="s">
        <v>312</v>
      </c>
      <c r="N2480" s="23" t="s">
        <v>313</v>
      </c>
      <c r="O2480" s="23" t="s">
        <v>2525</v>
      </c>
      <c r="P2480" s="23">
        <v>32606</v>
      </c>
      <c r="Q2480" s="23">
        <v>0.75</v>
      </c>
      <c r="R2480" s="23" t="s">
        <v>39</v>
      </c>
      <c r="S2480" s="23" t="s">
        <v>822</v>
      </c>
    </row>
    <row r="2481" spans="1:19" x14ac:dyDescent="0.35">
      <c r="A2481" s="23" t="str">
        <f t="shared" si="439"/>
        <v>Riontino Laura</v>
      </c>
      <c r="B2481" s="23" t="str">
        <f t="shared" si="440"/>
        <v>747.85.752.0</v>
      </c>
      <c r="C2481" s="23" t="str">
        <f t="shared" si="441"/>
        <v>R9</v>
      </c>
      <c r="D2481" s="23">
        <f t="shared" si="442"/>
        <v>0.75</v>
      </c>
      <c r="E2481" s="23" t="str">
        <f t="shared" si="443"/>
        <v>40+</v>
      </c>
      <c r="F2481" s="23" t="str">
        <f t="shared" si="444"/>
        <v>S</v>
      </c>
      <c r="G2481" s="27" t="s">
        <v>5553</v>
      </c>
      <c r="H2481" s="27" t="str">
        <f t="shared" si="449"/>
        <v/>
      </c>
      <c r="I2481" s="23" t="str">
        <f t="shared" si="445"/>
        <v>Dames</v>
      </c>
      <c r="J2481" t="str">
        <f t="shared" si="446"/>
        <v>752.0</v>
      </c>
      <c r="K2481">
        <f t="shared" si="447"/>
        <v>7</v>
      </c>
      <c r="L2481" s="23" t="str">
        <f t="shared" si="448"/>
        <v>R9 </v>
      </c>
      <c r="M2481" s="23" t="s">
        <v>5247</v>
      </c>
      <c r="N2481" s="23" t="s">
        <v>5248</v>
      </c>
      <c r="O2481" s="23" t="s">
        <v>2525</v>
      </c>
      <c r="P2481" s="23">
        <v>11849</v>
      </c>
      <c r="Q2481" s="23">
        <v>0.75</v>
      </c>
      <c r="R2481" s="23" t="s">
        <v>68</v>
      </c>
      <c r="S2481" s="23" t="s">
        <v>822</v>
      </c>
    </row>
    <row r="2482" spans="1:19" x14ac:dyDescent="0.35">
      <c r="A2482" s="23" t="str">
        <f t="shared" si="439"/>
        <v>Rittener Baptiste</v>
      </c>
      <c r="B2482" s="23" t="str">
        <f t="shared" si="440"/>
        <v>748.09.180.0</v>
      </c>
      <c r="C2482" s="23" t="str">
        <f t="shared" si="441"/>
        <v>R6</v>
      </c>
      <c r="D2482" s="23">
        <f t="shared" si="442"/>
        <v>3.5590000000000002</v>
      </c>
      <c r="E2482" s="23" t="str">
        <f t="shared" si="443"/>
        <v>18&amp;U</v>
      </c>
      <c r="F2482" s="23" t="str">
        <f t="shared" si="444"/>
        <v>A</v>
      </c>
      <c r="G2482" s="27" t="s">
        <v>2786</v>
      </c>
      <c r="H2482" s="27" t="str">
        <f t="shared" si="449"/>
        <v/>
      </c>
      <c r="I2482" s="23" t="str">
        <f t="shared" si="445"/>
        <v>Messieurs</v>
      </c>
      <c r="J2482" t="str">
        <f t="shared" si="446"/>
        <v>180.0</v>
      </c>
      <c r="K2482">
        <f t="shared" si="447"/>
        <v>1</v>
      </c>
      <c r="L2482" s="23" t="str">
        <f t="shared" si="448"/>
        <v>R6 </v>
      </c>
      <c r="M2482" s="23" t="s">
        <v>3070</v>
      </c>
      <c r="N2482" s="23" t="s">
        <v>3071</v>
      </c>
      <c r="O2482" s="23" t="s">
        <v>2517</v>
      </c>
      <c r="P2482" s="23">
        <v>9697</v>
      </c>
      <c r="Q2482" s="23">
        <v>3.5590000000000002</v>
      </c>
      <c r="R2482" s="23" t="s">
        <v>71</v>
      </c>
      <c r="S2482" s="23" t="s">
        <v>36</v>
      </c>
    </row>
    <row r="2483" spans="1:19" x14ac:dyDescent="0.35">
      <c r="A2483" s="23" t="str">
        <f t="shared" si="439"/>
        <v>Ritter Alexandre</v>
      </c>
      <c r="B2483" s="23" t="str">
        <f t="shared" si="440"/>
        <v>748.73.236.0</v>
      </c>
      <c r="C2483" s="23" t="str">
        <f t="shared" si="441"/>
        <v>R7</v>
      </c>
      <c r="D2483" s="23">
        <f t="shared" si="442"/>
        <v>3.0859999999999999</v>
      </c>
      <c r="E2483" s="23" t="str">
        <f t="shared" si="443"/>
        <v>50+</v>
      </c>
      <c r="F2483" s="23" t="str">
        <f t="shared" si="444"/>
        <v>A</v>
      </c>
      <c r="G2483" s="27" t="s">
        <v>27</v>
      </c>
      <c r="H2483" s="27" t="str">
        <f t="shared" si="449"/>
        <v/>
      </c>
      <c r="I2483" s="23" t="str">
        <f t="shared" si="445"/>
        <v>Messieurs</v>
      </c>
      <c r="J2483" t="str">
        <f t="shared" si="446"/>
        <v>236.0</v>
      </c>
      <c r="K2483">
        <f t="shared" si="447"/>
        <v>2</v>
      </c>
      <c r="L2483" s="23" t="str">
        <f t="shared" si="448"/>
        <v>R7 </v>
      </c>
      <c r="M2483" s="23" t="s">
        <v>365</v>
      </c>
      <c r="N2483" s="23" t="s">
        <v>366</v>
      </c>
      <c r="O2483" s="23" t="s">
        <v>2518</v>
      </c>
      <c r="P2483" s="23">
        <v>12183</v>
      </c>
      <c r="Q2483" s="23">
        <v>3.0859999999999999</v>
      </c>
      <c r="R2483" s="23" t="s">
        <v>39</v>
      </c>
      <c r="S2483" s="23" t="s">
        <v>36</v>
      </c>
    </row>
    <row r="2484" spans="1:19" x14ac:dyDescent="0.35">
      <c r="A2484" s="23" t="str">
        <f t="shared" si="439"/>
        <v>Ritter Daniel</v>
      </c>
      <c r="B2484" s="23" t="str">
        <f t="shared" si="440"/>
        <v>748.09.275.0</v>
      </c>
      <c r="C2484" s="23" t="str">
        <f t="shared" si="441"/>
        <v>R9</v>
      </c>
      <c r="D2484" s="23">
        <f t="shared" si="442"/>
        <v>0.75</v>
      </c>
      <c r="E2484" s="23" t="str">
        <f t="shared" si="443"/>
        <v>18&amp;U</v>
      </c>
      <c r="F2484" s="23" t="str">
        <f t="shared" si="444"/>
        <v>S</v>
      </c>
      <c r="G2484" s="27" t="s">
        <v>5553</v>
      </c>
      <c r="H2484" s="27" t="str">
        <f t="shared" si="449"/>
        <v/>
      </c>
      <c r="I2484" s="23" t="str">
        <f t="shared" si="445"/>
        <v>Messieurs</v>
      </c>
      <c r="J2484" t="str">
        <f t="shared" si="446"/>
        <v>275.0</v>
      </c>
      <c r="K2484">
        <f t="shared" si="447"/>
        <v>2</v>
      </c>
      <c r="L2484" s="23" t="str">
        <f t="shared" si="448"/>
        <v>R9 </v>
      </c>
      <c r="M2484" s="23" t="s">
        <v>5473</v>
      </c>
      <c r="N2484" s="23" t="s">
        <v>5474</v>
      </c>
      <c r="O2484" s="23" t="s">
        <v>2525</v>
      </c>
      <c r="P2484" s="23">
        <v>32606</v>
      </c>
      <c r="Q2484" s="23">
        <v>0.75</v>
      </c>
      <c r="R2484" s="23" t="s">
        <v>71</v>
      </c>
      <c r="S2484" s="23" t="s">
        <v>822</v>
      </c>
    </row>
    <row r="2485" spans="1:19" x14ac:dyDescent="0.35">
      <c r="A2485" s="23" t="str">
        <f t="shared" si="439"/>
        <v>Ritter Myranda</v>
      </c>
      <c r="B2485" s="23" t="str">
        <f t="shared" si="440"/>
        <v>605.12.536.0</v>
      </c>
      <c r="C2485" s="23" t="str">
        <f t="shared" si="441"/>
        <v>R9</v>
      </c>
      <c r="D2485" s="23">
        <f t="shared" si="442"/>
        <v>0.74299999999999999</v>
      </c>
      <c r="E2485" s="23" t="str">
        <f t="shared" si="443"/>
        <v>14&amp;U</v>
      </c>
      <c r="F2485" s="23" t="str">
        <f t="shared" si="444"/>
        <v>A</v>
      </c>
      <c r="G2485" s="27" t="s">
        <v>5553</v>
      </c>
      <c r="H2485" s="27" t="str">
        <f t="shared" si="449"/>
        <v/>
      </c>
      <c r="I2485" s="23" t="str">
        <f t="shared" si="445"/>
        <v>Dames</v>
      </c>
      <c r="J2485" t="str">
        <f t="shared" si="446"/>
        <v>536.0</v>
      </c>
      <c r="K2485">
        <f t="shared" si="447"/>
        <v>5</v>
      </c>
      <c r="L2485" s="23" t="str">
        <f t="shared" si="448"/>
        <v>R9 </v>
      </c>
      <c r="M2485" s="23" t="s">
        <v>5299</v>
      </c>
      <c r="N2485" s="23" t="s">
        <v>5300</v>
      </c>
      <c r="O2485" s="23" t="s">
        <v>2525</v>
      </c>
      <c r="P2485" s="23">
        <v>16773</v>
      </c>
      <c r="Q2485" s="23">
        <v>0.74299999999999999</v>
      </c>
      <c r="R2485" s="23" t="s">
        <v>81</v>
      </c>
      <c r="S2485" s="23" t="s">
        <v>36</v>
      </c>
    </row>
    <row r="2486" spans="1:19" x14ac:dyDescent="0.35">
      <c r="A2486" s="23" t="str">
        <f t="shared" si="439"/>
        <v>Rivals Jean-Paul</v>
      </c>
      <c r="B2486" s="23" t="str">
        <f t="shared" si="440"/>
        <v>749.76.143.0</v>
      </c>
      <c r="C2486" s="23" t="str">
        <f t="shared" si="441"/>
        <v>R9</v>
      </c>
      <c r="D2486" s="23">
        <f t="shared" si="442"/>
        <v>0.75</v>
      </c>
      <c r="E2486" s="23" t="str">
        <f t="shared" si="443"/>
        <v>50+</v>
      </c>
      <c r="F2486" s="23" t="str">
        <f t="shared" si="444"/>
        <v>S</v>
      </c>
      <c r="G2486" s="27" t="s">
        <v>4910</v>
      </c>
      <c r="H2486" s="27" t="str">
        <f t="shared" si="449"/>
        <v/>
      </c>
      <c r="I2486" s="23" t="str">
        <f t="shared" si="445"/>
        <v>Messieurs</v>
      </c>
      <c r="J2486" t="str">
        <f t="shared" si="446"/>
        <v>143.0</v>
      </c>
      <c r="K2486">
        <f t="shared" si="447"/>
        <v>1</v>
      </c>
      <c r="L2486" s="23" t="str">
        <f t="shared" si="448"/>
        <v>R9 </v>
      </c>
      <c r="M2486" s="23" t="s">
        <v>6838</v>
      </c>
      <c r="N2486" s="23" t="s">
        <v>6839</v>
      </c>
      <c r="O2486" s="23" t="s">
        <v>2525</v>
      </c>
      <c r="P2486" s="23">
        <v>32606</v>
      </c>
      <c r="Q2486" s="23">
        <v>0.75</v>
      </c>
      <c r="R2486" s="23" t="s">
        <v>39</v>
      </c>
      <c r="S2486" s="23" t="s">
        <v>822</v>
      </c>
    </row>
    <row r="2487" spans="1:19" x14ac:dyDescent="0.35">
      <c r="A2487" s="23" t="str">
        <f t="shared" si="439"/>
        <v>Rivier Maximilien</v>
      </c>
      <c r="B2487" s="23" t="str">
        <f t="shared" si="440"/>
        <v>749.04.448.0</v>
      </c>
      <c r="C2487" s="23" t="str">
        <f t="shared" si="441"/>
        <v>R9</v>
      </c>
      <c r="D2487" s="23">
        <f t="shared" si="442"/>
        <v>0.75</v>
      </c>
      <c r="E2487" s="23" t="str">
        <f t="shared" si="443"/>
        <v>A</v>
      </c>
      <c r="F2487" s="23" t="str">
        <f t="shared" si="444"/>
        <v>A</v>
      </c>
      <c r="G2487" s="27" t="s">
        <v>28</v>
      </c>
      <c r="H2487" s="27" t="str">
        <f t="shared" si="449"/>
        <v/>
      </c>
      <c r="I2487" s="23" t="str">
        <f t="shared" si="445"/>
        <v>Messieurs</v>
      </c>
      <c r="J2487" t="str">
        <f t="shared" si="446"/>
        <v>448.0</v>
      </c>
      <c r="K2487">
        <f t="shared" si="447"/>
        <v>4</v>
      </c>
      <c r="L2487" s="23" t="str">
        <f t="shared" si="448"/>
        <v>R9 </v>
      </c>
      <c r="M2487" s="23" t="s">
        <v>379</v>
      </c>
      <c r="N2487" s="23" t="s">
        <v>380</v>
      </c>
      <c r="O2487" s="23" t="s">
        <v>2525</v>
      </c>
      <c r="P2487" s="23">
        <v>32606</v>
      </c>
      <c r="Q2487" s="23">
        <v>0.75</v>
      </c>
      <c r="R2487" s="23" t="s">
        <v>36</v>
      </c>
      <c r="S2487" s="23" t="s">
        <v>36</v>
      </c>
    </row>
    <row r="2488" spans="1:19" x14ac:dyDescent="0.35">
      <c r="A2488" s="23" t="str">
        <f t="shared" si="439"/>
        <v>Rivière Pascal</v>
      </c>
      <c r="B2488" s="23" t="str">
        <f t="shared" si="440"/>
        <v>749.63.156.0</v>
      </c>
      <c r="C2488" s="23" t="str">
        <f t="shared" si="441"/>
        <v>R9</v>
      </c>
      <c r="D2488" s="23">
        <f t="shared" si="442"/>
        <v>0.75</v>
      </c>
      <c r="E2488" s="23" t="str">
        <f t="shared" si="443"/>
        <v>60+</v>
      </c>
      <c r="F2488" s="23" t="str">
        <f t="shared" si="444"/>
        <v>S</v>
      </c>
      <c r="G2488" s="27" t="s">
        <v>497</v>
      </c>
      <c r="H2488" s="27" t="str">
        <f t="shared" si="449"/>
        <v/>
      </c>
      <c r="I2488" s="23" t="str">
        <f t="shared" si="445"/>
        <v>Messieurs</v>
      </c>
      <c r="J2488" t="str">
        <f t="shared" si="446"/>
        <v>156.0</v>
      </c>
      <c r="K2488">
        <f t="shared" si="447"/>
        <v>1</v>
      </c>
      <c r="L2488" s="23" t="str">
        <f t="shared" si="448"/>
        <v>R9 </v>
      </c>
      <c r="M2488" s="23" t="s">
        <v>597</v>
      </c>
      <c r="N2488" s="23" t="s">
        <v>598</v>
      </c>
      <c r="O2488" s="23" t="s">
        <v>2525</v>
      </c>
      <c r="P2488" s="23">
        <v>32606</v>
      </c>
      <c r="Q2488" s="23">
        <v>0.75</v>
      </c>
      <c r="R2488" s="23" t="s">
        <v>47</v>
      </c>
      <c r="S2488" s="23" t="s">
        <v>822</v>
      </c>
    </row>
    <row r="2489" spans="1:19" x14ac:dyDescent="0.35">
      <c r="A2489" s="23" t="str">
        <f t="shared" si="439"/>
        <v>Rizza Rodolphe</v>
      </c>
      <c r="B2489" s="23" t="str">
        <f t="shared" si="440"/>
        <v>749.06.424.0</v>
      </c>
      <c r="C2489" s="23" t="str">
        <f t="shared" si="441"/>
        <v>R9</v>
      </c>
      <c r="D2489" s="23">
        <f t="shared" si="442"/>
        <v>0.75</v>
      </c>
      <c r="E2489" s="23" t="str">
        <f t="shared" si="443"/>
        <v>A</v>
      </c>
      <c r="F2489" s="23" t="str">
        <f t="shared" si="444"/>
        <v>S</v>
      </c>
      <c r="G2489" s="27" t="s">
        <v>5553</v>
      </c>
      <c r="H2489" s="27" t="str">
        <f t="shared" si="449"/>
        <v/>
      </c>
      <c r="I2489" s="23" t="str">
        <f t="shared" si="445"/>
        <v>Messieurs</v>
      </c>
      <c r="J2489" t="str">
        <f t="shared" si="446"/>
        <v>424.0</v>
      </c>
      <c r="K2489">
        <f t="shared" si="447"/>
        <v>4</v>
      </c>
      <c r="L2489" s="23" t="str">
        <f t="shared" si="448"/>
        <v>R9 </v>
      </c>
      <c r="M2489" s="23" t="s">
        <v>5487</v>
      </c>
      <c r="N2489" s="23" t="s">
        <v>5488</v>
      </c>
      <c r="O2489" s="23" t="s">
        <v>2525</v>
      </c>
      <c r="P2489" s="23">
        <v>32606</v>
      </c>
      <c r="Q2489" s="23">
        <v>0.75</v>
      </c>
      <c r="R2489" s="23" t="s">
        <v>36</v>
      </c>
      <c r="S2489" s="23" t="s">
        <v>822</v>
      </c>
    </row>
    <row r="2490" spans="1:19" x14ac:dyDescent="0.35">
      <c r="A2490" s="23" t="str">
        <f t="shared" si="439"/>
        <v>Rizzi Anthéa</v>
      </c>
      <c r="B2490" s="23" t="str">
        <f t="shared" si="440"/>
        <v>749.07.721.0</v>
      </c>
      <c r="C2490" s="23" t="str">
        <f t="shared" si="441"/>
        <v>R4</v>
      </c>
      <c r="D2490" s="23">
        <f t="shared" si="442"/>
        <v>6.6139999999999999</v>
      </c>
      <c r="E2490" s="23" t="str">
        <f t="shared" si="443"/>
        <v>A</v>
      </c>
      <c r="F2490" s="23" t="str">
        <f t="shared" si="444"/>
        <v>A</v>
      </c>
      <c r="G2490" s="27" t="s">
        <v>1733</v>
      </c>
      <c r="H2490" s="27" t="str">
        <f t="shared" si="449"/>
        <v/>
      </c>
      <c r="I2490" s="23" t="str">
        <f t="shared" si="445"/>
        <v>Dames</v>
      </c>
      <c r="J2490" t="str">
        <f t="shared" si="446"/>
        <v>721.0</v>
      </c>
      <c r="K2490">
        <f t="shared" si="447"/>
        <v>7</v>
      </c>
      <c r="L2490" s="23" t="str">
        <f t="shared" si="448"/>
        <v>R4 </v>
      </c>
      <c r="M2490" s="23" t="s">
        <v>6140</v>
      </c>
      <c r="N2490" s="23" t="s">
        <v>6141</v>
      </c>
      <c r="O2490" s="23" t="s">
        <v>2516</v>
      </c>
      <c r="P2490" s="23">
        <v>609</v>
      </c>
      <c r="Q2490" s="23">
        <v>6.6139999999999999</v>
      </c>
      <c r="R2490" s="23" t="s">
        <v>36</v>
      </c>
      <c r="S2490" s="23" t="s">
        <v>36</v>
      </c>
    </row>
    <row r="2491" spans="1:19" x14ac:dyDescent="0.35">
      <c r="A2491" s="23" t="str">
        <f t="shared" si="439"/>
        <v>Robert Yves</v>
      </c>
      <c r="B2491" s="23" t="str">
        <f t="shared" si="440"/>
        <v>750.60.258.0</v>
      </c>
      <c r="C2491" s="23" t="str">
        <f t="shared" si="441"/>
        <v>R9</v>
      </c>
      <c r="D2491" s="23">
        <f t="shared" si="442"/>
        <v>0.75</v>
      </c>
      <c r="E2491" s="23" t="str">
        <f t="shared" si="443"/>
        <v>65+</v>
      </c>
      <c r="F2491" s="23" t="str">
        <f t="shared" si="444"/>
        <v>S</v>
      </c>
      <c r="G2491" s="27" t="s">
        <v>25</v>
      </c>
      <c r="H2491" s="27" t="str">
        <f t="shared" si="449"/>
        <v/>
      </c>
      <c r="I2491" s="23" t="str">
        <f t="shared" si="445"/>
        <v>Messieurs</v>
      </c>
      <c r="J2491" t="str">
        <f t="shared" si="446"/>
        <v>258.0</v>
      </c>
      <c r="K2491">
        <f t="shared" si="447"/>
        <v>2</v>
      </c>
      <c r="L2491" s="23" t="str">
        <f t="shared" si="448"/>
        <v>R9 </v>
      </c>
      <c r="M2491" s="23" t="s">
        <v>945</v>
      </c>
      <c r="N2491" s="23" t="s">
        <v>946</v>
      </c>
      <c r="O2491" s="23" t="s">
        <v>2525</v>
      </c>
      <c r="P2491" s="23">
        <v>32606</v>
      </c>
      <c r="Q2491" s="23">
        <v>0.75</v>
      </c>
      <c r="R2491" s="23" t="s">
        <v>96</v>
      </c>
      <c r="S2491" s="23" t="s">
        <v>822</v>
      </c>
    </row>
    <row r="2492" spans="1:19" x14ac:dyDescent="0.35">
      <c r="A2492" s="23" t="str">
        <f t="shared" si="439"/>
        <v>Robert-Charrue Martine</v>
      </c>
      <c r="B2492" s="23" t="str">
        <f t="shared" si="440"/>
        <v>750.59.555.0</v>
      </c>
      <c r="C2492" s="23" t="str">
        <f t="shared" si="441"/>
        <v>R8</v>
      </c>
      <c r="D2492" s="23">
        <f t="shared" si="442"/>
        <v>1.2150000000000001</v>
      </c>
      <c r="E2492" s="23" t="str">
        <f t="shared" si="443"/>
        <v>65+</v>
      </c>
      <c r="F2492" s="23" t="str">
        <f t="shared" si="444"/>
        <v>S</v>
      </c>
      <c r="G2492" s="27" t="s">
        <v>1733</v>
      </c>
      <c r="H2492" s="27" t="str">
        <f t="shared" si="449"/>
        <v/>
      </c>
      <c r="I2492" s="23" t="str">
        <f t="shared" si="445"/>
        <v>Dames</v>
      </c>
      <c r="J2492" t="str">
        <f t="shared" si="446"/>
        <v>555.0</v>
      </c>
      <c r="K2492">
        <f t="shared" si="447"/>
        <v>5</v>
      </c>
      <c r="L2492" s="23" t="str">
        <f t="shared" si="448"/>
        <v>R8 </v>
      </c>
      <c r="M2492" s="23" t="s">
        <v>2410</v>
      </c>
      <c r="N2492" s="23" t="s">
        <v>2411</v>
      </c>
      <c r="O2492" s="23" t="s">
        <v>2522</v>
      </c>
      <c r="P2492" s="23">
        <v>9794</v>
      </c>
      <c r="Q2492" s="23">
        <v>1.2150000000000001</v>
      </c>
      <c r="R2492" s="23" t="s">
        <v>96</v>
      </c>
      <c r="S2492" s="23" t="s">
        <v>822</v>
      </c>
    </row>
    <row r="2493" spans="1:19" x14ac:dyDescent="0.35">
      <c r="A2493" s="23" t="str">
        <f t="shared" si="439"/>
        <v>Robert-Tissot Antoine</v>
      </c>
      <c r="B2493" s="23" t="str">
        <f t="shared" si="440"/>
        <v>749.15.419.1</v>
      </c>
      <c r="C2493" s="23" t="str">
        <f t="shared" si="441"/>
        <v>R9</v>
      </c>
      <c r="D2493" s="23">
        <f t="shared" si="442"/>
        <v>0.745</v>
      </c>
      <c r="E2493" s="23" t="str">
        <f t="shared" si="443"/>
        <v>12&amp;U</v>
      </c>
      <c r="F2493" s="23" t="str">
        <f t="shared" si="444"/>
        <v>A</v>
      </c>
      <c r="G2493" s="27" t="s">
        <v>29</v>
      </c>
      <c r="H2493" s="27" t="str">
        <f t="shared" si="449"/>
        <v/>
      </c>
      <c r="I2493" s="23" t="str">
        <f t="shared" si="445"/>
        <v>Messieurs</v>
      </c>
      <c r="J2493" t="str">
        <f t="shared" si="446"/>
        <v>419.1</v>
      </c>
      <c r="K2493">
        <f t="shared" si="447"/>
        <v>4</v>
      </c>
      <c r="L2493" s="23" t="str">
        <f t="shared" si="448"/>
        <v>R9 </v>
      </c>
      <c r="M2493" s="23" t="s">
        <v>5600</v>
      </c>
      <c r="N2493" s="23" t="s">
        <v>5601</v>
      </c>
      <c r="O2493" s="23" t="s">
        <v>2525</v>
      </c>
      <c r="P2493" s="23">
        <v>44992</v>
      </c>
      <c r="Q2493" s="23">
        <v>0.745</v>
      </c>
      <c r="R2493" s="23" t="s">
        <v>50</v>
      </c>
      <c r="S2493" s="23" t="s">
        <v>36</v>
      </c>
    </row>
    <row r="2494" spans="1:19" x14ac:dyDescent="0.35">
      <c r="A2494" s="23" t="str">
        <f t="shared" si="439"/>
        <v>Robert-Tissot Augustin</v>
      </c>
      <c r="B2494" s="23" t="str">
        <f t="shared" si="440"/>
        <v>750.12.484.0</v>
      </c>
      <c r="C2494" s="23" t="str">
        <f t="shared" si="441"/>
        <v>R8</v>
      </c>
      <c r="D2494" s="23">
        <f t="shared" si="442"/>
        <v>1.411</v>
      </c>
      <c r="E2494" s="23" t="str">
        <f t="shared" si="443"/>
        <v>14&amp;U</v>
      </c>
      <c r="F2494" s="23" t="str">
        <f t="shared" si="444"/>
        <v>A</v>
      </c>
      <c r="G2494" s="27" t="s">
        <v>29</v>
      </c>
      <c r="H2494" s="27" t="str">
        <f t="shared" si="449"/>
        <v/>
      </c>
      <c r="I2494" s="23" t="str">
        <f t="shared" si="445"/>
        <v>Messieurs</v>
      </c>
      <c r="J2494" t="str">
        <f t="shared" si="446"/>
        <v>484.0</v>
      </c>
      <c r="K2494">
        <f t="shared" si="447"/>
        <v>4</v>
      </c>
      <c r="L2494" s="23" t="str">
        <f t="shared" si="448"/>
        <v>R8 </v>
      </c>
      <c r="M2494" s="23" t="s">
        <v>4248</v>
      </c>
      <c r="N2494" s="23" t="s">
        <v>4249</v>
      </c>
      <c r="O2494" s="23" t="s">
        <v>2522</v>
      </c>
      <c r="P2494" s="23">
        <v>24509</v>
      </c>
      <c r="Q2494" s="23">
        <v>1.411</v>
      </c>
      <c r="R2494" s="23" t="s">
        <v>81</v>
      </c>
      <c r="S2494" s="23" t="s">
        <v>36</v>
      </c>
    </row>
    <row r="2495" spans="1:19" x14ac:dyDescent="0.35">
      <c r="A2495" s="23" t="str">
        <f t="shared" si="439"/>
        <v>Robert-Tissot Corentin</v>
      </c>
      <c r="B2495" s="23" t="str">
        <f t="shared" si="440"/>
        <v>750.08.151.0</v>
      </c>
      <c r="C2495" s="23" t="str">
        <f t="shared" si="441"/>
        <v>R9</v>
      </c>
      <c r="D2495" s="23">
        <f t="shared" si="442"/>
        <v>0.75</v>
      </c>
      <c r="E2495" s="23" t="str">
        <f t="shared" si="443"/>
        <v>18&amp;U</v>
      </c>
      <c r="F2495" s="23" t="str">
        <f t="shared" si="444"/>
        <v>S</v>
      </c>
      <c r="G2495" s="27" t="s">
        <v>497</v>
      </c>
      <c r="H2495" s="27" t="str">
        <f t="shared" si="449"/>
        <v/>
      </c>
      <c r="I2495" s="23" t="str">
        <f t="shared" si="445"/>
        <v>Messieurs</v>
      </c>
      <c r="J2495" t="str">
        <f t="shared" si="446"/>
        <v>151.0</v>
      </c>
      <c r="K2495">
        <f t="shared" si="447"/>
        <v>1</v>
      </c>
      <c r="L2495" s="23" t="str">
        <f t="shared" si="448"/>
        <v>R9 </v>
      </c>
      <c r="M2495" s="23" t="s">
        <v>2199</v>
      </c>
      <c r="N2495" s="23" t="s">
        <v>2200</v>
      </c>
      <c r="O2495" s="23" t="s">
        <v>2525</v>
      </c>
      <c r="P2495" s="23">
        <v>32606</v>
      </c>
      <c r="Q2495" s="23">
        <v>0.75</v>
      </c>
      <c r="R2495" s="23" t="s">
        <v>71</v>
      </c>
      <c r="S2495" s="23" t="s">
        <v>822</v>
      </c>
    </row>
    <row r="2496" spans="1:19" x14ac:dyDescent="0.35">
      <c r="A2496" s="23" t="str">
        <f t="shared" si="439"/>
        <v>Robinson Isaac</v>
      </c>
      <c r="B2496" s="23" t="str">
        <f t="shared" si="440"/>
        <v>750.14.463.0</v>
      </c>
      <c r="C2496" s="23" t="str">
        <f t="shared" si="441"/>
        <v>R9</v>
      </c>
      <c r="D2496" s="23">
        <f t="shared" si="442"/>
        <v>0.46600000000000003</v>
      </c>
      <c r="E2496" s="23" t="str">
        <f t="shared" si="443"/>
        <v>12&amp;U</v>
      </c>
      <c r="F2496" s="23" t="str">
        <f t="shared" si="444"/>
        <v>S</v>
      </c>
      <c r="G2496" s="27" t="s">
        <v>1733</v>
      </c>
      <c r="H2496" s="27" t="str">
        <f t="shared" si="449"/>
        <v/>
      </c>
      <c r="I2496" s="23" t="str">
        <f t="shared" si="445"/>
        <v>Messieurs</v>
      </c>
      <c r="J2496" t="str">
        <f t="shared" si="446"/>
        <v>463.0</v>
      </c>
      <c r="K2496">
        <f t="shared" si="447"/>
        <v>4</v>
      </c>
      <c r="L2496" s="23" t="str">
        <f t="shared" si="448"/>
        <v>R9 </v>
      </c>
      <c r="M2496" s="23" t="s">
        <v>6235</v>
      </c>
      <c r="N2496" s="23" t="s">
        <v>6236</v>
      </c>
      <c r="O2496" s="23" t="s">
        <v>2525</v>
      </c>
      <c r="P2496" s="23">
        <v>59113</v>
      </c>
      <c r="Q2496" s="23">
        <v>0.46600000000000003</v>
      </c>
      <c r="R2496" s="23" t="s">
        <v>50</v>
      </c>
      <c r="S2496" s="23" t="s">
        <v>822</v>
      </c>
    </row>
    <row r="2497" spans="1:19" x14ac:dyDescent="0.35">
      <c r="A2497" s="23" t="str">
        <f t="shared" si="439"/>
        <v>Robinson Sophia</v>
      </c>
      <c r="B2497" s="23" t="str">
        <f t="shared" si="440"/>
        <v>750.09.750.0</v>
      </c>
      <c r="C2497" s="23" t="str">
        <f t="shared" si="441"/>
        <v>R9</v>
      </c>
      <c r="D2497" s="23">
        <f t="shared" si="442"/>
        <v>0.75</v>
      </c>
      <c r="E2497" s="23" t="str">
        <f t="shared" si="443"/>
        <v>18&amp;U</v>
      </c>
      <c r="F2497" s="23" t="str">
        <f t="shared" si="444"/>
        <v>S</v>
      </c>
      <c r="G2497" s="27" t="s">
        <v>493</v>
      </c>
      <c r="H2497" s="27" t="str">
        <f t="shared" si="449"/>
        <v/>
      </c>
      <c r="I2497" s="23" t="str">
        <f t="shared" si="445"/>
        <v>Dames</v>
      </c>
      <c r="J2497" t="str">
        <f t="shared" si="446"/>
        <v>750.0</v>
      </c>
      <c r="K2497">
        <f t="shared" si="447"/>
        <v>7</v>
      </c>
      <c r="L2497" s="23" t="str">
        <f t="shared" si="448"/>
        <v>R9 </v>
      </c>
      <c r="M2497" s="23" t="s">
        <v>2570</v>
      </c>
      <c r="N2497" s="23" t="s">
        <v>2571</v>
      </c>
      <c r="O2497" s="23" t="s">
        <v>2525</v>
      </c>
      <c r="P2497" s="23">
        <v>11849</v>
      </c>
      <c r="Q2497" s="23">
        <v>0.75</v>
      </c>
      <c r="R2497" s="23" t="s">
        <v>71</v>
      </c>
      <c r="S2497" s="23" t="s">
        <v>822</v>
      </c>
    </row>
    <row r="2498" spans="1:19" x14ac:dyDescent="0.35">
      <c r="A2498" s="23" t="str">
        <f t="shared" si="439"/>
        <v>Roch Maxime</v>
      </c>
      <c r="B2498" s="23" t="str">
        <f t="shared" si="440"/>
        <v>751.93.245.0</v>
      </c>
      <c r="C2498" s="23" t="str">
        <f t="shared" si="441"/>
        <v>R9</v>
      </c>
      <c r="D2498" s="23">
        <f t="shared" si="442"/>
        <v>0.75</v>
      </c>
      <c r="E2498" s="23" t="str">
        <f t="shared" si="443"/>
        <v>A</v>
      </c>
      <c r="F2498" s="23" t="str">
        <f t="shared" si="444"/>
        <v>S</v>
      </c>
      <c r="G2498" s="27" t="s">
        <v>25</v>
      </c>
      <c r="H2498" s="27" t="str">
        <f t="shared" si="449"/>
        <v/>
      </c>
      <c r="I2498" s="23" t="str">
        <f t="shared" si="445"/>
        <v>Messieurs</v>
      </c>
      <c r="J2498" t="str">
        <f t="shared" si="446"/>
        <v>245.0</v>
      </c>
      <c r="K2498">
        <f t="shared" si="447"/>
        <v>2</v>
      </c>
      <c r="L2498" s="23" t="str">
        <f t="shared" si="448"/>
        <v>R9 </v>
      </c>
      <c r="M2498" s="23" t="s">
        <v>947</v>
      </c>
      <c r="N2498" s="23" t="s">
        <v>948</v>
      </c>
      <c r="O2498" s="23" t="s">
        <v>2525</v>
      </c>
      <c r="P2498" s="23">
        <v>32606</v>
      </c>
      <c r="Q2498" s="23">
        <v>0.75</v>
      </c>
      <c r="R2498" s="23" t="s">
        <v>36</v>
      </c>
      <c r="S2498" s="23" t="s">
        <v>822</v>
      </c>
    </row>
    <row r="2499" spans="1:19" x14ac:dyDescent="0.35">
      <c r="A2499" s="23" t="str">
        <f t="shared" si="439"/>
        <v>Rochat Frédéric</v>
      </c>
      <c r="B2499" s="23" t="str">
        <f t="shared" si="440"/>
        <v>751.75.148.0</v>
      </c>
      <c r="C2499" s="23" t="str">
        <f t="shared" si="441"/>
        <v>R6</v>
      </c>
      <c r="D2499" s="23">
        <f t="shared" si="442"/>
        <v>3.5569999999999999</v>
      </c>
      <c r="E2499" s="23" t="str">
        <f t="shared" si="443"/>
        <v>50+</v>
      </c>
      <c r="F2499" s="23" t="str">
        <f t="shared" si="444"/>
        <v>A</v>
      </c>
      <c r="G2499" s="27" t="s">
        <v>4910</v>
      </c>
      <c r="H2499" s="27" t="str">
        <f t="shared" si="449"/>
        <v/>
      </c>
      <c r="I2499" s="23" t="str">
        <f t="shared" si="445"/>
        <v>Messieurs</v>
      </c>
      <c r="J2499" t="str">
        <f t="shared" si="446"/>
        <v>148.0</v>
      </c>
      <c r="K2499">
        <f t="shared" si="447"/>
        <v>1</v>
      </c>
      <c r="L2499" s="23" t="str">
        <f t="shared" si="448"/>
        <v>R6 </v>
      </c>
      <c r="M2499" s="23" t="s">
        <v>6535</v>
      </c>
      <c r="N2499" s="23" t="s">
        <v>6536</v>
      </c>
      <c r="O2499" s="23" t="s">
        <v>2517</v>
      </c>
      <c r="P2499" s="23">
        <v>9705</v>
      </c>
      <c r="Q2499" s="23">
        <v>3.5569999999999999</v>
      </c>
      <c r="R2499" s="23" t="s">
        <v>39</v>
      </c>
      <c r="S2499" s="23" t="s">
        <v>36</v>
      </c>
    </row>
    <row r="2500" spans="1:19" x14ac:dyDescent="0.35">
      <c r="A2500" s="23" t="str">
        <f t="shared" ref="A2500:A2563" si="450">+N2500</f>
        <v>Rochat Samuel</v>
      </c>
      <c r="B2500" s="23" t="str">
        <f t="shared" ref="B2500:B2563" si="451">+M2500</f>
        <v>751.89.470.0</v>
      </c>
      <c r="C2500" s="23" t="str">
        <f t="shared" ref="C2500:C2563" si="452">LEFT(L2500,2)</f>
        <v>R5</v>
      </c>
      <c r="D2500" s="23">
        <f t="shared" ref="D2500:D2563" si="453">+Q2500</f>
        <v>4.9870000000000001</v>
      </c>
      <c r="E2500" s="23" t="str">
        <f t="shared" ref="E2500:E2563" si="454">+R2500</f>
        <v>35+</v>
      </c>
      <c r="F2500" s="23" t="str">
        <f t="shared" ref="F2500:F2563" si="455">+S2500</f>
        <v>A</v>
      </c>
      <c r="G2500" s="27" t="s">
        <v>28</v>
      </c>
      <c r="H2500" s="27" t="str">
        <f t="shared" si="449"/>
        <v/>
      </c>
      <c r="I2500" s="23" t="str">
        <f t="shared" ref="I2500:I2563" si="456">IF(K2500&gt;4,"Dames","Messieurs")</f>
        <v>Messieurs</v>
      </c>
      <c r="J2500" t="str">
        <f t="shared" ref="J2500:J2563" si="457">RIGHT(B2500,5)</f>
        <v>470.0</v>
      </c>
      <c r="K2500">
        <f t="shared" ref="K2500:K2563" si="458">VALUE(LEFT(J2500,1))</f>
        <v>4</v>
      </c>
      <c r="L2500" s="23" t="str">
        <f t="shared" ref="L2500:L2563" si="459">+O2500</f>
        <v>R5 </v>
      </c>
      <c r="M2500" s="23" t="s">
        <v>1718</v>
      </c>
      <c r="N2500" s="23" t="s">
        <v>1719</v>
      </c>
      <c r="O2500" s="23" t="s">
        <v>2536</v>
      </c>
      <c r="P2500" s="23">
        <v>4329</v>
      </c>
      <c r="Q2500" s="23">
        <v>4.9870000000000001</v>
      </c>
      <c r="R2500" s="23" t="s">
        <v>42</v>
      </c>
      <c r="S2500" s="23" t="s">
        <v>36</v>
      </c>
    </row>
    <row r="2501" spans="1:19" x14ac:dyDescent="0.35">
      <c r="A2501" s="23" t="str">
        <f t="shared" si="450"/>
        <v>Rochat Yves</v>
      </c>
      <c r="B2501" s="23" t="str">
        <f t="shared" si="451"/>
        <v>751.66.309.0</v>
      </c>
      <c r="C2501" s="23" t="str">
        <f t="shared" si="452"/>
        <v>R6</v>
      </c>
      <c r="D2501" s="23">
        <f t="shared" si="453"/>
        <v>3.7519999999999998</v>
      </c>
      <c r="E2501" s="23" t="str">
        <f t="shared" si="454"/>
        <v>60+</v>
      </c>
      <c r="F2501" s="23" t="str">
        <f t="shared" si="455"/>
        <v>A</v>
      </c>
      <c r="G2501" s="27" t="s">
        <v>4910</v>
      </c>
      <c r="H2501" s="27" t="str">
        <f t="shared" si="449"/>
        <v/>
      </c>
      <c r="I2501" s="23" t="str">
        <f t="shared" si="456"/>
        <v>Messieurs</v>
      </c>
      <c r="J2501" t="str">
        <f t="shared" si="457"/>
        <v>309.0</v>
      </c>
      <c r="K2501">
        <f t="shared" si="458"/>
        <v>3</v>
      </c>
      <c r="L2501" s="23" t="str">
        <f t="shared" si="459"/>
        <v>R6 </v>
      </c>
      <c r="M2501" s="23" t="s">
        <v>6491</v>
      </c>
      <c r="N2501" s="23" t="s">
        <v>6492</v>
      </c>
      <c r="O2501" s="23" t="s">
        <v>2517</v>
      </c>
      <c r="P2501" s="23">
        <v>8757</v>
      </c>
      <c r="Q2501" s="23">
        <v>3.7519999999999998</v>
      </c>
      <c r="R2501" s="23" t="s">
        <v>47</v>
      </c>
      <c r="S2501" s="23" t="s">
        <v>36</v>
      </c>
    </row>
    <row r="2502" spans="1:19" x14ac:dyDescent="0.35">
      <c r="A2502" s="23" t="str">
        <f t="shared" si="450"/>
        <v>Rochel Isabel</v>
      </c>
      <c r="B2502" s="23" t="str">
        <f t="shared" si="451"/>
        <v>751.65.583.0</v>
      </c>
      <c r="C2502" s="23" t="str">
        <f t="shared" si="452"/>
        <v>R9</v>
      </c>
      <c r="D2502" s="23">
        <f t="shared" si="453"/>
        <v>0.75</v>
      </c>
      <c r="E2502" s="23" t="str">
        <f t="shared" si="454"/>
        <v>60+</v>
      </c>
      <c r="F2502" s="23" t="str">
        <f t="shared" si="455"/>
        <v>S</v>
      </c>
      <c r="G2502" s="27" t="s">
        <v>29</v>
      </c>
      <c r="H2502" s="27" t="str">
        <f t="shared" si="449"/>
        <v/>
      </c>
      <c r="I2502" s="23" t="str">
        <f t="shared" si="456"/>
        <v>Dames</v>
      </c>
      <c r="J2502" t="str">
        <f t="shared" si="457"/>
        <v>583.0</v>
      </c>
      <c r="K2502">
        <f t="shared" si="458"/>
        <v>5</v>
      </c>
      <c r="L2502" s="23" t="str">
        <f t="shared" si="459"/>
        <v>R9 </v>
      </c>
      <c r="M2502" s="23" t="s">
        <v>4144</v>
      </c>
      <c r="N2502" s="23" t="s">
        <v>4145</v>
      </c>
      <c r="O2502" s="23" t="s">
        <v>2525</v>
      </c>
      <c r="P2502" s="23">
        <v>11849</v>
      </c>
      <c r="Q2502" s="23">
        <v>0.75</v>
      </c>
      <c r="R2502" s="23" t="s">
        <v>47</v>
      </c>
      <c r="S2502" s="23" t="s">
        <v>822</v>
      </c>
    </row>
    <row r="2503" spans="1:19" x14ac:dyDescent="0.35">
      <c r="A2503" s="23" t="str">
        <f t="shared" si="450"/>
        <v>Rod Chloé</v>
      </c>
      <c r="B2503" s="23" t="str">
        <f t="shared" si="451"/>
        <v>752.17.636.0</v>
      </c>
      <c r="C2503" s="23" t="str">
        <f t="shared" si="452"/>
        <v>R9</v>
      </c>
      <c r="D2503" s="23">
        <f t="shared" si="453"/>
        <v>0.75</v>
      </c>
      <c r="E2503" s="23" t="str">
        <f t="shared" si="454"/>
        <v>10&amp;U</v>
      </c>
      <c r="F2503" s="23" t="str">
        <f t="shared" si="455"/>
        <v>A</v>
      </c>
      <c r="G2503" s="27" t="s">
        <v>497</v>
      </c>
      <c r="H2503" s="27" t="str">
        <f t="shared" si="449"/>
        <v/>
      </c>
      <c r="I2503" s="23" t="str">
        <f t="shared" si="456"/>
        <v>Dames</v>
      </c>
      <c r="J2503" t="str">
        <f t="shared" si="457"/>
        <v>636.0</v>
      </c>
      <c r="K2503">
        <f t="shared" si="458"/>
        <v>6</v>
      </c>
      <c r="L2503" s="23" t="str">
        <f t="shared" si="459"/>
        <v>R9 </v>
      </c>
      <c r="M2503" s="23" t="s">
        <v>5635</v>
      </c>
      <c r="N2503" s="23" t="s">
        <v>5636</v>
      </c>
      <c r="O2503" s="23" t="s">
        <v>2525</v>
      </c>
      <c r="P2503" s="23">
        <v>11849</v>
      </c>
      <c r="Q2503" s="23">
        <v>0.75</v>
      </c>
      <c r="R2503" s="23" t="s">
        <v>106</v>
      </c>
      <c r="S2503" s="23" t="s">
        <v>36</v>
      </c>
    </row>
    <row r="2504" spans="1:19" x14ac:dyDescent="0.35">
      <c r="A2504" s="23" t="str">
        <f t="shared" si="450"/>
        <v>Rod Nathan</v>
      </c>
      <c r="B2504" s="23" t="str">
        <f t="shared" si="451"/>
        <v>752.12.265.0</v>
      </c>
      <c r="C2504" s="23" t="str">
        <f t="shared" si="452"/>
        <v>R8</v>
      </c>
      <c r="D2504" s="23">
        <f t="shared" si="453"/>
        <v>1.8080000000000001</v>
      </c>
      <c r="E2504" s="23" t="str">
        <f t="shared" si="454"/>
        <v>14&amp;U</v>
      </c>
      <c r="F2504" s="23" t="str">
        <f t="shared" si="455"/>
        <v>A</v>
      </c>
      <c r="G2504" s="27" t="s">
        <v>4910</v>
      </c>
      <c r="H2504" s="27" t="str">
        <f t="shared" si="449"/>
        <v/>
      </c>
      <c r="I2504" s="23" t="str">
        <f t="shared" si="456"/>
        <v>Messieurs</v>
      </c>
      <c r="J2504" t="str">
        <f t="shared" si="457"/>
        <v>265.0</v>
      </c>
      <c r="K2504">
        <f t="shared" si="458"/>
        <v>2</v>
      </c>
      <c r="L2504" s="23" t="str">
        <f t="shared" si="459"/>
        <v>R8 </v>
      </c>
      <c r="M2504" s="23" t="s">
        <v>6718</v>
      </c>
      <c r="N2504" s="23" t="s">
        <v>6719</v>
      </c>
      <c r="O2504" s="23" t="s">
        <v>2522</v>
      </c>
      <c r="P2504" s="23">
        <v>20927</v>
      </c>
      <c r="Q2504" s="23">
        <v>1.8080000000000001</v>
      </c>
      <c r="R2504" s="23" t="s">
        <v>81</v>
      </c>
      <c r="S2504" s="23" t="s">
        <v>36</v>
      </c>
    </row>
    <row r="2505" spans="1:19" x14ac:dyDescent="0.35">
      <c r="A2505" s="23" t="str">
        <f t="shared" si="450"/>
        <v>Rod Olivia</v>
      </c>
      <c r="B2505" s="23" t="str">
        <f t="shared" si="451"/>
        <v>752.14.734.0</v>
      </c>
      <c r="C2505" s="23" t="str">
        <f t="shared" si="452"/>
        <v>R5</v>
      </c>
      <c r="D2505" s="23">
        <f t="shared" si="453"/>
        <v>5.4829999999999997</v>
      </c>
      <c r="E2505" s="23" t="str">
        <f t="shared" si="454"/>
        <v>12&amp;U</v>
      </c>
      <c r="F2505" s="23" t="str">
        <f t="shared" si="455"/>
        <v>A</v>
      </c>
      <c r="G2505" s="27" t="s">
        <v>497</v>
      </c>
      <c r="H2505" s="27" t="str">
        <f t="shared" si="449"/>
        <v/>
      </c>
      <c r="I2505" s="23" t="str">
        <f t="shared" si="456"/>
        <v>Dames</v>
      </c>
      <c r="J2505" t="str">
        <f t="shared" si="457"/>
        <v>734.0</v>
      </c>
      <c r="K2505">
        <f t="shared" si="458"/>
        <v>7</v>
      </c>
      <c r="L2505" s="23" t="str">
        <f t="shared" si="459"/>
        <v>R5 </v>
      </c>
      <c r="M2505" s="23" t="s">
        <v>2789</v>
      </c>
      <c r="N2505" s="23" t="s">
        <v>2790</v>
      </c>
      <c r="O2505" s="23" t="s">
        <v>2536</v>
      </c>
      <c r="P2505" s="23">
        <v>1172</v>
      </c>
      <c r="Q2505" s="23">
        <v>5.4829999999999997</v>
      </c>
      <c r="R2505" s="23" t="s">
        <v>50</v>
      </c>
      <c r="S2505" s="23" t="s">
        <v>36</v>
      </c>
    </row>
    <row r="2506" spans="1:19" x14ac:dyDescent="0.35">
      <c r="A2506" s="23" t="str">
        <f t="shared" si="450"/>
        <v>Rod Samuel</v>
      </c>
      <c r="B2506" s="23" t="str">
        <f t="shared" si="451"/>
        <v>752.09.493.0</v>
      </c>
      <c r="C2506" s="23" t="str">
        <f t="shared" si="452"/>
        <v>R6</v>
      </c>
      <c r="D2506" s="23">
        <f t="shared" si="453"/>
        <v>4.0789999999999997</v>
      </c>
      <c r="E2506" s="23" t="str">
        <f t="shared" si="454"/>
        <v>18&amp;U</v>
      </c>
      <c r="F2506" s="23" t="str">
        <f t="shared" si="455"/>
        <v>A</v>
      </c>
      <c r="G2506" s="27" t="s">
        <v>4910</v>
      </c>
      <c r="H2506" s="27" t="str">
        <f t="shared" si="449"/>
        <v/>
      </c>
      <c r="I2506" s="23" t="str">
        <f t="shared" si="456"/>
        <v>Messieurs</v>
      </c>
      <c r="J2506" t="str">
        <f t="shared" si="457"/>
        <v>493.0</v>
      </c>
      <c r="K2506">
        <f t="shared" si="458"/>
        <v>4</v>
      </c>
      <c r="L2506" s="23" t="str">
        <f t="shared" si="459"/>
        <v>R6 </v>
      </c>
      <c r="M2506" s="23" t="s">
        <v>6435</v>
      </c>
      <c r="N2506" s="23" t="s">
        <v>6436</v>
      </c>
      <c r="O2506" s="23" t="s">
        <v>2517</v>
      </c>
      <c r="P2506" s="23">
        <v>7327</v>
      </c>
      <c r="Q2506" s="23">
        <v>4.0789999999999997</v>
      </c>
      <c r="R2506" s="23" t="s">
        <v>71</v>
      </c>
      <c r="S2506" s="23" t="s">
        <v>36</v>
      </c>
    </row>
    <row r="2507" spans="1:19" x14ac:dyDescent="0.35">
      <c r="A2507" s="23" t="str">
        <f t="shared" si="450"/>
        <v>Roda Antonio</v>
      </c>
      <c r="B2507" s="23" t="str">
        <f t="shared" si="451"/>
        <v>752.06.146.0</v>
      </c>
      <c r="C2507" s="23" t="str">
        <f t="shared" si="452"/>
        <v>R9</v>
      </c>
      <c r="D2507" s="23">
        <f t="shared" si="453"/>
        <v>0.75</v>
      </c>
      <c r="E2507" s="23" t="str">
        <f t="shared" si="454"/>
        <v>A</v>
      </c>
      <c r="F2507" s="23" t="str">
        <f t="shared" si="455"/>
        <v>S</v>
      </c>
      <c r="G2507" s="27" t="s">
        <v>4909</v>
      </c>
      <c r="H2507" s="27" t="str">
        <f t="shared" si="449"/>
        <v/>
      </c>
      <c r="I2507" s="23" t="str">
        <f t="shared" si="456"/>
        <v>Messieurs</v>
      </c>
      <c r="J2507" t="str">
        <f t="shared" si="457"/>
        <v>146.0</v>
      </c>
      <c r="K2507">
        <f t="shared" si="458"/>
        <v>1</v>
      </c>
      <c r="L2507" s="23" t="str">
        <f t="shared" si="459"/>
        <v>R9 </v>
      </c>
      <c r="M2507" s="23" t="s">
        <v>5949</v>
      </c>
      <c r="N2507" s="23" t="s">
        <v>5950</v>
      </c>
      <c r="O2507" s="23" t="s">
        <v>2525</v>
      </c>
      <c r="P2507" s="23">
        <v>32606</v>
      </c>
      <c r="Q2507" s="23">
        <v>0.75</v>
      </c>
      <c r="R2507" s="23" t="s">
        <v>36</v>
      </c>
      <c r="S2507" s="23" t="s">
        <v>822</v>
      </c>
    </row>
    <row r="2508" spans="1:19" x14ac:dyDescent="0.35">
      <c r="A2508" s="23" t="str">
        <f t="shared" si="450"/>
        <v>Rodogno Annahandrea</v>
      </c>
      <c r="B2508" s="23" t="str">
        <f t="shared" si="451"/>
        <v>752.07.679.0</v>
      </c>
      <c r="C2508" s="23" t="str">
        <f t="shared" si="452"/>
        <v>R9</v>
      </c>
      <c r="D2508" s="23">
        <f t="shared" si="453"/>
        <v>0.75</v>
      </c>
      <c r="E2508" s="23" t="str">
        <f t="shared" si="454"/>
        <v>A</v>
      </c>
      <c r="F2508" s="23" t="str">
        <f t="shared" si="455"/>
        <v>S</v>
      </c>
      <c r="G2508" s="27" t="s">
        <v>1733</v>
      </c>
      <c r="H2508" s="27" t="str">
        <f t="shared" si="449"/>
        <v/>
      </c>
      <c r="I2508" s="23" t="str">
        <f t="shared" si="456"/>
        <v>Dames</v>
      </c>
      <c r="J2508" t="str">
        <f t="shared" si="457"/>
        <v>679.0</v>
      </c>
      <c r="K2508">
        <f t="shared" si="458"/>
        <v>6</v>
      </c>
      <c r="L2508" s="23" t="str">
        <f t="shared" si="459"/>
        <v>R9 </v>
      </c>
      <c r="M2508" s="23" t="s">
        <v>2032</v>
      </c>
      <c r="N2508" s="23" t="s">
        <v>2033</v>
      </c>
      <c r="O2508" s="23" t="s">
        <v>2525</v>
      </c>
      <c r="P2508" s="23">
        <v>11849</v>
      </c>
      <c r="Q2508" s="23">
        <v>0.75</v>
      </c>
      <c r="R2508" s="23" t="s">
        <v>36</v>
      </c>
      <c r="S2508" s="23" t="s">
        <v>822</v>
      </c>
    </row>
    <row r="2509" spans="1:19" x14ac:dyDescent="0.35">
      <c r="A2509" s="23" t="str">
        <f t="shared" si="450"/>
        <v>Rodrigo Boettcher Simone</v>
      </c>
      <c r="B2509" s="23" t="str">
        <f t="shared" si="451"/>
        <v>752.81.620.0</v>
      </c>
      <c r="C2509" s="23" t="str">
        <f t="shared" si="452"/>
        <v>R7</v>
      </c>
      <c r="D2509" s="23">
        <f t="shared" si="453"/>
        <v>3.194</v>
      </c>
      <c r="E2509" s="23" t="str">
        <f t="shared" si="454"/>
        <v>45+</v>
      </c>
      <c r="F2509" s="23" t="str">
        <f t="shared" si="455"/>
        <v>A</v>
      </c>
      <c r="G2509" s="27" t="s">
        <v>27</v>
      </c>
      <c r="H2509" s="27" t="str">
        <f t="shared" si="449"/>
        <v/>
      </c>
      <c r="I2509" s="23" t="str">
        <f t="shared" si="456"/>
        <v>Dames</v>
      </c>
      <c r="J2509" t="str">
        <f t="shared" si="457"/>
        <v>620.0</v>
      </c>
      <c r="K2509">
        <f t="shared" si="458"/>
        <v>6</v>
      </c>
      <c r="L2509" s="23" t="str">
        <f t="shared" si="459"/>
        <v>R7 </v>
      </c>
      <c r="M2509" s="23" t="s">
        <v>2276</v>
      </c>
      <c r="N2509" s="23" t="s">
        <v>2277</v>
      </c>
      <c r="O2509" s="23" t="s">
        <v>2518</v>
      </c>
      <c r="P2509" s="23">
        <v>4038</v>
      </c>
      <c r="Q2509" s="23">
        <v>3.194</v>
      </c>
      <c r="R2509" s="23" t="s">
        <v>76</v>
      </c>
      <c r="S2509" s="23" t="s">
        <v>36</v>
      </c>
    </row>
    <row r="2510" spans="1:19" x14ac:dyDescent="0.35">
      <c r="A2510" s="23" t="str">
        <f t="shared" si="450"/>
        <v>Rodriguez Lea</v>
      </c>
      <c r="B2510" s="23" t="str">
        <f t="shared" si="451"/>
        <v>752.11.581.0</v>
      </c>
      <c r="C2510" s="23" t="str">
        <f t="shared" si="452"/>
        <v>R9</v>
      </c>
      <c r="D2510" s="23">
        <f t="shared" si="453"/>
        <v>0.75</v>
      </c>
      <c r="E2510" s="23" t="str">
        <f t="shared" si="454"/>
        <v>16&amp;U</v>
      </c>
      <c r="F2510" s="23" t="str">
        <f t="shared" si="455"/>
        <v>S</v>
      </c>
      <c r="G2510" s="27" t="s">
        <v>4910</v>
      </c>
      <c r="H2510" s="27" t="str">
        <f t="shared" si="449"/>
        <v/>
      </c>
      <c r="I2510" s="23" t="str">
        <f t="shared" si="456"/>
        <v>Dames</v>
      </c>
      <c r="J2510" t="str">
        <f t="shared" si="457"/>
        <v>581.0</v>
      </c>
      <c r="K2510">
        <f t="shared" si="458"/>
        <v>5</v>
      </c>
      <c r="L2510" s="23" t="str">
        <f t="shared" si="459"/>
        <v>R9 </v>
      </c>
      <c r="M2510" s="23" t="s">
        <v>6543</v>
      </c>
      <c r="N2510" s="23" t="s">
        <v>6544</v>
      </c>
      <c r="O2510" s="23" t="s">
        <v>2525</v>
      </c>
      <c r="P2510" s="23">
        <v>11849</v>
      </c>
      <c r="Q2510" s="23">
        <v>0.75</v>
      </c>
      <c r="R2510" s="23" t="s">
        <v>85</v>
      </c>
      <c r="S2510" s="23" t="s">
        <v>822</v>
      </c>
    </row>
    <row r="2511" spans="1:19" x14ac:dyDescent="0.35">
      <c r="A2511" s="23" t="str">
        <f t="shared" si="450"/>
        <v>Rodriguez Miguel</v>
      </c>
      <c r="B2511" s="23" t="str">
        <f t="shared" si="451"/>
        <v>752.08.345.0</v>
      </c>
      <c r="C2511" s="23" t="str">
        <f t="shared" si="452"/>
        <v>R9</v>
      </c>
      <c r="D2511" s="23">
        <f t="shared" si="453"/>
        <v>0.75</v>
      </c>
      <c r="E2511" s="23" t="str">
        <f t="shared" si="454"/>
        <v>18&amp;U</v>
      </c>
      <c r="F2511" s="23" t="str">
        <f t="shared" si="455"/>
        <v>S</v>
      </c>
      <c r="G2511" s="27" t="s">
        <v>4909</v>
      </c>
      <c r="H2511" s="27" t="str">
        <f t="shared" si="449"/>
        <v/>
      </c>
      <c r="I2511" s="23" t="str">
        <f t="shared" si="456"/>
        <v>Messieurs</v>
      </c>
      <c r="J2511" t="str">
        <f t="shared" si="457"/>
        <v>345.0</v>
      </c>
      <c r="K2511">
        <f t="shared" si="458"/>
        <v>3</v>
      </c>
      <c r="L2511" s="23" t="str">
        <f t="shared" si="459"/>
        <v>R9 </v>
      </c>
      <c r="M2511" s="23" t="s">
        <v>5941</v>
      </c>
      <c r="N2511" s="23" t="s">
        <v>5942</v>
      </c>
      <c r="O2511" s="23" t="s">
        <v>2525</v>
      </c>
      <c r="P2511" s="23">
        <v>32606</v>
      </c>
      <c r="Q2511" s="23">
        <v>0.75</v>
      </c>
      <c r="R2511" s="23" t="s">
        <v>71</v>
      </c>
      <c r="S2511" s="23" t="s">
        <v>822</v>
      </c>
    </row>
    <row r="2512" spans="1:19" x14ac:dyDescent="0.35">
      <c r="A2512" s="23" t="str">
        <f t="shared" si="450"/>
        <v>Rodriguez Santiago</v>
      </c>
      <c r="B2512" s="23" t="str">
        <f t="shared" si="451"/>
        <v>752.01.119.0</v>
      </c>
      <c r="C2512" s="23" t="str">
        <f t="shared" si="452"/>
        <v>R9</v>
      </c>
      <c r="D2512" s="23">
        <f t="shared" si="453"/>
        <v>0.75</v>
      </c>
      <c r="E2512" s="23" t="str">
        <f t="shared" si="454"/>
        <v>A</v>
      </c>
      <c r="F2512" s="23" t="str">
        <f t="shared" si="455"/>
        <v>S</v>
      </c>
      <c r="G2512" s="27" t="s">
        <v>497</v>
      </c>
      <c r="H2512" s="27" t="str">
        <f t="shared" si="449"/>
        <v/>
      </c>
      <c r="I2512" s="23" t="str">
        <f t="shared" si="456"/>
        <v>Messieurs</v>
      </c>
      <c r="J2512" t="str">
        <f t="shared" si="457"/>
        <v>119.0</v>
      </c>
      <c r="K2512">
        <f t="shared" si="458"/>
        <v>1</v>
      </c>
      <c r="L2512" s="23" t="str">
        <f t="shared" si="459"/>
        <v>R9 </v>
      </c>
      <c r="M2512" s="23" t="s">
        <v>1283</v>
      </c>
      <c r="N2512" s="23" t="s">
        <v>1284</v>
      </c>
      <c r="O2512" s="23" t="s">
        <v>2525</v>
      </c>
      <c r="P2512" s="23">
        <v>32606</v>
      </c>
      <c r="Q2512" s="23">
        <v>0.75</v>
      </c>
      <c r="R2512" s="23" t="s">
        <v>36</v>
      </c>
      <c r="S2512" s="23" t="s">
        <v>822</v>
      </c>
    </row>
    <row r="2513" spans="1:19" x14ac:dyDescent="0.35">
      <c r="A2513" s="23" t="str">
        <f t="shared" si="450"/>
        <v>Rodriguez Stjepanovic Hugo</v>
      </c>
      <c r="B2513" s="23" t="str">
        <f t="shared" si="451"/>
        <v>752.14.116.1</v>
      </c>
      <c r="C2513" s="23" t="str">
        <f t="shared" si="452"/>
        <v>R5</v>
      </c>
      <c r="D2513" s="23">
        <f t="shared" si="453"/>
        <v>5.6859999999999999</v>
      </c>
      <c r="E2513" s="23" t="str">
        <f t="shared" si="454"/>
        <v>12&amp;U</v>
      </c>
      <c r="F2513" s="23" t="str">
        <f t="shared" si="455"/>
        <v>A</v>
      </c>
      <c r="G2513" s="27" t="s">
        <v>4910</v>
      </c>
      <c r="H2513" s="27" t="str">
        <f t="shared" si="449"/>
        <v/>
      </c>
      <c r="I2513" s="23" t="str">
        <f t="shared" si="456"/>
        <v>Messieurs</v>
      </c>
      <c r="J2513" t="str">
        <f t="shared" si="457"/>
        <v>116.1</v>
      </c>
      <c r="K2513">
        <f t="shared" si="458"/>
        <v>1</v>
      </c>
      <c r="L2513" s="23" t="str">
        <f t="shared" si="459"/>
        <v>R5 </v>
      </c>
      <c r="M2513" s="23" t="s">
        <v>6255</v>
      </c>
      <c r="N2513" s="23" t="s">
        <v>6256</v>
      </c>
      <c r="O2513" s="23" t="s">
        <v>2536</v>
      </c>
      <c r="P2513" s="23">
        <v>2804</v>
      </c>
      <c r="Q2513" s="23">
        <v>5.6859999999999999</v>
      </c>
      <c r="R2513" s="23" t="s">
        <v>50</v>
      </c>
      <c r="S2513" s="23" t="s">
        <v>36</v>
      </c>
    </row>
    <row r="2514" spans="1:19" x14ac:dyDescent="0.35">
      <c r="A2514" s="23" t="str">
        <f t="shared" si="450"/>
        <v>Rodriguez Stjepanovic Luka</v>
      </c>
      <c r="B2514" s="23" t="str">
        <f t="shared" si="451"/>
        <v>752.14.116.0</v>
      </c>
      <c r="C2514" s="23" t="str">
        <f t="shared" si="452"/>
        <v>R5</v>
      </c>
      <c r="D2514" s="23">
        <f t="shared" si="453"/>
        <v>5.718</v>
      </c>
      <c r="E2514" s="23" t="str">
        <f t="shared" si="454"/>
        <v>12&amp;U</v>
      </c>
      <c r="F2514" s="23" t="str">
        <f t="shared" si="455"/>
        <v>A</v>
      </c>
      <c r="G2514" s="27" t="s">
        <v>4910</v>
      </c>
      <c r="H2514" s="27" t="str">
        <f t="shared" si="449"/>
        <v/>
      </c>
      <c r="I2514" s="23" t="str">
        <f t="shared" si="456"/>
        <v>Messieurs</v>
      </c>
      <c r="J2514" t="str">
        <f t="shared" si="457"/>
        <v>116.0</v>
      </c>
      <c r="K2514">
        <f t="shared" si="458"/>
        <v>1</v>
      </c>
      <c r="L2514" s="23" t="str">
        <f t="shared" si="459"/>
        <v>R5 </v>
      </c>
      <c r="M2514" s="23" t="s">
        <v>6251</v>
      </c>
      <c r="N2514" s="23" t="s">
        <v>6252</v>
      </c>
      <c r="O2514" s="23" t="s">
        <v>2536</v>
      </c>
      <c r="P2514" s="23">
        <v>2743</v>
      </c>
      <c r="Q2514" s="23">
        <v>5.718</v>
      </c>
      <c r="R2514" s="23" t="s">
        <v>50</v>
      </c>
      <c r="S2514" s="23" t="s">
        <v>36</v>
      </c>
    </row>
    <row r="2515" spans="1:19" x14ac:dyDescent="0.35">
      <c r="A2515" s="23" t="str">
        <f t="shared" si="450"/>
        <v>Roduit Guérin</v>
      </c>
      <c r="B2515" s="23" t="str">
        <f t="shared" si="451"/>
        <v>752.01.152.0</v>
      </c>
      <c r="C2515" s="23" t="str">
        <f t="shared" si="452"/>
        <v>R8</v>
      </c>
      <c r="D2515" s="23">
        <f t="shared" si="453"/>
        <v>1.5880000000000001</v>
      </c>
      <c r="E2515" s="23" t="str">
        <f t="shared" si="454"/>
        <v>A</v>
      </c>
      <c r="F2515" s="23" t="str">
        <f t="shared" si="455"/>
        <v>S</v>
      </c>
      <c r="G2515" s="27" t="s">
        <v>26</v>
      </c>
      <c r="H2515" s="27" t="str">
        <f t="shared" si="449"/>
        <v/>
      </c>
      <c r="I2515" s="23" t="str">
        <f t="shared" si="456"/>
        <v>Messieurs</v>
      </c>
      <c r="J2515" t="str">
        <f t="shared" si="457"/>
        <v>152.0</v>
      </c>
      <c r="K2515">
        <f t="shared" si="458"/>
        <v>1</v>
      </c>
      <c r="L2515" s="23" t="str">
        <f t="shared" si="459"/>
        <v>R8 </v>
      </c>
      <c r="M2515" s="23" t="s">
        <v>2087</v>
      </c>
      <c r="N2515" s="23" t="s">
        <v>2088</v>
      </c>
      <c r="O2515" s="23" t="s">
        <v>2522</v>
      </c>
      <c r="P2515" s="23">
        <v>22840</v>
      </c>
      <c r="Q2515" s="23">
        <v>1.5880000000000001</v>
      </c>
      <c r="R2515" s="23" t="s">
        <v>36</v>
      </c>
      <c r="S2515" s="23" t="s">
        <v>822</v>
      </c>
    </row>
    <row r="2516" spans="1:19" x14ac:dyDescent="0.35">
      <c r="A2516" s="23" t="str">
        <f t="shared" si="450"/>
        <v>Roduit Stéphane</v>
      </c>
      <c r="B2516" s="23" t="str">
        <f t="shared" si="451"/>
        <v>752.65.130.0</v>
      </c>
      <c r="C2516" s="23" t="str">
        <f t="shared" si="452"/>
        <v>R9</v>
      </c>
      <c r="D2516" s="23">
        <f t="shared" si="453"/>
        <v>0.75</v>
      </c>
      <c r="E2516" s="23" t="str">
        <f t="shared" si="454"/>
        <v>60+</v>
      </c>
      <c r="F2516" s="23" t="str">
        <f t="shared" si="455"/>
        <v>S</v>
      </c>
      <c r="G2516" s="27" t="s">
        <v>26</v>
      </c>
      <c r="H2516" s="27" t="str">
        <f t="shared" si="449"/>
        <v/>
      </c>
      <c r="I2516" s="23" t="str">
        <f t="shared" si="456"/>
        <v>Messieurs</v>
      </c>
      <c r="J2516" t="str">
        <f t="shared" si="457"/>
        <v>130.0</v>
      </c>
      <c r="K2516">
        <f t="shared" si="458"/>
        <v>1</v>
      </c>
      <c r="L2516" s="23" t="str">
        <f t="shared" si="459"/>
        <v>R9 </v>
      </c>
      <c r="M2516" s="23" t="s">
        <v>174</v>
      </c>
      <c r="N2516" s="23" t="s">
        <v>175</v>
      </c>
      <c r="O2516" s="23" t="s">
        <v>2525</v>
      </c>
      <c r="P2516" s="23">
        <v>32606</v>
      </c>
      <c r="Q2516" s="23">
        <v>0.75</v>
      </c>
      <c r="R2516" s="23" t="s">
        <v>47</v>
      </c>
      <c r="S2516" s="23" t="s">
        <v>822</v>
      </c>
    </row>
    <row r="2517" spans="1:19" x14ac:dyDescent="0.35">
      <c r="A2517" s="23" t="str">
        <f t="shared" si="450"/>
        <v>Roduit-Ducrey Julie</v>
      </c>
      <c r="B2517" s="23" t="str">
        <f t="shared" si="451"/>
        <v>293.94.617.0</v>
      </c>
      <c r="C2517" s="23" t="str">
        <f t="shared" si="452"/>
        <v>R8</v>
      </c>
      <c r="D2517" s="23">
        <f t="shared" si="453"/>
        <v>1.623</v>
      </c>
      <c r="E2517" s="23" t="str">
        <f t="shared" si="454"/>
        <v>30+</v>
      </c>
      <c r="F2517" s="23" t="str">
        <f t="shared" si="455"/>
        <v>A</v>
      </c>
      <c r="G2517" s="27" t="s">
        <v>25</v>
      </c>
      <c r="H2517" s="27" t="str">
        <f t="shared" si="449"/>
        <v/>
      </c>
      <c r="I2517" s="23" t="str">
        <f t="shared" si="456"/>
        <v>Dames</v>
      </c>
      <c r="J2517" t="str">
        <f t="shared" si="457"/>
        <v>617.0</v>
      </c>
      <c r="K2517">
        <f t="shared" si="458"/>
        <v>6</v>
      </c>
      <c r="L2517" s="23" t="str">
        <f t="shared" si="459"/>
        <v>R8 </v>
      </c>
      <c r="M2517" s="23" t="s">
        <v>82</v>
      </c>
      <c r="N2517" s="23" t="s">
        <v>2825</v>
      </c>
      <c r="O2517" s="23" t="s">
        <v>2522</v>
      </c>
      <c r="P2517" s="23">
        <v>8158</v>
      </c>
      <c r="Q2517" s="23">
        <v>1.623</v>
      </c>
      <c r="R2517" s="23" t="s">
        <v>35</v>
      </c>
      <c r="S2517" s="23" t="s">
        <v>36</v>
      </c>
    </row>
    <row r="2518" spans="1:19" x14ac:dyDescent="0.35">
      <c r="A2518" s="23" t="str">
        <f t="shared" si="450"/>
        <v>Roecker Antoine</v>
      </c>
      <c r="B2518" s="23" t="str">
        <f t="shared" si="451"/>
        <v>751.95.310.0</v>
      </c>
      <c r="C2518" s="23" t="str">
        <f t="shared" si="452"/>
        <v>R5</v>
      </c>
      <c r="D2518" s="23">
        <f t="shared" si="453"/>
        <v>4.9640000000000004</v>
      </c>
      <c r="E2518" s="23" t="str">
        <f t="shared" si="454"/>
        <v>A</v>
      </c>
      <c r="F2518" s="23" t="str">
        <f t="shared" si="455"/>
        <v>A</v>
      </c>
      <c r="G2518" s="27" t="s">
        <v>28</v>
      </c>
      <c r="H2518" s="27" t="str">
        <f t="shared" si="449"/>
        <v/>
      </c>
      <c r="I2518" s="23" t="str">
        <f t="shared" si="456"/>
        <v>Messieurs</v>
      </c>
      <c r="J2518" t="str">
        <f t="shared" si="457"/>
        <v>310.0</v>
      </c>
      <c r="K2518">
        <f t="shared" si="458"/>
        <v>3</v>
      </c>
      <c r="L2518" s="23" t="str">
        <f t="shared" si="459"/>
        <v>R5 </v>
      </c>
      <c r="M2518" s="23" t="s">
        <v>6069</v>
      </c>
      <c r="N2518" s="23" t="s">
        <v>6070</v>
      </c>
      <c r="O2518" s="23" t="s">
        <v>2536</v>
      </c>
      <c r="P2518" s="23">
        <v>4387</v>
      </c>
      <c r="Q2518" s="23">
        <v>4.9640000000000004</v>
      </c>
      <c r="R2518" s="23" t="s">
        <v>36</v>
      </c>
      <c r="S2518" s="23" t="s">
        <v>36</v>
      </c>
    </row>
    <row r="2519" spans="1:19" x14ac:dyDescent="0.35">
      <c r="A2519" s="23" t="str">
        <f t="shared" si="450"/>
        <v>Roesch Vincent</v>
      </c>
      <c r="B2519" s="23" t="str">
        <f t="shared" si="451"/>
        <v>758.90.445.0</v>
      </c>
      <c r="C2519" s="23" t="str">
        <f t="shared" si="452"/>
        <v>R9</v>
      </c>
      <c r="D2519" s="23">
        <f t="shared" si="453"/>
        <v>0.75</v>
      </c>
      <c r="E2519" s="23" t="str">
        <f t="shared" si="454"/>
        <v>35+</v>
      </c>
      <c r="F2519" s="23" t="str">
        <f t="shared" si="455"/>
        <v>S</v>
      </c>
      <c r="G2519" s="27" t="s">
        <v>497</v>
      </c>
      <c r="H2519" s="27" t="str">
        <f t="shared" si="449"/>
        <v/>
      </c>
      <c r="I2519" s="23" t="str">
        <f t="shared" si="456"/>
        <v>Messieurs</v>
      </c>
      <c r="J2519" t="str">
        <f t="shared" si="457"/>
        <v>445.0</v>
      </c>
      <c r="K2519">
        <f t="shared" si="458"/>
        <v>4</v>
      </c>
      <c r="L2519" s="23" t="str">
        <f t="shared" si="459"/>
        <v>R9 </v>
      </c>
      <c r="M2519" s="23" t="s">
        <v>1285</v>
      </c>
      <c r="N2519" s="23" t="s">
        <v>1286</v>
      </c>
      <c r="O2519" s="23" t="s">
        <v>2525</v>
      </c>
      <c r="P2519" s="23">
        <v>32606</v>
      </c>
      <c r="Q2519" s="23">
        <v>0.75</v>
      </c>
      <c r="R2519" s="23" t="s">
        <v>42</v>
      </c>
      <c r="S2519" s="23" t="s">
        <v>822</v>
      </c>
    </row>
    <row r="2520" spans="1:19" x14ac:dyDescent="0.35">
      <c r="A2520" s="23" t="str">
        <f t="shared" si="450"/>
        <v>Roessing Noémi</v>
      </c>
      <c r="B2520" s="23" t="str">
        <f t="shared" si="451"/>
        <v>759.15.656.0</v>
      </c>
      <c r="C2520" s="23" t="str">
        <f t="shared" si="452"/>
        <v>R9</v>
      </c>
      <c r="D2520" s="23">
        <f t="shared" si="453"/>
        <v>0.75</v>
      </c>
      <c r="E2520" s="23" t="str">
        <f t="shared" si="454"/>
        <v>12&amp;U</v>
      </c>
      <c r="F2520" s="23" t="str">
        <f t="shared" si="455"/>
        <v>S</v>
      </c>
      <c r="G2520" s="27" t="s">
        <v>493</v>
      </c>
      <c r="H2520" s="27" t="str">
        <f t="shared" si="449"/>
        <v/>
      </c>
      <c r="I2520" s="23" t="str">
        <f t="shared" si="456"/>
        <v>Dames</v>
      </c>
      <c r="J2520" t="str">
        <f t="shared" si="457"/>
        <v>656.0</v>
      </c>
      <c r="K2520">
        <f t="shared" si="458"/>
        <v>6</v>
      </c>
      <c r="L2520" s="23" t="str">
        <f t="shared" si="459"/>
        <v>R9 </v>
      </c>
      <c r="M2520" s="23" t="s">
        <v>3616</v>
      </c>
      <c r="N2520" s="23" t="s">
        <v>3617</v>
      </c>
      <c r="O2520" s="23" t="s">
        <v>2525</v>
      </c>
      <c r="P2520" s="23">
        <v>11849</v>
      </c>
      <c r="Q2520" s="23">
        <v>0.75</v>
      </c>
      <c r="R2520" s="23" t="s">
        <v>50</v>
      </c>
      <c r="S2520" s="23" t="s">
        <v>822</v>
      </c>
    </row>
    <row r="2521" spans="1:19" x14ac:dyDescent="0.35">
      <c r="A2521" s="23" t="str">
        <f t="shared" si="450"/>
        <v>Rogeon Lucie</v>
      </c>
      <c r="B2521" s="23" t="str">
        <f t="shared" si="451"/>
        <v>752.63.649.0</v>
      </c>
      <c r="C2521" s="23" t="str">
        <f t="shared" si="452"/>
        <v>R7</v>
      </c>
      <c r="D2521" s="23">
        <f t="shared" si="453"/>
        <v>2.0430000000000001</v>
      </c>
      <c r="E2521" s="23" t="str">
        <f t="shared" si="454"/>
        <v>60+</v>
      </c>
      <c r="F2521" s="23" t="str">
        <f t="shared" si="455"/>
        <v>A</v>
      </c>
      <c r="G2521" s="27" t="s">
        <v>3273</v>
      </c>
      <c r="H2521" s="27" t="str">
        <f t="shared" si="449"/>
        <v/>
      </c>
      <c r="I2521" s="23" t="str">
        <f t="shared" si="456"/>
        <v>Dames</v>
      </c>
      <c r="J2521" t="str">
        <f t="shared" si="457"/>
        <v>649.0</v>
      </c>
      <c r="K2521">
        <f t="shared" si="458"/>
        <v>6</v>
      </c>
      <c r="L2521" s="23" t="str">
        <f t="shared" si="459"/>
        <v>R7 </v>
      </c>
      <c r="M2521" s="23" t="s">
        <v>3325</v>
      </c>
      <c r="N2521" s="23" t="s">
        <v>3326</v>
      </c>
      <c r="O2521" s="23" t="s">
        <v>2518</v>
      </c>
      <c r="P2521" s="23">
        <v>6752</v>
      </c>
      <c r="Q2521" s="23">
        <v>2.0430000000000001</v>
      </c>
      <c r="R2521" s="23" t="s">
        <v>47</v>
      </c>
      <c r="S2521" s="23" t="s">
        <v>36</v>
      </c>
    </row>
    <row r="2522" spans="1:19" x14ac:dyDescent="0.35">
      <c r="A2522" s="23" t="str">
        <f t="shared" si="450"/>
        <v>Roggo Matteo</v>
      </c>
      <c r="B2522" s="23" t="str">
        <f t="shared" si="451"/>
        <v>752.03.381.0</v>
      </c>
      <c r="C2522" s="23" t="str">
        <f t="shared" si="452"/>
        <v>R9</v>
      </c>
      <c r="D2522" s="23">
        <f t="shared" si="453"/>
        <v>0.75</v>
      </c>
      <c r="E2522" s="23" t="str">
        <f t="shared" si="454"/>
        <v>A</v>
      </c>
      <c r="F2522" s="23" t="str">
        <f t="shared" si="455"/>
        <v>S</v>
      </c>
      <c r="G2522" s="27" t="s">
        <v>4910</v>
      </c>
      <c r="H2522" s="27" t="str">
        <f t="shared" si="449"/>
        <v/>
      </c>
      <c r="I2522" s="23" t="str">
        <f t="shared" si="456"/>
        <v>Messieurs</v>
      </c>
      <c r="J2522" t="str">
        <f t="shared" si="457"/>
        <v>381.0</v>
      </c>
      <c r="K2522">
        <f t="shared" si="458"/>
        <v>3</v>
      </c>
      <c r="L2522" s="23" t="str">
        <f t="shared" si="459"/>
        <v>R9 </v>
      </c>
      <c r="M2522" s="23" t="s">
        <v>6934</v>
      </c>
      <c r="N2522" s="23" t="s">
        <v>6935</v>
      </c>
      <c r="O2522" s="23" t="s">
        <v>2525</v>
      </c>
      <c r="P2522" s="23">
        <v>32606</v>
      </c>
      <c r="Q2522" s="23">
        <v>0.75</v>
      </c>
      <c r="R2522" s="23" t="s">
        <v>36</v>
      </c>
      <c r="S2522" s="23" t="s">
        <v>822</v>
      </c>
    </row>
    <row r="2523" spans="1:19" x14ac:dyDescent="0.35">
      <c r="A2523" s="23" t="str">
        <f t="shared" si="450"/>
        <v>Roh Bastien</v>
      </c>
      <c r="B2523" s="23" t="str">
        <f t="shared" si="451"/>
        <v>753.99.259.0</v>
      </c>
      <c r="C2523" s="23" t="str">
        <f t="shared" si="452"/>
        <v>R6</v>
      </c>
      <c r="D2523" s="23">
        <f t="shared" si="453"/>
        <v>4.6269999999999998</v>
      </c>
      <c r="E2523" s="23" t="str">
        <f t="shared" si="454"/>
        <v>A</v>
      </c>
      <c r="F2523" s="23" t="str">
        <f t="shared" si="455"/>
        <v>A</v>
      </c>
      <c r="G2523" s="27" t="s">
        <v>25</v>
      </c>
      <c r="H2523" s="27" t="str">
        <f t="shared" ref="H2523:H2585" si="460">IF(B2523=B2522,1,"")</f>
        <v/>
      </c>
      <c r="I2523" s="23" t="str">
        <f t="shared" si="456"/>
        <v>Messieurs</v>
      </c>
      <c r="J2523" t="str">
        <f t="shared" si="457"/>
        <v>259.0</v>
      </c>
      <c r="K2523">
        <f t="shared" si="458"/>
        <v>2</v>
      </c>
      <c r="L2523" s="23" t="str">
        <f t="shared" si="459"/>
        <v>R6 </v>
      </c>
      <c r="M2523" s="23" t="s">
        <v>103</v>
      </c>
      <c r="N2523" s="23" t="s">
        <v>104</v>
      </c>
      <c r="O2523" s="23" t="s">
        <v>2517</v>
      </c>
      <c r="P2523" s="23">
        <v>5421</v>
      </c>
      <c r="Q2523" s="23">
        <v>4.6269999999999998</v>
      </c>
      <c r="R2523" s="23" t="s">
        <v>36</v>
      </c>
      <c r="S2523" s="23" t="s">
        <v>36</v>
      </c>
    </row>
    <row r="2524" spans="1:19" x14ac:dyDescent="0.35">
      <c r="A2524" s="23" t="str">
        <f t="shared" si="450"/>
        <v>Roh Cédric</v>
      </c>
      <c r="B2524" s="23" t="str">
        <f t="shared" si="451"/>
        <v>753.73.247.0</v>
      </c>
      <c r="C2524" s="23" t="str">
        <f t="shared" si="452"/>
        <v>R8</v>
      </c>
      <c r="D2524" s="23">
        <f t="shared" si="453"/>
        <v>1.4630000000000001</v>
      </c>
      <c r="E2524" s="23" t="str">
        <f t="shared" si="454"/>
        <v>50+</v>
      </c>
      <c r="F2524" s="23" t="str">
        <f t="shared" si="455"/>
        <v>A</v>
      </c>
      <c r="G2524" s="27" t="s">
        <v>25</v>
      </c>
      <c r="H2524" s="27" t="str">
        <f t="shared" si="460"/>
        <v/>
      </c>
      <c r="I2524" s="23" t="str">
        <f t="shared" si="456"/>
        <v>Messieurs</v>
      </c>
      <c r="J2524" t="str">
        <f t="shared" si="457"/>
        <v>247.0</v>
      </c>
      <c r="K2524">
        <f t="shared" si="458"/>
        <v>2</v>
      </c>
      <c r="L2524" s="23" t="str">
        <f t="shared" si="459"/>
        <v>R8 </v>
      </c>
      <c r="M2524" s="23" t="s">
        <v>140</v>
      </c>
      <c r="N2524" s="23" t="s">
        <v>141</v>
      </c>
      <c r="O2524" s="23" t="s">
        <v>2522</v>
      </c>
      <c r="P2524" s="23">
        <v>24007</v>
      </c>
      <c r="Q2524" s="23">
        <v>1.4630000000000001</v>
      </c>
      <c r="R2524" s="23" t="s">
        <v>39</v>
      </c>
      <c r="S2524" s="23" t="s">
        <v>36</v>
      </c>
    </row>
    <row r="2525" spans="1:19" x14ac:dyDescent="0.35">
      <c r="A2525" s="23" t="str">
        <f t="shared" si="450"/>
        <v>Roh Loic</v>
      </c>
      <c r="B2525" s="23" t="str">
        <f t="shared" si="451"/>
        <v>753.04.283.0</v>
      </c>
      <c r="C2525" s="23" t="str">
        <f t="shared" si="452"/>
        <v>R9</v>
      </c>
      <c r="D2525" s="23">
        <f t="shared" si="453"/>
        <v>0.75</v>
      </c>
      <c r="E2525" s="23" t="str">
        <f t="shared" si="454"/>
        <v>A</v>
      </c>
      <c r="F2525" s="23" t="str">
        <f t="shared" si="455"/>
        <v>S</v>
      </c>
      <c r="G2525" s="27" t="s">
        <v>25</v>
      </c>
      <c r="H2525" s="27" t="str">
        <f t="shared" si="460"/>
        <v/>
      </c>
      <c r="I2525" s="23" t="str">
        <f t="shared" si="456"/>
        <v>Messieurs</v>
      </c>
      <c r="J2525" t="str">
        <f t="shared" si="457"/>
        <v>283.0</v>
      </c>
      <c r="K2525">
        <f t="shared" si="458"/>
        <v>2</v>
      </c>
      <c r="L2525" s="23" t="str">
        <f t="shared" si="459"/>
        <v>R9 </v>
      </c>
      <c r="M2525" s="23" t="s">
        <v>149</v>
      </c>
      <c r="N2525" s="23" t="s">
        <v>150</v>
      </c>
      <c r="O2525" s="23" t="s">
        <v>2525</v>
      </c>
      <c r="P2525" s="23">
        <v>32606</v>
      </c>
      <c r="Q2525" s="23">
        <v>0.75</v>
      </c>
      <c r="R2525" s="23" t="s">
        <v>36</v>
      </c>
      <c r="S2525" s="23" t="s">
        <v>822</v>
      </c>
    </row>
    <row r="2526" spans="1:19" x14ac:dyDescent="0.35">
      <c r="A2526" s="23" t="str">
        <f t="shared" si="450"/>
        <v>Roh Nathan</v>
      </c>
      <c r="B2526" s="23" t="str">
        <f t="shared" si="451"/>
        <v>753.05.288.0</v>
      </c>
      <c r="C2526" s="23" t="str">
        <f t="shared" si="452"/>
        <v>R9</v>
      </c>
      <c r="D2526" s="23">
        <f t="shared" si="453"/>
        <v>0.75</v>
      </c>
      <c r="E2526" s="23" t="str">
        <f t="shared" si="454"/>
        <v>A</v>
      </c>
      <c r="F2526" s="23" t="str">
        <f t="shared" si="455"/>
        <v>S</v>
      </c>
      <c r="G2526" s="27" t="s">
        <v>25</v>
      </c>
      <c r="H2526" s="27" t="str">
        <f t="shared" si="460"/>
        <v/>
      </c>
      <c r="I2526" s="23" t="str">
        <f t="shared" si="456"/>
        <v>Messieurs</v>
      </c>
      <c r="J2526" t="str">
        <f t="shared" si="457"/>
        <v>288.0</v>
      </c>
      <c r="K2526">
        <f t="shared" si="458"/>
        <v>2</v>
      </c>
      <c r="L2526" s="23" t="str">
        <f t="shared" si="459"/>
        <v>R9 </v>
      </c>
      <c r="M2526" s="23" t="s">
        <v>142</v>
      </c>
      <c r="N2526" s="23" t="s">
        <v>143</v>
      </c>
      <c r="O2526" s="23" t="s">
        <v>2525</v>
      </c>
      <c r="P2526" s="23">
        <v>32606</v>
      </c>
      <c r="Q2526" s="23">
        <v>0.75</v>
      </c>
      <c r="R2526" s="23" t="s">
        <v>36</v>
      </c>
      <c r="S2526" s="23" t="s">
        <v>822</v>
      </c>
    </row>
    <row r="2527" spans="1:19" x14ac:dyDescent="0.35">
      <c r="A2527" s="23" t="str">
        <f t="shared" si="450"/>
        <v>Rohanimoghadam Yasaman</v>
      </c>
      <c r="B2527" s="23" t="str">
        <f t="shared" si="451"/>
        <v>753.05.703.0</v>
      </c>
      <c r="C2527" s="23" t="str">
        <f t="shared" si="452"/>
        <v>R9</v>
      </c>
      <c r="D2527" s="23">
        <f t="shared" si="453"/>
        <v>0.75</v>
      </c>
      <c r="E2527" s="23" t="str">
        <f t="shared" si="454"/>
        <v>A</v>
      </c>
      <c r="F2527" s="23" t="str">
        <f t="shared" si="455"/>
        <v>S</v>
      </c>
      <c r="G2527" s="27" t="s">
        <v>5553</v>
      </c>
      <c r="H2527" s="27" t="str">
        <f t="shared" si="460"/>
        <v/>
      </c>
      <c r="I2527" s="23" t="str">
        <f t="shared" si="456"/>
        <v>Dames</v>
      </c>
      <c r="J2527" t="str">
        <f t="shared" si="457"/>
        <v>703.0</v>
      </c>
      <c r="K2527">
        <f t="shared" si="458"/>
        <v>7</v>
      </c>
      <c r="L2527" s="23" t="str">
        <f t="shared" si="459"/>
        <v>R9 </v>
      </c>
      <c r="M2527" s="23" t="s">
        <v>5279</v>
      </c>
      <c r="N2527" s="23" t="s">
        <v>5280</v>
      </c>
      <c r="O2527" s="23" t="s">
        <v>2525</v>
      </c>
      <c r="P2527" s="23">
        <v>11849</v>
      </c>
      <c r="Q2527" s="23">
        <v>0.75</v>
      </c>
      <c r="R2527" s="23" t="s">
        <v>36</v>
      </c>
      <c r="S2527" s="23" t="s">
        <v>822</v>
      </c>
    </row>
    <row r="2528" spans="1:19" x14ac:dyDescent="0.35">
      <c r="A2528" s="23" t="str">
        <f t="shared" si="450"/>
        <v>Rohrer Edwilson</v>
      </c>
      <c r="B2528" s="23" t="str">
        <f t="shared" si="451"/>
        <v>754.75.106.0</v>
      </c>
      <c r="C2528" s="23" t="str">
        <f t="shared" si="452"/>
        <v>R7</v>
      </c>
      <c r="D2528" s="23">
        <f t="shared" si="453"/>
        <v>2.7850000000000001</v>
      </c>
      <c r="E2528" s="23" t="str">
        <f t="shared" si="454"/>
        <v>50+</v>
      </c>
      <c r="F2528" s="23" t="str">
        <f t="shared" si="455"/>
        <v>S</v>
      </c>
      <c r="G2528" s="27" t="s">
        <v>5553</v>
      </c>
      <c r="H2528" s="27" t="str">
        <f t="shared" si="460"/>
        <v/>
      </c>
      <c r="I2528" s="23" t="str">
        <f t="shared" si="456"/>
        <v>Messieurs</v>
      </c>
      <c r="J2528" t="str">
        <f t="shared" si="457"/>
        <v>106.0</v>
      </c>
      <c r="K2528">
        <f t="shared" si="458"/>
        <v>1</v>
      </c>
      <c r="L2528" s="23" t="str">
        <f t="shared" si="459"/>
        <v>R7 </v>
      </c>
      <c r="M2528" s="23" t="s">
        <v>5169</v>
      </c>
      <c r="N2528" s="23" t="s">
        <v>5170</v>
      </c>
      <c r="O2528" s="23" t="s">
        <v>2518</v>
      </c>
      <c r="P2528" s="23">
        <v>13964</v>
      </c>
      <c r="Q2528" s="23">
        <v>2.7850000000000001</v>
      </c>
      <c r="R2528" s="23" t="s">
        <v>39</v>
      </c>
      <c r="S2528" s="23" t="s">
        <v>822</v>
      </c>
    </row>
    <row r="2529" spans="1:19" x14ac:dyDescent="0.35">
      <c r="A2529" s="23" t="str">
        <f t="shared" si="450"/>
        <v>Rohrer Michaël</v>
      </c>
      <c r="B2529" s="23" t="str">
        <f t="shared" si="451"/>
        <v>754.92.172.0</v>
      </c>
      <c r="C2529" s="23" t="str">
        <f t="shared" si="452"/>
        <v>R9</v>
      </c>
      <c r="D2529" s="23">
        <f t="shared" si="453"/>
        <v>0.75</v>
      </c>
      <c r="E2529" s="23" t="str">
        <f t="shared" si="454"/>
        <v>A</v>
      </c>
      <c r="F2529" s="23" t="str">
        <f t="shared" si="455"/>
        <v>S</v>
      </c>
      <c r="G2529" s="27" t="s">
        <v>497</v>
      </c>
      <c r="H2529" s="27" t="str">
        <f t="shared" si="460"/>
        <v/>
      </c>
      <c r="I2529" s="23" t="str">
        <f t="shared" si="456"/>
        <v>Messieurs</v>
      </c>
      <c r="J2529" t="str">
        <f t="shared" si="457"/>
        <v>172.0</v>
      </c>
      <c r="K2529">
        <f t="shared" si="458"/>
        <v>1</v>
      </c>
      <c r="L2529" s="23" t="str">
        <f t="shared" si="459"/>
        <v>R9 </v>
      </c>
      <c r="M2529" s="23" t="s">
        <v>1287</v>
      </c>
      <c r="N2529" s="23" t="s">
        <v>1288</v>
      </c>
      <c r="O2529" s="23" t="s">
        <v>2525</v>
      </c>
      <c r="P2529" s="23">
        <v>32606</v>
      </c>
      <c r="Q2529" s="23">
        <v>0.75</v>
      </c>
      <c r="R2529" s="23" t="s">
        <v>36</v>
      </c>
      <c r="S2529" s="23" t="s">
        <v>822</v>
      </c>
    </row>
    <row r="2530" spans="1:19" x14ac:dyDescent="0.35">
      <c r="A2530" s="23" t="str">
        <f t="shared" si="450"/>
        <v>Roisin Yves</v>
      </c>
      <c r="B2530" s="23" t="str">
        <f t="shared" si="451"/>
        <v>755.77.155.1</v>
      </c>
      <c r="C2530" s="23" t="str">
        <f t="shared" si="452"/>
        <v>R8</v>
      </c>
      <c r="D2530" s="23">
        <f t="shared" si="453"/>
        <v>1.6930000000000001</v>
      </c>
      <c r="E2530" s="23" t="str">
        <f t="shared" si="454"/>
        <v>45+</v>
      </c>
      <c r="F2530" s="23" t="str">
        <f t="shared" si="455"/>
        <v>A</v>
      </c>
      <c r="G2530" s="27" t="s">
        <v>2786</v>
      </c>
      <c r="H2530" s="27" t="str">
        <f t="shared" si="460"/>
        <v/>
      </c>
      <c r="I2530" s="23" t="str">
        <f t="shared" si="456"/>
        <v>Messieurs</v>
      </c>
      <c r="J2530" t="str">
        <f t="shared" si="457"/>
        <v>155.1</v>
      </c>
      <c r="K2530">
        <f t="shared" si="458"/>
        <v>1</v>
      </c>
      <c r="L2530" s="23" t="str">
        <f t="shared" si="459"/>
        <v>R8 </v>
      </c>
      <c r="M2530" s="23" t="s">
        <v>3010</v>
      </c>
      <c r="N2530" s="23" t="s">
        <v>3011</v>
      </c>
      <c r="O2530" s="23" t="s">
        <v>2522</v>
      </c>
      <c r="P2530" s="23">
        <v>21925</v>
      </c>
      <c r="Q2530" s="23">
        <v>1.6930000000000001</v>
      </c>
      <c r="R2530" s="23" t="s">
        <v>76</v>
      </c>
      <c r="S2530" s="23" t="s">
        <v>36</v>
      </c>
    </row>
    <row r="2531" spans="1:19" x14ac:dyDescent="0.35">
      <c r="A2531" s="23" t="str">
        <f t="shared" si="450"/>
        <v>Roland Alexandre</v>
      </c>
      <c r="B2531" s="23" t="str">
        <f t="shared" si="451"/>
        <v>755.93.335.0</v>
      </c>
      <c r="C2531" s="23" t="str">
        <f t="shared" si="452"/>
        <v>R9</v>
      </c>
      <c r="D2531" s="23">
        <f t="shared" si="453"/>
        <v>0.75</v>
      </c>
      <c r="E2531" s="23" t="str">
        <f t="shared" si="454"/>
        <v>A</v>
      </c>
      <c r="F2531" s="23" t="str">
        <f t="shared" si="455"/>
        <v>S</v>
      </c>
      <c r="G2531" s="27" t="s">
        <v>497</v>
      </c>
      <c r="H2531" s="27" t="str">
        <f t="shared" si="460"/>
        <v/>
      </c>
      <c r="I2531" s="23" t="str">
        <f t="shared" si="456"/>
        <v>Messieurs</v>
      </c>
      <c r="J2531" t="str">
        <f t="shared" si="457"/>
        <v>335.0</v>
      </c>
      <c r="K2531">
        <f t="shared" si="458"/>
        <v>3</v>
      </c>
      <c r="L2531" s="23" t="str">
        <f t="shared" si="459"/>
        <v>R9 </v>
      </c>
      <c r="M2531" s="23" t="s">
        <v>1289</v>
      </c>
      <c r="N2531" s="23" t="s">
        <v>1290</v>
      </c>
      <c r="O2531" s="23" t="s">
        <v>2525</v>
      </c>
      <c r="P2531" s="23">
        <v>32606</v>
      </c>
      <c r="Q2531" s="23">
        <v>0.75</v>
      </c>
      <c r="R2531" s="23" t="s">
        <v>36</v>
      </c>
      <c r="S2531" s="23" t="s">
        <v>822</v>
      </c>
    </row>
    <row r="2532" spans="1:19" x14ac:dyDescent="0.35">
      <c r="A2532" s="23" t="str">
        <f t="shared" si="450"/>
        <v>Rollot Petreymann Laurence</v>
      </c>
      <c r="B2532" s="23" t="str">
        <f t="shared" si="451"/>
        <v>755.66.681.0</v>
      </c>
      <c r="C2532" s="23" t="str">
        <f t="shared" si="452"/>
        <v>R9</v>
      </c>
      <c r="D2532" s="23">
        <f t="shared" si="453"/>
        <v>0.75</v>
      </c>
      <c r="E2532" s="23" t="str">
        <f t="shared" si="454"/>
        <v>60+</v>
      </c>
      <c r="F2532" s="23" t="str">
        <f t="shared" si="455"/>
        <v>S</v>
      </c>
      <c r="G2532" s="27" t="s">
        <v>1733</v>
      </c>
      <c r="H2532" s="27" t="str">
        <f t="shared" si="460"/>
        <v/>
      </c>
      <c r="I2532" s="23" t="str">
        <f t="shared" si="456"/>
        <v>Dames</v>
      </c>
      <c r="J2532" t="str">
        <f t="shared" si="457"/>
        <v>681.0</v>
      </c>
      <c r="K2532">
        <f t="shared" si="458"/>
        <v>6</v>
      </c>
      <c r="L2532" s="23" t="str">
        <f t="shared" si="459"/>
        <v>R9 </v>
      </c>
      <c r="M2532" s="23" t="s">
        <v>2693</v>
      </c>
      <c r="N2532" s="23" t="s">
        <v>2694</v>
      </c>
      <c r="O2532" s="23" t="s">
        <v>2525</v>
      </c>
      <c r="P2532" s="23">
        <v>11849</v>
      </c>
      <c r="Q2532" s="23">
        <v>0.75</v>
      </c>
      <c r="R2532" s="23" t="s">
        <v>47</v>
      </c>
      <c r="S2532" s="23" t="s">
        <v>822</v>
      </c>
    </row>
    <row r="2533" spans="1:19" x14ac:dyDescent="0.35">
      <c r="A2533" s="23" t="str">
        <f t="shared" si="450"/>
        <v>Roman Tom</v>
      </c>
      <c r="B2533" s="23" t="str">
        <f t="shared" si="451"/>
        <v>756.16.333.0</v>
      </c>
      <c r="C2533" s="23" t="str">
        <f t="shared" si="452"/>
        <v>R9</v>
      </c>
      <c r="D2533" s="23">
        <f t="shared" si="453"/>
        <v>0.745</v>
      </c>
      <c r="E2533" s="23" t="str">
        <f t="shared" si="454"/>
        <v>10&amp;U</v>
      </c>
      <c r="F2533" s="23" t="str">
        <f t="shared" si="455"/>
        <v>A</v>
      </c>
      <c r="G2533" s="27" t="s">
        <v>497</v>
      </c>
      <c r="H2533" s="27" t="str">
        <f t="shared" si="460"/>
        <v/>
      </c>
      <c r="I2533" s="23" t="str">
        <f t="shared" si="456"/>
        <v>Messieurs</v>
      </c>
      <c r="J2533" t="str">
        <f t="shared" si="457"/>
        <v>333.0</v>
      </c>
      <c r="K2533">
        <f t="shared" si="458"/>
        <v>3</v>
      </c>
      <c r="L2533" s="23" t="str">
        <f t="shared" si="459"/>
        <v>R9 </v>
      </c>
      <c r="M2533" s="23" t="s">
        <v>5647</v>
      </c>
      <c r="N2533" s="23" t="s">
        <v>5648</v>
      </c>
      <c r="O2533" s="23" t="s">
        <v>2525</v>
      </c>
      <c r="P2533" s="23">
        <v>44992</v>
      </c>
      <c r="Q2533" s="23">
        <v>0.745</v>
      </c>
      <c r="R2533" s="23" t="s">
        <v>106</v>
      </c>
      <c r="S2533" s="23" t="s">
        <v>36</v>
      </c>
    </row>
    <row r="2534" spans="1:19" x14ac:dyDescent="0.35">
      <c r="A2534" s="23" t="str">
        <f t="shared" si="450"/>
        <v>Romanens Bastien</v>
      </c>
      <c r="B2534" s="23" t="str">
        <f t="shared" si="451"/>
        <v>749.03.430.0</v>
      </c>
      <c r="C2534" s="23" t="str">
        <f t="shared" si="452"/>
        <v>R9</v>
      </c>
      <c r="D2534" s="23">
        <f t="shared" si="453"/>
        <v>0.745</v>
      </c>
      <c r="E2534" s="23" t="str">
        <f t="shared" si="454"/>
        <v>A</v>
      </c>
      <c r="F2534" s="23" t="str">
        <f t="shared" si="455"/>
        <v>A</v>
      </c>
      <c r="G2534" s="27" t="s">
        <v>2786</v>
      </c>
      <c r="H2534" s="27" t="str">
        <f t="shared" si="460"/>
        <v/>
      </c>
      <c r="I2534" s="23" t="str">
        <f t="shared" si="456"/>
        <v>Messieurs</v>
      </c>
      <c r="J2534" t="str">
        <f t="shared" si="457"/>
        <v>430.0</v>
      </c>
      <c r="K2534">
        <f t="shared" si="458"/>
        <v>4</v>
      </c>
      <c r="L2534" s="23" t="str">
        <f t="shared" si="459"/>
        <v>R9 </v>
      </c>
      <c r="M2534" s="23" t="s">
        <v>4950</v>
      </c>
      <c r="N2534" s="23" t="s">
        <v>4951</v>
      </c>
      <c r="O2534" s="23" t="s">
        <v>2525</v>
      </c>
      <c r="P2534" s="23">
        <v>44992</v>
      </c>
      <c r="Q2534" s="23">
        <v>0.745</v>
      </c>
      <c r="R2534" s="23" t="s">
        <v>36</v>
      </c>
      <c r="S2534" s="23" t="s">
        <v>36</v>
      </c>
    </row>
    <row r="2535" spans="1:19" x14ac:dyDescent="0.35">
      <c r="A2535" s="23" t="str">
        <f t="shared" si="450"/>
        <v>Romanens Carine</v>
      </c>
      <c r="B2535" s="23" t="str">
        <f t="shared" si="451"/>
        <v>756.72.760.0</v>
      </c>
      <c r="C2535" s="23" t="str">
        <f t="shared" si="452"/>
        <v>R7</v>
      </c>
      <c r="D2535" s="23">
        <f t="shared" si="453"/>
        <v>2.879</v>
      </c>
      <c r="E2535" s="23" t="str">
        <f t="shared" si="454"/>
        <v>50+</v>
      </c>
      <c r="F2535" s="23" t="str">
        <f t="shared" si="455"/>
        <v>A</v>
      </c>
      <c r="G2535" s="27" t="s">
        <v>2786</v>
      </c>
      <c r="H2535" s="27" t="str">
        <f t="shared" si="460"/>
        <v/>
      </c>
      <c r="I2535" s="23" t="str">
        <f t="shared" si="456"/>
        <v>Dames</v>
      </c>
      <c r="J2535" t="str">
        <f t="shared" si="457"/>
        <v>760.0</v>
      </c>
      <c r="K2535">
        <f t="shared" si="458"/>
        <v>7</v>
      </c>
      <c r="L2535" s="23" t="str">
        <f t="shared" si="459"/>
        <v>R7 </v>
      </c>
      <c r="M2535" s="23" t="s">
        <v>2894</v>
      </c>
      <c r="N2535" s="23" t="s">
        <v>2895</v>
      </c>
      <c r="O2535" s="23" t="s">
        <v>2518</v>
      </c>
      <c r="P2535" s="23">
        <v>4667</v>
      </c>
      <c r="Q2535" s="23">
        <v>2.879</v>
      </c>
      <c r="R2535" s="23" t="s">
        <v>39</v>
      </c>
      <c r="S2535" s="23" t="s">
        <v>36</v>
      </c>
    </row>
    <row r="2536" spans="1:19" x14ac:dyDescent="0.35">
      <c r="A2536" s="23" t="str">
        <f t="shared" si="450"/>
        <v>Romanens Jonathan</v>
      </c>
      <c r="B2536" s="23" t="str">
        <f t="shared" si="451"/>
        <v>756.89.334.0</v>
      </c>
      <c r="C2536" s="23" t="str">
        <f t="shared" si="452"/>
        <v>R7</v>
      </c>
      <c r="D2536" s="23">
        <f t="shared" si="453"/>
        <v>2.5579999999999998</v>
      </c>
      <c r="E2536" s="23" t="str">
        <f t="shared" si="454"/>
        <v>35+</v>
      </c>
      <c r="F2536" s="23" t="str">
        <f t="shared" si="455"/>
        <v>A</v>
      </c>
      <c r="G2536" s="27" t="s">
        <v>2786</v>
      </c>
      <c r="H2536" s="27" t="str">
        <f t="shared" si="460"/>
        <v/>
      </c>
      <c r="I2536" s="23" t="str">
        <f t="shared" si="456"/>
        <v>Messieurs</v>
      </c>
      <c r="J2536" t="str">
        <f t="shared" si="457"/>
        <v>334.0</v>
      </c>
      <c r="K2536">
        <f t="shared" si="458"/>
        <v>3</v>
      </c>
      <c r="L2536" s="23" t="str">
        <f t="shared" si="459"/>
        <v>R7 </v>
      </c>
      <c r="M2536" s="23" t="s">
        <v>3028</v>
      </c>
      <c r="N2536" s="23" t="s">
        <v>3029</v>
      </c>
      <c r="O2536" s="23" t="s">
        <v>2518</v>
      </c>
      <c r="P2536" s="23">
        <v>15382</v>
      </c>
      <c r="Q2536" s="23">
        <v>2.5579999999999998</v>
      </c>
      <c r="R2536" s="23" t="s">
        <v>42</v>
      </c>
      <c r="S2536" s="23" t="s">
        <v>36</v>
      </c>
    </row>
    <row r="2537" spans="1:19" x14ac:dyDescent="0.35">
      <c r="A2537" s="23" t="str">
        <f t="shared" si="450"/>
        <v>Roos Natacha</v>
      </c>
      <c r="B2537" s="23" t="str">
        <f t="shared" si="451"/>
        <v>749.78.826.0</v>
      </c>
      <c r="C2537" s="23" t="str">
        <f t="shared" si="452"/>
        <v>R9</v>
      </c>
      <c r="D2537" s="23">
        <f t="shared" si="453"/>
        <v>0.74299999999999999</v>
      </c>
      <c r="E2537" s="23" t="str">
        <f t="shared" si="454"/>
        <v>45+</v>
      </c>
      <c r="F2537" s="23" t="str">
        <f t="shared" si="455"/>
        <v>A</v>
      </c>
      <c r="G2537" s="27" t="s">
        <v>2786</v>
      </c>
      <c r="H2537" s="27" t="str">
        <f t="shared" si="460"/>
        <v/>
      </c>
      <c r="I2537" s="23" t="str">
        <f t="shared" si="456"/>
        <v>Dames</v>
      </c>
      <c r="J2537" t="str">
        <f t="shared" si="457"/>
        <v>826.0</v>
      </c>
      <c r="K2537">
        <f t="shared" si="458"/>
        <v>8</v>
      </c>
      <c r="L2537" s="23" t="str">
        <f t="shared" si="459"/>
        <v>R9 </v>
      </c>
      <c r="M2537" s="23" t="s">
        <v>4932</v>
      </c>
      <c r="N2537" s="23" t="s">
        <v>4933</v>
      </c>
      <c r="O2537" s="23" t="s">
        <v>2525</v>
      </c>
      <c r="P2537" s="23">
        <v>16773</v>
      </c>
      <c r="Q2537" s="23">
        <v>0.74299999999999999</v>
      </c>
      <c r="R2537" s="23" t="s">
        <v>76</v>
      </c>
      <c r="S2537" s="23" t="s">
        <v>36</v>
      </c>
    </row>
    <row r="2538" spans="1:19" x14ac:dyDescent="0.35">
      <c r="A2538" s="23" t="str">
        <f t="shared" si="450"/>
        <v>Roquette Caroline</v>
      </c>
      <c r="B2538" s="23" t="str">
        <f t="shared" si="451"/>
        <v>757.81.513.0</v>
      </c>
      <c r="C2538" s="23" t="str">
        <f t="shared" si="452"/>
        <v>R9</v>
      </c>
      <c r="D2538" s="23">
        <f t="shared" si="453"/>
        <v>0.75</v>
      </c>
      <c r="E2538" s="23" t="str">
        <f t="shared" si="454"/>
        <v>45+</v>
      </c>
      <c r="F2538" s="23" t="str">
        <f t="shared" si="455"/>
        <v>S</v>
      </c>
      <c r="G2538" s="27" t="s">
        <v>1733</v>
      </c>
      <c r="H2538" s="27" t="str">
        <f t="shared" si="460"/>
        <v/>
      </c>
      <c r="I2538" s="23" t="str">
        <f t="shared" si="456"/>
        <v>Dames</v>
      </c>
      <c r="J2538" t="str">
        <f t="shared" si="457"/>
        <v>513.0</v>
      </c>
      <c r="K2538">
        <f t="shared" si="458"/>
        <v>5</v>
      </c>
      <c r="L2538" s="23" t="str">
        <f t="shared" si="459"/>
        <v>R9 </v>
      </c>
      <c r="M2538" s="23" t="s">
        <v>2687</v>
      </c>
      <c r="N2538" s="23" t="s">
        <v>2688</v>
      </c>
      <c r="O2538" s="23" t="s">
        <v>2525</v>
      </c>
      <c r="P2538" s="23">
        <v>11849</v>
      </c>
      <c r="Q2538" s="23">
        <v>0.75</v>
      </c>
      <c r="R2538" s="23" t="s">
        <v>76</v>
      </c>
      <c r="S2538" s="23" t="s">
        <v>822</v>
      </c>
    </row>
    <row r="2539" spans="1:19" x14ac:dyDescent="0.35">
      <c r="A2539" s="23" t="str">
        <f t="shared" si="450"/>
        <v>Rosen Tim</v>
      </c>
      <c r="B2539" s="23" t="str">
        <f t="shared" si="451"/>
        <v>758.09.371.0</v>
      </c>
      <c r="C2539" s="23" t="str">
        <f t="shared" si="452"/>
        <v>R9</v>
      </c>
      <c r="D2539" s="23">
        <f t="shared" si="453"/>
        <v>0.75</v>
      </c>
      <c r="E2539" s="23" t="str">
        <f t="shared" si="454"/>
        <v>18&amp;U</v>
      </c>
      <c r="F2539" s="23" t="str">
        <f t="shared" si="455"/>
        <v>S</v>
      </c>
      <c r="G2539" s="27" t="s">
        <v>28</v>
      </c>
      <c r="H2539" s="27" t="str">
        <f t="shared" si="460"/>
        <v/>
      </c>
      <c r="I2539" s="23" t="str">
        <f t="shared" si="456"/>
        <v>Messieurs</v>
      </c>
      <c r="J2539" t="str">
        <f t="shared" si="457"/>
        <v>371.0</v>
      </c>
      <c r="K2539">
        <f t="shared" si="458"/>
        <v>3</v>
      </c>
      <c r="L2539" s="23" t="str">
        <f t="shared" si="459"/>
        <v>R9 </v>
      </c>
      <c r="M2539" s="23" t="s">
        <v>657</v>
      </c>
      <c r="N2539" s="23" t="s">
        <v>658</v>
      </c>
      <c r="O2539" s="23" t="s">
        <v>2525</v>
      </c>
      <c r="P2539" s="23">
        <v>32606</v>
      </c>
      <c r="Q2539" s="23">
        <v>0.75</v>
      </c>
      <c r="R2539" s="23" t="s">
        <v>71</v>
      </c>
      <c r="S2539" s="23" t="s">
        <v>822</v>
      </c>
    </row>
    <row r="2540" spans="1:19" x14ac:dyDescent="0.35">
      <c r="A2540" s="23" t="str">
        <f t="shared" si="450"/>
        <v>Rossat Alexandre</v>
      </c>
      <c r="B2540" s="23" t="str">
        <f t="shared" si="451"/>
        <v>759.70.403.0</v>
      </c>
      <c r="C2540" s="23" t="str">
        <f t="shared" si="452"/>
        <v>R8</v>
      </c>
      <c r="D2540" s="23">
        <f t="shared" si="453"/>
        <v>1.3340000000000001</v>
      </c>
      <c r="E2540" s="23" t="str">
        <f t="shared" si="454"/>
        <v>55+</v>
      </c>
      <c r="F2540" s="23" t="str">
        <f t="shared" si="455"/>
        <v>A</v>
      </c>
      <c r="G2540" s="27" t="s">
        <v>1733</v>
      </c>
      <c r="H2540" s="27" t="str">
        <f t="shared" si="460"/>
        <v/>
      </c>
      <c r="I2540" s="23" t="str">
        <f t="shared" si="456"/>
        <v>Messieurs</v>
      </c>
      <c r="J2540" t="str">
        <f t="shared" si="457"/>
        <v>403.0</v>
      </c>
      <c r="K2540">
        <f t="shared" si="458"/>
        <v>4</v>
      </c>
      <c r="L2540" s="23" t="str">
        <f t="shared" si="459"/>
        <v>R8 </v>
      </c>
      <c r="M2540" s="23" t="s">
        <v>2040</v>
      </c>
      <c r="N2540" s="23" t="s">
        <v>2041</v>
      </c>
      <c r="O2540" s="23" t="s">
        <v>2522</v>
      </c>
      <c r="P2540" s="23">
        <v>25350</v>
      </c>
      <c r="Q2540" s="23">
        <v>1.3340000000000001</v>
      </c>
      <c r="R2540" s="23" t="s">
        <v>53</v>
      </c>
      <c r="S2540" s="23" t="s">
        <v>36</v>
      </c>
    </row>
    <row r="2541" spans="1:19" x14ac:dyDescent="0.35">
      <c r="A2541" s="23" t="str">
        <f t="shared" si="450"/>
        <v>Rossat Stella</v>
      </c>
      <c r="B2541" s="23" t="str">
        <f t="shared" si="451"/>
        <v>759.08.666.0</v>
      </c>
      <c r="C2541" s="23" t="str">
        <f t="shared" si="452"/>
        <v>R6</v>
      </c>
      <c r="D2541" s="23">
        <f t="shared" si="453"/>
        <v>3.42</v>
      </c>
      <c r="E2541" s="23" t="str">
        <f t="shared" si="454"/>
        <v>18&amp;U</v>
      </c>
      <c r="F2541" s="23" t="str">
        <f t="shared" si="455"/>
        <v>S</v>
      </c>
      <c r="G2541" s="27" t="s">
        <v>1733</v>
      </c>
      <c r="H2541" s="27" t="str">
        <f t="shared" si="460"/>
        <v/>
      </c>
      <c r="I2541" s="23" t="str">
        <f t="shared" si="456"/>
        <v>Dames</v>
      </c>
      <c r="J2541" t="str">
        <f t="shared" si="457"/>
        <v>666.0</v>
      </c>
      <c r="K2541">
        <f t="shared" si="458"/>
        <v>6</v>
      </c>
      <c r="L2541" s="23" t="str">
        <f t="shared" si="459"/>
        <v>R6 </v>
      </c>
      <c r="M2541" s="23" t="s">
        <v>1812</v>
      </c>
      <c r="N2541" s="23" t="s">
        <v>1813</v>
      </c>
      <c r="O2541" s="23" t="s">
        <v>2517</v>
      </c>
      <c r="P2541" s="23">
        <v>3649</v>
      </c>
      <c r="Q2541" s="23">
        <v>3.42</v>
      </c>
      <c r="R2541" s="23" t="s">
        <v>71</v>
      </c>
      <c r="S2541" s="23" t="s">
        <v>822</v>
      </c>
    </row>
    <row r="2542" spans="1:19" x14ac:dyDescent="0.35">
      <c r="A2542" s="23" t="str">
        <f t="shared" si="450"/>
        <v>Rossat Thomas</v>
      </c>
      <c r="B2542" s="23" t="str">
        <f t="shared" si="451"/>
        <v>759.02.270.0</v>
      </c>
      <c r="C2542" s="23" t="str">
        <f t="shared" si="452"/>
        <v>R9</v>
      </c>
      <c r="D2542" s="23">
        <f t="shared" si="453"/>
        <v>0.75</v>
      </c>
      <c r="E2542" s="23" t="str">
        <f t="shared" si="454"/>
        <v>A</v>
      </c>
      <c r="F2542" s="23" t="str">
        <f t="shared" si="455"/>
        <v>S</v>
      </c>
      <c r="G2542" s="27" t="s">
        <v>1733</v>
      </c>
      <c r="H2542" s="27" t="str">
        <f t="shared" si="460"/>
        <v/>
      </c>
      <c r="I2542" s="23" t="str">
        <f t="shared" si="456"/>
        <v>Messieurs</v>
      </c>
      <c r="J2542" t="str">
        <f t="shared" si="457"/>
        <v>270.0</v>
      </c>
      <c r="K2542">
        <f t="shared" si="458"/>
        <v>2</v>
      </c>
      <c r="L2542" s="23" t="str">
        <f t="shared" si="459"/>
        <v>R9 </v>
      </c>
      <c r="M2542" s="23" t="s">
        <v>1777</v>
      </c>
      <c r="N2542" s="23" t="s">
        <v>1778</v>
      </c>
      <c r="O2542" s="23" t="s">
        <v>2525</v>
      </c>
      <c r="P2542" s="23">
        <v>32606</v>
      </c>
      <c r="Q2542" s="23">
        <v>0.75</v>
      </c>
      <c r="R2542" s="23" t="s">
        <v>36</v>
      </c>
      <c r="S2542" s="23" t="s">
        <v>822</v>
      </c>
    </row>
    <row r="2543" spans="1:19" x14ac:dyDescent="0.35">
      <c r="A2543" s="23" t="str">
        <f t="shared" si="450"/>
        <v>Rossen Maria</v>
      </c>
      <c r="B2543" s="23" t="str">
        <f t="shared" si="451"/>
        <v>759.56.721.0</v>
      </c>
      <c r="C2543" s="23" t="str">
        <f t="shared" si="452"/>
        <v>R7</v>
      </c>
      <c r="D2543" s="23">
        <f t="shared" si="453"/>
        <v>2.0720000000000001</v>
      </c>
      <c r="E2543" s="23" t="str">
        <f t="shared" si="454"/>
        <v>70+</v>
      </c>
      <c r="F2543" s="23" t="str">
        <f t="shared" si="455"/>
        <v>A</v>
      </c>
      <c r="G2543" s="27" t="s">
        <v>1733</v>
      </c>
      <c r="H2543" s="27" t="str">
        <f t="shared" si="460"/>
        <v/>
      </c>
      <c r="I2543" s="23" t="str">
        <f t="shared" si="456"/>
        <v>Dames</v>
      </c>
      <c r="J2543" t="str">
        <f t="shared" si="457"/>
        <v>721.0</v>
      </c>
      <c r="K2543">
        <f t="shared" si="458"/>
        <v>7</v>
      </c>
      <c r="L2543" s="23" t="str">
        <f t="shared" si="459"/>
        <v>R7 </v>
      </c>
      <c r="M2543" s="23" t="s">
        <v>2667</v>
      </c>
      <c r="N2543" s="23" t="s">
        <v>2668</v>
      </c>
      <c r="O2543" s="23" t="s">
        <v>2518</v>
      </c>
      <c r="P2543" s="23">
        <v>6662</v>
      </c>
      <c r="Q2543" s="23">
        <v>2.0720000000000001</v>
      </c>
      <c r="R2543" s="23" t="s">
        <v>144</v>
      </c>
      <c r="S2543" s="23" t="s">
        <v>36</v>
      </c>
    </row>
    <row r="2544" spans="1:19" x14ac:dyDescent="0.35">
      <c r="A2544" s="23" t="str">
        <f t="shared" si="450"/>
        <v>Rosset Xavier</v>
      </c>
      <c r="B2544" s="23" t="str">
        <f t="shared" si="451"/>
        <v>759.81.111.0</v>
      </c>
      <c r="C2544" s="23" t="str">
        <f t="shared" si="452"/>
        <v>R9</v>
      </c>
      <c r="D2544" s="23">
        <f t="shared" si="453"/>
        <v>0.75</v>
      </c>
      <c r="E2544" s="23" t="str">
        <f t="shared" si="454"/>
        <v>45+</v>
      </c>
      <c r="F2544" s="23" t="str">
        <f t="shared" si="455"/>
        <v>S</v>
      </c>
      <c r="G2544" s="27" t="s">
        <v>25</v>
      </c>
      <c r="H2544" s="27" t="str">
        <f t="shared" si="460"/>
        <v/>
      </c>
      <c r="I2544" s="23" t="str">
        <f t="shared" si="456"/>
        <v>Messieurs</v>
      </c>
      <c r="J2544" t="str">
        <f t="shared" si="457"/>
        <v>111.0</v>
      </c>
      <c r="K2544">
        <f t="shared" si="458"/>
        <v>1</v>
      </c>
      <c r="L2544" s="23" t="str">
        <f t="shared" si="459"/>
        <v>R9 </v>
      </c>
      <c r="M2544" s="23" t="s">
        <v>138</v>
      </c>
      <c r="N2544" s="23" t="s">
        <v>139</v>
      </c>
      <c r="O2544" s="23" t="s">
        <v>2525</v>
      </c>
      <c r="P2544" s="23">
        <v>32606</v>
      </c>
      <c r="Q2544" s="23">
        <v>0.75</v>
      </c>
      <c r="R2544" s="23" t="s">
        <v>76</v>
      </c>
      <c r="S2544" s="23" t="s">
        <v>822</v>
      </c>
    </row>
    <row r="2545" spans="1:19" x14ac:dyDescent="0.35">
      <c r="A2545" s="23" t="str">
        <f t="shared" si="450"/>
        <v>Rossier Adrien Naoki</v>
      </c>
      <c r="B2545" s="23" t="str">
        <f t="shared" si="451"/>
        <v>759.97.472.0</v>
      </c>
      <c r="C2545" s="23" t="str">
        <f t="shared" si="452"/>
        <v>R5</v>
      </c>
      <c r="D2545" s="23">
        <f t="shared" si="453"/>
        <v>5.6689999999999996</v>
      </c>
      <c r="E2545" s="23" t="str">
        <f t="shared" si="454"/>
        <v>A</v>
      </c>
      <c r="F2545" s="23" t="str">
        <f t="shared" si="455"/>
        <v>A</v>
      </c>
      <c r="G2545" s="27" t="s">
        <v>493</v>
      </c>
      <c r="H2545" s="27" t="str">
        <f t="shared" si="460"/>
        <v/>
      </c>
      <c r="I2545" s="23" t="str">
        <f t="shared" si="456"/>
        <v>Messieurs</v>
      </c>
      <c r="J2545" t="str">
        <f t="shared" si="457"/>
        <v>472.0</v>
      </c>
      <c r="K2545">
        <f t="shared" si="458"/>
        <v>4</v>
      </c>
      <c r="L2545" s="23" t="str">
        <f t="shared" si="459"/>
        <v>R5 </v>
      </c>
      <c r="M2545" s="23" t="s">
        <v>5016</v>
      </c>
      <c r="N2545" s="23" t="s">
        <v>5017</v>
      </c>
      <c r="O2545" s="23" t="s">
        <v>2536</v>
      </c>
      <c r="P2545" s="23">
        <v>2832</v>
      </c>
      <c r="Q2545" s="23">
        <v>5.6689999999999996</v>
      </c>
      <c r="R2545" s="23" t="s">
        <v>36</v>
      </c>
      <c r="S2545" s="23" t="s">
        <v>36</v>
      </c>
    </row>
    <row r="2546" spans="1:19" x14ac:dyDescent="0.35">
      <c r="A2546" s="23" t="str">
        <f t="shared" si="450"/>
        <v>Rossier Jean</v>
      </c>
      <c r="B2546" s="23" t="str">
        <f t="shared" si="451"/>
        <v>759.84.120.0</v>
      </c>
      <c r="C2546" s="23" t="str">
        <f t="shared" si="452"/>
        <v>R6</v>
      </c>
      <c r="D2546" s="23">
        <f t="shared" si="453"/>
        <v>3.8460000000000001</v>
      </c>
      <c r="E2546" s="23" t="str">
        <f t="shared" si="454"/>
        <v>40+</v>
      </c>
      <c r="F2546" s="23" t="str">
        <f t="shared" si="455"/>
        <v>A</v>
      </c>
      <c r="G2546" s="27" t="s">
        <v>3274</v>
      </c>
      <c r="H2546" s="27" t="str">
        <f t="shared" si="460"/>
        <v/>
      </c>
      <c r="I2546" s="23" t="str">
        <f t="shared" si="456"/>
        <v>Messieurs</v>
      </c>
      <c r="J2546" t="str">
        <f t="shared" si="457"/>
        <v>120.0</v>
      </c>
      <c r="K2546">
        <f t="shared" si="458"/>
        <v>1</v>
      </c>
      <c r="L2546" s="23" t="str">
        <f t="shared" si="459"/>
        <v>R6 </v>
      </c>
      <c r="M2546" s="23" t="s">
        <v>3700</v>
      </c>
      <c r="N2546" s="23" t="s">
        <v>3701</v>
      </c>
      <c r="O2546" s="23" t="s">
        <v>2517</v>
      </c>
      <c r="P2546" s="23">
        <v>8360</v>
      </c>
      <c r="Q2546" s="23">
        <v>3.8460000000000001</v>
      </c>
      <c r="R2546" s="23" t="s">
        <v>68</v>
      </c>
      <c r="S2546" s="23" t="s">
        <v>36</v>
      </c>
    </row>
    <row r="2547" spans="1:19" x14ac:dyDescent="0.35">
      <c r="A2547" s="23" t="str">
        <f t="shared" si="450"/>
        <v>Rossier Maxime</v>
      </c>
      <c r="B2547" s="23" t="str">
        <f t="shared" si="451"/>
        <v>759.12.356.0</v>
      </c>
      <c r="C2547" s="23" t="str">
        <f t="shared" si="452"/>
        <v>R6</v>
      </c>
      <c r="D2547" s="23">
        <f t="shared" si="453"/>
        <v>3.4929999999999999</v>
      </c>
      <c r="E2547" s="23" t="str">
        <f t="shared" si="454"/>
        <v>14&amp;U</v>
      </c>
      <c r="F2547" s="23" t="str">
        <f t="shared" si="455"/>
        <v>A</v>
      </c>
      <c r="G2547" s="27" t="s">
        <v>4910</v>
      </c>
      <c r="H2547" s="27" t="str">
        <f t="shared" si="460"/>
        <v/>
      </c>
      <c r="I2547" s="23" t="str">
        <f t="shared" si="456"/>
        <v>Messieurs</v>
      </c>
      <c r="J2547" t="str">
        <f t="shared" si="457"/>
        <v>356.0</v>
      </c>
      <c r="K2547">
        <f t="shared" si="458"/>
        <v>3</v>
      </c>
      <c r="L2547" s="23" t="str">
        <f t="shared" si="459"/>
        <v>R6 </v>
      </c>
      <c r="M2547" s="23" t="s">
        <v>2209</v>
      </c>
      <c r="N2547" s="23" t="s">
        <v>2210</v>
      </c>
      <c r="O2547" s="23" t="s">
        <v>2517</v>
      </c>
      <c r="P2547" s="23">
        <v>10014</v>
      </c>
      <c r="Q2547" s="23">
        <v>3.4929999999999999</v>
      </c>
      <c r="R2547" s="23" t="s">
        <v>81</v>
      </c>
      <c r="S2547" s="23" t="s">
        <v>36</v>
      </c>
    </row>
    <row r="2548" spans="1:19" x14ac:dyDescent="0.35">
      <c r="A2548" s="23" t="str">
        <f t="shared" si="450"/>
        <v>Rossier Thibault</v>
      </c>
      <c r="B2548" s="23" t="str">
        <f t="shared" si="451"/>
        <v>759.13.492.0</v>
      </c>
      <c r="C2548" s="23" t="str">
        <f t="shared" si="452"/>
        <v>R6</v>
      </c>
      <c r="D2548" s="23">
        <f t="shared" si="453"/>
        <v>3.544</v>
      </c>
      <c r="E2548" s="23" t="str">
        <f t="shared" si="454"/>
        <v>14&amp;U</v>
      </c>
      <c r="F2548" s="23" t="str">
        <f t="shared" si="455"/>
        <v>A</v>
      </c>
      <c r="G2548" s="27" t="s">
        <v>2786</v>
      </c>
      <c r="H2548" s="27" t="str">
        <f t="shared" si="460"/>
        <v/>
      </c>
      <c r="I2548" s="23" t="str">
        <f t="shared" si="456"/>
        <v>Messieurs</v>
      </c>
      <c r="J2548" t="str">
        <f t="shared" si="457"/>
        <v>492.0</v>
      </c>
      <c r="K2548">
        <f t="shared" si="458"/>
        <v>4</v>
      </c>
      <c r="L2548" s="23" t="str">
        <f t="shared" si="459"/>
        <v>R6 </v>
      </c>
      <c r="M2548" s="23" t="s">
        <v>2988</v>
      </c>
      <c r="N2548" s="23" t="s">
        <v>2989</v>
      </c>
      <c r="O2548" s="23" t="s">
        <v>2517</v>
      </c>
      <c r="P2548" s="23">
        <v>9773</v>
      </c>
      <c r="Q2548" s="23">
        <v>3.544</v>
      </c>
      <c r="R2548" s="23" t="s">
        <v>81</v>
      </c>
      <c r="S2548" s="23" t="s">
        <v>36</v>
      </c>
    </row>
    <row r="2549" spans="1:19" x14ac:dyDescent="0.35">
      <c r="A2549" s="23" t="str">
        <f t="shared" si="450"/>
        <v>Roth Damien</v>
      </c>
      <c r="B2549" s="23" t="str">
        <f t="shared" si="451"/>
        <v>761.59.206.0</v>
      </c>
      <c r="C2549" s="23" t="str">
        <f t="shared" si="452"/>
        <v>R9</v>
      </c>
      <c r="D2549" s="23">
        <f t="shared" si="453"/>
        <v>0.75</v>
      </c>
      <c r="E2549" s="23" t="str">
        <f t="shared" si="454"/>
        <v>65+</v>
      </c>
      <c r="F2549" s="23" t="str">
        <f t="shared" si="455"/>
        <v>S</v>
      </c>
      <c r="G2549" s="27" t="s">
        <v>2783</v>
      </c>
      <c r="H2549" s="27" t="str">
        <f t="shared" si="460"/>
        <v/>
      </c>
      <c r="I2549" s="23" t="str">
        <f t="shared" si="456"/>
        <v>Messieurs</v>
      </c>
      <c r="J2549" t="str">
        <f t="shared" si="457"/>
        <v>206.0</v>
      </c>
      <c r="K2549">
        <f t="shared" si="458"/>
        <v>2</v>
      </c>
      <c r="L2549" s="23" t="str">
        <f t="shared" si="459"/>
        <v>R9 </v>
      </c>
      <c r="M2549" s="23" t="s">
        <v>1636</v>
      </c>
      <c r="N2549" s="23" t="s">
        <v>1637</v>
      </c>
      <c r="O2549" s="23" t="s">
        <v>2525</v>
      </c>
      <c r="P2549" s="23">
        <v>32606</v>
      </c>
      <c r="Q2549" s="23">
        <v>0.75</v>
      </c>
      <c r="R2549" s="23" t="s">
        <v>96</v>
      </c>
      <c r="S2549" s="23" t="s">
        <v>822</v>
      </c>
    </row>
    <row r="2550" spans="1:19" x14ac:dyDescent="0.35">
      <c r="A2550" s="23" t="str">
        <f t="shared" si="450"/>
        <v>Roth Jolyon</v>
      </c>
      <c r="B2550" s="23" t="str">
        <f t="shared" si="451"/>
        <v>761.81.411.0</v>
      </c>
      <c r="C2550" s="23" t="str">
        <f t="shared" si="452"/>
        <v>R9</v>
      </c>
      <c r="D2550" s="23">
        <f t="shared" si="453"/>
        <v>0.75</v>
      </c>
      <c r="E2550" s="23" t="str">
        <f t="shared" si="454"/>
        <v>45+</v>
      </c>
      <c r="F2550" s="23" t="str">
        <f t="shared" si="455"/>
        <v>S</v>
      </c>
      <c r="G2550" s="27" t="s">
        <v>2783</v>
      </c>
      <c r="H2550" s="27" t="str">
        <f t="shared" si="460"/>
        <v/>
      </c>
      <c r="I2550" s="23" t="str">
        <f t="shared" si="456"/>
        <v>Messieurs</v>
      </c>
      <c r="J2550" t="str">
        <f t="shared" si="457"/>
        <v>411.0</v>
      </c>
      <c r="K2550">
        <f t="shared" si="458"/>
        <v>4</v>
      </c>
      <c r="L2550" s="23" t="str">
        <f t="shared" si="459"/>
        <v>R9 </v>
      </c>
      <c r="M2550" s="23" t="s">
        <v>1638</v>
      </c>
      <c r="N2550" s="23" t="s">
        <v>1639</v>
      </c>
      <c r="O2550" s="23" t="s">
        <v>2525</v>
      </c>
      <c r="P2550" s="23">
        <v>32606</v>
      </c>
      <c r="Q2550" s="23">
        <v>0.75</v>
      </c>
      <c r="R2550" s="23" t="s">
        <v>76</v>
      </c>
      <c r="S2550" s="23" t="s">
        <v>822</v>
      </c>
    </row>
    <row r="2551" spans="1:19" x14ac:dyDescent="0.35">
      <c r="A2551" s="23" t="str">
        <f t="shared" si="450"/>
        <v>Rotman Oscar</v>
      </c>
      <c r="B2551" s="23" t="str">
        <f t="shared" si="451"/>
        <v>763.08.292.0</v>
      </c>
      <c r="C2551" s="23" t="str">
        <f t="shared" si="452"/>
        <v>R9</v>
      </c>
      <c r="D2551" s="23">
        <f t="shared" si="453"/>
        <v>0.75</v>
      </c>
      <c r="E2551" s="23" t="str">
        <f t="shared" si="454"/>
        <v>18&amp;U</v>
      </c>
      <c r="F2551" s="23" t="str">
        <f t="shared" si="455"/>
        <v>S</v>
      </c>
      <c r="G2551" s="27" t="s">
        <v>4910</v>
      </c>
      <c r="H2551" s="27" t="str">
        <f t="shared" si="460"/>
        <v/>
      </c>
      <c r="I2551" s="23" t="str">
        <f t="shared" si="456"/>
        <v>Messieurs</v>
      </c>
      <c r="J2551" t="str">
        <f t="shared" si="457"/>
        <v>292.0</v>
      </c>
      <c r="K2551">
        <f t="shared" si="458"/>
        <v>2</v>
      </c>
      <c r="L2551" s="23" t="str">
        <f t="shared" si="459"/>
        <v>R9 </v>
      </c>
      <c r="M2551" s="23" t="s">
        <v>6896</v>
      </c>
      <c r="N2551" s="23" t="s">
        <v>6897</v>
      </c>
      <c r="O2551" s="23" t="s">
        <v>2525</v>
      </c>
      <c r="P2551" s="23">
        <v>32606</v>
      </c>
      <c r="Q2551" s="23">
        <v>0.75</v>
      </c>
      <c r="R2551" s="23" t="s">
        <v>71</v>
      </c>
      <c r="S2551" s="23" t="s">
        <v>822</v>
      </c>
    </row>
    <row r="2552" spans="1:19" x14ac:dyDescent="0.35">
      <c r="A2552" s="23" t="str">
        <f t="shared" si="450"/>
        <v>Rotolo Luca</v>
      </c>
      <c r="B2552" s="23" t="str">
        <f t="shared" si="451"/>
        <v>749.96.326.0</v>
      </c>
      <c r="C2552" s="23" t="str">
        <f t="shared" si="452"/>
        <v>R9</v>
      </c>
      <c r="D2552" s="23">
        <f t="shared" si="453"/>
        <v>0.745</v>
      </c>
      <c r="E2552" s="23" t="str">
        <f t="shared" si="454"/>
        <v>A</v>
      </c>
      <c r="F2552" s="23" t="str">
        <f t="shared" si="455"/>
        <v>A</v>
      </c>
      <c r="G2552" s="27" t="s">
        <v>3273</v>
      </c>
      <c r="H2552" s="27" t="str">
        <f t="shared" si="460"/>
        <v/>
      </c>
      <c r="I2552" s="23" t="str">
        <f t="shared" si="456"/>
        <v>Messieurs</v>
      </c>
      <c r="J2552" t="str">
        <f t="shared" si="457"/>
        <v>326.0</v>
      </c>
      <c r="K2552">
        <f t="shared" si="458"/>
        <v>3</v>
      </c>
      <c r="L2552" s="23" t="str">
        <f t="shared" si="459"/>
        <v>R9 </v>
      </c>
      <c r="M2552" s="23" t="s">
        <v>5006</v>
      </c>
      <c r="N2552" s="23" t="s">
        <v>5007</v>
      </c>
      <c r="O2552" s="23" t="s">
        <v>2525</v>
      </c>
      <c r="P2552" s="23">
        <v>44992</v>
      </c>
      <c r="Q2552" s="23">
        <v>0.745</v>
      </c>
      <c r="R2552" s="23" t="s">
        <v>36</v>
      </c>
      <c r="S2552" s="23" t="s">
        <v>36</v>
      </c>
    </row>
    <row r="2553" spans="1:19" x14ac:dyDescent="0.35">
      <c r="A2553" s="23" t="str">
        <f t="shared" si="450"/>
        <v>Rotzetter Jocelyn</v>
      </c>
      <c r="B2553" s="23" t="str">
        <f t="shared" si="451"/>
        <v>763.11.182.0</v>
      </c>
      <c r="C2553" s="23" t="str">
        <f t="shared" si="452"/>
        <v>R8</v>
      </c>
      <c r="D2553" s="23">
        <f t="shared" si="453"/>
        <v>1.5549999999999999</v>
      </c>
      <c r="E2553" s="23" t="str">
        <f t="shared" si="454"/>
        <v>16&amp;U</v>
      </c>
      <c r="F2553" s="23" t="str">
        <f t="shared" si="455"/>
        <v>S</v>
      </c>
      <c r="G2553" s="27" t="s">
        <v>2786</v>
      </c>
      <c r="H2553" s="27" t="str">
        <f t="shared" si="460"/>
        <v/>
      </c>
      <c r="I2553" s="23" t="str">
        <f t="shared" si="456"/>
        <v>Messieurs</v>
      </c>
      <c r="J2553" t="str">
        <f t="shared" si="457"/>
        <v>182.0</v>
      </c>
      <c r="K2553">
        <f t="shared" si="458"/>
        <v>1</v>
      </c>
      <c r="L2553" s="23" t="str">
        <f t="shared" si="459"/>
        <v>R8 </v>
      </c>
      <c r="M2553" s="23" t="s">
        <v>2984</v>
      </c>
      <c r="N2553" s="23" t="s">
        <v>2985</v>
      </c>
      <c r="O2553" s="23" t="s">
        <v>2522</v>
      </c>
      <c r="P2553" s="23">
        <v>23152</v>
      </c>
      <c r="Q2553" s="23">
        <v>1.5549999999999999</v>
      </c>
      <c r="R2553" s="23" t="s">
        <v>85</v>
      </c>
      <c r="S2553" s="23" t="s">
        <v>822</v>
      </c>
    </row>
    <row r="2554" spans="1:19" x14ac:dyDescent="0.35">
      <c r="A2554" s="23" t="str">
        <f t="shared" si="450"/>
        <v>Rouas Joël</v>
      </c>
      <c r="B2554" s="23" t="str">
        <f t="shared" si="451"/>
        <v>764.78.193.0</v>
      </c>
      <c r="C2554" s="23" t="str">
        <f t="shared" si="452"/>
        <v>R6</v>
      </c>
      <c r="D2554" s="23">
        <f t="shared" si="453"/>
        <v>4.5960000000000001</v>
      </c>
      <c r="E2554" s="23" t="str">
        <f t="shared" si="454"/>
        <v>45+</v>
      </c>
      <c r="F2554" s="23" t="str">
        <f t="shared" si="455"/>
        <v>A</v>
      </c>
      <c r="G2554" s="27" t="s">
        <v>2786</v>
      </c>
      <c r="H2554" s="27" t="str">
        <f t="shared" si="460"/>
        <v/>
      </c>
      <c r="I2554" s="23" t="str">
        <f t="shared" si="456"/>
        <v>Messieurs</v>
      </c>
      <c r="J2554" t="str">
        <f t="shared" si="457"/>
        <v>193.0</v>
      </c>
      <c r="K2554">
        <f t="shared" si="458"/>
        <v>1</v>
      </c>
      <c r="L2554" s="23" t="str">
        <f t="shared" si="459"/>
        <v>R6 </v>
      </c>
      <c r="M2554" s="23" t="s">
        <v>2990</v>
      </c>
      <c r="N2554" s="23" t="s">
        <v>2991</v>
      </c>
      <c r="O2554" s="23" t="s">
        <v>2517</v>
      </c>
      <c r="P2554" s="23">
        <v>5522</v>
      </c>
      <c r="Q2554" s="23">
        <v>4.5960000000000001</v>
      </c>
      <c r="R2554" s="23" t="s">
        <v>76</v>
      </c>
      <c r="S2554" s="23" t="s">
        <v>36</v>
      </c>
    </row>
    <row r="2555" spans="1:19" x14ac:dyDescent="0.35">
      <c r="A2555" s="23" t="str">
        <f t="shared" si="450"/>
        <v>Rouaud Colin</v>
      </c>
      <c r="B2555" s="23" t="str">
        <f t="shared" si="451"/>
        <v>764.07.378.0</v>
      </c>
      <c r="C2555" s="23" t="str">
        <f t="shared" si="452"/>
        <v>R7</v>
      </c>
      <c r="D2555" s="23">
        <f t="shared" si="453"/>
        <v>2.798</v>
      </c>
      <c r="E2555" s="23" t="str">
        <f t="shared" si="454"/>
        <v>A</v>
      </c>
      <c r="F2555" s="23" t="str">
        <f t="shared" si="455"/>
        <v>A</v>
      </c>
      <c r="G2555" s="27" t="s">
        <v>497</v>
      </c>
      <c r="H2555" s="27" t="str">
        <f t="shared" si="460"/>
        <v/>
      </c>
      <c r="I2555" s="23" t="str">
        <f t="shared" si="456"/>
        <v>Messieurs</v>
      </c>
      <c r="J2555" t="str">
        <f t="shared" si="457"/>
        <v>378.0</v>
      </c>
      <c r="K2555">
        <f t="shared" si="458"/>
        <v>3</v>
      </c>
      <c r="L2555" s="23" t="str">
        <f t="shared" si="459"/>
        <v>R7 </v>
      </c>
      <c r="M2555" s="23" t="s">
        <v>584</v>
      </c>
      <c r="N2555" s="23" t="s">
        <v>585</v>
      </c>
      <c r="O2555" s="23" t="s">
        <v>2518</v>
      </c>
      <c r="P2555" s="23">
        <v>13884</v>
      </c>
      <c r="Q2555" s="23">
        <v>2.798</v>
      </c>
      <c r="R2555" s="23" t="s">
        <v>36</v>
      </c>
      <c r="S2555" s="23" t="s">
        <v>36</v>
      </c>
    </row>
    <row r="2556" spans="1:19" x14ac:dyDescent="0.35">
      <c r="A2556" s="23" t="str">
        <f t="shared" si="450"/>
        <v>Roulier Laurent</v>
      </c>
      <c r="B2556" s="23" t="str">
        <f t="shared" si="451"/>
        <v>764.84.251.0</v>
      </c>
      <c r="C2556" s="23" t="str">
        <f t="shared" si="452"/>
        <v>R8</v>
      </c>
      <c r="D2556" s="23">
        <f t="shared" si="453"/>
        <v>1.72</v>
      </c>
      <c r="E2556" s="23" t="str">
        <f t="shared" si="454"/>
        <v>40+</v>
      </c>
      <c r="F2556" s="23" t="str">
        <f t="shared" si="455"/>
        <v>A</v>
      </c>
      <c r="G2556" s="27" t="s">
        <v>4910</v>
      </c>
      <c r="H2556" s="27" t="str">
        <f t="shared" si="460"/>
        <v/>
      </c>
      <c r="I2556" s="23" t="str">
        <f t="shared" si="456"/>
        <v>Messieurs</v>
      </c>
      <c r="J2556" t="str">
        <f t="shared" si="457"/>
        <v>251.0</v>
      </c>
      <c r="K2556">
        <f t="shared" si="458"/>
        <v>2</v>
      </c>
      <c r="L2556" s="23" t="str">
        <f t="shared" si="459"/>
        <v>R8 </v>
      </c>
      <c r="M2556" s="23" t="s">
        <v>6728</v>
      </c>
      <c r="N2556" s="23" t="s">
        <v>6729</v>
      </c>
      <c r="O2556" s="23" t="s">
        <v>2522</v>
      </c>
      <c r="P2556" s="23">
        <v>21691</v>
      </c>
      <c r="Q2556" s="23">
        <v>1.72</v>
      </c>
      <c r="R2556" s="23" t="s">
        <v>68</v>
      </c>
      <c r="S2556" s="23" t="s">
        <v>36</v>
      </c>
    </row>
    <row r="2557" spans="1:19" x14ac:dyDescent="0.35">
      <c r="A2557" s="23" t="str">
        <f t="shared" si="450"/>
        <v>Roulin Claude</v>
      </c>
      <c r="B2557" s="23" t="str">
        <f t="shared" si="451"/>
        <v>764.49.328.0</v>
      </c>
      <c r="C2557" s="23" t="str">
        <f t="shared" si="452"/>
        <v>R9</v>
      </c>
      <c r="D2557" s="23">
        <f t="shared" si="453"/>
        <v>0.75</v>
      </c>
      <c r="E2557" s="23" t="str">
        <f t="shared" si="454"/>
        <v>75+</v>
      </c>
      <c r="F2557" s="23" t="str">
        <f t="shared" si="455"/>
        <v>S</v>
      </c>
      <c r="G2557" s="27" t="s">
        <v>3273</v>
      </c>
      <c r="H2557" s="27" t="str">
        <f t="shared" si="460"/>
        <v/>
      </c>
      <c r="I2557" s="23" t="str">
        <f t="shared" si="456"/>
        <v>Messieurs</v>
      </c>
      <c r="J2557" t="str">
        <f t="shared" si="457"/>
        <v>328.0</v>
      </c>
      <c r="K2557">
        <f t="shared" si="458"/>
        <v>3</v>
      </c>
      <c r="L2557" s="23" t="str">
        <f t="shared" si="459"/>
        <v>R9 </v>
      </c>
      <c r="M2557" s="23" t="s">
        <v>3539</v>
      </c>
      <c r="N2557" s="23" t="s">
        <v>3540</v>
      </c>
      <c r="O2557" s="23" t="s">
        <v>2525</v>
      </c>
      <c r="P2557" s="23">
        <v>32606</v>
      </c>
      <c r="Q2557" s="23">
        <v>0.75</v>
      </c>
      <c r="R2557" s="23" t="s">
        <v>155</v>
      </c>
      <c r="S2557" s="23" t="s">
        <v>822</v>
      </c>
    </row>
    <row r="2558" spans="1:19" x14ac:dyDescent="0.35">
      <c r="A2558" s="23" t="str">
        <f t="shared" si="450"/>
        <v>Roumajon Carine</v>
      </c>
      <c r="B2558" s="23" t="str">
        <f t="shared" si="451"/>
        <v>764.82.821.0</v>
      </c>
      <c r="C2558" s="23" t="str">
        <f t="shared" si="452"/>
        <v>R5</v>
      </c>
      <c r="D2558" s="23">
        <f t="shared" si="453"/>
        <v>4.6900000000000004</v>
      </c>
      <c r="E2558" s="23" t="str">
        <f t="shared" si="454"/>
        <v>40+</v>
      </c>
      <c r="F2558" s="23" t="str">
        <f t="shared" si="455"/>
        <v>S</v>
      </c>
      <c r="G2558" s="27" t="s">
        <v>3273</v>
      </c>
      <c r="H2558" s="27" t="str">
        <f t="shared" si="460"/>
        <v/>
      </c>
      <c r="I2558" s="23" t="str">
        <f t="shared" si="456"/>
        <v>Dames</v>
      </c>
      <c r="J2558" t="str">
        <f t="shared" si="457"/>
        <v>821.0</v>
      </c>
      <c r="K2558">
        <f t="shared" si="458"/>
        <v>8</v>
      </c>
      <c r="L2558" s="23" t="str">
        <f t="shared" si="459"/>
        <v>R5 </v>
      </c>
      <c r="M2558" s="23" t="s">
        <v>2781</v>
      </c>
      <c r="N2558" s="23" t="s">
        <v>2782</v>
      </c>
      <c r="O2558" s="23" t="s">
        <v>2536</v>
      </c>
      <c r="P2558" s="23">
        <v>1833</v>
      </c>
      <c r="Q2558" s="23">
        <v>4.6900000000000004</v>
      </c>
      <c r="R2558" s="23" t="s">
        <v>68</v>
      </c>
      <c r="S2558" s="23" t="s">
        <v>822</v>
      </c>
    </row>
    <row r="2559" spans="1:19" x14ac:dyDescent="0.35">
      <c r="A2559" s="23" t="str">
        <f t="shared" si="450"/>
        <v>Roux Gilbert Marcel</v>
      </c>
      <c r="B2559" s="23" t="str">
        <f t="shared" si="451"/>
        <v>764.42.329.0</v>
      </c>
      <c r="C2559" s="23" t="str">
        <f t="shared" si="452"/>
        <v>R9</v>
      </c>
      <c r="D2559" s="23">
        <f t="shared" si="453"/>
        <v>0.75</v>
      </c>
      <c r="E2559" s="23" t="str">
        <f t="shared" si="454"/>
        <v>80+</v>
      </c>
      <c r="F2559" s="23" t="str">
        <f t="shared" si="455"/>
        <v>S</v>
      </c>
      <c r="G2559" s="27" t="s">
        <v>27</v>
      </c>
      <c r="H2559" s="27" t="str">
        <f t="shared" si="460"/>
        <v/>
      </c>
      <c r="I2559" s="23" t="str">
        <f t="shared" si="456"/>
        <v>Messieurs</v>
      </c>
      <c r="J2559" t="str">
        <f t="shared" si="457"/>
        <v>329.0</v>
      </c>
      <c r="K2559">
        <f t="shared" si="458"/>
        <v>3</v>
      </c>
      <c r="L2559" s="23" t="str">
        <f t="shared" si="459"/>
        <v>R9 </v>
      </c>
      <c r="M2559" s="23" t="s">
        <v>1405</v>
      </c>
      <c r="N2559" s="23" t="s">
        <v>1406</v>
      </c>
      <c r="O2559" s="23" t="s">
        <v>2525</v>
      </c>
      <c r="P2559" s="23">
        <v>32606</v>
      </c>
      <c r="Q2559" s="23">
        <v>0.75</v>
      </c>
      <c r="R2559" s="23" t="s">
        <v>156</v>
      </c>
      <c r="S2559" s="23" t="s">
        <v>822</v>
      </c>
    </row>
    <row r="2560" spans="1:19" x14ac:dyDescent="0.35">
      <c r="A2560" s="23" t="str">
        <f t="shared" si="450"/>
        <v>Roxendal Pelle</v>
      </c>
      <c r="B2560" s="23" t="str">
        <f t="shared" si="451"/>
        <v>764.86.439.0</v>
      </c>
      <c r="C2560" s="23" t="str">
        <f t="shared" si="452"/>
        <v>R5</v>
      </c>
      <c r="D2560" s="23">
        <f t="shared" si="453"/>
        <v>5.6239999999999997</v>
      </c>
      <c r="E2560" s="23" t="str">
        <f t="shared" si="454"/>
        <v>40+</v>
      </c>
      <c r="F2560" s="23" t="str">
        <f t="shared" si="455"/>
        <v>A</v>
      </c>
      <c r="G2560" s="27" t="s">
        <v>4910</v>
      </c>
      <c r="H2560" s="27" t="str">
        <f t="shared" si="460"/>
        <v/>
      </c>
      <c r="I2560" s="23" t="str">
        <f t="shared" si="456"/>
        <v>Messieurs</v>
      </c>
      <c r="J2560" t="str">
        <f t="shared" si="457"/>
        <v>439.0</v>
      </c>
      <c r="K2560">
        <f t="shared" si="458"/>
        <v>4</v>
      </c>
      <c r="L2560" s="23" t="str">
        <f t="shared" si="459"/>
        <v>R5 </v>
      </c>
      <c r="M2560" s="23" t="s">
        <v>6265</v>
      </c>
      <c r="N2560" s="23" t="s">
        <v>6266</v>
      </c>
      <c r="O2560" s="23" t="s">
        <v>2536</v>
      </c>
      <c r="P2560" s="23">
        <v>2913</v>
      </c>
      <c r="Q2560" s="23">
        <v>5.6239999999999997</v>
      </c>
      <c r="R2560" s="23" t="s">
        <v>68</v>
      </c>
      <c r="S2560" s="23" t="s">
        <v>36</v>
      </c>
    </row>
    <row r="2561" spans="1:19" x14ac:dyDescent="0.35">
      <c r="A2561" s="23" t="str">
        <f t="shared" si="450"/>
        <v>Roy Denis</v>
      </c>
      <c r="B2561" s="23" t="str">
        <f t="shared" si="451"/>
        <v>764.64.132.0</v>
      </c>
      <c r="C2561" s="23" t="str">
        <f t="shared" si="452"/>
        <v>R8</v>
      </c>
      <c r="D2561" s="23">
        <f t="shared" si="453"/>
        <v>1.492</v>
      </c>
      <c r="E2561" s="23" t="str">
        <f t="shared" si="454"/>
        <v>60+</v>
      </c>
      <c r="F2561" s="23" t="str">
        <f t="shared" si="455"/>
        <v>A</v>
      </c>
      <c r="G2561" s="27" t="s">
        <v>3259</v>
      </c>
      <c r="H2561" s="27" t="str">
        <f t="shared" si="460"/>
        <v/>
      </c>
      <c r="I2561" s="23" t="str">
        <f t="shared" si="456"/>
        <v>Messieurs</v>
      </c>
      <c r="J2561" t="str">
        <f t="shared" si="457"/>
        <v>132.0</v>
      </c>
      <c r="K2561">
        <f t="shared" si="458"/>
        <v>1</v>
      </c>
      <c r="L2561" s="23" t="str">
        <f t="shared" si="459"/>
        <v>R8 </v>
      </c>
      <c r="M2561" s="23" t="s">
        <v>403</v>
      </c>
      <c r="N2561" s="23" t="s">
        <v>404</v>
      </c>
      <c r="O2561" s="23" t="s">
        <v>2522</v>
      </c>
      <c r="P2561" s="23">
        <v>23734</v>
      </c>
      <c r="Q2561" s="23">
        <v>1.492</v>
      </c>
      <c r="R2561" s="23" t="s">
        <v>47</v>
      </c>
      <c r="S2561" s="23" t="s">
        <v>36</v>
      </c>
    </row>
    <row r="2562" spans="1:19" x14ac:dyDescent="0.35">
      <c r="A2562" s="23" t="str">
        <f t="shared" si="450"/>
        <v>Roy Patrick</v>
      </c>
      <c r="B2562" s="23" t="str">
        <f t="shared" si="451"/>
        <v>764.84.240.0</v>
      </c>
      <c r="C2562" s="23" t="str">
        <f t="shared" si="452"/>
        <v>R9</v>
      </c>
      <c r="D2562" s="23">
        <f t="shared" si="453"/>
        <v>0.75</v>
      </c>
      <c r="E2562" s="23" t="str">
        <f t="shared" si="454"/>
        <v>40+</v>
      </c>
      <c r="F2562" s="23" t="str">
        <f t="shared" si="455"/>
        <v>S</v>
      </c>
      <c r="G2562" s="27" t="s">
        <v>497</v>
      </c>
      <c r="H2562" s="27" t="str">
        <f t="shared" si="460"/>
        <v/>
      </c>
      <c r="I2562" s="23" t="str">
        <f t="shared" si="456"/>
        <v>Messieurs</v>
      </c>
      <c r="J2562" t="str">
        <f t="shared" si="457"/>
        <v>240.0</v>
      </c>
      <c r="K2562">
        <f t="shared" si="458"/>
        <v>2</v>
      </c>
      <c r="L2562" s="23" t="str">
        <f t="shared" si="459"/>
        <v>R9 </v>
      </c>
      <c r="M2562" s="23" t="s">
        <v>1291</v>
      </c>
      <c r="N2562" s="23" t="s">
        <v>1292</v>
      </c>
      <c r="O2562" s="23" t="s">
        <v>2525</v>
      </c>
      <c r="P2562" s="23">
        <v>32606</v>
      </c>
      <c r="Q2562" s="23">
        <v>0.75</v>
      </c>
      <c r="R2562" s="23" t="s">
        <v>68</v>
      </c>
      <c r="S2562" s="23" t="s">
        <v>822</v>
      </c>
    </row>
    <row r="2563" spans="1:19" x14ac:dyDescent="0.35">
      <c r="A2563" s="23" t="str">
        <f t="shared" si="450"/>
        <v>Rozsnyo Roland</v>
      </c>
      <c r="B2563" s="23" t="str">
        <f t="shared" si="451"/>
        <v>764.71.164.0</v>
      </c>
      <c r="C2563" s="23" t="str">
        <f t="shared" si="452"/>
        <v>R7</v>
      </c>
      <c r="D2563" s="23">
        <f t="shared" si="453"/>
        <v>2.5779999999999998</v>
      </c>
      <c r="E2563" s="23" t="str">
        <f t="shared" si="454"/>
        <v>55+</v>
      </c>
      <c r="F2563" s="23" t="str">
        <f t="shared" si="455"/>
        <v>A</v>
      </c>
      <c r="G2563" s="27" t="s">
        <v>4910</v>
      </c>
      <c r="H2563" s="27" t="str">
        <f t="shared" si="460"/>
        <v/>
      </c>
      <c r="I2563" s="23" t="str">
        <f t="shared" si="456"/>
        <v>Messieurs</v>
      </c>
      <c r="J2563" t="str">
        <f t="shared" si="457"/>
        <v>164.0</v>
      </c>
      <c r="K2563">
        <f t="shared" si="458"/>
        <v>1</v>
      </c>
      <c r="L2563" s="23" t="str">
        <f t="shared" si="459"/>
        <v>R7 </v>
      </c>
      <c r="M2563" s="23" t="s">
        <v>6623</v>
      </c>
      <c r="N2563" s="23" t="s">
        <v>6624</v>
      </c>
      <c r="O2563" s="23" t="s">
        <v>2518</v>
      </c>
      <c r="P2563" s="23">
        <v>15276</v>
      </c>
      <c r="Q2563" s="23">
        <v>2.5779999999999998</v>
      </c>
      <c r="R2563" s="23" t="s">
        <v>53</v>
      </c>
      <c r="S2563" s="23" t="s">
        <v>36</v>
      </c>
    </row>
    <row r="2564" spans="1:19" x14ac:dyDescent="0.35">
      <c r="A2564" s="23" t="str">
        <f t="shared" ref="A2564:A2627" si="461">+N2564</f>
        <v>Rubcic Sebastien</v>
      </c>
      <c r="B2564" s="23" t="str">
        <f t="shared" ref="B2564:B2627" si="462">+M2564</f>
        <v>765.70.315.0</v>
      </c>
      <c r="C2564" s="23" t="str">
        <f t="shared" ref="C2564:C2627" si="463">LEFT(L2564,2)</f>
        <v>R9</v>
      </c>
      <c r="D2564" s="23">
        <f t="shared" ref="D2564:D2627" si="464">+Q2564</f>
        <v>0.75</v>
      </c>
      <c r="E2564" s="23" t="str">
        <f t="shared" ref="E2564:E2627" si="465">+R2564</f>
        <v>55+</v>
      </c>
      <c r="F2564" s="23" t="str">
        <f t="shared" ref="F2564:F2627" si="466">+S2564</f>
        <v>S</v>
      </c>
      <c r="G2564" s="27" t="s">
        <v>497</v>
      </c>
      <c r="H2564" s="27" t="str">
        <f t="shared" si="460"/>
        <v/>
      </c>
      <c r="I2564" s="23" t="str">
        <f t="shared" ref="I2564:I2627" si="467">IF(K2564&gt;4,"Dames","Messieurs")</f>
        <v>Messieurs</v>
      </c>
      <c r="J2564" t="str">
        <f t="shared" ref="J2564:J2627" si="468">RIGHT(B2564,5)</f>
        <v>315.0</v>
      </c>
      <c r="K2564">
        <f t="shared" ref="K2564:K2627" si="469">VALUE(LEFT(J2564,1))</f>
        <v>3</v>
      </c>
      <c r="L2564" s="23" t="str">
        <f t="shared" ref="L2564:L2627" si="470">+O2564</f>
        <v>R9 </v>
      </c>
      <c r="M2564" s="23" t="s">
        <v>1293</v>
      </c>
      <c r="N2564" s="23" t="s">
        <v>1294</v>
      </c>
      <c r="O2564" s="23" t="s">
        <v>2525</v>
      </c>
      <c r="P2564" s="23">
        <v>32606</v>
      </c>
      <c r="Q2564" s="23">
        <v>0.75</v>
      </c>
      <c r="R2564" s="23" t="s">
        <v>53</v>
      </c>
      <c r="S2564" s="23" t="s">
        <v>822</v>
      </c>
    </row>
    <row r="2565" spans="1:19" x14ac:dyDescent="0.35">
      <c r="A2565" s="23" t="str">
        <f t="shared" si="461"/>
        <v>Rubio Francisco</v>
      </c>
      <c r="B2565" s="23" t="str">
        <f t="shared" si="462"/>
        <v>765.66.142.0</v>
      </c>
      <c r="C2565" s="23" t="str">
        <f t="shared" si="463"/>
        <v>R8</v>
      </c>
      <c r="D2565" s="23">
        <f t="shared" si="464"/>
        <v>1.827</v>
      </c>
      <c r="E2565" s="23" t="str">
        <f t="shared" si="465"/>
        <v>60+</v>
      </c>
      <c r="F2565" s="23" t="str">
        <f t="shared" si="466"/>
        <v>A</v>
      </c>
      <c r="G2565" s="27" t="s">
        <v>29</v>
      </c>
      <c r="H2565" s="27" t="str">
        <f t="shared" si="460"/>
        <v/>
      </c>
      <c r="I2565" s="23" t="str">
        <f t="shared" si="467"/>
        <v>Messieurs</v>
      </c>
      <c r="J2565" t="str">
        <f t="shared" si="468"/>
        <v>142.0</v>
      </c>
      <c r="K2565">
        <f t="shared" si="469"/>
        <v>1</v>
      </c>
      <c r="L2565" s="23" t="str">
        <f t="shared" si="470"/>
        <v>R8 </v>
      </c>
      <c r="M2565" s="23" t="s">
        <v>4195</v>
      </c>
      <c r="N2565" s="23" t="s">
        <v>4196</v>
      </c>
      <c r="O2565" s="23" t="s">
        <v>2522</v>
      </c>
      <c r="P2565" s="23">
        <v>20790</v>
      </c>
      <c r="Q2565" s="23">
        <v>1.827</v>
      </c>
      <c r="R2565" s="23" t="s">
        <v>47</v>
      </c>
      <c r="S2565" s="23" t="s">
        <v>36</v>
      </c>
    </row>
    <row r="2566" spans="1:19" x14ac:dyDescent="0.35">
      <c r="A2566" s="23" t="str">
        <f t="shared" si="461"/>
        <v>Rubio Miguel-Angel</v>
      </c>
      <c r="B2566" s="23" t="str">
        <f t="shared" si="462"/>
        <v>765.81.450.0</v>
      </c>
      <c r="C2566" s="23" t="str">
        <f t="shared" si="463"/>
        <v>R9</v>
      </c>
      <c r="D2566" s="23">
        <f t="shared" si="464"/>
        <v>0.75</v>
      </c>
      <c r="E2566" s="23" t="str">
        <f t="shared" si="465"/>
        <v>45+</v>
      </c>
      <c r="F2566" s="23" t="str">
        <f t="shared" si="466"/>
        <v>S</v>
      </c>
      <c r="G2566" s="27" t="s">
        <v>497</v>
      </c>
      <c r="H2566" s="27" t="str">
        <f t="shared" si="460"/>
        <v/>
      </c>
      <c r="I2566" s="23" t="str">
        <f t="shared" si="467"/>
        <v>Messieurs</v>
      </c>
      <c r="J2566" t="str">
        <f t="shared" si="468"/>
        <v>450.0</v>
      </c>
      <c r="K2566">
        <f t="shared" si="469"/>
        <v>4</v>
      </c>
      <c r="L2566" s="23" t="str">
        <f t="shared" si="470"/>
        <v>R9 </v>
      </c>
      <c r="M2566" s="23" t="s">
        <v>1295</v>
      </c>
      <c r="N2566" s="23" t="s">
        <v>1296</v>
      </c>
      <c r="O2566" s="23" t="s">
        <v>2525</v>
      </c>
      <c r="P2566" s="23">
        <v>32606</v>
      </c>
      <c r="Q2566" s="23">
        <v>0.75</v>
      </c>
      <c r="R2566" s="23" t="s">
        <v>76</v>
      </c>
      <c r="S2566" s="23" t="s">
        <v>822</v>
      </c>
    </row>
    <row r="2567" spans="1:19" x14ac:dyDescent="0.35">
      <c r="A2567" s="23" t="str">
        <f t="shared" si="461"/>
        <v>Rubli Alexandre</v>
      </c>
      <c r="B2567" s="23" t="str">
        <f t="shared" si="462"/>
        <v>749.15.449.0</v>
      </c>
      <c r="C2567" s="23" t="str">
        <f t="shared" si="463"/>
        <v>R9</v>
      </c>
      <c r="D2567" s="23">
        <f t="shared" si="464"/>
        <v>0.745</v>
      </c>
      <c r="E2567" s="23" t="str">
        <f t="shared" si="465"/>
        <v>12&amp;U</v>
      </c>
      <c r="F2567" s="23" t="str">
        <f t="shared" si="466"/>
        <v>A</v>
      </c>
      <c r="G2567" s="27" t="s">
        <v>4910</v>
      </c>
      <c r="H2567" s="27" t="str">
        <f t="shared" si="460"/>
        <v/>
      </c>
      <c r="I2567" s="23" t="str">
        <f t="shared" si="467"/>
        <v>Messieurs</v>
      </c>
      <c r="J2567" t="str">
        <f t="shared" si="468"/>
        <v>449.0</v>
      </c>
      <c r="K2567">
        <f t="shared" si="469"/>
        <v>4</v>
      </c>
      <c r="L2567" s="23" t="str">
        <f t="shared" si="470"/>
        <v>R9 </v>
      </c>
      <c r="M2567" s="23" t="s">
        <v>6952</v>
      </c>
      <c r="N2567" s="23" t="s">
        <v>6953</v>
      </c>
      <c r="O2567" s="23" t="s">
        <v>2525</v>
      </c>
      <c r="P2567" s="23">
        <v>44992</v>
      </c>
      <c r="Q2567" s="23">
        <v>0.745</v>
      </c>
      <c r="R2567" s="23" t="s">
        <v>50</v>
      </c>
      <c r="S2567" s="23" t="s">
        <v>36</v>
      </c>
    </row>
    <row r="2568" spans="1:19" x14ac:dyDescent="0.35">
      <c r="A2568" s="23" t="str">
        <f t="shared" si="461"/>
        <v>Rubli Maxime</v>
      </c>
      <c r="B2568" s="23" t="str">
        <f t="shared" si="462"/>
        <v>765.14.269.0</v>
      </c>
      <c r="C2568" s="23" t="str">
        <f t="shared" si="463"/>
        <v>R5</v>
      </c>
      <c r="D2568" s="23">
        <f t="shared" si="464"/>
        <v>5.4029999999999996</v>
      </c>
      <c r="E2568" s="23" t="str">
        <f t="shared" si="465"/>
        <v>12&amp;U</v>
      </c>
      <c r="F2568" s="23" t="str">
        <f t="shared" si="466"/>
        <v>A</v>
      </c>
      <c r="G2568" s="27" t="s">
        <v>27</v>
      </c>
      <c r="H2568" s="27" t="str">
        <f t="shared" si="460"/>
        <v/>
      </c>
      <c r="I2568" s="23" t="str">
        <f t="shared" si="467"/>
        <v>Messieurs</v>
      </c>
      <c r="J2568" t="str">
        <f t="shared" si="468"/>
        <v>269.0</v>
      </c>
      <c r="K2568">
        <f t="shared" si="469"/>
        <v>2</v>
      </c>
      <c r="L2568" s="23" t="str">
        <f t="shared" si="470"/>
        <v>R5 </v>
      </c>
      <c r="M2568" s="23" t="s">
        <v>2621</v>
      </c>
      <c r="N2568" s="23" t="s">
        <v>2622</v>
      </c>
      <c r="O2568" s="23" t="s">
        <v>2536</v>
      </c>
      <c r="P2568" s="23">
        <v>3358</v>
      </c>
      <c r="Q2568" s="23">
        <v>5.4029999999999996</v>
      </c>
      <c r="R2568" s="23" t="s">
        <v>50</v>
      </c>
      <c r="S2568" s="23" t="s">
        <v>36</v>
      </c>
    </row>
    <row r="2569" spans="1:19" x14ac:dyDescent="0.35">
      <c r="A2569" s="23" t="str">
        <f t="shared" si="461"/>
        <v>Rubli Simon</v>
      </c>
      <c r="B2569" s="23" t="str">
        <f t="shared" si="462"/>
        <v>765.77.222.0</v>
      </c>
      <c r="C2569" s="23" t="str">
        <f t="shared" si="463"/>
        <v>R9</v>
      </c>
      <c r="D2569" s="23">
        <f t="shared" si="464"/>
        <v>0.75</v>
      </c>
      <c r="E2569" s="23" t="str">
        <f t="shared" si="465"/>
        <v>45+</v>
      </c>
      <c r="F2569" s="23" t="str">
        <f t="shared" si="466"/>
        <v>A</v>
      </c>
      <c r="G2569" s="27" t="s">
        <v>27</v>
      </c>
      <c r="H2569" s="27" t="str">
        <f t="shared" si="460"/>
        <v/>
      </c>
      <c r="I2569" s="23" t="str">
        <f t="shared" si="467"/>
        <v>Messieurs</v>
      </c>
      <c r="J2569" t="str">
        <f t="shared" si="468"/>
        <v>222.0</v>
      </c>
      <c r="K2569">
        <f t="shared" si="469"/>
        <v>2</v>
      </c>
      <c r="L2569" s="23" t="str">
        <f t="shared" si="470"/>
        <v>R9 </v>
      </c>
      <c r="M2569" s="23" t="s">
        <v>6053</v>
      </c>
      <c r="N2569" s="23" t="s">
        <v>6054</v>
      </c>
      <c r="O2569" s="23" t="s">
        <v>2525</v>
      </c>
      <c r="P2569" s="23">
        <v>32606</v>
      </c>
      <c r="Q2569" s="23">
        <v>0.75</v>
      </c>
      <c r="R2569" s="23" t="s">
        <v>76</v>
      </c>
      <c r="S2569" s="23" t="s">
        <v>36</v>
      </c>
    </row>
    <row r="2570" spans="1:19" x14ac:dyDescent="0.35">
      <c r="A2570" s="23" t="str">
        <f t="shared" si="461"/>
        <v>Rubli Simon</v>
      </c>
      <c r="B2570" s="23" t="str">
        <f t="shared" si="462"/>
        <v>765.13.184.0</v>
      </c>
      <c r="C2570" s="23" t="str">
        <f t="shared" si="463"/>
        <v>R7</v>
      </c>
      <c r="D2570" s="23">
        <f t="shared" si="464"/>
        <v>2.3929999999999998</v>
      </c>
      <c r="E2570" s="23" t="str">
        <f t="shared" si="465"/>
        <v>14&amp;U</v>
      </c>
      <c r="F2570" s="23" t="str">
        <f t="shared" si="466"/>
        <v>A</v>
      </c>
      <c r="G2570" s="27" t="s">
        <v>4910</v>
      </c>
      <c r="H2570" s="27" t="str">
        <f t="shared" si="460"/>
        <v/>
      </c>
      <c r="I2570" s="23" t="str">
        <f t="shared" si="467"/>
        <v>Messieurs</v>
      </c>
      <c r="J2570" t="str">
        <f t="shared" si="468"/>
        <v>184.0</v>
      </c>
      <c r="K2570">
        <f t="shared" si="469"/>
        <v>1</v>
      </c>
      <c r="L2570" s="23" t="str">
        <f t="shared" si="470"/>
        <v>R7 </v>
      </c>
      <c r="M2570" s="23" t="s">
        <v>6643</v>
      </c>
      <c r="N2570" s="23" t="s">
        <v>6054</v>
      </c>
      <c r="O2570" s="23" t="s">
        <v>2518</v>
      </c>
      <c r="P2570" s="23">
        <v>16536</v>
      </c>
      <c r="Q2570" s="23">
        <v>2.3929999999999998</v>
      </c>
      <c r="R2570" s="23" t="s">
        <v>81</v>
      </c>
      <c r="S2570" s="23" t="s">
        <v>36</v>
      </c>
    </row>
    <row r="2571" spans="1:19" x14ac:dyDescent="0.35">
      <c r="A2571" s="23" t="str">
        <f t="shared" si="461"/>
        <v>Rubli Valentin</v>
      </c>
      <c r="B2571" s="23" t="str">
        <f t="shared" si="462"/>
        <v>765.11.152.0</v>
      </c>
      <c r="C2571" s="23" t="str">
        <f t="shared" si="463"/>
        <v>R5</v>
      </c>
      <c r="D2571" s="23">
        <f t="shared" si="464"/>
        <v>4.9710000000000001</v>
      </c>
      <c r="E2571" s="23" t="str">
        <f t="shared" si="465"/>
        <v>16&amp;U</v>
      </c>
      <c r="F2571" s="23" t="str">
        <f t="shared" si="466"/>
        <v>A</v>
      </c>
      <c r="G2571" s="27" t="s">
        <v>4910</v>
      </c>
      <c r="H2571" s="27" t="str">
        <f t="shared" si="460"/>
        <v/>
      </c>
      <c r="I2571" s="23" t="str">
        <f t="shared" si="467"/>
        <v>Messieurs</v>
      </c>
      <c r="J2571" t="str">
        <f t="shared" si="468"/>
        <v>152.0</v>
      </c>
      <c r="K2571">
        <f t="shared" si="469"/>
        <v>1</v>
      </c>
      <c r="L2571" s="23" t="str">
        <f t="shared" si="470"/>
        <v>R5 </v>
      </c>
      <c r="M2571" s="23" t="s">
        <v>6325</v>
      </c>
      <c r="N2571" s="23" t="s">
        <v>6326</v>
      </c>
      <c r="O2571" s="23" t="s">
        <v>2536</v>
      </c>
      <c r="P2571" s="23">
        <v>4372</v>
      </c>
      <c r="Q2571" s="23">
        <v>4.9710000000000001</v>
      </c>
      <c r="R2571" s="23" t="s">
        <v>85</v>
      </c>
      <c r="S2571" s="23" t="s">
        <v>36</v>
      </c>
    </row>
    <row r="2572" spans="1:19" x14ac:dyDescent="0.35">
      <c r="A2572" s="23" t="str">
        <f t="shared" si="461"/>
        <v>Ruckebusch Jonathan</v>
      </c>
      <c r="B2572" s="23" t="str">
        <f t="shared" si="462"/>
        <v>766.85.113.0</v>
      </c>
      <c r="C2572" s="23" t="str">
        <f t="shared" si="463"/>
        <v>R9</v>
      </c>
      <c r="D2572" s="23">
        <f t="shared" si="464"/>
        <v>0.75</v>
      </c>
      <c r="E2572" s="23" t="str">
        <f t="shared" si="465"/>
        <v>40+</v>
      </c>
      <c r="F2572" s="23" t="str">
        <f t="shared" si="466"/>
        <v>S</v>
      </c>
      <c r="G2572" s="27" t="s">
        <v>2783</v>
      </c>
      <c r="H2572" s="27" t="str">
        <f t="shared" si="460"/>
        <v/>
      </c>
      <c r="I2572" s="23" t="str">
        <f t="shared" si="467"/>
        <v>Messieurs</v>
      </c>
      <c r="J2572" t="str">
        <f t="shared" si="468"/>
        <v>113.0</v>
      </c>
      <c r="K2572">
        <f t="shared" si="469"/>
        <v>1</v>
      </c>
      <c r="L2572" s="23" t="str">
        <f t="shared" si="470"/>
        <v>R9 </v>
      </c>
      <c r="M2572" s="23" t="s">
        <v>1640</v>
      </c>
      <c r="N2572" s="23" t="s">
        <v>1641</v>
      </c>
      <c r="O2572" s="23" t="s">
        <v>2525</v>
      </c>
      <c r="P2572" s="23">
        <v>32606</v>
      </c>
      <c r="Q2572" s="23">
        <v>0.75</v>
      </c>
      <c r="R2572" s="23" t="s">
        <v>68</v>
      </c>
      <c r="S2572" s="23" t="s">
        <v>822</v>
      </c>
    </row>
    <row r="2573" spans="1:19" x14ac:dyDescent="0.35">
      <c r="A2573" s="23" t="str">
        <f t="shared" si="461"/>
        <v>Rudaz Antoine</v>
      </c>
      <c r="B2573" s="23" t="str">
        <f t="shared" si="462"/>
        <v>767.97.319.0</v>
      </c>
      <c r="C2573" s="23" t="str">
        <f t="shared" si="463"/>
        <v>R9</v>
      </c>
      <c r="D2573" s="23">
        <f t="shared" si="464"/>
        <v>0.746</v>
      </c>
      <c r="E2573" s="23" t="str">
        <f t="shared" si="465"/>
        <v>A</v>
      </c>
      <c r="F2573" s="23" t="str">
        <f t="shared" si="466"/>
        <v>S</v>
      </c>
      <c r="G2573" s="27" t="s">
        <v>3273</v>
      </c>
      <c r="H2573" s="27" t="str">
        <f t="shared" si="460"/>
        <v/>
      </c>
      <c r="I2573" s="23" t="str">
        <f t="shared" si="467"/>
        <v>Messieurs</v>
      </c>
      <c r="J2573" t="str">
        <f t="shared" si="468"/>
        <v>319.0</v>
      </c>
      <c r="K2573">
        <f t="shared" si="469"/>
        <v>3</v>
      </c>
      <c r="L2573" s="23" t="str">
        <f t="shared" si="470"/>
        <v>R9 </v>
      </c>
      <c r="M2573" s="23" t="s">
        <v>3501</v>
      </c>
      <c r="N2573" s="23" t="s">
        <v>3502</v>
      </c>
      <c r="O2573" s="23" t="s">
        <v>2525</v>
      </c>
      <c r="P2573" s="23">
        <v>57084</v>
      </c>
      <c r="Q2573" s="23">
        <v>0.746</v>
      </c>
      <c r="R2573" s="23" t="s">
        <v>36</v>
      </c>
      <c r="S2573" s="23" t="s">
        <v>822</v>
      </c>
    </row>
    <row r="2574" spans="1:19" x14ac:dyDescent="0.35">
      <c r="A2574" s="23" t="str">
        <f t="shared" si="461"/>
        <v>Rudaz Nolan</v>
      </c>
      <c r="B2574" s="23" t="str">
        <f t="shared" si="462"/>
        <v>767.09.342.0</v>
      </c>
      <c r="C2574" s="23" t="str">
        <f t="shared" si="463"/>
        <v>R9</v>
      </c>
      <c r="D2574" s="23">
        <f t="shared" si="464"/>
        <v>0.75</v>
      </c>
      <c r="E2574" s="23" t="str">
        <f t="shared" si="465"/>
        <v>18&amp;U</v>
      </c>
      <c r="F2574" s="23" t="str">
        <f t="shared" si="466"/>
        <v>S</v>
      </c>
      <c r="G2574" s="27" t="s">
        <v>26</v>
      </c>
      <c r="H2574" s="27" t="str">
        <f t="shared" si="460"/>
        <v/>
      </c>
      <c r="I2574" s="23" t="str">
        <f t="shared" si="467"/>
        <v>Messieurs</v>
      </c>
      <c r="J2574" t="str">
        <f t="shared" si="468"/>
        <v>342.0</v>
      </c>
      <c r="K2574">
        <f t="shared" si="469"/>
        <v>3</v>
      </c>
      <c r="L2574" s="23" t="str">
        <f t="shared" si="470"/>
        <v>R9 </v>
      </c>
      <c r="M2574" s="23" t="s">
        <v>2101</v>
      </c>
      <c r="N2574" s="23" t="s">
        <v>2102</v>
      </c>
      <c r="O2574" s="23" t="s">
        <v>2525</v>
      </c>
      <c r="P2574" s="23">
        <v>32606</v>
      </c>
      <c r="Q2574" s="23">
        <v>0.75</v>
      </c>
      <c r="R2574" s="23" t="s">
        <v>71</v>
      </c>
      <c r="S2574" s="23" t="s">
        <v>822</v>
      </c>
    </row>
    <row r="2575" spans="1:19" x14ac:dyDescent="0.35">
      <c r="A2575" s="23" t="str">
        <f t="shared" si="461"/>
        <v>Rüegg Leylah-Raphaela</v>
      </c>
      <c r="B2575" s="23" t="str">
        <f t="shared" si="462"/>
        <v>767.06.866.0</v>
      </c>
      <c r="C2575" s="23" t="str">
        <f t="shared" si="463"/>
        <v>R8</v>
      </c>
      <c r="D2575" s="23">
        <f t="shared" si="464"/>
        <v>1.492</v>
      </c>
      <c r="E2575" s="23" t="str">
        <f t="shared" si="465"/>
        <v>A</v>
      </c>
      <c r="F2575" s="23" t="str">
        <f t="shared" si="466"/>
        <v>S</v>
      </c>
      <c r="G2575" s="27" t="s">
        <v>28</v>
      </c>
      <c r="H2575" s="27" t="str">
        <f t="shared" si="460"/>
        <v/>
      </c>
      <c r="I2575" s="23" t="str">
        <f t="shared" si="467"/>
        <v>Dames</v>
      </c>
      <c r="J2575" t="str">
        <f t="shared" si="468"/>
        <v>866.0</v>
      </c>
      <c r="K2575">
        <f t="shared" si="469"/>
        <v>8</v>
      </c>
      <c r="L2575" s="23" t="str">
        <f t="shared" si="470"/>
        <v>R8 </v>
      </c>
      <c r="M2575" s="23" t="s">
        <v>2293</v>
      </c>
      <c r="N2575" s="23" t="s">
        <v>2294</v>
      </c>
      <c r="O2575" s="23" t="s">
        <v>2522</v>
      </c>
      <c r="P2575" s="23">
        <v>8631</v>
      </c>
      <c r="Q2575" s="23">
        <v>1.492</v>
      </c>
      <c r="R2575" s="23" t="s">
        <v>36</v>
      </c>
      <c r="S2575" s="23" t="s">
        <v>822</v>
      </c>
    </row>
    <row r="2576" spans="1:19" x14ac:dyDescent="0.35">
      <c r="A2576" s="23" t="str">
        <f t="shared" si="461"/>
        <v>Ruey Thomas</v>
      </c>
      <c r="B2576" s="23" t="str">
        <f t="shared" si="462"/>
        <v>773.97.267.0</v>
      </c>
      <c r="C2576" s="23" t="str">
        <f t="shared" si="463"/>
        <v>R9</v>
      </c>
      <c r="D2576" s="23">
        <f t="shared" si="464"/>
        <v>0.75</v>
      </c>
      <c r="E2576" s="23" t="str">
        <f t="shared" si="465"/>
        <v>A</v>
      </c>
      <c r="F2576" s="23" t="str">
        <f t="shared" si="466"/>
        <v>S</v>
      </c>
      <c r="G2576" s="27" t="s">
        <v>497</v>
      </c>
      <c r="H2576" s="27" t="str">
        <f t="shared" si="460"/>
        <v/>
      </c>
      <c r="I2576" s="23" t="str">
        <f t="shared" si="467"/>
        <v>Messieurs</v>
      </c>
      <c r="J2576" t="str">
        <f t="shared" si="468"/>
        <v>267.0</v>
      </c>
      <c r="K2576">
        <f t="shared" si="469"/>
        <v>2</v>
      </c>
      <c r="L2576" s="23" t="str">
        <f t="shared" si="470"/>
        <v>R9 </v>
      </c>
      <c r="M2576" s="23" t="s">
        <v>1297</v>
      </c>
      <c r="N2576" s="23" t="s">
        <v>1298</v>
      </c>
      <c r="O2576" s="23" t="s">
        <v>2525</v>
      </c>
      <c r="P2576" s="23">
        <v>32606</v>
      </c>
      <c r="Q2576" s="23">
        <v>0.75</v>
      </c>
      <c r="R2576" s="23" t="s">
        <v>36</v>
      </c>
      <c r="S2576" s="23" t="s">
        <v>822</v>
      </c>
    </row>
    <row r="2577" spans="1:19" x14ac:dyDescent="0.35">
      <c r="A2577" s="23" t="str">
        <f t="shared" si="461"/>
        <v>Ruf Clément</v>
      </c>
      <c r="B2577" s="23" t="str">
        <f t="shared" si="462"/>
        <v>768.07.144.0</v>
      </c>
      <c r="C2577" s="23" t="str">
        <f t="shared" si="463"/>
        <v>R7</v>
      </c>
      <c r="D2577" s="23">
        <f t="shared" si="464"/>
        <v>3.31</v>
      </c>
      <c r="E2577" s="23" t="str">
        <f t="shared" si="465"/>
        <v>A</v>
      </c>
      <c r="F2577" s="23" t="str">
        <f t="shared" si="466"/>
        <v>A</v>
      </c>
      <c r="G2577" s="27" t="s">
        <v>4910</v>
      </c>
      <c r="H2577" s="27" t="str">
        <f t="shared" si="460"/>
        <v/>
      </c>
      <c r="I2577" s="23" t="str">
        <f t="shared" si="467"/>
        <v>Messieurs</v>
      </c>
      <c r="J2577" t="str">
        <f t="shared" si="468"/>
        <v>144.0</v>
      </c>
      <c r="K2577">
        <f t="shared" si="469"/>
        <v>1</v>
      </c>
      <c r="L2577" s="23" t="str">
        <f t="shared" si="470"/>
        <v>R7 </v>
      </c>
      <c r="M2577" s="23" t="s">
        <v>6553</v>
      </c>
      <c r="N2577" s="23" t="s">
        <v>6554</v>
      </c>
      <c r="O2577" s="23" t="s">
        <v>2518</v>
      </c>
      <c r="P2577" s="23">
        <v>10949</v>
      </c>
      <c r="Q2577" s="23">
        <v>3.31</v>
      </c>
      <c r="R2577" s="23" t="s">
        <v>36</v>
      </c>
      <c r="S2577" s="23" t="s">
        <v>36</v>
      </c>
    </row>
    <row r="2578" spans="1:19" x14ac:dyDescent="0.35">
      <c r="A2578" s="23" t="str">
        <f t="shared" si="461"/>
        <v>Ruggeri Giuseppe</v>
      </c>
      <c r="B2578" s="23" t="str">
        <f t="shared" si="462"/>
        <v>769.71.148.0</v>
      </c>
      <c r="C2578" s="23" t="str">
        <f t="shared" si="463"/>
        <v>R8</v>
      </c>
      <c r="D2578" s="23">
        <f t="shared" si="464"/>
        <v>1.78</v>
      </c>
      <c r="E2578" s="23" t="str">
        <f t="shared" si="465"/>
        <v>55+</v>
      </c>
      <c r="F2578" s="23" t="str">
        <f t="shared" si="466"/>
        <v>A</v>
      </c>
      <c r="G2578" s="27" t="s">
        <v>493</v>
      </c>
      <c r="H2578" s="27" t="str">
        <f t="shared" si="460"/>
        <v/>
      </c>
      <c r="I2578" s="23" t="str">
        <f t="shared" si="467"/>
        <v>Messieurs</v>
      </c>
      <c r="J2578" t="str">
        <f t="shared" si="468"/>
        <v>148.0</v>
      </c>
      <c r="K2578">
        <f t="shared" si="469"/>
        <v>1</v>
      </c>
      <c r="L2578" s="23" t="str">
        <f t="shared" si="470"/>
        <v>R8 </v>
      </c>
      <c r="M2578" s="23" t="s">
        <v>2876</v>
      </c>
      <c r="N2578" s="23" t="s">
        <v>2877</v>
      </c>
      <c r="O2578" s="23" t="s">
        <v>2522</v>
      </c>
      <c r="P2578" s="23">
        <v>21165</v>
      </c>
      <c r="Q2578" s="23">
        <v>1.78</v>
      </c>
      <c r="R2578" s="23" t="s">
        <v>53</v>
      </c>
      <c r="S2578" s="23" t="s">
        <v>36</v>
      </c>
    </row>
    <row r="2579" spans="1:19" x14ac:dyDescent="0.35">
      <c r="A2579" s="23" t="str">
        <f t="shared" si="461"/>
        <v>Ruggeri Robert</v>
      </c>
      <c r="B2579" s="23" t="str">
        <f t="shared" si="462"/>
        <v>769.10.125.0</v>
      </c>
      <c r="C2579" s="23" t="str">
        <f t="shared" si="463"/>
        <v>R9</v>
      </c>
      <c r="D2579" s="23">
        <f t="shared" si="464"/>
        <v>0.75</v>
      </c>
      <c r="E2579" s="23" t="str">
        <f t="shared" si="465"/>
        <v>16&amp;U</v>
      </c>
      <c r="F2579" s="23" t="str">
        <f t="shared" si="466"/>
        <v>S</v>
      </c>
      <c r="G2579" s="27" t="s">
        <v>493</v>
      </c>
      <c r="H2579" s="27" t="str">
        <f t="shared" si="460"/>
        <v/>
      </c>
      <c r="I2579" s="23" t="str">
        <f t="shared" si="467"/>
        <v>Messieurs</v>
      </c>
      <c r="J2579" t="str">
        <f t="shared" si="468"/>
        <v>125.0</v>
      </c>
      <c r="K2579">
        <f t="shared" si="469"/>
        <v>1</v>
      </c>
      <c r="L2579" s="23" t="str">
        <f t="shared" si="470"/>
        <v>R9 </v>
      </c>
      <c r="M2579" s="23" t="s">
        <v>2116</v>
      </c>
      <c r="N2579" s="23" t="s">
        <v>2117</v>
      </c>
      <c r="O2579" s="23" t="s">
        <v>2525</v>
      </c>
      <c r="P2579" s="23">
        <v>32606</v>
      </c>
      <c r="Q2579" s="23">
        <v>0.75</v>
      </c>
      <c r="R2579" s="23" t="s">
        <v>85</v>
      </c>
      <c r="S2579" s="23" t="s">
        <v>822</v>
      </c>
    </row>
    <row r="2580" spans="1:19" x14ac:dyDescent="0.35">
      <c r="A2580" s="23" t="str">
        <f t="shared" si="461"/>
        <v>Rugo Graber Paola</v>
      </c>
      <c r="B2580" s="23" t="str">
        <f t="shared" si="462"/>
        <v>769.68.841.0</v>
      </c>
      <c r="C2580" s="23" t="str">
        <f t="shared" si="463"/>
        <v>R5</v>
      </c>
      <c r="D2580" s="23">
        <f t="shared" si="464"/>
        <v>4.9210000000000003</v>
      </c>
      <c r="E2580" s="23" t="str">
        <f t="shared" si="465"/>
        <v>55+</v>
      </c>
      <c r="F2580" s="23" t="str">
        <f t="shared" si="466"/>
        <v>A</v>
      </c>
      <c r="G2580" s="27" t="s">
        <v>2786</v>
      </c>
      <c r="H2580" s="27" t="str">
        <f t="shared" si="460"/>
        <v/>
      </c>
      <c r="I2580" s="23" t="str">
        <f t="shared" si="467"/>
        <v>Dames</v>
      </c>
      <c r="J2580" t="str">
        <f t="shared" si="468"/>
        <v>841.0</v>
      </c>
      <c r="K2580">
        <f t="shared" si="469"/>
        <v>8</v>
      </c>
      <c r="L2580" s="23" t="str">
        <f t="shared" si="470"/>
        <v>R5 </v>
      </c>
      <c r="M2580" s="23" t="s">
        <v>3804</v>
      </c>
      <c r="N2580" s="23" t="s">
        <v>3805</v>
      </c>
      <c r="O2580" s="23" t="s">
        <v>2536</v>
      </c>
      <c r="P2580" s="23">
        <v>1600</v>
      </c>
      <c r="Q2580" s="23">
        <v>4.9210000000000003</v>
      </c>
      <c r="R2580" s="23" t="s">
        <v>53</v>
      </c>
      <c r="S2580" s="23" t="s">
        <v>36</v>
      </c>
    </row>
    <row r="2581" spans="1:19" x14ac:dyDescent="0.35">
      <c r="A2581" s="23" t="str">
        <f t="shared" si="461"/>
        <v>Ruiz Alessandra</v>
      </c>
      <c r="B2581" s="23" t="str">
        <f t="shared" si="462"/>
        <v>770.12.625.0</v>
      </c>
      <c r="C2581" s="23" t="str">
        <f t="shared" si="463"/>
        <v>R6</v>
      </c>
      <c r="D2581" s="23">
        <f t="shared" si="464"/>
        <v>3.8740000000000001</v>
      </c>
      <c r="E2581" s="23" t="str">
        <f t="shared" si="465"/>
        <v>14&amp;U</v>
      </c>
      <c r="F2581" s="23" t="str">
        <f t="shared" si="466"/>
        <v>A</v>
      </c>
      <c r="G2581" s="27" t="s">
        <v>1733</v>
      </c>
      <c r="H2581" s="27" t="str">
        <f t="shared" si="460"/>
        <v/>
      </c>
      <c r="I2581" s="23" t="str">
        <f t="shared" si="467"/>
        <v>Dames</v>
      </c>
      <c r="J2581" t="str">
        <f t="shared" si="468"/>
        <v>625.0</v>
      </c>
      <c r="K2581">
        <f t="shared" si="469"/>
        <v>6</v>
      </c>
      <c r="L2581" s="23" t="str">
        <f t="shared" si="470"/>
        <v>R6 </v>
      </c>
      <c r="M2581" s="23" t="s">
        <v>3930</v>
      </c>
      <c r="N2581" s="23" t="s">
        <v>3931</v>
      </c>
      <c r="O2581" s="23" t="s">
        <v>2517</v>
      </c>
      <c r="P2581" s="23">
        <v>2911</v>
      </c>
      <c r="Q2581" s="23">
        <v>3.8740000000000001</v>
      </c>
      <c r="R2581" s="23" t="s">
        <v>81</v>
      </c>
      <c r="S2581" s="23" t="s">
        <v>36</v>
      </c>
    </row>
    <row r="2582" spans="1:19" x14ac:dyDescent="0.35">
      <c r="A2582" s="23" t="str">
        <f t="shared" si="461"/>
        <v>Ruiz James</v>
      </c>
      <c r="B2582" s="23" t="str">
        <f t="shared" si="462"/>
        <v>770.16.132.0</v>
      </c>
      <c r="C2582" s="23" t="str">
        <f t="shared" si="463"/>
        <v>R7</v>
      </c>
      <c r="D2582" s="23">
        <f t="shared" si="464"/>
        <v>2.7930000000000001</v>
      </c>
      <c r="E2582" s="23" t="str">
        <f t="shared" si="465"/>
        <v>10&amp;U</v>
      </c>
      <c r="F2582" s="23" t="str">
        <f t="shared" si="466"/>
        <v>A</v>
      </c>
      <c r="G2582" s="27" t="s">
        <v>1733</v>
      </c>
      <c r="H2582" s="27" t="str">
        <f t="shared" si="460"/>
        <v/>
      </c>
      <c r="I2582" s="23" t="str">
        <f t="shared" si="467"/>
        <v>Messieurs</v>
      </c>
      <c r="J2582" t="str">
        <f t="shared" si="468"/>
        <v>132.0</v>
      </c>
      <c r="K2582">
        <f t="shared" si="469"/>
        <v>1</v>
      </c>
      <c r="L2582" s="23" t="str">
        <f t="shared" si="470"/>
        <v>R7 </v>
      </c>
      <c r="M2582" s="23" t="s">
        <v>4034</v>
      </c>
      <c r="N2582" s="23" t="s">
        <v>4035</v>
      </c>
      <c r="O2582" s="23" t="s">
        <v>2518</v>
      </c>
      <c r="P2582" s="23">
        <v>13921</v>
      </c>
      <c r="Q2582" s="23">
        <v>2.7930000000000001</v>
      </c>
      <c r="R2582" s="23" t="s">
        <v>106</v>
      </c>
      <c r="S2582" s="23" t="s">
        <v>36</v>
      </c>
    </row>
    <row r="2583" spans="1:19" x14ac:dyDescent="0.35">
      <c r="A2583" s="23" t="str">
        <f t="shared" si="461"/>
        <v>Ruiz Javier</v>
      </c>
      <c r="B2583" s="23" t="str">
        <f t="shared" si="462"/>
        <v>770.01.205.0</v>
      </c>
      <c r="C2583" s="23" t="str">
        <f t="shared" si="463"/>
        <v>R7</v>
      </c>
      <c r="D2583" s="23">
        <f t="shared" si="464"/>
        <v>3.2090000000000001</v>
      </c>
      <c r="E2583" s="23" t="str">
        <f t="shared" si="465"/>
        <v>A</v>
      </c>
      <c r="F2583" s="23" t="str">
        <f t="shared" si="466"/>
        <v>S</v>
      </c>
      <c r="G2583" s="27" t="s">
        <v>1733</v>
      </c>
      <c r="H2583" s="27" t="str">
        <f t="shared" si="460"/>
        <v/>
      </c>
      <c r="I2583" s="23" t="str">
        <f t="shared" si="467"/>
        <v>Messieurs</v>
      </c>
      <c r="J2583" t="str">
        <f t="shared" si="468"/>
        <v>205.0</v>
      </c>
      <c r="K2583">
        <f t="shared" si="469"/>
        <v>2</v>
      </c>
      <c r="L2583" s="23" t="str">
        <f t="shared" si="470"/>
        <v>R7 </v>
      </c>
      <c r="M2583" s="23" t="s">
        <v>3965</v>
      </c>
      <c r="N2583" s="23" t="s">
        <v>3966</v>
      </c>
      <c r="O2583" s="23" t="s">
        <v>2518</v>
      </c>
      <c r="P2583" s="23">
        <v>11497</v>
      </c>
      <c r="Q2583" s="23">
        <v>3.2090000000000001</v>
      </c>
      <c r="R2583" s="23" t="s">
        <v>36</v>
      </c>
      <c r="S2583" s="23" t="s">
        <v>822</v>
      </c>
    </row>
    <row r="2584" spans="1:19" x14ac:dyDescent="0.35">
      <c r="A2584" s="23" t="str">
        <f t="shared" si="461"/>
        <v>Ruiz John</v>
      </c>
      <c r="B2584" s="23" t="str">
        <f t="shared" si="462"/>
        <v>770.14.158.0</v>
      </c>
      <c r="C2584" s="23" t="str">
        <f t="shared" si="463"/>
        <v>R5</v>
      </c>
      <c r="D2584" s="23">
        <f t="shared" si="464"/>
        <v>4.8479999999999999</v>
      </c>
      <c r="E2584" s="23" t="str">
        <f t="shared" si="465"/>
        <v>12&amp;U</v>
      </c>
      <c r="F2584" s="23" t="str">
        <f t="shared" si="466"/>
        <v>A</v>
      </c>
      <c r="G2584" s="27" t="s">
        <v>1733</v>
      </c>
      <c r="H2584" s="27" t="str">
        <f t="shared" si="460"/>
        <v/>
      </c>
      <c r="I2584" s="23" t="str">
        <f t="shared" si="467"/>
        <v>Messieurs</v>
      </c>
      <c r="J2584" t="str">
        <f t="shared" si="468"/>
        <v>158.0</v>
      </c>
      <c r="K2584">
        <f t="shared" si="469"/>
        <v>1</v>
      </c>
      <c r="L2584" s="23" t="str">
        <f t="shared" si="470"/>
        <v>R5 </v>
      </c>
      <c r="M2584" s="23" t="s">
        <v>3979</v>
      </c>
      <c r="N2584" s="23" t="s">
        <v>3980</v>
      </c>
      <c r="O2584" s="23" t="s">
        <v>2536</v>
      </c>
      <c r="P2584" s="23">
        <v>4720</v>
      </c>
      <c r="Q2584" s="23">
        <v>4.8479999999999999</v>
      </c>
      <c r="R2584" s="23" t="s">
        <v>50</v>
      </c>
      <c r="S2584" s="23" t="s">
        <v>36</v>
      </c>
    </row>
    <row r="2585" spans="1:19" x14ac:dyDescent="0.35">
      <c r="A2585" s="23" t="str">
        <f t="shared" si="461"/>
        <v>Rundquist Erik</v>
      </c>
      <c r="B2585" s="23" t="str">
        <f t="shared" si="462"/>
        <v>770.09.309.0</v>
      </c>
      <c r="C2585" s="23" t="str">
        <f t="shared" si="463"/>
        <v>R7</v>
      </c>
      <c r="D2585" s="23">
        <f t="shared" si="464"/>
        <v>2.4609999999999999</v>
      </c>
      <c r="E2585" s="23" t="str">
        <f t="shared" si="465"/>
        <v>18&amp;U</v>
      </c>
      <c r="F2585" s="23" t="str">
        <f t="shared" si="466"/>
        <v>A</v>
      </c>
      <c r="G2585" s="27" t="s">
        <v>29</v>
      </c>
      <c r="H2585" s="27" t="str">
        <f t="shared" si="460"/>
        <v/>
      </c>
      <c r="I2585" s="23" t="str">
        <f t="shared" si="467"/>
        <v>Messieurs</v>
      </c>
      <c r="J2585" t="str">
        <f t="shared" si="468"/>
        <v>309.0</v>
      </c>
      <c r="K2585">
        <f t="shared" si="469"/>
        <v>3</v>
      </c>
      <c r="L2585" s="23" t="str">
        <f t="shared" si="470"/>
        <v>R7 </v>
      </c>
      <c r="M2585" s="23" t="s">
        <v>4174</v>
      </c>
      <c r="N2585" s="23" t="s">
        <v>4175</v>
      </c>
      <c r="O2585" s="23" t="s">
        <v>2518</v>
      </c>
      <c r="P2585" s="23">
        <v>16070</v>
      </c>
      <c r="Q2585" s="23">
        <v>2.4609999999999999</v>
      </c>
      <c r="R2585" s="23" t="s">
        <v>71</v>
      </c>
      <c r="S2585" s="23" t="s">
        <v>36</v>
      </c>
    </row>
    <row r="2586" spans="1:19" x14ac:dyDescent="0.35">
      <c r="A2586" s="23" t="str">
        <f t="shared" si="461"/>
        <v>Ryniker Anne</v>
      </c>
      <c r="B2586" s="23" t="str">
        <f t="shared" si="462"/>
        <v>774.60.870.0</v>
      </c>
      <c r="C2586" s="23" t="str">
        <f t="shared" si="463"/>
        <v>R5</v>
      </c>
      <c r="D2586" s="23">
        <f t="shared" si="464"/>
        <v>4.4980000000000002</v>
      </c>
      <c r="E2586" s="23" t="str">
        <f t="shared" si="465"/>
        <v>65+</v>
      </c>
      <c r="F2586" s="23" t="str">
        <f t="shared" si="466"/>
        <v>A</v>
      </c>
      <c r="G2586" s="27" t="s">
        <v>3273</v>
      </c>
      <c r="H2586" s="27" t="str">
        <f t="shared" ref="H2586:H2649" si="471">IF(B2586=B2585,1,"")</f>
        <v/>
      </c>
      <c r="I2586" s="23" t="str">
        <f t="shared" si="467"/>
        <v>Dames</v>
      </c>
      <c r="J2586" t="str">
        <f t="shared" si="468"/>
        <v>870.0</v>
      </c>
      <c r="K2586">
        <f t="shared" si="469"/>
        <v>8</v>
      </c>
      <c r="L2586" s="23" t="str">
        <f t="shared" si="470"/>
        <v>R5 </v>
      </c>
      <c r="M2586" s="23" t="s">
        <v>3333</v>
      </c>
      <c r="N2586" s="23" t="s">
        <v>3334</v>
      </c>
      <c r="O2586" s="23" t="s">
        <v>2536</v>
      </c>
      <c r="P2586" s="23">
        <v>2045</v>
      </c>
      <c r="Q2586" s="23">
        <v>4.4980000000000002</v>
      </c>
      <c r="R2586" s="23" t="s">
        <v>96</v>
      </c>
      <c r="S2586" s="23" t="s">
        <v>36</v>
      </c>
    </row>
    <row r="2587" spans="1:19" x14ac:dyDescent="0.35">
      <c r="A2587" s="23" t="str">
        <f t="shared" si="461"/>
        <v>Ryser Heinz</v>
      </c>
      <c r="B2587" s="23" t="str">
        <f t="shared" si="462"/>
        <v>774.60.176.0</v>
      </c>
      <c r="C2587" s="23" t="str">
        <f t="shared" si="463"/>
        <v>R8</v>
      </c>
      <c r="D2587" s="23">
        <f t="shared" si="464"/>
        <v>1.786</v>
      </c>
      <c r="E2587" s="23" t="str">
        <f t="shared" si="465"/>
        <v>65+</v>
      </c>
      <c r="F2587" s="23" t="str">
        <f t="shared" si="466"/>
        <v>A</v>
      </c>
      <c r="G2587" s="27" t="s">
        <v>1733</v>
      </c>
      <c r="H2587" s="27" t="str">
        <f t="shared" si="471"/>
        <v/>
      </c>
      <c r="I2587" s="23" t="str">
        <f t="shared" si="467"/>
        <v>Messieurs</v>
      </c>
      <c r="J2587" t="str">
        <f t="shared" si="468"/>
        <v>176.0</v>
      </c>
      <c r="K2587">
        <f t="shared" si="469"/>
        <v>1</v>
      </c>
      <c r="L2587" s="23" t="str">
        <f t="shared" si="470"/>
        <v>R8 </v>
      </c>
      <c r="M2587" s="23" t="s">
        <v>2371</v>
      </c>
      <c r="N2587" s="23" t="s">
        <v>2372</v>
      </c>
      <c r="O2587" s="23" t="s">
        <v>2522</v>
      </c>
      <c r="P2587" s="23">
        <v>21113</v>
      </c>
      <c r="Q2587" s="23">
        <v>1.786</v>
      </c>
      <c r="R2587" s="23" t="s">
        <v>96</v>
      </c>
      <c r="S2587" s="23" t="s">
        <v>36</v>
      </c>
    </row>
    <row r="2588" spans="1:19" x14ac:dyDescent="0.35">
      <c r="A2588" s="23" t="str">
        <f t="shared" si="461"/>
        <v>Ryuto Hijino</v>
      </c>
      <c r="B2588" s="23" t="str">
        <f t="shared" si="462"/>
        <v>774.11.248.0</v>
      </c>
      <c r="C2588" s="23" t="str">
        <f t="shared" si="463"/>
        <v>R8</v>
      </c>
      <c r="D2588" s="23">
        <f t="shared" si="464"/>
        <v>1.4870000000000001</v>
      </c>
      <c r="E2588" s="23" t="str">
        <f t="shared" si="465"/>
        <v>16&amp;U</v>
      </c>
      <c r="F2588" s="23" t="str">
        <f t="shared" si="466"/>
        <v>S</v>
      </c>
      <c r="G2588" s="27" t="s">
        <v>5553</v>
      </c>
      <c r="H2588" s="27" t="str">
        <f t="shared" si="471"/>
        <v/>
      </c>
      <c r="I2588" s="23" t="str">
        <f t="shared" si="467"/>
        <v>Messieurs</v>
      </c>
      <c r="J2588" t="str">
        <f t="shared" si="468"/>
        <v>248.0</v>
      </c>
      <c r="K2588">
        <f t="shared" si="469"/>
        <v>2</v>
      </c>
      <c r="L2588" s="23" t="str">
        <f t="shared" si="470"/>
        <v>R8 </v>
      </c>
      <c r="M2588" s="23" t="s">
        <v>5257</v>
      </c>
      <c r="N2588" s="23" t="s">
        <v>5258</v>
      </c>
      <c r="O2588" s="23" t="s">
        <v>2522</v>
      </c>
      <c r="P2588" s="23">
        <v>23785</v>
      </c>
      <c r="Q2588" s="23">
        <v>1.4870000000000001</v>
      </c>
      <c r="R2588" s="23" t="s">
        <v>85</v>
      </c>
      <c r="S2588" s="23" t="s">
        <v>822</v>
      </c>
    </row>
    <row r="2589" spans="1:19" x14ac:dyDescent="0.35">
      <c r="A2589" s="23" t="str">
        <f t="shared" si="461"/>
        <v>Sahin Sidar</v>
      </c>
      <c r="B2589" s="23" t="str">
        <f t="shared" si="462"/>
        <v>775.82.305.0</v>
      </c>
      <c r="C2589" s="23" t="str">
        <f t="shared" si="463"/>
        <v>R8</v>
      </c>
      <c r="D2589" s="23">
        <f t="shared" si="464"/>
        <v>1.1619999999999999</v>
      </c>
      <c r="E2589" s="23" t="str">
        <f t="shared" si="465"/>
        <v>40+</v>
      </c>
      <c r="F2589" s="23" t="str">
        <f t="shared" si="466"/>
        <v>A</v>
      </c>
      <c r="G2589" s="27" t="s">
        <v>3274</v>
      </c>
      <c r="H2589" s="27" t="str">
        <f t="shared" si="471"/>
        <v/>
      </c>
      <c r="I2589" s="23" t="str">
        <f t="shared" si="467"/>
        <v>Messieurs</v>
      </c>
      <c r="J2589" t="str">
        <f t="shared" si="468"/>
        <v>305.0</v>
      </c>
      <c r="K2589">
        <f t="shared" si="469"/>
        <v>3</v>
      </c>
      <c r="L2589" s="23" t="str">
        <f t="shared" si="470"/>
        <v>R8 </v>
      </c>
      <c r="M2589" s="23" t="s">
        <v>3760</v>
      </c>
      <c r="N2589" s="23" t="s">
        <v>3761</v>
      </c>
      <c r="O2589" s="23" t="s">
        <v>2522</v>
      </c>
      <c r="P2589" s="23">
        <v>27356</v>
      </c>
      <c r="Q2589" s="23">
        <v>1.1619999999999999</v>
      </c>
      <c r="R2589" s="23" t="s">
        <v>68</v>
      </c>
      <c r="S2589" s="23" t="s">
        <v>36</v>
      </c>
    </row>
    <row r="2590" spans="1:19" x14ac:dyDescent="0.35">
      <c r="A2590" s="23" t="str">
        <f t="shared" si="461"/>
        <v>Saiah Nicolas</v>
      </c>
      <c r="B2590" s="23" t="str">
        <f t="shared" si="462"/>
        <v>775.78.127.0</v>
      </c>
      <c r="C2590" s="23" t="str">
        <f t="shared" si="463"/>
        <v>R9</v>
      </c>
      <c r="D2590" s="23">
        <f t="shared" si="464"/>
        <v>0.75</v>
      </c>
      <c r="E2590" s="23" t="str">
        <f t="shared" si="465"/>
        <v>45+</v>
      </c>
      <c r="F2590" s="23" t="str">
        <f t="shared" si="466"/>
        <v>S</v>
      </c>
      <c r="G2590" s="27" t="s">
        <v>4910</v>
      </c>
      <c r="H2590" s="27" t="str">
        <f t="shared" si="471"/>
        <v/>
      </c>
      <c r="I2590" s="23" t="str">
        <f t="shared" si="467"/>
        <v>Messieurs</v>
      </c>
      <c r="J2590" t="str">
        <f t="shared" si="468"/>
        <v>127.0</v>
      </c>
      <c r="K2590">
        <f t="shared" si="469"/>
        <v>1</v>
      </c>
      <c r="L2590" s="23" t="str">
        <f t="shared" si="470"/>
        <v>R9 </v>
      </c>
      <c r="M2590" s="23" t="s">
        <v>6848</v>
      </c>
      <c r="N2590" s="23" t="s">
        <v>6849</v>
      </c>
      <c r="O2590" s="23" t="s">
        <v>2525</v>
      </c>
      <c r="P2590" s="23">
        <v>32606</v>
      </c>
      <c r="Q2590" s="23">
        <v>0.75</v>
      </c>
      <c r="R2590" s="23" t="s">
        <v>76</v>
      </c>
      <c r="S2590" s="23" t="s">
        <v>822</v>
      </c>
    </row>
    <row r="2591" spans="1:19" x14ac:dyDescent="0.35">
      <c r="A2591" s="23" t="str">
        <f t="shared" si="461"/>
        <v>Saint-Denis Stella</v>
      </c>
      <c r="B2591" s="23" t="str">
        <f t="shared" si="462"/>
        <v>775.11.753.0</v>
      </c>
      <c r="C2591" s="23" t="str">
        <f t="shared" si="463"/>
        <v>R9</v>
      </c>
      <c r="D2591" s="23">
        <f t="shared" si="464"/>
        <v>0.74299999999999999</v>
      </c>
      <c r="E2591" s="23" t="str">
        <f t="shared" si="465"/>
        <v>16&amp;U</v>
      </c>
      <c r="F2591" s="23" t="str">
        <f t="shared" si="466"/>
        <v>A</v>
      </c>
      <c r="G2591" s="27" t="s">
        <v>3274</v>
      </c>
      <c r="H2591" s="27" t="str">
        <f t="shared" si="471"/>
        <v/>
      </c>
      <c r="I2591" s="23" t="str">
        <f t="shared" si="467"/>
        <v>Dames</v>
      </c>
      <c r="J2591" t="str">
        <f t="shared" si="468"/>
        <v>753.0</v>
      </c>
      <c r="K2591">
        <f t="shared" si="469"/>
        <v>7</v>
      </c>
      <c r="L2591" s="23" t="str">
        <f t="shared" si="470"/>
        <v>R9 </v>
      </c>
      <c r="M2591" s="23" t="s">
        <v>5995</v>
      </c>
      <c r="N2591" s="23" t="s">
        <v>5996</v>
      </c>
      <c r="O2591" s="23" t="s">
        <v>2525</v>
      </c>
      <c r="P2591" s="23">
        <v>16773</v>
      </c>
      <c r="Q2591" s="23">
        <v>0.74299999999999999</v>
      </c>
      <c r="R2591" s="23" t="s">
        <v>85</v>
      </c>
      <c r="S2591" s="23" t="s">
        <v>36</v>
      </c>
    </row>
    <row r="2592" spans="1:19" x14ac:dyDescent="0.35">
      <c r="A2592" s="23" t="str">
        <f t="shared" si="461"/>
        <v>Saitta Sandro</v>
      </c>
      <c r="B2592" s="23" t="str">
        <f t="shared" si="462"/>
        <v>775.81.223.0</v>
      </c>
      <c r="C2592" s="23" t="str">
        <f t="shared" si="463"/>
        <v>R9</v>
      </c>
      <c r="D2592" s="23">
        <f t="shared" si="464"/>
        <v>0.75</v>
      </c>
      <c r="E2592" s="23" t="str">
        <f t="shared" si="465"/>
        <v>45+</v>
      </c>
      <c r="F2592" s="23" t="str">
        <f t="shared" si="466"/>
        <v>S</v>
      </c>
      <c r="G2592" s="27" t="s">
        <v>4910</v>
      </c>
      <c r="H2592" s="27" t="str">
        <f t="shared" si="471"/>
        <v/>
      </c>
      <c r="I2592" s="23" t="str">
        <f t="shared" si="467"/>
        <v>Messieurs</v>
      </c>
      <c r="J2592" t="str">
        <f t="shared" si="468"/>
        <v>223.0</v>
      </c>
      <c r="K2592">
        <f t="shared" si="469"/>
        <v>2</v>
      </c>
      <c r="L2592" s="23" t="str">
        <f t="shared" si="470"/>
        <v>R9 </v>
      </c>
      <c r="M2592" s="23" t="s">
        <v>6858</v>
      </c>
      <c r="N2592" s="23" t="s">
        <v>6859</v>
      </c>
      <c r="O2592" s="23" t="s">
        <v>2525</v>
      </c>
      <c r="P2592" s="23">
        <v>32606</v>
      </c>
      <c r="Q2592" s="23">
        <v>0.75</v>
      </c>
      <c r="R2592" s="23" t="s">
        <v>76</v>
      </c>
      <c r="S2592" s="23" t="s">
        <v>822</v>
      </c>
    </row>
    <row r="2593" spans="1:19" x14ac:dyDescent="0.35">
      <c r="A2593" s="23" t="str">
        <f t="shared" si="461"/>
        <v>Salem André</v>
      </c>
      <c r="B2593" s="23" t="str">
        <f t="shared" si="462"/>
        <v>776.95.177.0</v>
      </c>
      <c r="C2593" s="23" t="str">
        <f t="shared" si="463"/>
        <v>R5</v>
      </c>
      <c r="D2593" s="23">
        <f t="shared" si="464"/>
        <v>4.8010000000000002</v>
      </c>
      <c r="E2593" s="23" t="str">
        <f t="shared" si="465"/>
        <v>A</v>
      </c>
      <c r="F2593" s="23" t="str">
        <f t="shared" si="466"/>
        <v>A</v>
      </c>
      <c r="G2593" s="27" t="s">
        <v>5553</v>
      </c>
      <c r="H2593" s="27" t="str">
        <f t="shared" si="471"/>
        <v/>
      </c>
      <c r="I2593" s="23" t="str">
        <f t="shared" si="467"/>
        <v>Messieurs</v>
      </c>
      <c r="J2593" t="str">
        <f t="shared" si="468"/>
        <v>177.0</v>
      </c>
      <c r="K2593">
        <f t="shared" si="469"/>
        <v>1</v>
      </c>
      <c r="L2593" s="23" t="str">
        <f t="shared" si="470"/>
        <v>R5 </v>
      </c>
      <c r="M2593" s="23" t="s">
        <v>5093</v>
      </c>
      <c r="N2593" s="23" t="s">
        <v>5094</v>
      </c>
      <c r="O2593" s="23" t="s">
        <v>2536</v>
      </c>
      <c r="P2593" s="23">
        <v>4876</v>
      </c>
      <c r="Q2593" s="23">
        <v>4.8010000000000002</v>
      </c>
      <c r="R2593" s="23" t="s">
        <v>36</v>
      </c>
      <c r="S2593" s="23" t="s">
        <v>36</v>
      </c>
    </row>
    <row r="2594" spans="1:19" x14ac:dyDescent="0.35">
      <c r="A2594" s="23" t="str">
        <f t="shared" si="461"/>
        <v>Salem Nora</v>
      </c>
      <c r="B2594" s="23" t="str">
        <f t="shared" si="462"/>
        <v>776.03.750.0</v>
      </c>
      <c r="C2594" s="23" t="str">
        <f t="shared" si="463"/>
        <v>R9</v>
      </c>
      <c r="D2594" s="23">
        <f t="shared" si="464"/>
        <v>0.75</v>
      </c>
      <c r="E2594" s="23" t="str">
        <f t="shared" si="465"/>
        <v>A</v>
      </c>
      <c r="F2594" s="23" t="str">
        <f t="shared" si="466"/>
        <v>S</v>
      </c>
      <c r="G2594" s="27" t="s">
        <v>2783</v>
      </c>
      <c r="H2594" s="27" t="str">
        <f t="shared" si="471"/>
        <v/>
      </c>
      <c r="I2594" s="23" t="str">
        <f t="shared" si="467"/>
        <v>Dames</v>
      </c>
      <c r="J2594" t="str">
        <f t="shared" si="468"/>
        <v>750.0</v>
      </c>
      <c r="K2594">
        <f t="shared" si="469"/>
        <v>7</v>
      </c>
      <c r="L2594" s="23" t="str">
        <f t="shared" si="470"/>
        <v>R9 </v>
      </c>
      <c r="M2594" s="23" t="s">
        <v>1642</v>
      </c>
      <c r="N2594" s="23" t="s">
        <v>1643</v>
      </c>
      <c r="O2594" s="23" t="s">
        <v>2525</v>
      </c>
      <c r="P2594" s="23">
        <v>11849</v>
      </c>
      <c r="Q2594" s="23">
        <v>0.75</v>
      </c>
      <c r="R2594" s="23" t="s">
        <v>36</v>
      </c>
      <c r="S2594" s="23" t="s">
        <v>822</v>
      </c>
    </row>
    <row r="2595" spans="1:19" x14ac:dyDescent="0.35">
      <c r="A2595" s="23" t="str">
        <f t="shared" si="461"/>
        <v>Salerno Quorchi Anouar</v>
      </c>
      <c r="B2595" s="23" t="str">
        <f t="shared" si="462"/>
        <v>776.04.385.0</v>
      </c>
      <c r="C2595" s="23" t="str">
        <f t="shared" si="463"/>
        <v>R9</v>
      </c>
      <c r="D2595" s="23">
        <f t="shared" si="464"/>
        <v>0.75</v>
      </c>
      <c r="E2595" s="23" t="str">
        <f t="shared" si="465"/>
        <v>A</v>
      </c>
      <c r="F2595" s="23" t="str">
        <f t="shared" si="466"/>
        <v>S</v>
      </c>
      <c r="G2595" s="27" t="s">
        <v>28</v>
      </c>
      <c r="H2595" s="27" t="str">
        <f t="shared" si="471"/>
        <v/>
      </c>
      <c r="I2595" s="23" t="str">
        <f t="shared" si="467"/>
        <v>Messieurs</v>
      </c>
      <c r="J2595" t="str">
        <f t="shared" si="468"/>
        <v>385.0</v>
      </c>
      <c r="K2595">
        <f t="shared" si="469"/>
        <v>3</v>
      </c>
      <c r="L2595" s="23" t="str">
        <f t="shared" si="470"/>
        <v>R9 </v>
      </c>
      <c r="M2595" s="23" t="s">
        <v>377</v>
      </c>
      <c r="N2595" s="23" t="s">
        <v>378</v>
      </c>
      <c r="O2595" s="23" t="s">
        <v>2525</v>
      </c>
      <c r="P2595" s="23">
        <v>32606</v>
      </c>
      <c r="Q2595" s="23">
        <v>0.75</v>
      </c>
      <c r="R2595" s="23" t="s">
        <v>36</v>
      </c>
      <c r="S2595" s="23" t="s">
        <v>822</v>
      </c>
    </row>
    <row r="2596" spans="1:19" x14ac:dyDescent="0.35">
      <c r="A2596" s="23" t="str">
        <f t="shared" si="461"/>
        <v>Salgado Gabriella</v>
      </c>
      <c r="B2596" s="23" t="str">
        <f t="shared" si="462"/>
        <v>776.00.505.0</v>
      </c>
      <c r="C2596" s="23" t="str">
        <f t="shared" si="463"/>
        <v>R9</v>
      </c>
      <c r="D2596" s="23">
        <f t="shared" si="464"/>
        <v>0.75</v>
      </c>
      <c r="E2596" s="23" t="str">
        <f t="shared" si="465"/>
        <v>A</v>
      </c>
      <c r="F2596" s="23" t="str">
        <f t="shared" si="466"/>
        <v>S</v>
      </c>
      <c r="G2596" s="27" t="s">
        <v>497</v>
      </c>
      <c r="H2596" s="27" t="str">
        <f t="shared" si="471"/>
        <v/>
      </c>
      <c r="I2596" s="23" t="str">
        <f t="shared" si="467"/>
        <v>Dames</v>
      </c>
      <c r="J2596" t="str">
        <f t="shared" si="468"/>
        <v>505.0</v>
      </c>
      <c r="K2596">
        <f t="shared" si="469"/>
        <v>5</v>
      </c>
      <c r="L2596" s="23" t="str">
        <f t="shared" si="470"/>
        <v>R9 </v>
      </c>
      <c r="M2596" s="23" t="s">
        <v>1299</v>
      </c>
      <c r="N2596" s="23" t="s">
        <v>1300</v>
      </c>
      <c r="O2596" s="23" t="s">
        <v>2525</v>
      </c>
      <c r="P2596" s="23">
        <v>11849</v>
      </c>
      <c r="Q2596" s="23">
        <v>0.75</v>
      </c>
      <c r="R2596" s="23" t="s">
        <v>36</v>
      </c>
      <c r="S2596" s="23" t="s">
        <v>822</v>
      </c>
    </row>
    <row r="2597" spans="1:19" x14ac:dyDescent="0.35">
      <c r="A2597" s="23" t="str">
        <f t="shared" si="461"/>
        <v>Salgado Pilar</v>
      </c>
      <c r="B2597" s="23" t="str">
        <f t="shared" si="462"/>
        <v>776.62.858.0</v>
      </c>
      <c r="C2597" s="23" t="str">
        <f t="shared" si="463"/>
        <v>R9</v>
      </c>
      <c r="D2597" s="23">
        <f t="shared" si="464"/>
        <v>0.75</v>
      </c>
      <c r="E2597" s="23" t="str">
        <f t="shared" si="465"/>
        <v>60+</v>
      </c>
      <c r="F2597" s="23" t="str">
        <f t="shared" si="466"/>
        <v>S</v>
      </c>
      <c r="G2597" s="27" t="s">
        <v>28</v>
      </c>
      <c r="H2597" s="27" t="str">
        <f t="shared" si="471"/>
        <v/>
      </c>
      <c r="I2597" s="23" t="str">
        <f t="shared" si="467"/>
        <v>Dames</v>
      </c>
      <c r="J2597" t="str">
        <f t="shared" si="468"/>
        <v>858.0</v>
      </c>
      <c r="K2597">
        <f t="shared" si="469"/>
        <v>8</v>
      </c>
      <c r="L2597" s="23" t="str">
        <f t="shared" si="470"/>
        <v>R9 </v>
      </c>
      <c r="M2597" s="23" t="s">
        <v>2633</v>
      </c>
      <c r="N2597" s="23" t="s">
        <v>2634</v>
      </c>
      <c r="O2597" s="23" t="s">
        <v>2525</v>
      </c>
      <c r="P2597" s="23">
        <v>11849</v>
      </c>
      <c r="Q2597" s="23">
        <v>0.75</v>
      </c>
      <c r="R2597" s="23" t="s">
        <v>47</v>
      </c>
      <c r="S2597" s="23" t="s">
        <v>822</v>
      </c>
    </row>
    <row r="2598" spans="1:19" x14ac:dyDescent="0.35">
      <c r="A2598" s="23" t="str">
        <f t="shared" si="461"/>
        <v>Salgado Samuel</v>
      </c>
      <c r="B2598" s="23" t="str">
        <f t="shared" si="462"/>
        <v>776.96.330.0</v>
      </c>
      <c r="C2598" s="23" t="str">
        <f t="shared" si="463"/>
        <v>R9</v>
      </c>
      <c r="D2598" s="23">
        <f t="shared" si="464"/>
        <v>0.75</v>
      </c>
      <c r="E2598" s="23" t="str">
        <f t="shared" si="465"/>
        <v>A</v>
      </c>
      <c r="F2598" s="23" t="str">
        <f t="shared" si="466"/>
        <v>S</v>
      </c>
      <c r="G2598" s="27" t="s">
        <v>497</v>
      </c>
      <c r="H2598" s="27" t="str">
        <f t="shared" si="471"/>
        <v/>
      </c>
      <c r="I2598" s="23" t="str">
        <f t="shared" si="467"/>
        <v>Messieurs</v>
      </c>
      <c r="J2598" t="str">
        <f t="shared" si="468"/>
        <v>330.0</v>
      </c>
      <c r="K2598">
        <f t="shared" si="469"/>
        <v>3</v>
      </c>
      <c r="L2598" s="23" t="str">
        <f t="shared" si="470"/>
        <v>R9 </v>
      </c>
      <c r="M2598" s="23" t="s">
        <v>1301</v>
      </c>
      <c r="N2598" s="23" t="s">
        <v>1302</v>
      </c>
      <c r="O2598" s="23" t="s">
        <v>2525</v>
      </c>
      <c r="P2598" s="23">
        <v>32606</v>
      </c>
      <c r="Q2598" s="23">
        <v>0.75</v>
      </c>
      <c r="R2598" s="23" t="s">
        <v>36</v>
      </c>
      <c r="S2598" s="23" t="s">
        <v>822</v>
      </c>
    </row>
    <row r="2599" spans="1:19" x14ac:dyDescent="0.35">
      <c r="A2599" s="23" t="str">
        <f t="shared" si="461"/>
        <v>Salih Ouafae</v>
      </c>
      <c r="B2599" s="23" t="str">
        <f t="shared" si="462"/>
        <v>776.81.678.0</v>
      </c>
      <c r="C2599" s="23" t="str">
        <f t="shared" si="463"/>
        <v>R4</v>
      </c>
      <c r="D2599" s="23">
        <f t="shared" si="464"/>
        <v>6.319</v>
      </c>
      <c r="E2599" s="23" t="str">
        <f t="shared" si="465"/>
        <v>45+</v>
      </c>
      <c r="F2599" s="23" t="str">
        <f t="shared" si="466"/>
        <v>A</v>
      </c>
      <c r="G2599" s="27" t="s">
        <v>3273</v>
      </c>
      <c r="H2599" s="27" t="str">
        <f t="shared" si="471"/>
        <v/>
      </c>
      <c r="I2599" s="23" t="str">
        <f t="shared" si="467"/>
        <v>Dames</v>
      </c>
      <c r="J2599" t="str">
        <f t="shared" si="468"/>
        <v>678.0</v>
      </c>
      <c r="K2599">
        <f t="shared" si="469"/>
        <v>6</v>
      </c>
      <c r="L2599" s="23" t="str">
        <f t="shared" si="470"/>
        <v>R4 </v>
      </c>
      <c r="M2599" s="23" t="s">
        <v>4958</v>
      </c>
      <c r="N2599" s="23" t="s">
        <v>4959</v>
      </c>
      <c r="O2599" s="23" t="s">
        <v>2516</v>
      </c>
      <c r="P2599" s="23">
        <v>712</v>
      </c>
      <c r="Q2599" s="23">
        <v>6.319</v>
      </c>
      <c r="R2599" s="23" t="s">
        <v>76</v>
      </c>
      <c r="S2599" s="23" t="s">
        <v>36</v>
      </c>
    </row>
    <row r="2600" spans="1:19" x14ac:dyDescent="0.35">
      <c r="A2600" s="23" t="str">
        <f t="shared" si="461"/>
        <v>Salomon Maxime</v>
      </c>
      <c r="B2600" s="23" t="str">
        <f t="shared" si="462"/>
        <v>776.02.130.0</v>
      </c>
      <c r="C2600" s="23" t="str">
        <f t="shared" si="463"/>
        <v>R6</v>
      </c>
      <c r="D2600" s="23">
        <f t="shared" si="464"/>
        <v>4.5179999999999998</v>
      </c>
      <c r="E2600" s="23" t="str">
        <f t="shared" si="465"/>
        <v>A</v>
      </c>
      <c r="F2600" s="23" t="str">
        <f t="shared" si="466"/>
        <v>A</v>
      </c>
      <c r="G2600" s="27" t="s">
        <v>2786</v>
      </c>
      <c r="H2600" s="27" t="str">
        <f t="shared" si="471"/>
        <v/>
      </c>
      <c r="I2600" s="23" t="str">
        <f t="shared" si="467"/>
        <v>Messieurs</v>
      </c>
      <c r="J2600" t="str">
        <f t="shared" si="468"/>
        <v>130.0</v>
      </c>
      <c r="K2600">
        <f t="shared" si="469"/>
        <v>1</v>
      </c>
      <c r="L2600" s="23" t="str">
        <f t="shared" si="470"/>
        <v>R6 </v>
      </c>
      <c r="M2600" s="23" t="s">
        <v>2978</v>
      </c>
      <c r="N2600" s="23" t="s">
        <v>2979</v>
      </c>
      <c r="O2600" s="23" t="s">
        <v>2517</v>
      </c>
      <c r="P2600" s="23">
        <v>5775</v>
      </c>
      <c r="Q2600" s="23">
        <v>4.5179999999999998</v>
      </c>
      <c r="R2600" s="23" t="s">
        <v>36</v>
      </c>
      <c r="S2600" s="23" t="s">
        <v>36</v>
      </c>
    </row>
    <row r="2601" spans="1:19" x14ac:dyDescent="0.35">
      <c r="A2601" s="23" t="str">
        <f t="shared" si="461"/>
        <v>Saltafuori Mauro</v>
      </c>
      <c r="B2601" s="23" t="str">
        <f t="shared" si="462"/>
        <v>776.58.332.0</v>
      </c>
      <c r="C2601" s="23" t="str">
        <f t="shared" si="463"/>
        <v>R9</v>
      </c>
      <c r="D2601" s="23">
        <f t="shared" si="464"/>
        <v>0.75</v>
      </c>
      <c r="E2601" s="23" t="str">
        <f t="shared" si="465"/>
        <v>65+</v>
      </c>
      <c r="F2601" s="23" t="str">
        <f t="shared" si="466"/>
        <v>S</v>
      </c>
      <c r="G2601" s="27" t="s">
        <v>28</v>
      </c>
      <c r="H2601" s="27" t="str">
        <f t="shared" si="471"/>
        <v/>
      </c>
      <c r="I2601" s="23" t="str">
        <f t="shared" si="467"/>
        <v>Messieurs</v>
      </c>
      <c r="J2601" t="str">
        <f t="shared" si="468"/>
        <v>332.0</v>
      </c>
      <c r="K2601">
        <f t="shared" si="469"/>
        <v>3</v>
      </c>
      <c r="L2601" s="23" t="str">
        <f t="shared" si="470"/>
        <v>R9 </v>
      </c>
      <c r="M2601" s="23" t="s">
        <v>1482</v>
      </c>
      <c r="N2601" s="23" t="s">
        <v>1483</v>
      </c>
      <c r="O2601" s="23" t="s">
        <v>2525</v>
      </c>
      <c r="P2601" s="23">
        <v>32606</v>
      </c>
      <c r="Q2601" s="23">
        <v>0.75</v>
      </c>
      <c r="R2601" s="23" t="s">
        <v>96</v>
      </c>
      <c r="S2601" s="23" t="s">
        <v>822</v>
      </c>
    </row>
    <row r="2602" spans="1:19" x14ac:dyDescent="0.35">
      <c r="A2602" s="23" t="str">
        <f t="shared" si="461"/>
        <v>Samah Alan</v>
      </c>
      <c r="B2602" s="23" t="str">
        <f t="shared" si="462"/>
        <v>777.97.389.0</v>
      </c>
      <c r="C2602" s="23" t="str">
        <f t="shared" si="463"/>
        <v>R9</v>
      </c>
      <c r="D2602" s="23">
        <f t="shared" si="464"/>
        <v>0.75</v>
      </c>
      <c r="E2602" s="23" t="str">
        <f t="shared" si="465"/>
        <v>A</v>
      </c>
      <c r="F2602" s="23" t="str">
        <f t="shared" si="466"/>
        <v>S</v>
      </c>
      <c r="G2602" s="27" t="s">
        <v>28</v>
      </c>
      <c r="H2602" s="27" t="str">
        <f t="shared" si="471"/>
        <v/>
      </c>
      <c r="I2602" s="23" t="str">
        <f t="shared" si="467"/>
        <v>Messieurs</v>
      </c>
      <c r="J2602" t="str">
        <f t="shared" si="468"/>
        <v>389.0</v>
      </c>
      <c r="K2602">
        <f t="shared" si="469"/>
        <v>3</v>
      </c>
      <c r="L2602" s="23" t="str">
        <f t="shared" si="470"/>
        <v>R9 </v>
      </c>
      <c r="M2602" s="23" t="s">
        <v>1484</v>
      </c>
      <c r="N2602" s="23" t="s">
        <v>1485</v>
      </c>
      <c r="O2602" s="23" t="s">
        <v>2525</v>
      </c>
      <c r="P2602" s="23">
        <v>32606</v>
      </c>
      <c r="Q2602" s="23">
        <v>0.75</v>
      </c>
      <c r="R2602" s="23" t="s">
        <v>36</v>
      </c>
      <c r="S2602" s="23" t="s">
        <v>822</v>
      </c>
    </row>
    <row r="2603" spans="1:19" x14ac:dyDescent="0.35">
      <c r="A2603" s="23" t="str">
        <f t="shared" si="461"/>
        <v>Samuriwo Danai</v>
      </c>
      <c r="B2603" s="23" t="str">
        <f t="shared" si="462"/>
        <v>777.81.401.0</v>
      </c>
      <c r="C2603" s="23" t="str">
        <f t="shared" si="463"/>
        <v>R6</v>
      </c>
      <c r="D2603" s="23">
        <f t="shared" si="464"/>
        <v>3.718</v>
      </c>
      <c r="E2603" s="23" t="str">
        <f t="shared" si="465"/>
        <v>45+</v>
      </c>
      <c r="F2603" s="23" t="str">
        <f t="shared" si="466"/>
        <v>A</v>
      </c>
      <c r="G2603" s="27" t="s">
        <v>4910</v>
      </c>
      <c r="H2603" s="27" t="str">
        <f t="shared" si="471"/>
        <v/>
      </c>
      <c r="I2603" s="23" t="str">
        <f t="shared" si="467"/>
        <v>Messieurs</v>
      </c>
      <c r="J2603" t="str">
        <f t="shared" si="468"/>
        <v>401.0</v>
      </c>
      <c r="K2603">
        <f t="shared" si="469"/>
        <v>4</v>
      </c>
      <c r="L2603" s="23" t="str">
        <f t="shared" si="470"/>
        <v>R6 </v>
      </c>
      <c r="M2603" s="23" t="s">
        <v>6495</v>
      </c>
      <c r="N2603" s="23" t="s">
        <v>6496</v>
      </c>
      <c r="O2603" s="23" t="s">
        <v>2517</v>
      </c>
      <c r="P2603" s="23">
        <v>8905</v>
      </c>
      <c r="Q2603" s="23">
        <v>3.718</v>
      </c>
      <c r="R2603" s="23" t="s">
        <v>76</v>
      </c>
      <c r="S2603" s="23" t="s">
        <v>36</v>
      </c>
    </row>
    <row r="2604" spans="1:19" x14ac:dyDescent="0.35">
      <c r="A2604" s="23" t="str">
        <f t="shared" si="461"/>
        <v>Sanchez Esteban</v>
      </c>
      <c r="B2604" s="23" t="str">
        <f t="shared" si="462"/>
        <v>777.08.302.0</v>
      </c>
      <c r="C2604" s="23" t="str">
        <f t="shared" si="463"/>
        <v>R9</v>
      </c>
      <c r="D2604" s="23">
        <f t="shared" si="464"/>
        <v>0.75</v>
      </c>
      <c r="E2604" s="23" t="str">
        <f t="shared" si="465"/>
        <v>18&amp;U</v>
      </c>
      <c r="F2604" s="23" t="str">
        <f t="shared" si="466"/>
        <v>A</v>
      </c>
      <c r="G2604" s="27" t="s">
        <v>4910</v>
      </c>
      <c r="H2604" s="27" t="str">
        <f t="shared" si="471"/>
        <v/>
      </c>
      <c r="I2604" s="23" t="str">
        <f t="shared" si="467"/>
        <v>Messieurs</v>
      </c>
      <c r="J2604" t="str">
        <f t="shared" si="468"/>
        <v>302.0</v>
      </c>
      <c r="K2604">
        <f t="shared" si="469"/>
        <v>3</v>
      </c>
      <c r="L2604" s="23" t="str">
        <f t="shared" si="470"/>
        <v>R9 </v>
      </c>
      <c r="M2604" s="23" t="s">
        <v>6932</v>
      </c>
      <c r="N2604" s="23" t="s">
        <v>6933</v>
      </c>
      <c r="O2604" s="23" t="s">
        <v>2525</v>
      </c>
      <c r="P2604" s="23">
        <v>32606</v>
      </c>
      <c r="Q2604" s="23">
        <v>0.75</v>
      </c>
      <c r="R2604" s="23" t="s">
        <v>71</v>
      </c>
      <c r="S2604" s="23" t="s">
        <v>36</v>
      </c>
    </row>
    <row r="2605" spans="1:19" x14ac:dyDescent="0.35">
      <c r="A2605" s="23" t="str">
        <f t="shared" si="461"/>
        <v>Sanchez Oriana</v>
      </c>
      <c r="B2605" s="23" t="str">
        <f t="shared" si="462"/>
        <v>777.04.557.0</v>
      </c>
      <c r="C2605" s="23" t="str">
        <f t="shared" si="463"/>
        <v>R5</v>
      </c>
      <c r="D2605" s="23">
        <f t="shared" si="464"/>
        <v>4.859</v>
      </c>
      <c r="E2605" s="23" t="str">
        <f t="shared" si="465"/>
        <v>A</v>
      </c>
      <c r="F2605" s="23" t="str">
        <f t="shared" si="466"/>
        <v>A</v>
      </c>
      <c r="G2605" s="27" t="s">
        <v>4910</v>
      </c>
      <c r="H2605" s="27" t="str">
        <f t="shared" si="471"/>
        <v/>
      </c>
      <c r="I2605" s="23" t="str">
        <f t="shared" si="467"/>
        <v>Dames</v>
      </c>
      <c r="J2605" t="str">
        <f t="shared" si="468"/>
        <v>557.0</v>
      </c>
      <c r="K2605">
        <f t="shared" si="469"/>
        <v>5</v>
      </c>
      <c r="L2605" s="23" t="str">
        <f t="shared" si="470"/>
        <v>R5 </v>
      </c>
      <c r="M2605" s="23" t="s">
        <v>6291</v>
      </c>
      <c r="N2605" s="23" t="s">
        <v>6292</v>
      </c>
      <c r="O2605" s="23" t="s">
        <v>2536</v>
      </c>
      <c r="P2605" s="23">
        <v>1657</v>
      </c>
      <c r="Q2605" s="23">
        <v>4.859</v>
      </c>
      <c r="R2605" s="23" t="s">
        <v>36</v>
      </c>
      <c r="S2605" s="23" t="s">
        <v>36</v>
      </c>
    </row>
    <row r="2606" spans="1:19" x14ac:dyDescent="0.35">
      <c r="A2606" s="23" t="str">
        <f t="shared" si="461"/>
        <v>Sanchez Panizza Rodrigo</v>
      </c>
      <c r="B2606" s="23" t="str">
        <f t="shared" si="462"/>
        <v>777.78.355.0</v>
      </c>
      <c r="C2606" s="23" t="str">
        <f t="shared" si="463"/>
        <v>R9</v>
      </c>
      <c r="D2606" s="23">
        <f t="shared" si="464"/>
        <v>0.75</v>
      </c>
      <c r="E2606" s="23" t="str">
        <f t="shared" si="465"/>
        <v>45+</v>
      </c>
      <c r="F2606" s="23" t="str">
        <f t="shared" si="466"/>
        <v>A</v>
      </c>
      <c r="G2606" s="27" t="s">
        <v>1733</v>
      </c>
      <c r="H2606" s="27" t="str">
        <f t="shared" si="471"/>
        <v/>
      </c>
      <c r="I2606" s="23" t="str">
        <f t="shared" si="467"/>
        <v>Messieurs</v>
      </c>
      <c r="J2606" t="str">
        <f t="shared" si="468"/>
        <v>355.0</v>
      </c>
      <c r="K2606">
        <f t="shared" si="469"/>
        <v>3</v>
      </c>
      <c r="L2606" s="23" t="str">
        <f t="shared" si="470"/>
        <v>R9 </v>
      </c>
      <c r="M2606" s="23" t="s">
        <v>4002</v>
      </c>
      <c r="N2606" s="23" t="s">
        <v>4003</v>
      </c>
      <c r="O2606" s="23" t="s">
        <v>2525</v>
      </c>
      <c r="P2606" s="23">
        <v>32606</v>
      </c>
      <c r="Q2606" s="23">
        <v>0.75</v>
      </c>
      <c r="R2606" s="23" t="s">
        <v>76</v>
      </c>
      <c r="S2606" s="23" t="s">
        <v>36</v>
      </c>
    </row>
    <row r="2607" spans="1:19" x14ac:dyDescent="0.35">
      <c r="A2607" s="23" t="str">
        <f t="shared" si="461"/>
        <v>Sancho Joana</v>
      </c>
      <c r="B2607" s="23" t="str">
        <f t="shared" si="462"/>
        <v>777.65.828.0</v>
      </c>
      <c r="C2607" s="23" t="str">
        <f t="shared" si="463"/>
        <v>R6</v>
      </c>
      <c r="D2607" s="23">
        <f t="shared" si="464"/>
        <v>3.6120000000000001</v>
      </c>
      <c r="E2607" s="23" t="str">
        <f t="shared" si="465"/>
        <v>60+</v>
      </c>
      <c r="F2607" s="23" t="str">
        <f t="shared" si="466"/>
        <v>A</v>
      </c>
      <c r="G2607" s="27" t="s">
        <v>7005</v>
      </c>
      <c r="H2607" s="27" t="str">
        <f t="shared" si="471"/>
        <v/>
      </c>
      <c r="I2607" s="23" t="str">
        <f t="shared" si="467"/>
        <v>Dames</v>
      </c>
      <c r="J2607" t="str">
        <f t="shared" si="468"/>
        <v>828.0</v>
      </c>
      <c r="K2607">
        <f t="shared" si="469"/>
        <v>8</v>
      </c>
      <c r="L2607" s="23" t="str">
        <f t="shared" si="470"/>
        <v>R6 </v>
      </c>
      <c r="M2607" s="23" t="s">
        <v>3926</v>
      </c>
      <c r="N2607" s="23" t="s">
        <v>3927</v>
      </c>
      <c r="O2607" s="23" t="s">
        <v>2517</v>
      </c>
      <c r="P2607" s="23">
        <v>3341</v>
      </c>
      <c r="Q2607" s="23">
        <v>3.6120000000000001</v>
      </c>
      <c r="R2607" s="23" t="s">
        <v>47</v>
      </c>
      <c r="S2607" s="23" t="s">
        <v>36</v>
      </c>
    </row>
    <row r="2608" spans="1:19" x14ac:dyDescent="0.35">
      <c r="A2608" s="23" t="str">
        <f t="shared" si="461"/>
        <v>San-Juan José</v>
      </c>
      <c r="B2608" s="23" t="str">
        <f t="shared" si="462"/>
        <v>777.53.110.0</v>
      </c>
      <c r="C2608" s="23" t="str">
        <f t="shared" si="463"/>
        <v>R7</v>
      </c>
      <c r="D2608" s="23">
        <f t="shared" si="464"/>
        <v>2.2189999999999999</v>
      </c>
      <c r="E2608" s="23" t="str">
        <f t="shared" si="465"/>
        <v>70+</v>
      </c>
      <c r="F2608" s="23" t="str">
        <f t="shared" si="466"/>
        <v>A</v>
      </c>
      <c r="G2608" s="27" t="s">
        <v>2783</v>
      </c>
      <c r="H2608" s="27" t="str">
        <f t="shared" si="471"/>
        <v/>
      </c>
      <c r="I2608" s="23" t="str">
        <f t="shared" si="467"/>
        <v>Messieurs</v>
      </c>
      <c r="J2608" t="str">
        <f t="shared" si="468"/>
        <v>110.0</v>
      </c>
      <c r="K2608">
        <f t="shared" si="469"/>
        <v>1</v>
      </c>
      <c r="L2608" s="23" t="str">
        <f t="shared" si="470"/>
        <v>R7 </v>
      </c>
      <c r="M2608" s="23" t="s">
        <v>706</v>
      </c>
      <c r="N2608" s="23" t="s">
        <v>3246</v>
      </c>
      <c r="O2608" s="23" t="s">
        <v>2518</v>
      </c>
      <c r="P2608" s="23">
        <v>17788</v>
      </c>
      <c r="Q2608" s="23">
        <v>2.2189999999999999</v>
      </c>
      <c r="R2608" s="23" t="s">
        <v>144</v>
      </c>
      <c r="S2608" s="23" t="s">
        <v>36</v>
      </c>
    </row>
    <row r="2609" spans="1:19" x14ac:dyDescent="0.35">
      <c r="A2609" s="23" t="str">
        <f t="shared" si="461"/>
        <v>Santamaria Blanca</v>
      </c>
      <c r="B2609" s="23" t="str">
        <f t="shared" si="462"/>
        <v>777.67.674.0</v>
      </c>
      <c r="C2609" s="23" t="str">
        <f t="shared" si="463"/>
        <v>R9</v>
      </c>
      <c r="D2609" s="23">
        <f t="shared" si="464"/>
        <v>0.75</v>
      </c>
      <c r="E2609" s="23" t="str">
        <f t="shared" si="465"/>
        <v>55+</v>
      </c>
      <c r="F2609" s="23" t="str">
        <f t="shared" si="466"/>
        <v>S</v>
      </c>
      <c r="G2609" s="27" t="s">
        <v>29</v>
      </c>
      <c r="H2609" s="27" t="str">
        <f t="shared" si="471"/>
        <v/>
      </c>
      <c r="I2609" s="23" t="str">
        <f t="shared" si="467"/>
        <v>Dames</v>
      </c>
      <c r="J2609" t="str">
        <f t="shared" si="468"/>
        <v>674.0</v>
      </c>
      <c r="K2609">
        <f t="shared" si="469"/>
        <v>6</v>
      </c>
      <c r="L2609" s="23" t="str">
        <f t="shared" si="470"/>
        <v>R9 </v>
      </c>
      <c r="M2609" s="23" t="s">
        <v>4142</v>
      </c>
      <c r="N2609" s="23" t="s">
        <v>4143</v>
      </c>
      <c r="O2609" s="23" t="s">
        <v>2525</v>
      </c>
      <c r="P2609" s="23">
        <v>11849</v>
      </c>
      <c r="Q2609" s="23">
        <v>0.75</v>
      </c>
      <c r="R2609" s="23" t="s">
        <v>53</v>
      </c>
      <c r="S2609" s="23" t="s">
        <v>822</v>
      </c>
    </row>
    <row r="2610" spans="1:19" x14ac:dyDescent="0.35">
      <c r="A2610" s="23" t="str">
        <f t="shared" si="461"/>
        <v>Santana-Boado Leonela</v>
      </c>
      <c r="B2610" s="23" t="str">
        <f t="shared" si="462"/>
        <v>777.59.522.0</v>
      </c>
      <c r="C2610" s="23" t="str">
        <f t="shared" si="463"/>
        <v>R9</v>
      </c>
      <c r="D2610" s="23">
        <f t="shared" si="464"/>
        <v>0.75</v>
      </c>
      <c r="E2610" s="23" t="str">
        <f t="shared" si="465"/>
        <v>65+</v>
      </c>
      <c r="F2610" s="23" t="str">
        <f t="shared" si="466"/>
        <v>S</v>
      </c>
      <c r="G2610" s="27" t="s">
        <v>5553</v>
      </c>
      <c r="H2610" s="27" t="str">
        <f t="shared" si="471"/>
        <v/>
      </c>
      <c r="I2610" s="23" t="str">
        <f t="shared" si="467"/>
        <v>Dames</v>
      </c>
      <c r="J2610" t="str">
        <f t="shared" si="468"/>
        <v>522.0</v>
      </c>
      <c r="K2610">
        <f t="shared" si="469"/>
        <v>5</v>
      </c>
      <c r="L2610" s="23" t="str">
        <f t="shared" si="470"/>
        <v>R9 </v>
      </c>
      <c r="M2610" s="23" t="s">
        <v>5203</v>
      </c>
      <c r="N2610" s="23" t="s">
        <v>5204</v>
      </c>
      <c r="O2610" s="23" t="s">
        <v>2525</v>
      </c>
      <c r="P2610" s="23">
        <v>11849</v>
      </c>
      <c r="Q2610" s="23">
        <v>0.75</v>
      </c>
      <c r="R2610" s="23" t="s">
        <v>96</v>
      </c>
      <c r="S2610" s="23" t="s">
        <v>822</v>
      </c>
    </row>
    <row r="2611" spans="1:19" x14ac:dyDescent="0.35">
      <c r="A2611" s="23" t="str">
        <f t="shared" si="461"/>
        <v>SANTOS Eva</v>
      </c>
      <c r="B2611" s="23" t="str">
        <f t="shared" si="462"/>
        <v>777.03.602.0</v>
      </c>
      <c r="C2611" s="23" t="str">
        <f t="shared" si="463"/>
        <v>R9</v>
      </c>
      <c r="D2611" s="23">
        <f t="shared" si="464"/>
        <v>0.75</v>
      </c>
      <c r="E2611" s="23" t="str">
        <f t="shared" si="465"/>
        <v>A</v>
      </c>
      <c r="F2611" s="23" t="str">
        <f t="shared" si="466"/>
        <v>S</v>
      </c>
      <c r="G2611" s="27" t="s">
        <v>497</v>
      </c>
      <c r="H2611" s="27" t="str">
        <f t="shared" si="471"/>
        <v/>
      </c>
      <c r="I2611" s="23" t="str">
        <f t="shared" si="467"/>
        <v>Dames</v>
      </c>
      <c r="J2611" t="str">
        <f t="shared" si="468"/>
        <v>602.0</v>
      </c>
      <c r="K2611">
        <f t="shared" si="469"/>
        <v>6</v>
      </c>
      <c r="L2611" s="23" t="str">
        <f t="shared" si="470"/>
        <v>R9 </v>
      </c>
      <c r="M2611" s="23" t="s">
        <v>1303</v>
      </c>
      <c r="N2611" s="23" t="s">
        <v>1304</v>
      </c>
      <c r="O2611" s="23" t="s">
        <v>2525</v>
      </c>
      <c r="P2611" s="23">
        <v>11849</v>
      </c>
      <c r="Q2611" s="23">
        <v>0.75</v>
      </c>
      <c r="R2611" s="23" t="s">
        <v>36</v>
      </c>
      <c r="S2611" s="23" t="s">
        <v>822</v>
      </c>
    </row>
    <row r="2612" spans="1:19" x14ac:dyDescent="0.35">
      <c r="A2612" s="23" t="str">
        <f t="shared" si="461"/>
        <v>Sapey Michel</v>
      </c>
      <c r="B2612" s="23" t="str">
        <f t="shared" si="462"/>
        <v>777.42.327.0</v>
      </c>
      <c r="C2612" s="23" t="str">
        <f t="shared" si="463"/>
        <v>R9</v>
      </c>
      <c r="D2612" s="23">
        <f t="shared" si="464"/>
        <v>0.75</v>
      </c>
      <c r="E2612" s="23" t="str">
        <f t="shared" si="465"/>
        <v>80+</v>
      </c>
      <c r="F2612" s="23" t="str">
        <f t="shared" si="466"/>
        <v>S</v>
      </c>
      <c r="G2612" s="27" t="s">
        <v>2783</v>
      </c>
      <c r="H2612" s="27" t="str">
        <f t="shared" si="471"/>
        <v/>
      </c>
      <c r="I2612" s="23" t="str">
        <f t="shared" si="467"/>
        <v>Messieurs</v>
      </c>
      <c r="J2612" t="str">
        <f t="shared" si="468"/>
        <v>327.0</v>
      </c>
      <c r="K2612">
        <f t="shared" si="469"/>
        <v>3</v>
      </c>
      <c r="L2612" s="23" t="str">
        <f t="shared" si="470"/>
        <v>R9 </v>
      </c>
      <c r="M2612" s="23" t="s">
        <v>1645</v>
      </c>
      <c r="N2612" s="23" t="s">
        <v>1646</v>
      </c>
      <c r="O2612" s="23" t="s">
        <v>2525</v>
      </c>
      <c r="P2612" s="23">
        <v>32606</v>
      </c>
      <c r="Q2612" s="23">
        <v>0.75</v>
      </c>
      <c r="R2612" s="23" t="s">
        <v>156</v>
      </c>
      <c r="S2612" s="23" t="s">
        <v>822</v>
      </c>
    </row>
    <row r="2613" spans="1:19" x14ac:dyDescent="0.35">
      <c r="A2613" s="23" t="str">
        <f t="shared" si="461"/>
        <v>Sarkulov Arman</v>
      </c>
      <c r="B2613" s="23" t="str">
        <f t="shared" si="462"/>
        <v>778.13.365.0</v>
      </c>
      <c r="C2613" s="23" t="str">
        <f t="shared" si="463"/>
        <v>R8</v>
      </c>
      <c r="D2613" s="23">
        <f t="shared" si="464"/>
        <v>0.90900000000000003</v>
      </c>
      <c r="E2613" s="23" t="str">
        <f t="shared" si="465"/>
        <v>14&amp;U</v>
      </c>
      <c r="F2613" s="23" t="str">
        <f t="shared" si="466"/>
        <v>S</v>
      </c>
      <c r="G2613" s="27" t="s">
        <v>5553</v>
      </c>
      <c r="H2613" s="27" t="str">
        <f t="shared" si="471"/>
        <v/>
      </c>
      <c r="I2613" s="23" t="str">
        <f t="shared" si="467"/>
        <v>Messieurs</v>
      </c>
      <c r="J2613" t="str">
        <f t="shared" si="468"/>
        <v>365.0</v>
      </c>
      <c r="K2613">
        <f t="shared" si="469"/>
        <v>3</v>
      </c>
      <c r="L2613" s="23" t="str">
        <f t="shared" si="470"/>
        <v>R8 </v>
      </c>
      <c r="M2613" s="23" t="s">
        <v>5305</v>
      </c>
      <c r="N2613" s="23" t="s">
        <v>5306</v>
      </c>
      <c r="O2613" s="23" t="s">
        <v>2522</v>
      </c>
      <c r="P2613" s="23">
        <v>30352</v>
      </c>
      <c r="Q2613" s="23">
        <v>0.90900000000000003</v>
      </c>
      <c r="R2613" s="23" t="s">
        <v>81</v>
      </c>
      <c r="S2613" s="23" t="s">
        <v>822</v>
      </c>
    </row>
    <row r="2614" spans="1:19" x14ac:dyDescent="0.35">
      <c r="A2614" s="23" t="str">
        <f t="shared" si="461"/>
        <v>SATAMIAN ALIK</v>
      </c>
      <c r="B2614" s="23" t="str">
        <f t="shared" si="462"/>
        <v>778.10.227.0</v>
      </c>
      <c r="C2614" s="23" t="str">
        <f t="shared" si="463"/>
        <v>R9</v>
      </c>
      <c r="D2614" s="23">
        <f t="shared" si="464"/>
        <v>0.75</v>
      </c>
      <c r="E2614" s="23" t="str">
        <f t="shared" si="465"/>
        <v>16&amp;U</v>
      </c>
      <c r="F2614" s="23" t="str">
        <f t="shared" si="466"/>
        <v>S</v>
      </c>
      <c r="G2614" s="27" t="s">
        <v>1733</v>
      </c>
      <c r="H2614" s="27" t="str">
        <f t="shared" si="471"/>
        <v/>
      </c>
      <c r="I2614" s="23" t="str">
        <f t="shared" si="467"/>
        <v>Messieurs</v>
      </c>
      <c r="J2614" t="str">
        <f t="shared" si="468"/>
        <v>227.0</v>
      </c>
      <c r="K2614">
        <f t="shared" si="469"/>
        <v>2</v>
      </c>
      <c r="L2614" s="23" t="str">
        <f t="shared" si="470"/>
        <v>R9 </v>
      </c>
      <c r="M2614" s="23" t="s">
        <v>2420</v>
      </c>
      <c r="N2614" s="23" t="s">
        <v>2421</v>
      </c>
      <c r="O2614" s="23" t="s">
        <v>2525</v>
      </c>
      <c r="P2614" s="23">
        <v>32606</v>
      </c>
      <c r="Q2614" s="23">
        <v>0.75</v>
      </c>
      <c r="R2614" s="23" t="s">
        <v>85</v>
      </c>
      <c r="S2614" s="23" t="s">
        <v>822</v>
      </c>
    </row>
    <row r="2615" spans="1:19" x14ac:dyDescent="0.35">
      <c r="A2615" s="23" t="str">
        <f t="shared" si="461"/>
        <v>Satamian Karine</v>
      </c>
      <c r="B2615" s="23" t="str">
        <f t="shared" si="462"/>
        <v>778.66.767.0</v>
      </c>
      <c r="C2615" s="23" t="str">
        <f t="shared" si="463"/>
        <v>R8</v>
      </c>
      <c r="D2615" s="23">
        <f t="shared" si="464"/>
        <v>1.714</v>
      </c>
      <c r="E2615" s="23" t="str">
        <f t="shared" si="465"/>
        <v>60+</v>
      </c>
      <c r="F2615" s="23" t="str">
        <f t="shared" si="466"/>
        <v>A</v>
      </c>
      <c r="G2615" s="27" t="s">
        <v>1733</v>
      </c>
      <c r="H2615" s="27" t="str">
        <f t="shared" si="471"/>
        <v/>
      </c>
      <c r="I2615" s="23" t="str">
        <f t="shared" si="467"/>
        <v>Dames</v>
      </c>
      <c r="J2615" t="str">
        <f t="shared" si="468"/>
        <v>767.0</v>
      </c>
      <c r="K2615">
        <f t="shared" si="469"/>
        <v>7</v>
      </c>
      <c r="L2615" s="23" t="str">
        <f t="shared" si="470"/>
        <v>R8 </v>
      </c>
      <c r="M2615" s="23" t="s">
        <v>2406</v>
      </c>
      <c r="N2615" s="23" t="s">
        <v>2407</v>
      </c>
      <c r="O2615" s="23" t="s">
        <v>2522</v>
      </c>
      <c r="P2615" s="23">
        <v>7851</v>
      </c>
      <c r="Q2615" s="23">
        <v>1.714</v>
      </c>
      <c r="R2615" s="23" t="s">
        <v>47</v>
      </c>
      <c r="S2615" s="23" t="s">
        <v>36</v>
      </c>
    </row>
    <row r="2616" spans="1:19" x14ac:dyDescent="0.35">
      <c r="A2616" s="23" t="str">
        <f t="shared" si="461"/>
        <v>Sattiva Anne</v>
      </c>
      <c r="B2616" s="23" t="str">
        <f t="shared" si="462"/>
        <v>778.69.647.0</v>
      </c>
      <c r="C2616" s="23" t="str">
        <f t="shared" si="463"/>
        <v>R9</v>
      </c>
      <c r="D2616" s="23">
        <f t="shared" si="464"/>
        <v>0.75</v>
      </c>
      <c r="E2616" s="23" t="str">
        <f t="shared" si="465"/>
        <v>55+</v>
      </c>
      <c r="F2616" s="23" t="str">
        <f t="shared" si="466"/>
        <v>A</v>
      </c>
      <c r="G2616" s="27" t="s">
        <v>28</v>
      </c>
      <c r="H2616" s="27" t="str">
        <f t="shared" si="471"/>
        <v/>
      </c>
      <c r="I2616" s="23" t="str">
        <f t="shared" si="467"/>
        <v>Dames</v>
      </c>
      <c r="J2616" t="str">
        <f t="shared" si="468"/>
        <v>647.0</v>
      </c>
      <c r="K2616">
        <f t="shared" si="469"/>
        <v>6</v>
      </c>
      <c r="L2616" s="23" t="str">
        <f t="shared" si="470"/>
        <v>R9 </v>
      </c>
      <c r="M2616" s="23" t="s">
        <v>6083</v>
      </c>
      <c r="N2616" s="23" t="s">
        <v>6084</v>
      </c>
      <c r="O2616" s="23" t="s">
        <v>2525</v>
      </c>
      <c r="P2616" s="23">
        <v>11849</v>
      </c>
      <c r="Q2616" s="23">
        <v>0.75</v>
      </c>
      <c r="R2616" s="23" t="s">
        <v>53</v>
      </c>
      <c r="S2616" s="23" t="s">
        <v>36</v>
      </c>
    </row>
    <row r="2617" spans="1:19" x14ac:dyDescent="0.35">
      <c r="A2617" s="23" t="str">
        <f t="shared" si="461"/>
        <v>Sauer Sven</v>
      </c>
      <c r="B2617" s="23" t="str">
        <f t="shared" si="462"/>
        <v>778.73.165.0</v>
      </c>
      <c r="C2617" s="23" t="str">
        <f t="shared" si="463"/>
        <v>R5</v>
      </c>
      <c r="D2617" s="23">
        <f t="shared" si="464"/>
        <v>5.2149999999999999</v>
      </c>
      <c r="E2617" s="23" t="str">
        <f t="shared" si="465"/>
        <v>50+</v>
      </c>
      <c r="F2617" s="23" t="str">
        <f t="shared" si="466"/>
        <v>A</v>
      </c>
      <c r="G2617" s="27" t="s">
        <v>1733</v>
      </c>
      <c r="H2617" s="27" t="str">
        <f t="shared" si="471"/>
        <v/>
      </c>
      <c r="I2617" s="23" t="str">
        <f t="shared" si="467"/>
        <v>Messieurs</v>
      </c>
      <c r="J2617" t="str">
        <f t="shared" si="468"/>
        <v>165.0</v>
      </c>
      <c r="K2617">
        <f t="shared" si="469"/>
        <v>1</v>
      </c>
      <c r="L2617" s="23" t="str">
        <f t="shared" si="470"/>
        <v>R5 </v>
      </c>
      <c r="M2617" s="23" t="s">
        <v>1783</v>
      </c>
      <c r="N2617" s="23" t="s">
        <v>1784</v>
      </c>
      <c r="O2617" s="23" t="s">
        <v>2536</v>
      </c>
      <c r="P2617" s="23">
        <v>3763</v>
      </c>
      <c r="Q2617" s="23">
        <v>5.2149999999999999</v>
      </c>
      <c r="R2617" s="23" t="s">
        <v>39</v>
      </c>
      <c r="S2617" s="23" t="s">
        <v>36</v>
      </c>
    </row>
    <row r="2618" spans="1:19" x14ac:dyDescent="0.35">
      <c r="A2618" s="23" t="str">
        <f t="shared" si="461"/>
        <v>Saulnier Arthur</v>
      </c>
      <c r="B2618" s="23" t="str">
        <f t="shared" si="462"/>
        <v>778.07.374.0</v>
      </c>
      <c r="C2618" s="23" t="str">
        <f t="shared" si="463"/>
        <v>R8</v>
      </c>
      <c r="D2618" s="23">
        <f t="shared" si="464"/>
        <v>1.357</v>
      </c>
      <c r="E2618" s="23" t="str">
        <f t="shared" si="465"/>
        <v>A</v>
      </c>
      <c r="F2618" s="23" t="str">
        <f t="shared" si="466"/>
        <v>A</v>
      </c>
      <c r="G2618" s="27" t="s">
        <v>28</v>
      </c>
      <c r="H2618" s="27" t="str">
        <f t="shared" si="471"/>
        <v/>
      </c>
      <c r="I2618" s="23" t="str">
        <f t="shared" si="467"/>
        <v>Messieurs</v>
      </c>
      <c r="J2618" t="str">
        <f t="shared" si="468"/>
        <v>374.0</v>
      </c>
      <c r="K2618">
        <f t="shared" si="469"/>
        <v>3</v>
      </c>
      <c r="L2618" s="23" t="str">
        <f t="shared" si="470"/>
        <v>R8 </v>
      </c>
      <c r="M2618" s="23" t="s">
        <v>1486</v>
      </c>
      <c r="N2618" s="23" t="s">
        <v>1487</v>
      </c>
      <c r="O2618" s="23" t="s">
        <v>2522</v>
      </c>
      <c r="P2618" s="23">
        <v>25099</v>
      </c>
      <c r="Q2618" s="23">
        <v>1.357</v>
      </c>
      <c r="R2618" s="23" t="s">
        <v>36</v>
      </c>
      <c r="S2618" s="23" t="s">
        <v>36</v>
      </c>
    </row>
    <row r="2619" spans="1:19" x14ac:dyDescent="0.35">
      <c r="A2619" s="23" t="str">
        <f t="shared" si="461"/>
        <v>Saunier Mélanie</v>
      </c>
      <c r="B2619" s="23" t="str">
        <f t="shared" si="462"/>
        <v>778.99.865.0</v>
      </c>
      <c r="C2619" s="23" t="str">
        <f t="shared" si="463"/>
        <v>R9</v>
      </c>
      <c r="D2619" s="23">
        <f t="shared" si="464"/>
        <v>0.75</v>
      </c>
      <c r="E2619" s="23" t="str">
        <f t="shared" si="465"/>
        <v>A</v>
      </c>
      <c r="F2619" s="23" t="str">
        <f t="shared" si="466"/>
        <v>A</v>
      </c>
      <c r="G2619" s="27" t="s">
        <v>4909</v>
      </c>
      <c r="H2619" s="27" t="str">
        <f t="shared" si="471"/>
        <v/>
      </c>
      <c r="I2619" s="23" t="str">
        <f t="shared" si="467"/>
        <v>Dames</v>
      </c>
      <c r="J2619" t="str">
        <f t="shared" si="468"/>
        <v>865.0</v>
      </c>
      <c r="K2619">
        <f t="shared" si="469"/>
        <v>8</v>
      </c>
      <c r="L2619" s="23" t="str">
        <f t="shared" si="470"/>
        <v>R9 </v>
      </c>
      <c r="M2619" s="23" t="s">
        <v>5703</v>
      </c>
      <c r="N2619" s="23" t="s">
        <v>5704</v>
      </c>
      <c r="O2619" s="23" t="s">
        <v>2525</v>
      </c>
      <c r="P2619" s="23">
        <v>11849</v>
      </c>
      <c r="Q2619" s="23">
        <v>0.75</v>
      </c>
      <c r="R2619" s="23" t="s">
        <v>36</v>
      </c>
      <c r="S2619" s="23" t="s">
        <v>36</v>
      </c>
    </row>
    <row r="2620" spans="1:19" x14ac:dyDescent="0.35">
      <c r="A2620" s="23" t="str">
        <f t="shared" si="461"/>
        <v>Saurer Gabriel</v>
      </c>
      <c r="B2620" s="23" t="str">
        <f t="shared" si="462"/>
        <v>778.92.460.0</v>
      </c>
      <c r="C2620" s="23" t="str">
        <f t="shared" si="463"/>
        <v>R7</v>
      </c>
      <c r="D2620" s="23">
        <f t="shared" si="464"/>
        <v>2.5019999999999998</v>
      </c>
      <c r="E2620" s="23" t="str">
        <f t="shared" si="465"/>
        <v>A</v>
      </c>
      <c r="F2620" s="23" t="str">
        <f t="shared" si="466"/>
        <v>A</v>
      </c>
      <c r="G2620" s="27" t="s">
        <v>28</v>
      </c>
      <c r="H2620" s="27" t="str">
        <f t="shared" si="471"/>
        <v/>
      </c>
      <c r="I2620" s="23" t="str">
        <f t="shared" si="467"/>
        <v>Messieurs</v>
      </c>
      <c r="J2620" t="str">
        <f t="shared" si="468"/>
        <v>460.0</v>
      </c>
      <c r="K2620">
        <f t="shared" si="469"/>
        <v>4</v>
      </c>
      <c r="L2620" s="23" t="str">
        <f t="shared" si="470"/>
        <v>R7 </v>
      </c>
      <c r="M2620" s="23" t="s">
        <v>2287</v>
      </c>
      <c r="N2620" s="23" t="s">
        <v>2288</v>
      </c>
      <c r="O2620" s="23" t="s">
        <v>2518</v>
      </c>
      <c r="P2620" s="23">
        <v>15777</v>
      </c>
      <c r="Q2620" s="23">
        <v>2.5019999999999998</v>
      </c>
      <c r="R2620" s="23" t="s">
        <v>36</v>
      </c>
      <c r="S2620" s="23" t="s">
        <v>36</v>
      </c>
    </row>
    <row r="2621" spans="1:19" x14ac:dyDescent="0.35">
      <c r="A2621" s="23" t="str">
        <f t="shared" si="461"/>
        <v>Saurer Laurent</v>
      </c>
      <c r="B2621" s="23" t="str">
        <f t="shared" si="462"/>
        <v>778.71.377.0</v>
      </c>
      <c r="C2621" s="23" t="str">
        <f t="shared" si="463"/>
        <v>R5</v>
      </c>
      <c r="D2621" s="23">
        <f t="shared" si="464"/>
        <v>4.835</v>
      </c>
      <c r="E2621" s="23" t="str">
        <f t="shared" si="465"/>
        <v>55+</v>
      </c>
      <c r="F2621" s="23" t="str">
        <f t="shared" si="466"/>
        <v>A</v>
      </c>
      <c r="G2621" s="27" t="s">
        <v>4910</v>
      </c>
      <c r="H2621" s="27" t="str">
        <f t="shared" si="471"/>
        <v/>
      </c>
      <c r="I2621" s="23" t="str">
        <f t="shared" si="467"/>
        <v>Messieurs</v>
      </c>
      <c r="J2621" t="str">
        <f t="shared" si="468"/>
        <v>377.0</v>
      </c>
      <c r="K2621">
        <f t="shared" si="469"/>
        <v>3</v>
      </c>
      <c r="L2621" s="23" t="str">
        <f t="shared" si="470"/>
        <v>R5 </v>
      </c>
      <c r="M2621" s="23" t="s">
        <v>6365</v>
      </c>
      <c r="N2621" s="23" t="s">
        <v>6366</v>
      </c>
      <c r="O2621" s="23" t="s">
        <v>2536</v>
      </c>
      <c r="P2621" s="23">
        <v>4768</v>
      </c>
      <c r="Q2621" s="23">
        <v>4.835</v>
      </c>
      <c r="R2621" s="23" t="s">
        <v>53</v>
      </c>
      <c r="S2621" s="23" t="s">
        <v>36</v>
      </c>
    </row>
    <row r="2622" spans="1:19" x14ac:dyDescent="0.35">
      <c r="A2622" s="23" t="str">
        <f t="shared" si="461"/>
        <v>Sauthier Yves</v>
      </c>
      <c r="B2622" s="23" t="str">
        <f t="shared" si="462"/>
        <v>778.65.430.0</v>
      </c>
      <c r="C2622" s="23" t="str">
        <f t="shared" si="463"/>
        <v>R7</v>
      </c>
      <c r="D2622" s="23">
        <f t="shared" si="464"/>
        <v>2.1110000000000002</v>
      </c>
      <c r="E2622" s="23" t="str">
        <f t="shared" si="465"/>
        <v>60+</v>
      </c>
      <c r="F2622" s="23" t="str">
        <f t="shared" si="466"/>
        <v>S</v>
      </c>
      <c r="G2622" s="27" t="s">
        <v>26</v>
      </c>
      <c r="H2622" s="27" t="str">
        <f t="shared" si="471"/>
        <v/>
      </c>
      <c r="I2622" s="23" t="str">
        <f t="shared" si="467"/>
        <v>Messieurs</v>
      </c>
      <c r="J2622" t="str">
        <f t="shared" si="468"/>
        <v>430.0</v>
      </c>
      <c r="K2622">
        <f t="shared" si="469"/>
        <v>4</v>
      </c>
      <c r="L2622" s="23" t="str">
        <f t="shared" si="470"/>
        <v>R7 </v>
      </c>
      <c r="M2622" s="23" t="s">
        <v>507</v>
      </c>
      <c r="N2622" s="23" t="s">
        <v>508</v>
      </c>
      <c r="O2622" s="23" t="s">
        <v>2518</v>
      </c>
      <c r="P2622" s="23">
        <v>18564</v>
      </c>
      <c r="Q2622" s="23">
        <v>2.1110000000000002</v>
      </c>
      <c r="R2622" s="23" t="s">
        <v>47</v>
      </c>
      <c r="S2622" s="23" t="s">
        <v>822</v>
      </c>
    </row>
    <row r="2623" spans="1:19" x14ac:dyDescent="0.35">
      <c r="A2623" s="23" t="str">
        <f t="shared" si="461"/>
        <v>Sautter Christine</v>
      </c>
      <c r="B2623" s="23" t="str">
        <f t="shared" si="462"/>
        <v>778.59.553.0</v>
      </c>
      <c r="C2623" s="23" t="str">
        <f t="shared" si="463"/>
        <v>R7</v>
      </c>
      <c r="D2623" s="23">
        <f t="shared" si="464"/>
        <v>2.3519999999999999</v>
      </c>
      <c r="E2623" s="23" t="str">
        <f t="shared" si="465"/>
        <v>65+</v>
      </c>
      <c r="F2623" s="23" t="str">
        <f t="shared" si="466"/>
        <v>S</v>
      </c>
      <c r="G2623" s="27" t="s">
        <v>5553</v>
      </c>
      <c r="H2623" s="27" t="str">
        <f t="shared" si="471"/>
        <v/>
      </c>
      <c r="I2623" s="23" t="str">
        <f t="shared" si="467"/>
        <v>Dames</v>
      </c>
      <c r="J2623" t="str">
        <f t="shared" si="468"/>
        <v>553.0</v>
      </c>
      <c r="K2623">
        <f t="shared" si="469"/>
        <v>5</v>
      </c>
      <c r="L2623" s="23" t="str">
        <f t="shared" si="470"/>
        <v>R7 </v>
      </c>
      <c r="M2623" s="23" t="s">
        <v>5105</v>
      </c>
      <c r="N2623" s="23" t="s">
        <v>5106</v>
      </c>
      <c r="O2623" s="23" t="s">
        <v>2518</v>
      </c>
      <c r="P2623" s="23">
        <v>5835</v>
      </c>
      <c r="Q2623" s="23">
        <v>2.3519999999999999</v>
      </c>
      <c r="R2623" s="23" t="s">
        <v>96</v>
      </c>
      <c r="S2623" s="23" t="s">
        <v>822</v>
      </c>
    </row>
    <row r="2624" spans="1:19" x14ac:dyDescent="0.35">
      <c r="A2624" s="23" t="str">
        <f t="shared" si="461"/>
        <v>Sautter Laura</v>
      </c>
      <c r="B2624" s="23" t="str">
        <f t="shared" si="462"/>
        <v>778.89.624.0</v>
      </c>
      <c r="C2624" s="23" t="str">
        <f t="shared" si="463"/>
        <v>R9</v>
      </c>
      <c r="D2624" s="23">
        <f t="shared" si="464"/>
        <v>0.75</v>
      </c>
      <c r="E2624" s="23" t="str">
        <f t="shared" si="465"/>
        <v>35+</v>
      </c>
      <c r="F2624" s="23" t="str">
        <f t="shared" si="466"/>
        <v>S</v>
      </c>
      <c r="G2624" s="27" t="s">
        <v>5553</v>
      </c>
      <c r="H2624" s="27" t="str">
        <f t="shared" si="471"/>
        <v/>
      </c>
      <c r="I2624" s="23" t="str">
        <f t="shared" si="467"/>
        <v>Dames</v>
      </c>
      <c r="J2624" t="str">
        <f t="shared" si="468"/>
        <v>624.0</v>
      </c>
      <c r="K2624">
        <f t="shared" si="469"/>
        <v>6</v>
      </c>
      <c r="L2624" s="23" t="str">
        <f t="shared" si="470"/>
        <v>R9 </v>
      </c>
      <c r="M2624" s="23" t="s">
        <v>5183</v>
      </c>
      <c r="N2624" s="23" t="s">
        <v>5184</v>
      </c>
      <c r="O2624" s="23" t="s">
        <v>2525</v>
      </c>
      <c r="P2624" s="23">
        <v>11849</v>
      </c>
      <c r="Q2624" s="23">
        <v>0.75</v>
      </c>
      <c r="R2624" s="23" t="s">
        <v>42</v>
      </c>
      <c r="S2624" s="23" t="s">
        <v>822</v>
      </c>
    </row>
    <row r="2625" spans="1:19" x14ac:dyDescent="0.35">
      <c r="A2625" s="23" t="str">
        <f t="shared" si="461"/>
        <v>Sautter Remy</v>
      </c>
      <c r="B2625" s="23" t="str">
        <f t="shared" si="462"/>
        <v>778.57.430.0</v>
      </c>
      <c r="C2625" s="23" t="str">
        <f t="shared" si="463"/>
        <v>R7</v>
      </c>
      <c r="D2625" s="23">
        <f t="shared" si="464"/>
        <v>2.0369999999999999</v>
      </c>
      <c r="E2625" s="23" t="str">
        <f t="shared" si="465"/>
        <v>65+</v>
      </c>
      <c r="F2625" s="23" t="str">
        <f t="shared" si="466"/>
        <v>A</v>
      </c>
      <c r="G2625" s="27" t="s">
        <v>5553</v>
      </c>
      <c r="H2625" s="27" t="str">
        <f t="shared" si="471"/>
        <v/>
      </c>
      <c r="I2625" s="23" t="str">
        <f t="shared" si="467"/>
        <v>Messieurs</v>
      </c>
      <c r="J2625" t="str">
        <f t="shared" si="468"/>
        <v>430.0</v>
      </c>
      <c r="K2625">
        <f t="shared" si="469"/>
        <v>4</v>
      </c>
      <c r="L2625" s="23" t="str">
        <f t="shared" si="470"/>
        <v>R7 </v>
      </c>
      <c r="M2625" s="23" t="s">
        <v>5205</v>
      </c>
      <c r="N2625" s="23" t="s">
        <v>5206</v>
      </c>
      <c r="O2625" s="23" t="s">
        <v>2518</v>
      </c>
      <c r="P2625" s="23">
        <v>19113</v>
      </c>
      <c r="Q2625" s="23">
        <v>2.0369999999999999</v>
      </c>
      <c r="R2625" s="23" t="s">
        <v>96</v>
      </c>
      <c r="S2625" s="23" t="s">
        <v>36</v>
      </c>
    </row>
    <row r="2626" spans="1:19" x14ac:dyDescent="0.35">
      <c r="A2626" s="23" t="str">
        <f t="shared" si="461"/>
        <v>Sauty Morgane</v>
      </c>
      <c r="B2626" s="23" t="str">
        <f t="shared" si="462"/>
        <v>778.90.782.0</v>
      </c>
      <c r="C2626" s="23" t="str">
        <f t="shared" si="463"/>
        <v>R9</v>
      </c>
      <c r="D2626" s="23">
        <f t="shared" si="464"/>
        <v>0.75</v>
      </c>
      <c r="E2626" s="23" t="str">
        <f t="shared" si="465"/>
        <v>35+</v>
      </c>
      <c r="F2626" s="23" t="str">
        <f t="shared" si="466"/>
        <v>S</v>
      </c>
      <c r="G2626" s="27" t="s">
        <v>497</v>
      </c>
      <c r="H2626" s="27" t="str">
        <f t="shared" si="471"/>
        <v/>
      </c>
      <c r="I2626" s="23" t="str">
        <f t="shared" si="467"/>
        <v>Dames</v>
      </c>
      <c r="J2626" t="str">
        <f t="shared" si="468"/>
        <v>782.0</v>
      </c>
      <c r="K2626">
        <f t="shared" si="469"/>
        <v>7</v>
      </c>
      <c r="L2626" s="23" t="str">
        <f t="shared" si="470"/>
        <v>R9 </v>
      </c>
      <c r="M2626" s="23" t="s">
        <v>1305</v>
      </c>
      <c r="N2626" s="23" t="s">
        <v>1306</v>
      </c>
      <c r="O2626" s="23" t="s">
        <v>2525</v>
      </c>
      <c r="P2626" s="23">
        <v>11849</v>
      </c>
      <c r="Q2626" s="23">
        <v>0.75</v>
      </c>
      <c r="R2626" s="23" t="s">
        <v>42</v>
      </c>
      <c r="S2626" s="23" t="s">
        <v>822</v>
      </c>
    </row>
    <row r="2627" spans="1:19" x14ac:dyDescent="0.35">
      <c r="A2627" s="23" t="str">
        <f t="shared" si="461"/>
        <v>Savary Gerard</v>
      </c>
      <c r="B2627" s="23" t="str">
        <f t="shared" si="462"/>
        <v>779.47.331.0</v>
      </c>
      <c r="C2627" s="23" t="str">
        <f t="shared" si="463"/>
        <v>R9</v>
      </c>
      <c r="D2627" s="23">
        <f t="shared" si="464"/>
        <v>0.75</v>
      </c>
      <c r="E2627" s="23" t="str">
        <f t="shared" si="465"/>
        <v>75+</v>
      </c>
      <c r="F2627" s="23" t="str">
        <f t="shared" si="466"/>
        <v>S</v>
      </c>
      <c r="G2627" s="27" t="s">
        <v>28</v>
      </c>
      <c r="H2627" s="27" t="str">
        <f t="shared" si="471"/>
        <v/>
      </c>
      <c r="I2627" s="23" t="str">
        <f t="shared" si="467"/>
        <v>Messieurs</v>
      </c>
      <c r="J2627" t="str">
        <f t="shared" si="468"/>
        <v>331.0</v>
      </c>
      <c r="K2627">
        <f t="shared" si="469"/>
        <v>3</v>
      </c>
      <c r="L2627" s="23" t="str">
        <f t="shared" si="470"/>
        <v>R9 </v>
      </c>
      <c r="M2627" s="23" t="s">
        <v>326</v>
      </c>
      <c r="N2627" s="23" t="s">
        <v>327</v>
      </c>
      <c r="O2627" s="23" t="s">
        <v>2525</v>
      </c>
      <c r="P2627" s="23">
        <v>32606</v>
      </c>
      <c r="Q2627" s="23">
        <v>0.75</v>
      </c>
      <c r="R2627" s="23" t="s">
        <v>155</v>
      </c>
      <c r="S2627" s="23" t="s">
        <v>822</v>
      </c>
    </row>
    <row r="2628" spans="1:19" x14ac:dyDescent="0.35">
      <c r="A2628" s="23" t="str">
        <f t="shared" ref="A2628:A2692" si="472">+N2628</f>
        <v>Savary Marlene</v>
      </c>
      <c r="B2628" s="23" t="str">
        <f t="shared" ref="B2628:B2692" si="473">+M2628</f>
        <v>779.46.713.0</v>
      </c>
      <c r="C2628" s="23" t="str">
        <f t="shared" ref="C2628:C2692" si="474">LEFT(L2628,2)</f>
        <v>R9</v>
      </c>
      <c r="D2628" s="23">
        <f t="shared" ref="D2628:D2692" si="475">+Q2628</f>
        <v>0.75</v>
      </c>
      <c r="E2628" s="23" t="str">
        <f t="shared" ref="E2628:E2692" si="476">+R2628</f>
        <v>80+</v>
      </c>
      <c r="F2628" s="23" t="str">
        <f t="shared" ref="F2628:F2692" si="477">+S2628</f>
        <v>S</v>
      </c>
      <c r="G2628" s="27" t="s">
        <v>28</v>
      </c>
      <c r="H2628" s="27" t="str">
        <f t="shared" si="471"/>
        <v/>
      </c>
      <c r="I2628" s="23" t="str">
        <f t="shared" ref="I2628:I2692" si="478">IF(K2628&gt;4,"Dames","Messieurs")</f>
        <v>Dames</v>
      </c>
      <c r="J2628" t="str">
        <f t="shared" ref="J2628:J2692" si="479">RIGHT(B2628,5)</f>
        <v>713.0</v>
      </c>
      <c r="K2628">
        <f t="shared" ref="K2628:K2692" si="480">VALUE(LEFT(J2628,1))</f>
        <v>7</v>
      </c>
      <c r="L2628" s="23" t="str">
        <f t="shared" ref="L2628:L2692" si="481">+O2628</f>
        <v>R9 </v>
      </c>
      <c r="M2628" s="23" t="s">
        <v>1488</v>
      </c>
      <c r="N2628" s="23" t="s">
        <v>1489</v>
      </c>
      <c r="O2628" s="23" t="s">
        <v>2525</v>
      </c>
      <c r="P2628" s="23">
        <v>11849</v>
      </c>
      <c r="Q2628" s="23">
        <v>0.75</v>
      </c>
      <c r="R2628" s="23" t="s">
        <v>156</v>
      </c>
      <c r="S2628" s="23" t="s">
        <v>822</v>
      </c>
    </row>
    <row r="2629" spans="1:19" x14ac:dyDescent="0.35">
      <c r="A2629" s="23" t="str">
        <f t="shared" si="472"/>
        <v>Savoy Anne</v>
      </c>
      <c r="B2629" s="23" t="str">
        <f t="shared" si="473"/>
        <v>779.76.718.0</v>
      </c>
      <c r="C2629" s="23" t="str">
        <f t="shared" si="474"/>
        <v>R7</v>
      </c>
      <c r="D2629" s="23">
        <f t="shared" si="475"/>
        <v>1.76</v>
      </c>
      <c r="E2629" s="23" t="str">
        <f t="shared" si="476"/>
        <v>50+</v>
      </c>
      <c r="F2629" s="23" t="str">
        <f t="shared" si="477"/>
        <v>A</v>
      </c>
      <c r="G2629" s="27" t="s">
        <v>2786</v>
      </c>
      <c r="H2629" s="27" t="str">
        <f t="shared" si="471"/>
        <v/>
      </c>
      <c r="I2629" s="23" t="str">
        <f t="shared" si="478"/>
        <v>Dames</v>
      </c>
      <c r="J2629" t="str">
        <f t="shared" si="479"/>
        <v>718.0</v>
      </c>
      <c r="K2629">
        <f t="shared" si="480"/>
        <v>7</v>
      </c>
      <c r="L2629" s="23" t="str">
        <f t="shared" si="481"/>
        <v>R7 </v>
      </c>
      <c r="M2629" s="23" t="s">
        <v>3802</v>
      </c>
      <c r="N2629" s="23" t="s">
        <v>3803</v>
      </c>
      <c r="O2629" s="23" t="s">
        <v>2518</v>
      </c>
      <c r="P2629" s="23">
        <v>7673</v>
      </c>
      <c r="Q2629" s="23">
        <v>1.76</v>
      </c>
      <c r="R2629" s="23" t="s">
        <v>39</v>
      </c>
      <c r="S2629" s="23" t="s">
        <v>36</v>
      </c>
    </row>
    <row r="2630" spans="1:19" x14ac:dyDescent="0.35">
      <c r="A2630" s="23" t="str">
        <f t="shared" si="472"/>
        <v>Scalea Géraldine</v>
      </c>
      <c r="B2630" s="23" t="str">
        <f t="shared" si="473"/>
        <v>780.95.518.0</v>
      </c>
      <c r="C2630" s="23" t="str">
        <f t="shared" si="474"/>
        <v>R9</v>
      </c>
      <c r="D2630" s="23">
        <f t="shared" si="475"/>
        <v>0.75</v>
      </c>
      <c r="E2630" s="23" t="str">
        <f t="shared" si="476"/>
        <v>30+</v>
      </c>
      <c r="F2630" s="23" t="str">
        <f t="shared" si="477"/>
        <v>S</v>
      </c>
      <c r="G2630" s="27" t="s">
        <v>493</v>
      </c>
      <c r="H2630" s="27" t="str">
        <f t="shared" si="471"/>
        <v/>
      </c>
      <c r="I2630" s="23" t="str">
        <f t="shared" si="478"/>
        <v>Dames</v>
      </c>
      <c r="J2630" t="str">
        <f t="shared" si="479"/>
        <v>518.0</v>
      </c>
      <c r="K2630">
        <f t="shared" si="480"/>
        <v>5</v>
      </c>
      <c r="L2630" s="23" t="str">
        <f t="shared" si="481"/>
        <v>R9 </v>
      </c>
      <c r="M2630" s="23" t="s">
        <v>1016</v>
      </c>
      <c r="N2630" s="23" t="s">
        <v>1017</v>
      </c>
      <c r="O2630" s="23" t="s">
        <v>2525</v>
      </c>
      <c r="P2630" s="23">
        <v>11849</v>
      </c>
      <c r="Q2630" s="23">
        <v>0.75</v>
      </c>
      <c r="R2630" s="23" t="s">
        <v>35</v>
      </c>
      <c r="S2630" s="23" t="s">
        <v>822</v>
      </c>
    </row>
    <row r="2631" spans="1:19" x14ac:dyDescent="0.35">
      <c r="A2631" s="23" t="str">
        <f t="shared" si="472"/>
        <v>Schaad Didier</v>
      </c>
      <c r="B2631" s="23" t="str">
        <f t="shared" si="473"/>
        <v>800.67.345.0</v>
      </c>
      <c r="C2631" s="23" t="str">
        <f t="shared" si="474"/>
        <v>R7</v>
      </c>
      <c r="D2631" s="23">
        <f t="shared" si="475"/>
        <v>2.113</v>
      </c>
      <c r="E2631" s="23" t="str">
        <f t="shared" si="476"/>
        <v>55+</v>
      </c>
      <c r="F2631" s="23" t="str">
        <f t="shared" si="477"/>
        <v>A</v>
      </c>
      <c r="G2631" s="27" t="s">
        <v>4909</v>
      </c>
      <c r="H2631" s="27" t="str">
        <f t="shared" si="471"/>
        <v/>
      </c>
      <c r="I2631" s="23" t="str">
        <f t="shared" si="478"/>
        <v>Messieurs</v>
      </c>
      <c r="J2631" t="str">
        <f t="shared" si="479"/>
        <v>345.0</v>
      </c>
      <c r="K2631">
        <f t="shared" si="480"/>
        <v>3</v>
      </c>
      <c r="L2631" s="23" t="str">
        <f t="shared" si="481"/>
        <v>R7 </v>
      </c>
      <c r="M2631" s="23" t="s">
        <v>5723</v>
      </c>
      <c r="N2631" s="23" t="s">
        <v>5724</v>
      </c>
      <c r="O2631" s="23" t="s">
        <v>2518</v>
      </c>
      <c r="P2631" s="23">
        <v>18556</v>
      </c>
      <c r="Q2631" s="23">
        <v>2.113</v>
      </c>
      <c r="R2631" s="23" t="s">
        <v>53</v>
      </c>
      <c r="S2631" s="23" t="s">
        <v>36</v>
      </c>
    </row>
    <row r="2632" spans="1:19" x14ac:dyDescent="0.35">
      <c r="A2632" s="23" t="str">
        <f t="shared" si="472"/>
        <v>Schaad Quentin</v>
      </c>
      <c r="B2632" s="23" t="str">
        <f t="shared" si="473"/>
        <v>800.11.131.0</v>
      </c>
      <c r="C2632" s="23" t="str">
        <f t="shared" si="474"/>
        <v>R8</v>
      </c>
      <c r="D2632" s="23">
        <f t="shared" si="475"/>
        <v>1.6739999999999999</v>
      </c>
      <c r="E2632" s="23" t="str">
        <f t="shared" si="476"/>
        <v>16&amp;U</v>
      </c>
      <c r="F2632" s="23" t="str">
        <f t="shared" si="477"/>
        <v>A</v>
      </c>
      <c r="G2632" s="27" t="s">
        <v>497</v>
      </c>
      <c r="H2632" s="27" t="str">
        <f t="shared" si="471"/>
        <v/>
      </c>
      <c r="I2632" s="23" t="str">
        <f t="shared" si="478"/>
        <v>Messieurs</v>
      </c>
      <c r="J2632" t="str">
        <f t="shared" si="479"/>
        <v>131.0</v>
      </c>
      <c r="K2632">
        <f t="shared" si="480"/>
        <v>1</v>
      </c>
      <c r="L2632" s="23" t="str">
        <f t="shared" si="481"/>
        <v>R8 </v>
      </c>
      <c r="M2632" s="23" t="s">
        <v>2588</v>
      </c>
      <c r="N2632" s="23" t="s">
        <v>2589</v>
      </c>
      <c r="O2632" s="23" t="s">
        <v>2522</v>
      </c>
      <c r="P2632" s="23">
        <v>22102</v>
      </c>
      <c r="Q2632" s="23">
        <v>1.6739999999999999</v>
      </c>
      <c r="R2632" s="23" t="s">
        <v>85</v>
      </c>
      <c r="S2632" s="23" t="s">
        <v>36</v>
      </c>
    </row>
    <row r="2633" spans="1:19" x14ac:dyDescent="0.35">
      <c r="A2633" s="23" t="str">
        <f t="shared" si="472"/>
        <v>Schaeffler Luca</v>
      </c>
      <c r="B2633" s="23" t="str">
        <f t="shared" si="473"/>
        <v>802.13.150.0</v>
      </c>
      <c r="C2633" s="23" t="str">
        <f t="shared" si="474"/>
        <v>R9</v>
      </c>
      <c r="D2633" s="23">
        <f t="shared" si="475"/>
        <v>0.75</v>
      </c>
      <c r="E2633" s="23" t="str">
        <f t="shared" si="476"/>
        <v>14&amp;U</v>
      </c>
      <c r="F2633" s="23" t="str">
        <f t="shared" si="477"/>
        <v>S</v>
      </c>
      <c r="G2633" s="27" t="s">
        <v>4909</v>
      </c>
      <c r="H2633" s="27" t="str">
        <f t="shared" si="471"/>
        <v/>
      </c>
      <c r="I2633" s="23" t="str">
        <f t="shared" si="478"/>
        <v>Messieurs</v>
      </c>
      <c r="J2633" t="str">
        <f t="shared" si="479"/>
        <v>150.0</v>
      </c>
      <c r="K2633">
        <f t="shared" si="480"/>
        <v>1</v>
      </c>
      <c r="L2633" s="23" t="str">
        <f t="shared" si="481"/>
        <v>R9 </v>
      </c>
      <c r="M2633" s="23" t="s">
        <v>5875</v>
      </c>
      <c r="N2633" s="23" t="s">
        <v>5876</v>
      </c>
      <c r="O2633" s="23" t="s">
        <v>2525</v>
      </c>
      <c r="P2633" s="23">
        <v>32606</v>
      </c>
      <c r="Q2633" s="23">
        <v>0.75</v>
      </c>
      <c r="R2633" s="23" t="s">
        <v>81</v>
      </c>
      <c r="S2633" s="23" t="s">
        <v>822</v>
      </c>
    </row>
    <row r="2634" spans="1:19" x14ac:dyDescent="0.35">
      <c r="A2634" s="23" t="str">
        <f t="shared" si="472"/>
        <v>Schaer Olivier</v>
      </c>
      <c r="B2634" s="23" t="str">
        <f t="shared" si="473"/>
        <v>804.79.356.0</v>
      </c>
      <c r="C2634" s="23" t="str">
        <f t="shared" si="474"/>
        <v>R8</v>
      </c>
      <c r="D2634" s="23">
        <f t="shared" si="475"/>
        <v>1.002</v>
      </c>
      <c r="E2634" s="23" t="str">
        <f t="shared" si="476"/>
        <v>45+</v>
      </c>
      <c r="F2634" s="23" t="str">
        <f t="shared" si="477"/>
        <v>S</v>
      </c>
      <c r="G2634" s="27" t="s">
        <v>27</v>
      </c>
      <c r="H2634" s="27" t="str">
        <f t="shared" si="471"/>
        <v/>
      </c>
      <c r="I2634" s="23" t="str">
        <f t="shared" si="478"/>
        <v>Messieurs</v>
      </c>
      <c r="J2634" t="str">
        <f t="shared" si="479"/>
        <v>356.0</v>
      </c>
      <c r="K2634">
        <f t="shared" si="480"/>
        <v>3</v>
      </c>
      <c r="L2634" s="23" t="str">
        <f t="shared" si="481"/>
        <v>R8 </v>
      </c>
      <c r="M2634" s="23" t="s">
        <v>2611</v>
      </c>
      <c r="N2634" s="23" t="s">
        <v>2612</v>
      </c>
      <c r="O2634" s="23" t="s">
        <v>2522</v>
      </c>
      <c r="P2634" s="23">
        <v>29028</v>
      </c>
      <c r="Q2634" s="23">
        <v>1.002</v>
      </c>
      <c r="R2634" s="23" t="s">
        <v>76</v>
      </c>
      <c r="S2634" s="23" t="s">
        <v>822</v>
      </c>
    </row>
    <row r="2635" spans="1:19" x14ac:dyDescent="0.35">
      <c r="A2635" s="23" t="str">
        <f t="shared" si="472"/>
        <v>Schaffter Simon</v>
      </c>
      <c r="B2635" s="23" t="str">
        <f t="shared" si="473"/>
        <v>707.97.278.0</v>
      </c>
      <c r="C2635" s="23" t="str">
        <f t="shared" si="474"/>
        <v>R7</v>
      </c>
      <c r="D2635" s="23">
        <f t="shared" si="475"/>
        <v>2.69</v>
      </c>
      <c r="E2635" s="23" t="str">
        <f t="shared" si="476"/>
        <v>A</v>
      </c>
      <c r="F2635" s="23" t="str">
        <f t="shared" si="477"/>
        <v>A</v>
      </c>
      <c r="G2635" s="27" t="s">
        <v>2786</v>
      </c>
      <c r="H2635" s="27" t="str">
        <f t="shared" si="471"/>
        <v/>
      </c>
      <c r="I2635" s="23" t="str">
        <f t="shared" si="478"/>
        <v>Messieurs</v>
      </c>
      <c r="J2635" t="str">
        <f t="shared" si="479"/>
        <v>278.0</v>
      </c>
      <c r="K2635">
        <f t="shared" si="480"/>
        <v>2</v>
      </c>
      <c r="L2635" s="23" t="str">
        <f t="shared" si="481"/>
        <v>R7 </v>
      </c>
      <c r="M2635" s="23" t="s">
        <v>2942</v>
      </c>
      <c r="N2635" s="23" t="s">
        <v>2943</v>
      </c>
      <c r="O2635" s="23" t="s">
        <v>2518</v>
      </c>
      <c r="P2635" s="23">
        <v>14548</v>
      </c>
      <c r="Q2635" s="23">
        <v>2.69</v>
      </c>
      <c r="R2635" s="23" t="s">
        <v>36</v>
      </c>
      <c r="S2635" s="23" t="s">
        <v>36</v>
      </c>
    </row>
    <row r="2636" spans="1:19" x14ac:dyDescent="0.35">
      <c r="A2636" s="23" t="str">
        <f t="shared" si="472"/>
        <v>Schagerl Franz</v>
      </c>
      <c r="B2636" s="23" t="str">
        <f t="shared" si="473"/>
        <v>802.51.126.0</v>
      </c>
      <c r="C2636" s="23" t="str">
        <f t="shared" si="474"/>
        <v>R9</v>
      </c>
      <c r="D2636" s="23">
        <f t="shared" si="475"/>
        <v>0.75</v>
      </c>
      <c r="E2636" s="23" t="str">
        <f t="shared" si="476"/>
        <v>75+</v>
      </c>
      <c r="F2636" s="23" t="str">
        <f t="shared" si="477"/>
        <v>S</v>
      </c>
      <c r="G2636" s="27" t="s">
        <v>5553</v>
      </c>
      <c r="H2636" s="27" t="str">
        <f t="shared" si="471"/>
        <v/>
      </c>
      <c r="I2636" s="23" t="str">
        <f t="shared" si="478"/>
        <v>Messieurs</v>
      </c>
      <c r="J2636" t="str">
        <f t="shared" si="479"/>
        <v>126.0</v>
      </c>
      <c r="K2636">
        <f t="shared" si="480"/>
        <v>1</v>
      </c>
      <c r="L2636" s="23" t="str">
        <f t="shared" si="481"/>
        <v>R9 </v>
      </c>
      <c r="M2636" s="23" t="s">
        <v>5461</v>
      </c>
      <c r="N2636" s="23" t="s">
        <v>5462</v>
      </c>
      <c r="O2636" s="23" t="s">
        <v>2525</v>
      </c>
      <c r="P2636" s="23">
        <v>32606</v>
      </c>
      <c r="Q2636" s="23">
        <v>0.75</v>
      </c>
      <c r="R2636" s="23" t="s">
        <v>155</v>
      </c>
      <c r="S2636" s="23" t="s">
        <v>822</v>
      </c>
    </row>
    <row r="2637" spans="1:19" x14ac:dyDescent="0.35">
      <c r="A2637" s="23" t="str">
        <f t="shared" ref="A2637" si="482">+N2637</f>
        <v xml:space="preserve">schaller rolf </v>
      </c>
      <c r="B2637" s="23" t="str">
        <f t="shared" ref="B2637" si="483">+M2637</f>
        <v>803.63.415.0</v>
      </c>
      <c r="C2637" s="23" t="str">
        <f t="shared" ref="C2637" si="484">LEFT(L2637,2)</f>
        <v>R9</v>
      </c>
      <c r="D2637" s="23">
        <f t="shared" ref="D2637" si="485">+Q2637</f>
        <v>0.745</v>
      </c>
      <c r="E2637" s="23" t="str">
        <f t="shared" ref="E2637" si="486">+R2637</f>
        <v>60+</v>
      </c>
      <c r="F2637" s="23" t="str">
        <f t="shared" ref="F2637" si="487">+S2637</f>
        <v>A</v>
      </c>
      <c r="G2637" s="27" t="s">
        <v>3273</v>
      </c>
      <c r="H2637" s="27" t="str">
        <f t="shared" ref="H2637" si="488">IF(B2637=B2636,1,"")</f>
        <v/>
      </c>
      <c r="I2637" s="23" t="str">
        <f t="shared" ref="I2637" si="489">IF(K2637&gt;4,"Dames","Messieurs")</f>
        <v>Messieurs</v>
      </c>
      <c r="J2637" t="str">
        <f t="shared" ref="J2637" si="490">RIGHT(B2637,5)</f>
        <v>415.0</v>
      </c>
      <c r="K2637">
        <f t="shared" ref="K2637" si="491">VALUE(LEFT(J2637,1))</f>
        <v>4</v>
      </c>
      <c r="L2637" s="23" t="str">
        <f t="shared" ref="L2637" si="492">+O2637</f>
        <v>R9</v>
      </c>
      <c r="M2637" s="23" t="s">
        <v>7100</v>
      </c>
      <c r="N2637" s="23" t="s">
        <v>7101</v>
      </c>
      <c r="O2637" s="23" t="s">
        <v>3255</v>
      </c>
      <c r="P2637" s="23">
        <v>44992</v>
      </c>
      <c r="Q2637" s="23">
        <v>0.745</v>
      </c>
      <c r="R2637" s="23" t="s">
        <v>47</v>
      </c>
      <c r="S2637" s="23" t="s">
        <v>36</v>
      </c>
    </row>
    <row r="2638" spans="1:19" x14ac:dyDescent="0.35">
      <c r="A2638" s="23" t="str">
        <f t="shared" si="472"/>
        <v>Schaller Tristan</v>
      </c>
      <c r="B2638" s="23" t="str">
        <f t="shared" si="473"/>
        <v>803.76.455.0</v>
      </c>
      <c r="C2638" s="23" t="str">
        <f t="shared" si="474"/>
        <v>R9</v>
      </c>
      <c r="D2638" s="23">
        <f t="shared" si="475"/>
        <v>0.75</v>
      </c>
      <c r="E2638" s="23" t="str">
        <f t="shared" si="476"/>
        <v>50+</v>
      </c>
      <c r="F2638" s="23" t="str">
        <f t="shared" si="477"/>
        <v>S</v>
      </c>
      <c r="G2638" s="27" t="s">
        <v>25</v>
      </c>
      <c r="H2638" s="27" t="str">
        <f>IF(B2638=B2636,1,"")</f>
        <v/>
      </c>
      <c r="I2638" s="23" t="str">
        <f t="shared" si="478"/>
        <v>Messieurs</v>
      </c>
      <c r="J2638" t="str">
        <f t="shared" si="479"/>
        <v>455.0</v>
      </c>
      <c r="K2638">
        <f t="shared" si="480"/>
        <v>4</v>
      </c>
      <c r="L2638" s="23" t="str">
        <f t="shared" si="481"/>
        <v>R9 </v>
      </c>
      <c r="M2638" s="23" t="s">
        <v>949</v>
      </c>
      <c r="N2638" s="23" t="s">
        <v>950</v>
      </c>
      <c r="O2638" s="23" t="s">
        <v>2525</v>
      </c>
      <c r="P2638" s="23">
        <v>32606</v>
      </c>
      <c r="Q2638" s="23">
        <v>0.75</v>
      </c>
      <c r="R2638" s="23" t="s">
        <v>39</v>
      </c>
      <c r="S2638" s="23" t="s">
        <v>822</v>
      </c>
    </row>
    <row r="2639" spans="1:19" x14ac:dyDescent="0.35">
      <c r="A2639" s="23" t="str">
        <f t="shared" si="472"/>
        <v>Schärer Alexander</v>
      </c>
      <c r="B2639" s="23" t="str">
        <f t="shared" si="473"/>
        <v>805.87.250.0</v>
      </c>
      <c r="C2639" s="23" t="str">
        <f t="shared" si="474"/>
        <v>R9</v>
      </c>
      <c r="D2639" s="23">
        <f t="shared" si="475"/>
        <v>0.75</v>
      </c>
      <c r="E2639" s="23" t="str">
        <f t="shared" si="476"/>
        <v>35+</v>
      </c>
      <c r="F2639" s="23" t="str">
        <f t="shared" si="477"/>
        <v>S</v>
      </c>
      <c r="G2639" s="27" t="s">
        <v>5553</v>
      </c>
      <c r="H2639" s="27" t="str">
        <f t="shared" si="471"/>
        <v/>
      </c>
      <c r="I2639" s="23" t="str">
        <f t="shared" si="478"/>
        <v>Messieurs</v>
      </c>
      <c r="J2639" t="str">
        <f t="shared" si="479"/>
        <v>250.0</v>
      </c>
      <c r="K2639">
        <f t="shared" si="480"/>
        <v>2</v>
      </c>
      <c r="L2639" s="23" t="str">
        <f t="shared" si="481"/>
        <v>R9 </v>
      </c>
      <c r="M2639" s="23" t="s">
        <v>5441</v>
      </c>
      <c r="N2639" s="23" t="s">
        <v>5442</v>
      </c>
      <c r="O2639" s="23" t="s">
        <v>2525</v>
      </c>
      <c r="P2639" s="23">
        <v>32606</v>
      </c>
      <c r="Q2639" s="23">
        <v>0.75</v>
      </c>
      <c r="R2639" s="23" t="s">
        <v>42</v>
      </c>
      <c r="S2639" s="23" t="s">
        <v>822</v>
      </c>
    </row>
    <row r="2640" spans="1:19" x14ac:dyDescent="0.35">
      <c r="A2640" s="23" t="str">
        <f t="shared" si="472"/>
        <v>Schattner Louis</v>
      </c>
      <c r="B2640" s="23" t="str">
        <f t="shared" si="473"/>
        <v>807.08.132.0</v>
      </c>
      <c r="C2640" s="23" t="str">
        <f t="shared" si="474"/>
        <v>R9</v>
      </c>
      <c r="D2640" s="23">
        <f t="shared" si="475"/>
        <v>0.75</v>
      </c>
      <c r="E2640" s="23" t="str">
        <f t="shared" si="476"/>
        <v>18&amp;U</v>
      </c>
      <c r="F2640" s="23" t="str">
        <f t="shared" si="477"/>
        <v>A</v>
      </c>
      <c r="G2640" s="27" t="s">
        <v>27</v>
      </c>
      <c r="H2640" s="27" t="str">
        <f t="shared" si="471"/>
        <v/>
      </c>
      <c r="I2640" s="23" t="str">
        <f t="shared" si="478"/>
        <v>Messieurs</v>
      </c>
      <c r="J2640" t="str">
        <f t="shared" si="479"/>
        <v>132.0</v>
      </c>
      <c r="K2640">
        <f t="shared" si="480"/>
        <v>1</v>
      </c>
      <c r="L2640" s="23" t="str">
        <f t="shared" si="481"/>
        <v>R9 </v>
      </c>
      <c r="M2640" s="23" t="s">
        <v>1699</v>
      </c>
      <c r="N2640" s="23" t="s">
        <v>1700</v>
      </c>
      <c r="O2640" s="23" t="s">
        <v>2525</v>
      </c>
      <c r="P2640" s="23">
        <v>32606</v>
      </c>
      <c r="Q2640" s="23">
        <v>0.75</v>
      </c>
      <c r="R2640" s="23" t="s">
        <v>71</v>
      </c>
      <c r="S2640" s="23" t="s">
        <v>36</v>
      </c>
    </row>
    <row r="2641" spans="1:19" x14ac:dyDescent="0.35">
      <c r="A2641" s="23" t="str">
        <f t="shared" si="472"/>
        <v>Schenker-Coulon Ancelin</v>
      </c>
      <c r="B2641" s="23" t="str">
        <f t="shared" si="473"/>
        <v>812.87.478.0</v>
      </c>
      <c r="C2641" s="23" t="str">
        <f t="shared" si="474"/>
        <v>R9</v>
      </c>
      <c r="D2641" s="23">
        <f t="shared" si="475"/>
        <v>0.80600000000000005</v>
      </c>
      <c r="E2641" s="23" t="str">
        <f t="shared" si="476"/>
        <v>35+</v>
      </c>
      <c r="F2641" s="23" t="str">
        <f t="shared" si="477"/>
        <v>A</v>
      </c>
      <c r="G2641" s="27" t="s">
        <v>3274</v>
      </c>
      <c r="H2641" s="27" t="str">
        <f t="shared" si="471"/>
        <v/>
      </c>
      <c r="I2641" s="23" t="str">
        <f t="shared" si="478"/>
        <v>Messieurs</v>
      </c>
      <c r="J2641" t="str">
        <f t="shared" si="479"/>
        <v>478.0</v>
      </c>
      <c r="K2641">
        <f t="shared" si="480"/>
        <v>4</v>
      </c>
      <c r="L2641" s="23" t="str">
        <f t="shared" si="481"/>
        <v>R9 </v>
      </c>
      <c r="M2641" s="23" t="s">
        <v>3718</v>
      </c>
      <c r="N2641" s="23" t="s">
        <v>3719</v>
      </c>
      <c r="O2641" s="23" t="s">
        <v>2525</v>
      </c>
      <c r="P2641" s="23">
        <v>31813</v>
      </c>
      <c r="Q2641" s="23">
        <v>0.80600000000000005</v>
      </c>
      <c r="R2641" s="23" t="s">
        <v>42</v>
      </c>
      <c r="S2641" s="23" t="s">
        <v>36</v>
      </c>
    </row>
    <row r="2642" spans="1:19" x14ac:dyDescent="0.35">
      <c r="A2642" s="23" t="str">
        <f t="shared" si="472"/>
        <v>Scherer Stephane</v>
      </c>
      <c r="B2642" s="23" t="str">
        <f t="shared" si="473"/>
        <v>813.62.384.0</v>
      </c>
      <c r="C2642" s="23" t="str">
        <f t="shared" si="474"/>
        <v>R9</v>
      </c>
      <c r="D2642" s="23">
        <f t="shared" si="475"/>
        <v>0.75</v>
      </c>
      <c r="E2642" s="23" t="str">
        <f t="shared" si="476"/>
        <v>60+</v>
      </c>
      <c r="F2642" s="23" t="str">
        <f t="shared" si="477"/>
        <v>S</v>
      </c>
      <c r="G2642" s="27" t="s">
        <v>2783</v>
      </c>
      <c r="H2642" s="27" t="str">
        <f t="shared" si="471"/>
        <v/>
      </c>
      <c r="I2642" s="23" t="str">
        <f t="shared" si="478"/>
        <v>Messieurs</v>
      </c>
      <c r="J2642" t="str">
        <f t="shared" si="479"/>
        <v>384.0</v>
      </c>
      <c r="K2642">
        <f t="shared" si="480"/>
        <v>3</v>
      </c>
      <c r="L2642" s="23" t="str">
        <f t="shared" si="481"/>
        <v>R9 </v>
      </c>
      <c r="M2642" s="23" t="s">
        <v>1647</v>
      </c>
      <c r="N2642" s="23" t="s">
        <v>1648</v>
      </c>
      <c r="O2642" s="23" t="s">
        <v>2525</v>
      </c>
      <c r="P2642" s="23">
        <v>32606</v>
      </c>
      <c r="Q2642" s="23">
        <v>0.75</v>
      </c>
      <c r="R2642" s="23" t="s">
        <v>47</v>
      </c>
      <c r="S2642" s="23" t="s">
        <v>822</v>
      </c>
    </row>
    <row r="2643" spans="1:19" x14ac:dyDescent="0.35">
      <c r="A2643" s="23" t="str">
        <f t="shared" si="472"/>
        <v>Schiever Noémie</v>
      </c>
      <c r="B2643" s="23" t="str">
        <f t="shared" si="473"/>
        <v>815.95.746.0</v>
      </c>
      <c r="C2643" s="23" t="str">
        <f t="shared" si="474"/>
        <v>R9</v>
      </c>
      <c r="D2643" s="23">
        <f t="shared" si="475"/>
        <v>0.75</v>
      </c>
      <c r="E2643" s="23" t="str">
        <f t="shared" si="476"/>
        <v>30+</v>
      </c>
      <c r="F2643" s="23" t="str">
        <f t="shared" si="477"/>
        <v>A</v>
      </c>
      <c r="G2643" s="27" t="s">
        <v>4910</v>
      </c>
      <c r="H2643" s="27" t="str">
        <f t="shared" si="471"/>
        <v/>
      </c>
      <c r="I2643" s="23" t="str">
        <f t="shared" si="478"/>
        <v>Dames</v>
      </c>
      <c r="J2643" t="str">
        <f t="shared" si="479"/>
        <v>746.0</v>
      </c>
      <c r="K2643">
        <f t="shared" si="480"/>
        <v>7</v>
      </c>
      <c r="L2643" s="23" t="str">
        <f t="shared" si="481"/>
        <v>R9 </v>
      </c>
      <c r="M2643" s="23" t="s">
        <v>6493</v>
      </c>
      <c r="N2643" s="23" t="s">
        <v>6494</v>
      </c>
      <c r="O2643" s="23" t="s">
        <v>2525</v>
      </c>
      <c r="P2643" s="23">
        <v>11849</v>
      </c>
      <c r="Q2643" s="23">
        <v>0.75</v>
      </c>
      <c r="R2643" s="23" t="s">
        <v>35</v>
      </c>
      <c r="S2643" s="23" t="s">
        <v>36</v>
      </c>
    </row>
    <row r="2644" spans="1:19" x14ac:dyDescent="0.35">
      <c r="A2644" s="23" t="str">
        <f t="shared" si="472"/>
        <v>Schiller Ojunzezeg</v>
      </c>
      <c r="B2644" s="23" t="str">
        <f t="shared" si="473"/>
        <v>816.64.649.0</v>
      </c>
      <c r="C2644" s="23" t="str">
        <f t="shared" si="474"/>
        <v>R5</v>
      </c>
      <c r="D2644" s="23">
        <f t="shared" si="475"/>
        <v>5.2439999999999998</v>
      </c>
      <c r="E2644" s="23" t="str">
        <f t="shared" si="476"/>
        <v>60+</v>
      </c>
      <c r="F2644" s="23" t="str">
        <f t="shared" si="477"/>
        <v>A</v>
      </c>
      <c r="G2644" s="27" t="s">
        <v>1733</v>
      </c>
      <c r="H2644" s="27" t="str">
        <f t="shared" si="471"/>
        <v/>
      </c>
      <c r="I2644" s="23" t="str">
        <f t="shared" si="478"/>
        <v>Dames</v>
      </c>
      <c r="J2644" t="str">
        <f t="shared" si="479"/>
        <v>649.0</v>
      </c>
      <c r="K2644">
        <f t="shared" si="480"/>
        <v>6</v>
      </c>
      <c r="L2644" s="23" t="str">
        <f t="shared" si="481"/>
        <v>R5 </v>
      </c>
      <c r="M2644" s="23" t="s">
        <v>2022</v>
      </c>
      <c r="N2644" s="23" t="s">
        <v>2023</v>
      </c>
      <c r="O2644" s="23" t="s">
        <v>2536</v>
      </c>
      <c r="P2644" s="23">
        <v>1340</v>
      </c>
      <c r="Q2644" s="23">
        <v>5.2439999999999998</v>
      </c>
      <c r="R2644" s="23" t="s">
        <v>47</v>
      </c>
      <c r="S2644" s="23" t="s">
        <v>36</v>
      </c>
    </row>
    <row r="2645" spans="1:19" x14ac:dyDescent="0.35">
      <c r="A2645" s="23" t="str">
        <f t="shared" si="472"/>
        <v>Schilt Stéphane</v>
      </c>
      <c r="B2645" s="23" t="str">
        <f t="shared" si="473"/>
        <v>816.70.247.0</v>
      </c>
      <c r="C2645" s="23" t="str">
        <f t="shared" si="474"/>
        <v>R5</v>
      </c>
      <c r="D2645" s="23">
        <f t="shared" si="475"/>
        <v>5.3520000000000003</v>
      </c>
      <c r="E2645" s="23" t="str">
        <f t="shared" si="476"/>
        <v>55+</v>
      </c>
      <c r="F2645" s="23" t="str">
        <f t="shared" si="477"/>
        <v>A</v>
      </c>
      <c r="G2645" s="27" t="s">
        <v>4910</v>
      </c>
      <c r="H2645" s="27" t="str">
        <f t="shared" si="471"/>
        <v/>
      </c>
      <c r="I2645" s="23" t="str">
        <f t="shared" si="478"/>
        <v>Messieurs</v>
      </c>
      <c r="J2645" t="str">
        <f t="shared" si="479"/>
        <v>247.0</v>
      </c>
      <c r="K2645">
        <f t="shared" si="480"/>
        <v>2</v>
      </c>
      <c r="L2645" s="23" t="str">
        <f t="shared" si="481"/>
        <v>R5 </v>
      </c>
      <c r="M2645" s="23" t="s">
        <v>6299</v>
      </c>
      <c r="N2645" s="23" t="s">
        <v>6300</v>
      </c>
      <c r="O2645" s="23" t="s">
        <v>2536</v>
      </c>
      <c r="P2645" s="23">
        <v>3468</v>
      </c>
      <c r="Q2645" s="23">
        <v>5.3520000000000003</v>
      </c>
      <c r="R2645" s="23" t="s">
        <v>53</v>
      </c>
      <c r="S2645" s="23" t="s">
        <v>36</v>
      </c>
    </row>
    <row r="2646" spans="1:19" x14ac:dyDescent="0.35">
      <c r="A2646" s="23" t="str">
        <f t="shared" si="472"/>
        <v>Schilter Idriss</v>
      </c>
      <c r="B2646" s="23" t="str">
        <f t="shared" si="473"/>
        <v>816.17.206.0</v>
      </c>
      <c r="C2646" s="23" t="str">
        <f t="shared" si="474"/>
        <v>R9</v>
      </c>
      <c r="D2646" s="23">
        <f t="shared" si="475"/>
        <v>0.7</v>
      </c>
      <c r="E2646" s="23" t="str">
        <f t="shared" si="476"/>
        <v>10&amp;U</v>
      </c>
      <c r="F2646" s="23" t="str">
        <f t="shared" si="477"/>
        <v>A</v>
      </c>
      <c r="G2646" s="27" t="s">
        <v>2783</v>
      </c>
      <c r="H2646" s="27" t="str">
        <f t="shared" si="471"/>
        <v/>
      </c>
      <c r="I2646" s="23" t="str">
        <f t="shared" si="478"/>
        <v>Messieurs</v>
      </c>
      <c r="J2646" t="str">
        <f t="shared" si="479"/>
        <v>206.0</v>
      </c>
      <c r="K2646">
        <f t="shared" si="480"/>
        <v>2</v>
      </c>
      <c r="L2646" s="23" t="str">
        <f t="shared" si="481"/>
        <v>R9 </v>
      </c>
      <c r="M2646" s="23" t="s">
        <v>4082</v>
      </c>
      <c r="N2646" s="23" t="s">
        <v>4083</v>
      </c>
      <c r="O2646" s="23" t="s">
        <v>2525</v>
      </c>
      <c r="P2646" s="23">
        <v>57630</v>
      </c>
      <c r="Q2646" s="23">
        <v>0.7</v>
      </c>
      <c r="R2646" s="23" t="s">
        <v>106</v>
      </c>
      <c r="S2646" s="23" t="s">
        <v>36</v>
      </c>
    </row>
    <row r="2647" spans="1:19" x14ac:dyDescent="0.35">
      <c r="A2647" s="23" t="str">
        <f t="shared" si="472"/>
        <v>Schindler Julien</v>
      </c>
      <c r="B2647" s="23" t="str">
        <f t="shared" si="473"/>
        <v>816.89.413.0</v>
      </c>
      <c r="C2647" s="23" t="str">
        <f t="shared" si="474"/>
        <v>R8</v>
      </c>
      <c r="D2647" s="23">
        <f t="shared" si="475"/>
        <v>1.008</v>
      </c>
      <c r="E2647" s="23" t="str">
        <f t="shared" si="476"/>
        <v>35+</v>
      </c>
      <c r="F2647" s="23" t="str">
        <f t="shared" si="477"/>
        <v>S</v>
      </c>
      <c r="G2647" s="27" t="s">
        <v>1733</v>
      </c>
      <c r="H2647" s="27" t="str">
        <f t="shared" si="471"/>
        <v/>
      </c>
      <c r="I2647" s="23" t="str">
        <f t="shared" si="478"/>
        <v>Messieurs</v>
      </c>
      <c r="J2647" t="str">
        <f t="shared" si="479"/>
        <v>413.0</v>
      </c>
      <c r="K2647">
        <f t="shared" si="480"/>
        <v>4</v>
      </c>
      <c r="L2647" s="23" t="str">
        <f t="shared" si="481"/>
        <v>R8 </v>
      </c>
      <c r="M2647" s="23" t="s">
        <v>2347</v>
      </c>
      <c r="N2647" s="23" t="s">
        <v>2348</v>
      </c>
      <c r="O2647" s="23" t="s">
        <v>2522</v>
      </c>
      <c r="P2647" s="23">
        <v>28980</v>
      </c>
      <c r="Q2647" s="23">
        <v>1.008</v>
      </c>
      <c r="R2647" s="23" t="s">
        <v>42</v>
      </c>
      <c r="S2647" s="23" t="s">
        <v>822</v>
      </c>
    </row>
    <row r="2648" spans="1:19" x14ac:dyDescent="0.35">
      <c r="A2648" s="23" t="str">
        <f t="shared" si="472"/>
        <v>Schlaudraff Salsgard Anette</v>
      </c>
      <c r="B2648" s="23" t="str">
        <f t="shared" si="473"/>
        <v>817.75.530.0</v>
      </c>
      <c r="C2648" s="23" t="str">
        <f t="shared" si="474"/>
        <v>R9</v>
      </c>
      <c r="D2648" s="23">
        <f t="shared" si="475"/>
        <v>0.75</v>
      </c>
      <c r="E2648" s="23" t="str">
        <f t="shared" si="476"/>
        <v>50+</v>
      </c>
      <c r="F2648" s="23" t="str">
        <f t="shared" si="477"/>
        <v>S</v>
      </c>
      <c r="G2648" s="27" t="s">
        <v>2783</v>
      </c>
      <c r="H2648" s="27" t="str">
        <f t="shared" si="471"/>
        <v/>
      </c>
      <c r="I2648" s="23" t="str">
        <f t="shared" si="478"/>
        <v>Dames</v>
      </c>
      <c r="J2648" t="str">
        <f t="shared" si="479"/>
        <v>530.0</v>
      </c>
      <c r="K2648">
        <f t="shared" si="480"/>
        <v>5</v>
      </c>
      <c r="L2648" s="23" t="str">
        <f t="shared" si="481"/>
        <v>R9 </v>
      </c>
      <c r="M2648" s="23" t="s">
        <v>787</v>
      </c>
      <c r="N2648" s="23" t="s">
        <v>788</v>
      </c>
      <c r="O2648" s="23" t="s">
        <v>2525</v>
      </c>
      <c r="P2648" s="23">
        <v>11849</v>
      </c>
      <c r="Q2648" s="23">
        <v>0.75</v>
      </c>
      <c r="R2648" s="23" t="s">
        <v>39</v>
      </c>
      <c r="S2648" s="23" t="s">
        <v>822</v>
      </c>
    </row>
    <row r="2649" spans="1:19" x14ac:dyDescent="0.35">
      <c r="A2649" s="23" t="str">
        <f t="shared" si="472"/>
        <v>Schmäh Timéo</v>
      </c>
      <c r="B2649" s="23" t="str">
        <f t="shared" si="473"/>
        <v>820.13.418.0</v>
      </c>
      <c r="C2649" s="23" t="str">
        <f t="shared" si="474"/>
        <v>R9</v>
      </c>
      <c r="D2649" s="23">
        <f t="shared" si="475"/>
        <v>0.75</v>
      </c>
      <c r="E2649" s="23" t="str">
        <f t="shared" si="476"/>
        <v>14&amp;U</v>
      </c>
      <c r="F2649" s="23" t="str">
        <f t="shared" si="477"/>
        <v>A</v>
      </c>
      <c r="G2649" s="27" t="s">
        <v>3274</v>
      </c>
      <c r="H2649" s="27" t="str">
        <f t="shared" si="471"/>
        <v/>
      </c>
      <c r="I2649" s="23" t="str">
        <f t="shared" si="478"/>
        <v>Messieurs</v>
      </c>
      <c r="J2649" t="str">
        <f t="shared" si="479"/>
        <v>418.0</v>
      </c>
      <c r="K2649">
        <f t="shared" si="480"/>
        <v>4</v>
      </c>
      <c r="L2649" s="23" t="str">
        <f t="shared" si="481"/>
        <v>R9 </v>
      </c>
      <c r="M2649" s="23" t="s">
        <v>3766</v>
      </c>
      <c r="N2649" s="23" t="s">
        <v>3767</v>
      </c>
      <c r="O2649" s="23" t="s">
        <v>2525</v>
      </c>
      <c r="P2649" s="23">
        <v>32606</v>
      </c>
      <c r="Q2649" s="23">
        <v>0.75</v>
      </c>
      <c r="R2649" s="23" t="s">
        <v>81</v>
      </c>
      <c r="S2649" s="23" t="s">
        <v>36</v>
      </c>
    </row>
    <row r="2650" spans="1:19" x14ac:dyDescent="0.35">
      <c r="A2650" s="23" t="str">
        <f t="shared" si="472"/>
        <v>Schmalzried François</v>
      </c>
      <c r="B2650" s="23" t="str">
        <f t="shared" si="473"/>
        <v>820.82.269.0</v>
      </c>
      <c r="C2650" s="23" t="str">
        <f t="shared" si="474"/>
        <v>R7</v>
      </c>
      <c r="D2650" s="23">
        <f t="shared" si="475"/>
        <v>2.2749999999999999</v>
      </c>
      <c r="E2650" s="23" t="str">
        <f t="shared" si="476"/>
        <v>40+</v>
      </c>
      <c r="F2650" s="23" t="str">
        <f t="shared" si="477"/>
        <v>A</v>
      </c>
      <c r="G2650" s="27" t="s">
        <v>26</v>
      </c>
      <c r="H2650" s="27" t="str">
        <f t="shared" ref="H2650:H2711" si="493">IF(B2650=B2649,1,"")</f>
        <v/>
      </c>
      <c r="I2650" s="23" t="str">
        <f t="shared" si="478"/>
        <v>Messieurs</v>
      </c>
      <c r="J2650" t="str">
        <f t="shared" si="479"/>
        <v>269.0</v>
      </c>
      <c r="K2650">
        <f t="shared" si="480"/>
        <v>2</v>
      </c>
      <c r="L2650" s="23" t="str">
        <f t="shared" si="481"/>
        <v>R7 </v>
      </c>
      <c r="M2650" s="23" t="s">
        <v>965</v>
      </c>
      <c r="N2650" s="23" t="s">
        <v>966</v>
      </c>
      <c r="O2650" s="23" t="s">
        <v>2518</v>
      </c>
      <c r="P2650" s="23">
        <v>17403</v>
      </c>
      <c r="Q2650" s="23">
        <v>2.2749999999999999</v>
      </c>
      <c r="R2650" s="23" t="s">
        <v>68</v>
      </c>
      <c r="S2650" s="23" t="s">
        <v>36</v>
      </c>
    </row>
    <row r="2651" spans="1:19" x14ac:dyDescent="0.35">
      <c r="A2651" s="23" t="str">
        <f t="shared" si="472"/>
        <v>Schmeiduch Kerstin</v>
      </c>
      <c r="B2651" s="23" t="str">
        <f t="shared" si="473"/>
        <v>820.70.533.0</v>
      </c>
      <c r="C2651" s="23" t="str">
        <f t="shared" si="474"/>
        <v>R9</v>
      </c>
      <c r="D2651" s="23">
        <f t="shared" si="475"/>
        <v>0.74299999999999999</v>
      </c>
      <c r="E2651" s="23" t="str">
        <f t="shared" si="476"/>
        <v>55+</v>
      </c>
      <c r="F2651" s="23" t="str">
        <f t="shared" si="477"/>
        <v>A</v>
      </c>
      <c r="G2651" s="27" t="s">
        <v>27</v>
      </c>
      <c r="H2651" s="27" t="str">
        <f t="shared" si="493"/>
        <v/>
      </c>
      <c r="I2651" s="23" t="str">
        <f t="shared" si="478"/>
        <v>Dames</v>
      </c>
      <c r="J2651" t="str">
        <f t="shared" si="479"/>
        <v>533.0</v>
      </c>
      <c r="K2651">
        <f t="shared" si="480"/>
        <v>5</v>
      </c>
      <c r="L2651" s="23" t="str">
        <f t="shared" si="481"/>
        <v>R9 </v>
      </c>
      <c r="M2651" s="23" t="s">
        <v>6035</v>
      </c>
      <c r="N2651" s="23" t="s">
        <v>6036</v>
      </c>
      <c r="O2651" s="23" t="s">
        <v>2525</v>
      </c>
      <c r="P2651" s="23">
        <v>16773</v>
      </c>
      <c r="Q2651" s="23">
        <v>0.74299999999999999</v>
      </c>
      <c r="R2651" s="23" t="s">
        <v>53</v>
      </c>
      <c r="S2651" s="23" t="s">
        <v>36</v>
      </c>
    </row>
    <row r="2652" spans="1:19" x14ac:dyDescent="0.35">
      <c r="A2652" s="23" t="str">
        <f t="shared" si="472"/>
        <v>Schmidt Maxence</v>
      </c>
      <c r="B2652" s="23" t="str">
        <f t="shared" si="473"/>
        <v>822.04.476.0</v>
      </c>
      <c r="C2652" s="23" t="str">
        <f t="shared" si="474"/>
        <v>R7</v>
      </c>
      <c r="D2652" s="23">
        <f t="shared" si="475"/>
        <v>3.0209999999999999</v>
      </c>
      <c r="E2652" s="23" t="str">
        <f t="shared" si="476"/>
        <v>A</v>
      </c>
      <c r="F2652" s="23" t="str">
        <f t="shared" si="477"/>
        <v>S</v>
      </c>
      <c r="G2652" s="27" t="s">
        <v>5553</v>
      </c>
      <c r="H2652" s="27" t="str">
        <f t="shared" si="493"/>
        <v/>
      </c>
      <c r="I2652" s="23" t="str">
        <f t="shared" si="478"/>
        <v>Messieurs</v>
      </c>
      <c r="J2652" t="str">
        <f t="shared" si="479"/>
        <v>476.0</v>
      </c>
      <c r="K2652">
        <f t="shared" si="480"/>
        <v>4</v>
      </c>
      <c r="L2652" s="23" t="str">
        <f t="shared" si="481"/>
        <v>R7 </v>
      </c>
      <c r="M2652" s="23" t="s">
        <v>5157</v>
      </c>
      <c r="N2652" s="23" t="s">
        <v>5158</v>
      </c>
      <c r="O2652" s="23" t="s">
        <v>2518</v>
      </c>
      <c r="P2652" s="23">
        <v>12563</v>
      </c>
      <c r="Q2652" s="23">
        <v>3.0209999999999999</v>
      </c>
      <c r="R2652" s="23" t="s">
        <v>36</v>
      </c>
      <c r="S2652" s="23" t="s">
        <v>822</v>
      </c>
    </row>
    <row r="2653" spans="1:19" x14ac:dyDescent="0.35">
      <c r="A2653" s="23" t="str">
        <f t="shared" si="472"/>
        <v>Schmidt Roman</v>
      </c>
      <c r="B2653" s="23" t="str">
        <f t="shared" si="473"/>
        <v>822.77.249.0</v>
      </c>
      <c r="C2653" s="23" t="str">
        <f t="shared" si="474"/>
        <v>R5</v>
      </c>
      <c r="D2653" s="23">
        <f t="shared" si="475"/>
        <v>4.923</v>
      </c>
      <c r="E2653" s="23" t="str">
        <f t="shared" si="476"/>
        <v>45+</v>
      </c>
      <c r="F2653" s="23" t="str">
        <f t="shared" si="477"/>
        <v>A</v>
      </c>
      <c r="G2653" s="27" t="s">
        <v>4910</v>
      </c>
      <c r="H2653" s="27" t="str">
        <f t="shared" si="493"/>
        <v/>
      </c>
      <c r="I2653" s="23" t="str">
        <f t="shared" si="478"/>
        <v>Messieurs</v>
      </c>
      <c r="J2653" t="str">
        <f t="shared" si="479"/>
        <v>249.0</v>
      </c>
      <c r="K2653">
        <f t="shared" si="480"/>
        <v>2</v>
      </c>
      <c r="L2653" s="23" t="str">
        <f t="shared" si="481"/>
        <v>R5 </v>
      </c>
      <c r="M2653" s="23" t="s">
        <v>6341</v>
      </c>
      <c r="N2653" s="23" t="s">
        <v>6342</v>
      </c>
      <c r="O2653" s="23" t="s">
        <v>2536</v>
      </c>
      <c r="P2653" s="23">
        <v>4509</v>
      </c>
      <c r="Q2653" s="23">
        <v>4.923</v>
      </c>
      <c r="R2653" s="23" t="s">
        <v>76</v>
      </c>
      <c r="S2653" s="23" t="s">
        <v>36</v>
      </c>
    </row>
    <row r="2654" spans="1:19" x14ac:dyDescent="0.35">
      <c r="A2654" s="23" t="str">
        <f t="shared" si="472"/>
        <v>Schmutz Nicolas</v>
      </c>
      <c r="B2654" s="23" t="str">
        <f t="shared" si="473"/>
        <v>824.00.408.0</v>
      </c>
      <c r="C2654" s="23" t="str">
        <f t="shared" si="474"/>
        <v>R9</v>
      </c>
      <c r="D2654" s="23">
        <f t="shared" si="475"/>
        <v>0.75</v>
      </c>
      <c r="E2654" s="23" t="str">
        <f t="shared" si="476"/>
        <v>A</v>
      </c>
      <c r="F2654" s="23" t="str">
        <f t="shared" si="477"/>
        <v>S</v>
      </c>
      <c r="G2654" s="27" t="s">
        <v>5553</v>
      </c>
      <c r="H2654" s="27" t="str">
        <f t="shared" si="493"/>
        <v/>
      </c>
      <c r="I2654" s="23" t="str">
        <f t="shared" si="478"/>
        <v>Messieurs</v>
      </c>
      <c r="J2654" t="str">
        <f t="shared" si="479"/>
        <v>408.0</v>
      </c>
      <c r="K2654">
        <f t="shared" si="480"/>
        <v>4</v>
      </c>
      <c r="L2654" s="23" t="str">
        <f t="shared" si="481"/>
        <v>R9 </v>
      </c>
      <c r="M2654" s="23" t="s">
        <v>5493</v>
      </c>
      <c r="N2654" s="23" t="s">
        <v>5494</v>
      </c>
      <c r="O2654" s="23" t="s">
        <v>2525</v>
      </c>
      <c r="P2654" s="23">
        <v>32606</v>
      </c>
      <c r="Q2654" s="23">
        <v>0.75</v>
      </c>
      <c r="R2654" s="23" t="s">
        <v>36</v>
      </c>
      <c r="S2654" s="23" t="s">
        <v>822</v>
      </c>
    </row>
    <row r="2655" spans="1:19" x14ac:dyDescent="0.35">
      <c r="A2655" s="23" t="str">
        <f t="shared" si="472"/>
        <v>Schneebeli François</v>
      </c>
      <c r="B2655" s="23" t="str">
        <f t="shared" si="473"/>
        <v>825.55.310.0</v>
      </c>
      <c r="C2655" s="23" t="str">
        <f t="shared" si="474"/>
        <v>R6</v>
      </c>
      <c r="D2655" s="23">
        <f t="shared" si="475"/>
        <v>3.673</v>
      </c>
      <c r="E2655" s="23" t="str">
        <f t="shared" si="476"/>
        <v>70+</v>
      </c>
      <c r="F2655" s="23" t="str">
        <f t="shared" si="477"/>
        <v>A</v>
      </c>
      <c r="G2655" s="27" t="s">
        <v>1733</v>
      </c>
      <c r="H2655" s="27" t="str">
        <f t="shared" si="493"/>
        <v/>
      </c>
      <c r="I2655" s="23" t="str">
        <f t="shared" si="478"/>
        <v>Messieurs</v>
      </c>
      <c r="J2655" t="str">
        <f t="shared" si="479"/>
        <v>310.0</v>
      </c>
      <c r="K2655">
        <f t="shared" si="480"/>
        <v>3</v>
      </c>
      <c r="L2655" s="23" t="str">
        <f t="shared" si="481"/>
        <v>R6 </v>
      </c>
      <c r="M2655" s="23" t="s">
        <v>1838</v>
      </c>
      <c r="N2655" s="23" t="s">
        <v>1839</v>
      </c>
      <c r="O2655" s="23" t="s">
        <v>2517</v>
      </c>
      <c r="P2655" s="23">
        <v>9139</v>
      </c>
      <c r="Q2655" s="23">
        <v>3.673</v>
      </c>
      <c r="R2655" s="23" t="s">
        <v>144</v>
      </c>
      <c r="S2655" s="23" t="s">
        <v>36</v>
      </c>
    </row>
    <row r="2656" spans="1:19" x14ac:dyDescent="0.35">
      <c r="A2656" s="23" t="str">
        <f t="shared" si="472"/>
        <v>Schneider Oliver</v>
      </c>
      <c r="B2656" s="23" t="str">
        <f t="shared" si="473"/>
        <v>826.11.290.0</v>
      </c>
      <c r="C2656" s="23" t="str">
        <f t="shared" si="474"/>
        <v>R9</v>
      </c>
      <c r="D2656" s="23">
        <f t="shared" si="475"/>
        <v>0.75</v>
      </c>
      <c r="E2656" s="23" t="str">
        <f t="shared" si="476"/>
        <v>16&amp;U</v>
      </c>
      <c r="F2656" s="23" t="str">
        <f t="shared" si="477"/>
        <v>S</v>
      </c>
      <c r="G2656" s="27" t="s">
        <v>27</v>
      </c>
      <c r="H2656" s="27" t="str">
        <f t="shared" si="493"/>
        <v/>
      </c>
      <c r="I2656" s="23" t="str">
        <f t="shared" si="478"/>
        <v>Messieurs</v>
      </c>
      <c r="J2656" t="str">
        <f t="shared" si="479"/>
        <v>290.0</v>
      </c>
      <c r="K2656">
        <f t="shared" si="480"/>
        <v>2</v>
      </c>
      <c r="L2656" s="23" t="str">
        <f t="shared" si="481"/>
        <v>R9 </v>
      </c>
      <c r="M2656" s="23" t="s">
        <v>2268</v>
      </c>
      <c r="N2656" s="23" t="s">
        <v>2269</v>
      </c>
      <c r="O2656" s="23" t="s">
        <v>2525</v>
      </c>
      <c r="P2656" s="23">
        <v>32606</v>
      </c>
      <c r="Q2656" s="23">
        <v>0.75</v>
      </c>
      <c r="R2656" s="23" t="s">
        <v>85</v>
      </c>
      <c r="S2656" s="23" t="s">
        <v>822</v>
      </c>
    </row>
    <row r="2657" spans="1:19" x14ac:dyDescent="0.35">
      <c r="A2657" s="23" t="str">
        <f t="shared" si="472"/>
        <v>Schneider Patrick</v>
      </c>
      <c r="B2657" s="23" t="str">
        <f t="shared" si="473"/>
        <v>826.54.392.0</v>
      </c>
      <c r="C2657" s="23" t="str">
        <f t="shared" si="474"/>
        <v>R6</v>
      </c>
      <c r="D2657" s="23">
        <f t="shared" si="475"/>
        <v>4.17</v>
      </c>
      <c r="E2657" s="23" t="str">
        <f t="shared" si="476"/>
        <v>70+</v>
      </c>
      <c r="F2657" s="23" t="str">
        <f t="shared" si="477"/>
        <v>A</v>
      </c>
      <c r="G2657" s="27" t="s">
        <v>4910</v>
      </c>
      <c r="H2657" s="27" t="str">
        <f t="shared" si="493"/>
        <v/>
      </c>
      <c r="I2657" s="23" t="str">
        <f t="shared" si="478"/>
        <v>Messieurs</v>
      </c>
      <c r="J2657" t="str">
        <f t="shared" si="479"/>
        <v>392.0</v>
      </c>
      <c r="K2657">
        <f t="shared" si="480"/>
        <v>3</v>
      </c>
      <c r="L2657" s="23" t="str">
        <f t="shared" si="481"/>
        <v>R6 </v>
      </c>
      <c r="M2657" s="23" t="s">
        <v>6415</v>
      </c>
      <c r="N2657" s="23" t="s">
        <v>6416</v>
      </c>
      <c r="O2657" s="23" t="s">
        <v>2517</v>
      </c>
      <c r="P2657" s="23">
        <v>6974</v>
      </c>
      <c r="Q2657" s="23">
        <v>4.17</v>
      </c>
      <c r="R2657" s="23" t="s">
        <v>144</v>
      </c>
      <c r="S2657" s="23" t="s">
        <v>36</v>
      </c>
    </row>
    <row r="2658" spans="1:19" x14ac:dyDescent="0.35">
      <c r="A2658" s="23" t="str">
        <f t="shared" si="472"/>
        <v>Schneider Sébastien</v>
      </c>
      <c r="B2658" s="23" t="str">
        <f t="shared" si="473"/>
        <v>826.98.457.0</v>
      </c>
      <c r="C2658" s="23" t="str">
        <f t="shared" si="474"/>
        <v>R7</v>
      </c>
      <c r="D2658" s="23">
        <f t="shared" si="475"/>
        <v>2.99</v>
      </c>
      <c r="E2658" s="23" t="str">
        <f t="shared" si="476"/>
        <v>A</v>
      </c>
      <c r="F2658" s="23" t="str">
        <f t="shared" si="477"/>
        <v>S</v>
      </c>
      <c r="G2658" s="27" t="s">
        <v>1733</v>
      </c>
      <c r="H2658" s="27" t="str">
        <f t="shared" si="493"/>
        <v/>
      </c>
      <c r="I2658" s="23" t="str">
        <f t="shared" si="478"/>
        <v>Messieurs</v>
      </c>
      <c r="J2658" t="str">
        <f t="shared" si="479"/>
        <v>457.0</v>
      </c>
      <c r="K2658">
        <f t="shared" si="480"/>
        <v>4</v>
      </c>
      <c r="L2658" s="23" t="str">
        <f t="shared" si="481"/>
        <v>R7 </v>
      </c>
      <c r="M2658" s="23" t="s">
        <v>544</v>
      </c>
      <c r="N2658" s="23" t="s">
        <v>545</v>
      </c>
      <c r="O2658" s="23" t="s">
        <v>2518</v>
      </c>
      <c r="P2658" s="23">
        <v>12734</v>
      </c>
      <c r="Q2658" s="23">
        <v>2.99</v>
      </c>
      <c r="R2658" s="23" t="s">
        <v>36</v>
      </c>
      <c r="S2658" s="23" t="s">
        <v>822</v>
      </c>
    </row>
    <row r="2659" spans="1:19" x14ac:dyDescent="0.35">
      <c r="A2659" s="23" t="str">
        <f t="shared" si="472"/>
        <v>Schneider Tilman</v>
      </c>
      <c r="B2659" s="23" t="str">
        <f t="shared" si="473"/>
        <v>826.85.341.0</v>
      </c>
      <c r="C2659" s="23" t="str">
        <f t="shared" si="474"/>
        <v>R5</v>
      </c>
      <c r="D2659" s="23">
        <f t="shared" si="475"/>
        <v>4.93</v>
      </c>
      <c r="E2659" s="23" t="str">
        <f t="shared" si="476"/>
        <v>40+</v>
      </c>
      <c r="F2659" s="23" t="str">
        <f t="shared" si="477"/>
        <v>A</v>
      </c>
      <c r="G2659" s="27" t="s">
        <v>4910</v>
      </c>
      <c r="H2659" s="27" t="str">
        <f t="shared" si="493"/>
        <v/>
      </c>
      <c r="I2659" s="23" t="str">
        <f t="shared" si="478"/>
        <v>Messieurs</v>
      </c>
      <c r="J2659" t="str">
        <f t="shared" si="479"/>
        <v>341.0</v>
      </c>
      <c r="K2659">
        <f t="shared" si="480"/>
        <v>3</v>
      </c>
      <c r="L2659" s="23" t="str">
        <f t="shared" si="481"/>
        <v>R5 </v>
      </c>
      <c r="M2659" s="23" t="s">
        <v>6337</v>
      </c>
      <c r="N2659" s="23" t="s">
        <v>6338</v>
      </c>
      <c r="O2659" s="23" t="s">
        <v>2536</v>
      </c>
      <c r="P2659" s="23">
        <v>4487</v>
      </c>
      <c r="Q2659" s="23">
        <v>4.93</v>
      </c>
      <c r="R2659" s="23" t="s">
        <v>68</v>
      </c>
      <c r="S2659" s="23" t="s">
        <v>36</v>
      </c>
    </row>
    <row r="2660" spans="1:19" x14ac:dyDescent="0.35">
      <c r="A2660" s="23" t="str">
        <f t="shared" si="472"/>
        <v>Schnider Nolan</v>
      </c>
      <c r="B2660" s="23" t="str">
        <f t="shared" si="473"/>
        <v>828.04.471.0</v>
      </c>
      <c r="C2660" s="23" t="str">
        <f t="shared" si="474"/>
        <v>R6</v>
      </c>
      <c r="D2660" s="23">
        <f t="shared" si="475"/>
        <v>3.6709999999999998</v>
      </c>
      <c r="E2660" s="23" t="str">
        <f t="shared" si="476"/>
        <v>A</v>
      </c>
      <c r="F2660" s="23" t="str">
        <f t="shared" si="477"/>
        <v>S</v>
      </c>
      <c r="G2660" s="27" t="s">
        <v>4910</v>
      </c>
      <c r="H2660" s="27" t="str">
        <f t="shared" si="493"/>
        <v/>
      </c>
      <c r="I2660" s="23" t="str">
        <f t="shared" si="478"/>
        <v>Messieurs</v>
      </c>
      <c r="J2660" t="str">
        <f t="shared" si="479"/>
        <v>471.0</v>
      </c>
      <c r="K2660">
        <f t="shared" si="480"/>
        <v>4</v>
      </c>
      <c r="L2660" s="23" t="str">
        <f t="shared" si="481"/>
        <v>R6 </v>
      </c>
      <c r="M2660" s="23" t="s">
        <v>6507</v>
      </c>
      <c r="N2660" s="23" t="s">
        <v>6508</v>
      </c>
      <c r="O2660" s="23" t="s">
        <v>2517</v>
      </c>
      <c r="P2660" s="23">
        <v>9145</v>
      </c>
      <c r="Q2660" s="23">
        <v>3.6709999999999998</v>
      </c>
      <c r="R2660" s="23" t="s">
        <v>36</v>
      </c>
      <c r="S2660" s="23" t="s">
        <v>822</v>
      </c>
    </row>
    <row r="2661" spans="1:19" x14ac:dyDescent="0.35">
      <c r="A2661" s="23" t="str">
        <f t="shared" si="472"/>
        <v>Schoenberger Marco</v>
      </c>
      <c r="B2661" s="23" t="str">
        <f t="shared" si="473"/>
        <v>831.93.334.0</v>
      </c>
      <c r="C2661" s="23" t="str">
        <f t="shared" si="474"/>
        <v>R6</v>
      </c>
      <c r="D2661" s="23">
        <f t="shared" si="475"/>
        <v>3.7639999999999998</v>
      </c>
      <c r="E2661" s="23" t="str">
        <f t="shared" si="476"/>
        <v>A</v>
      </c>
      <c r="F2661" s="23" t="str">
        <f t="shared" si="477"/>
        <v>S</v>
      </c>
      <c r="G2661" s="27" t="s">
        <v>1733</v>
      </c>
      <c r="H2661" s="27" t="str">
        <f t="shared" si="493"/>
        <v/>
      </c>
      <c r="I2661" s="23" t="str">
        <f t="shared" si="478"/>
        <v>Messieurs</v>
      </c>
      <c r="J2661" t="str">
        <f t="shared" si="479"/>
        <v>334.0</v>
      </c>
      <c r="K2661">
        <f t="shared" si="480"/>
        <v>3</v>
      </c>
      <c r="L2661" s="23" t="str">
        <f t="shared" si="481"/>
        <v>R6 </v>
      </c>
      <c r="M2661" s="23" t="s">
        <v>2345</v>
      </c>
      <c r="N2661" s="23" t="s">
        <v>2346</v>
      </c>
      <c r="O2661" s="23" t="s">
        <v>2517</v>
      </c>
      <c r="P2661" s="23">
        <v>8699</v>
      </c>
      <c r="Q2661" s="23">
        <v>3.7639999999999998</v>
      </c>
      <c r="R2661" s="23" t="s">
        <v>36</v>
      </c>
      <c r="S2661" s="23" t="s">
        <v>822</v>
      </c>
    </row>
    <row r="2662" spans="1:19" x14ac:dyDescent="0.35">
      <c r="A2662" s="23" t="str">
        <f t="shared" si="472"/>
        <v>Schoiswohl Michael</v>
      </c>
      <c r="B2662" s="23" t="str">
        <f t="shared" si="473"/>
        <v>830.74.476.0</v>
      </c>
      <c r="C2662" s="23" t="str">
        <f t="shared" si="474"/>
        <v>R9</v>
      </c>
      <c r="D2662" s="23">
        <f t="shared" si="475"/>
        <v>0.745</v>
      </c>
      <c r="E2662" s="23" t="str">
        <f t="shared" si="476"/>
        <v>50+</v>
      </c>
      <c r="F2662" s="23" t="str">
        <f t="shared" si="477"/>
        <v>A</v>
      </c>
      <c r="G2662" s="27" t="s">
        <v>5553</v>
      </c>
      <c r="H2662" s="27" t="str">
        <f t="shared" si="493"/>
        <v/>
      </c>
      <c r="I2662" s="23" t="str">
        <f t="shared" si="478"/>
        <v>Messieurs</v>
      </c>
      <c r="J2662" t="str">
        <f t="shared" si="479"/>
        <v>476.0</v>
      </c>
      <c r="K2662">
        <f t="shared" si="480"/>
        <v>4</v>
      </c>
      <c r="L2662" s="23" t="str">
        <f t="shared" si="481"/>
        <v>R9 </v>
      </c>
      <c r="M2662" s="23" t="s">
        <v>5533</v>
      </c>
      <c r="N2662" s="23" t="s">
        <v>5534</v>
      </c>
      <c r="O2662" s="23" t="s">
        <v>2525</v>
      </c>
      <c r="P2662" s="23">
        <v>44992</v>
      </c>
      <c r="Q2662" s="23">
        <v>0.745</v>
      </c>
      <c r="R2662" s="23" t="s">
        <v>39</v>
      </c>
      <c r="S2662" s="23" t="s">
        <v>36</v>
      </c>
    </row>
    <row r="2663" spans="1:19" x14ac:dyDescent="0.35">
      <c r="A2663" s="23" t="str">
        <f t="shared" si="472"/>
        <v>Schouwey Camille</v>
      </c>
      <c r="B2663" s="23" t="str">
        <f t="shared" si="473"/>
        <v>833.92.647.0</v>
      </c>
      <c r="C2663" s="23" t="str">
        <f t="shared" si="474"/>
        <v>R7</v>
      </c>
      <c r="D2663" s="23">
        <f t="shared" si="475"/>
        <v>3.125</v>
      </c>
      <c r="E2663" s="23" t="str">
        <f t="shared" si="476"/>
        <v>30+</v>
      </c>
      <c r="F2663" s="23" t="str">
        <f t="shared" si="477"/>
        <v>A</v>
      </c>
      <c r="G2663" s="27" t="s">
        <v>2786</v>
      </c>
      <c r="H2663" s="27" t="str">
        <f t="shared" si="493"/>
        <v/>
      </c>
      <c r="I2663" s="23" t="str">
        <f t="shared" si="478"/>
        <v>Dames</v>
      </c>
      <c r="J2663" t="str">
        <f t="shared" si="479"/>
        <v>647.0</v>
      </c>
      <c r="K2663">
        <f t="shared" si="480"/>
        <v>6</v>
      </c>
      <c r="L2663" s="23" t="str">
        <f t="shared" si="481"/>
        <v>R7 </v>
      </c>
      <c r="M2663" s="23" t="s">
        <v>2902</v>
      </c>
      <c r="N2663" s="23" t="s">
        <v>2903</v>
      </c>
      <c r="O2663" s="23" t="s">
        <v>2518</v>
      </c>
      <c r="P2663" s="23">
        <v>4176</v>
      </c>
      <c r="Q2663" s="23">
        <v>3.125</v>
      </c>
      <c r="R2663" s="23" t="s">
        <v>35</v>
      </c>
      <c r="S2663" s="23" t="s">
        <v>36</v>
      </c>
    </row>
    <row r="2664" spans="1:19" x14ac:dyDescent="0.35">
      <c r="A2664" s="23" t="str">
        <f t="shared" si="472"/>
        <v>Schrepfer Sven</v>
      </c>
      <c r="B2664" s="23" t="str">
        <f t="shared" si="473"/>
        <v>834.75.392.0</v>
      </c>
      <c r="C2664" s="23" t="str">
        <f t="shared" si="474"/>
        <v>R9</v>
      </c>
      <c r="D2664" s="23">
        <f t="shared" si="475"/>
        <v>0.75</v>
      </c>
      <c r="E2664" s="23" t="str">
        <f t="shared" si="476"/>
        <v>50+</v>
      </c>
      <c r="F2664" s="23" t="str">
        <f t="shared" si="477"/>
        <v>S</v>
      </c>
      <c r="G2664" s="27" t="s">
        <v>497</v>
      </c>
      <c r="H2664" s="27" t="str">
        <f t="shared" si="493"/>
        <v/>
      </c>
      <c r="I2664" s="23" t="str">
        <f t="shared" si="478"/>
        <v>Messieurs</v>
      </c>
      <c r="J2664" t="str">
        <f t="shared" si="479"/>
        <v>392.0</v>
      </c>
      <c r="K2664">
        <f t="shared" si="480"/>
        <v>3</v>
      </c>
      <c r="L2664" s="23" t="str">
        <f t="shared" si="481"/>
        <v>R9 </v>
      </c>
      <c r="M2664" s="23" t="s">
        <v>1307</v>
      </c>
      <c r="N2664" s="23" t="s">
        <v>1308</v>
      </c>
      <c r="O2664" s="23" t="s">
        <v>2525</v>
      </c>
      <c r="P2664" s="23">
        <v>32606</v>
      </c>
      <c r="Q2664" s="23">
        <v>0.75</v>
      </c>
      <c r="R2664" s="23" t="s">
        <v>39</v>
      </c>
      <c r="S2664" s="23" t="s">
        <v>822</v>
      </c>
    </row>
    <row r="2665" spans="1:19" x14ac:dyDescent="0.35">
      <c r="A2665" s="23" t="str">
        <f t="shared" si="472"/>
        <v>Schueppen Christian</v>
      </c>
      <c r="B2665" s="23" t="str">
        <f t="shared" si="473"/>
        <v>837.88.478.0</v>
      </c>
      <c r="C2665" s="23" t="str">
        <f t="shared" si="474"/>
        <v>R7</v>
      </c>
      <c r="D2665" s="23">
        <f t="shared" si="475"/>
        <v>3.3980000000000001</v>
      </c>
      <c r="E2665" s="23" t="str">
        <f t="shared" si="476"/>
        <v>35+</v>
      </c>
      <c r="F2665" s="23" t="str">
        <f t="shared" si="477"/>
        <v>A</v>
      </c>
      <c r="G2665" s="27" t="s">
        <v>27</v>
      </c>
      <c r="H2665" s="27" t="str">
        <f t="shared" si="493"/>
        <v/>
      </c>
      <c r="I2665" s="23" t="str">
        <f t="shared" si="478"/>
        <v>Messieurs</v>
      </c>
      <c r="J2665" t="str">
        <f t="shared" si="479"/>
        <v>478.0</v>
      </c>
      <c r="K2665">
        <f t="shared" si="480"/>
        <v>4</v>
      </c>
      <c r="L2665" s="23" t="str">
        <f t="shared" si="481"/>
        <v>R7 </v>
      </c>
      <c r="M2665" s="23" t="s">
        <v>197</v>
      </c>
      <c r="N2665" s="23" t="s">
        <v>198</v>
      </c>
      <c r="O2665" s="23" t="s">
        <v>2518</v>
      </c>
      <c r="P2665" s="23">
        <v>10516</v>
      </c>
      <c r="Q2665" s="23">
        <v>3.3980000000000001</v>
      </c>
      <c r="R2665" s="23" t="s">
        <v>42</v>
      </c>
      <c r="S2665" s="23" t="s">
        <v>36</v>
      </c>
    </row>
    <row r="2666" spans="1:19" x14ac:dyDescent="0.35">
      <c r="A2666" s="23" t="str">
        <f t="shared" si="472"/>
        <v>Schüler Martine</v>
      </c>
      <c r="B2666" s="23" t="str">
        <f t="shared" si="473"/>
        <v>836.72.740.0</v>
      </c>
      <c r="C2666" s="23" t="str">
        <f t="shared" si="474"/>
        <v>R7</v>
      </c>
      <c r="D2666" s="23">
        <f t="shared" si="475"/>
        <v>2.887</v>
      </c>
      <c r="E2666" s="23" t="str">
        <f t="shared" si="476"/>
        <v>50+</v>
      </c>
      <c r="F2666" s="23" t="str">
        <f t="shared" si="477"/>
        <v>A</v>
      </c>
      <c r="G2666" s="27" t="s">
        <v>2786</v>
      </c>
      <c r="H2666" s="27" t="str">
        <f t="shared" si="493"/>
        <v/>
      </c>
      <c r="I2666" s="23" t="str">
        <f t="shared" si="478"/>
        <v>Dames</v>
      </c>
      <c r="J2666" t="str">
        <f t="shared" si="479"/>
        <v>740.0</v>
      </c>
      <c r="K2666">
        <f t="shared" si="480"/>
        <v>7</v>
      </c>
      <c r="L2666" s="23" t="str">
        <f t="shared" si="481"/>
        <v>R7 </v>
      </c>
      <c r="M2666" s="23" t="s">
        <v>2916</v>
      </c>
      <c r="N2666" s="23" t="s">
        <v>2917</v>
      </c>
      <c r="O2666" s="23" t="s">
        <v>2518</v>
      </c>
      <c r="P2666" s="23">
        <v>4650</v>
      </c>
      <c r="Q2666" s="23">
        <v>2.887</v>
      </c>
      <c r="R2666" s="23" t="s">
        <v>39</v>
      </c>
      <c r="S2666" s="23" t="s">
        <v>36</v>
      </c>
    </row>
    <row r="2667" spans="1:19" x14ac:dyDescent="0.35">
      <c r="A2667" s="23" t="str">
        <f t="shared" si="472"/>
        <v>Schurch Thadeus</v>
      </c>
      <c r="B2667" s="23" t="str">
        <f t="shared" si="473"/>
        <v>838.12.183.0</v>
      </c>
      <c r="C2667" s="23" t="str">
        <f t="shared" si="474"/>
        <v>R9</v>
      </c>
      <c r="D2667" s="23">
        <f t="shared" si="475"/>
        <v>0.75</v>
      </c>
      <c r="E2667" s="23" t="str">
        <f t="shared" si="476"/>
        <v>14&amp;U</v>
      </c>
      <c r="F2667" s="23" t="str">
        <f t="shared" si="477"/>
        <v>A</v>
      </c>
      <c r="G2667" s="27" t="s">
        <v>493</v>
      </c>
      <c r="H2667" s="27" t="str">
        <f t="shared" si="493"/>
        <v/>
      </c>
      <c r="I2667" s="23" t="str">
        <f t="shared" si="478"/>
        <v>Messieurs</v>
      </c>
      <c r="J2667" t="str">
        <f t="shared" si="479"/>
        <v>183.0</v>
      </c>
      <c r="K2667">
        <f t="shared" si="480"/>
        <v>1</v>
      </c>
      <c r="L2667" s="23" t="str">
        <f t="shared" si="481"/>
        <v>R9 </v>
      </c>
      <c r="M2667" s="23" t="s">
        <v>5031</v>
      </c>
      <c r="N2667" s="23" t="s">
        <v>5032</v>
      </c>
      <c r="O2667" s="23" t="s">
        <v>2525</v>
      </c>
      <c r="P2667" s="23">
        <v>32606</v>
      </c>
      <c r="Q2667" s="23">
        <v>0.75</v>
      </c>
      <c r="R2667" s="23" t="s">
        <v>81</v>
      </c>
      <c r="S2667" s="23" t="s">
        <v>36</v>
      </c>
    </row>
    <row r="2668" spans="1:19" x14ac:dyDescent="0.35">
      <c r="A2668" s="23" t="str">
        <f t="shared" si="472"/>
        <v>Schürmann Stefan</v>
      </c>
      <c r="B2668" s="23" t="str">
        <f t="shared" si="473"/>
        <v>838.67.184.0</v>
      </c>
      <c r="C2668" s="23" t="str">
        <f t="shared" si="474"/>
        <v>R8</v>
      </c>
      <c r="D2668" s="23">
        <f t="shared" si="475"/>
        <v>0.88500000000000001</v>
      </c>
      <c r="E2668" s="23" t="str">
        <f t="shared" si="476"/>
        <v>55+</v>
      </c>
      <c r="F2668" s="23" t="str">
        <f t="shared" si="477"/>
        <v>A</v>
      </c>
      <c r="G2668" s="27" t="s">
        <v>4910</v>
      </c>
      <c r="H2668" s="27" t="str">
        <f t="shared" si="493"/>
        <v/>
      </c>
      <c r="I2668" s="23" t="str">
        <f t="shared" si="478"/>
        <v>Messieurs</v>
      </c>
      <c r="J2668" t="str">
        <f t="shared" si="479"/>
        <v>184.0</v>
      </c>
      <c r="K2668">
        <f t="shared" si="480"/>
        <v>1</v>
      </c>
      <c r="L2668" s="23" t="str">
        <f t="shared" si="481"/>
        <v>R8 </v>
      </c>
      <c r="M2668" s="23" t="s">
        <v>6798</v>
      </c>
      <c r="N2668" s="23" t="s">
        <v>6799</v>
      </c>
      <c r="O2668" s="23" t="s">
        <v>2522</v>
      </c>
      <c r="P2668" s="23">
        <v>30677</v>
      </c>
      <c r="Q2668" s="23">
        <v>0.88500000000000001</v>
      </c>
      <c r="R2668" s="23" t="s">
        <v>53</v>
      </c>
      <c r="S2668" s="23" t="s">
        <v>36</v>
      </c>
    </row>
    <row r="2669" spans="1:19" x14ac:dyDescent="0.35">
      <c r="A2669" s="23" t="str">
        <f t="shared" si="472"/>
        <v>Schüttel Antoine</v>
      </c>
      <c r="B2669" s="23" t="str">
        <f t="shared" si="473"/>
        <v>839.85.454.0</v>
      </c>
      <c r="C2669" s="23" t="str">
        <f t="shared" si="474"/>
        <v>R9</v>
      </c>
      <c r="D2669" s="23">
        <f t="shared" si="475"/>
        <v>0.75</v>
      </c>
      <c r="E2669" s="23" t="str">
        <f t="shared" si="476"/>
        <v>40+</v>
      </c>
      <c r="F2669" s="23" t="str">
        <f t="shared" si="477"/>
        <v>S</v>
      </c>
      <c r="G2669" s="27" t="s">
        <v>25</v>
      </c>
      <c r="H2669" s="27" t="str">
        <f t="shared" si="493"/>
        <v/>
      </c>
      <c r="I2669" s="23" t="str">
        <f t="shared" si="478"/>
        <v>Messieurs</v>
      </c>
      <c r="J2669" t="str">
        <f t="shared" si="479"/>
        <v>454.0</v>
      </c>
      <c r="K2669">
        <f t="shared" si="480"/>
        <v>4</v>
      </c>
      <c r="L2669" s="23" t="str">
        <f t="shared" si="481"/>
        <v>R9 </v>
      </c>
      <c r="M2669" s="23" t="s">
        <v>951</v>
      </c>
      <c r="N2669" s="23" t="s">
        <v>952</v>
      </c>
      <c r="O2669" s="23" t="s">
        <v>2525</v>
      </c>
      <c r="P2669" s="23">
        <v>32606</v>
      </c>
      <c r="Q2669" s="23">
        <v>0.75</v>
      </c>
      <c r="R2669" s="23" t="s">
        <v>68</v>
      </c>
      <c r="S2669" s="23" t="s">
        <v>822</v>
      </c>
    </row>
    <row r="2670" spans="1:19" x14ac:dyDescent="0.35">
      <c r="A2670" s="23" t="str">
        <f t="shared" si="472"/>
        <v>Schüttel Olivier</v>
      </c>
      <c r="B2670" s="23" t="str">
        <f t="shared" si="473"/>
        <v>839.90.436.0</v>
      </c>
      <c r="C2670" s="23" t="str">
        <f t="shared" si="474"/>
        <v>R9</v>
      </c>
      <c r="D2670" s="23">
        <f t="shared" si="475"/>
        <v>0.75</v>
      </c>
      <c r="E2670" s="23" t="str">
        <f t="shared" si="476"/>
        <v>35+</v>
      </c>
      <c r="F2670" s="23" t="str">
        <f t="shared" si="477"/>
        <v>S</v>
      </c>
      <c r="G2670" s="27" t="s">
        <v>25</v>
      </c>
      <c r="H2670" s="27" t="str">
        <f t="shared" si="493"/>
        <v/>
      </c>
      <c r="I2670" s="23" t="str">
        <f t="shared" si="478"/>
        <v>Messieurs</v>
      </c>
      <c r="J2670" t="str">
        <f t="shared" si="479"/>
        <v>436.0</v>
      </c>
      <c r="K2670">
        <f t="shared" si="480"/>
        <v>4</v>
      </c>
      <c r="L2670" s="23" t="str">
        <f t="shared" si="481"/>
        <v>R9 </v>
      </c>
      <c r="M2670" s="23" t="s">
        <v>953</v>
      </c>
      <c r="N2670" s="23" t="s">
        <v>954</v>
      </c>
      <c r="O2670" s="23" t="s">
        <v>2525</v>
      </c>
      <c r="P2670" s="23">
        <v>32606</v>
      </c>
      <c r="Q2670" s="23">
        <v>0.75</v>
      </c>
      <c r="R2670" s="23" t="s">
        <v>42</v>
      </c>
      <c r="S2670" s="23" t="s">
        <v>822</v>
      </c>
    </row>
    <row r="2671" spans="1:19" x14ac:dyDescent="0.35">
      <c r="A2671" s="23" t="str">
        <f t="shared" si="472"/>
        <v>Schwab Arthur</v>
      </c>
      <c r="B2671" s="23" t="str">
        <f t="shared" si="473"/>
        <v>841.11.154.0</v>
      </c>
      <c r="C2671" s="23" t="str">
        <f t="shared" si="474"/>
        <v>R5</v>
      </c>
      <c r="D2671" s="23">
        <f t="shared" si="475"/>
        <v>5.3840000000000003</v>
      </c>
      <c r="E2671" s="23" t="str">
        <f t="shared" si="476"/>
        <v>16&amp;U</v>
      </c>
      <c r="F2671" s="23" t="str">
        <f t="shared" si="477"/>
        <v>A</v>
      </c>
      <c r="G2671" s="27" t="s">
        <v>7012</v>
      </c>
      <c r="H2671" s="27" t="str">
        <f t="shared" si="493"/>
        <v/>
      </c>
      <c r="I2671" s="23" t="str">
        <f t="shared" si="478"/>
        <v>Messieurs</v>
      </c>
      <c r="J2671" t="str">
        <f t="shared" si="479"/>
        <v>154.0</v>
      </c>
      <c r="K2671">
        <f t="shared" si="480"/>
        <v>1</v>
      </c>
      <c r="L2671" s="23" t="str">
        <f t="shared" si="481"/>
        <v>R5 </v>
      </c>
      <c r="M2671" s="23" t="s">
        <v>2638</v>
      </c>
      <c r="N2671" s="23" t="s">
        <v>2639</v>
      </c>
      <c r="O2671" s="23" t="s">
        <v>2536</v>
      </c>
      <c r="P2671" s="23">
        <v>3392</v>
      </c>
      <c r="Q2671" s="23">
        <v>5.3840000000000003</v>
      </c>
      <c r="R2671" s="23" t="s">
        <v>85</v>
      </c>
      <c r="S2671" s="23" t="s">
        <v>36</v>
      </c>
    </row>
    <row r="2672" spans="1:19" x14ac:dyDescent="0.35">
      <c r="A2672" s="23" t="str">
        <f t="shared" si="472"/>
        <v>Schweighöfer Lara</v>
      </c>
      <c r="B2672" s="23" t="str">
        <f t="shared" si="473"/>
        <v>846.99.636.1</v>
      </c>
      <c r="C2672" s="23" t="str">
        <f t="shared" si="474"/>
        <v>R9</v>
      </c>
      <c r="D2672" s="23">
        <f t="shared" si="475"/>
        <v>0.75</v>
      </c>
      <c r="E2672" s="23" t="str">
        <f t="shared" si="476"/>
        <v>A</v>
      </c>
      <c r="F2672" s="23" t="str">
        <f t="shared" si="477"/>
        <v>S</v>
      </c>
      <c r="G2672" s="27" t="s">
        <v>2783</v>
      </c>
      <c r="H2672" s="27" t="str">
        <f t="shared" si="493"/>
        <v/>
      </c>
      <c r="I2672" s="23" t="str">
        <f t="shared" si="478"/>
        <v>Dames</v>
      </c>
      <c r="J2672" t="str">
        <f t="shared" si="479"/>
        <v>636.1</v>
      </c>
      <c r="K2672">
        <f t="shared" si="480"/>
        <v>6</v>
      </c>
      <c r="L2672" s="23" t="str">
        <f t="shared" si="481"/>
        <v>R9 </v>
      </c>
      <c r="M2672" s="23" t="s">
        <v>1649</v>
      </c>
      <c r="N2672" s="23" t="s">
        <v>1650</v>
      </c>
      <c r="O2672" s="23" t="s">
        <v>2525</v>
      </c>
      <c r="P2672" s="23">
        <v>11849</v>
      </c>
      <c r="Q2672" s="23">
        <v>0.75</v>
      </c>
      <c r="R2672" s="23" t="s">
        <v>36</v>
      </c>
      <c r="S2672" s="23" t="s">
        <v>822</v>
      </c>
    </row>
    <row r="2673" spans="1:19" x14ac:dyDescent="0.35">
      <c r="A2673" s="23" t="str">
        <f t="shared" si="472"/>
        <v>Schwob Florian</v>
      </c>
      <c r="B2673" s="23" t="str">
        <f t="shared" si="473"/>
        <v>849.01.421.0</v>
      </c>
      <c r="C2673" s="23" t="str">
        <f t="shared" si="474"/>
        <v>R7</v>
      </c>
      <c r="D2673" s="23">
        <f t="shared" si="475"/>
        <v>1.9870000000000001</v>
      </c>
      <c r="E2673" s="23" t="str">
        <f t="shared" si="476"/>
        <v>A</v>
      </c>
      <c r="F2673" s="23" t="str">
        <f t="shared" si="477"/>
        <v>A</v>
      </c>
      <c r="G2673" s="27" t="s">
        <v>497</v>
      </c>
      <c r="H2673" s="27" t="str">
        <f t="shared" si="493"/>
        <v/>
      </c>
      <c r="I2673" s="23" t="str">
        <f t="shared" si="478"/>
        <v>Messieurs</v>
      </c>
      <c r="J2673" t="str">
        <f t="shared" si="479"/>
        <v>421.0</v>
      </c>
      <c r="K2673">
        <f t="shared" si="480"/>
        <v>4</v>
      </c>
      <c r="L2673" s="23" t="str">
        <f t="shared" si="481"/>
        <v>R7 </v>
      </c>
      <c r="M2673" s="23" t="s">
        <v>5631</v>
      </c>
      <c r="N2673" s="23" t="s">
        <v>5632</v>
      </c>
      <c r="O2673" s="23" t="s">
        <v>2518</v>
      </c>
      <c r="P2673" s="23">
        <v>19513</v>
      </c>
      <c r="Q2673" s="23">
        <v>1.9870000000000001</v>
      </c>
      <c r="R2673" s="23" t="s">
        <v>36</v>
      </c>
      <c r="S2673" s="23" t="s">
        <v>36</v>
      </c>
    </row>
    <row r="2674" spans="1:19" x14ac:dyDescent="0.35">
      <c r="A2674" s="23" t="str">
        <f t="shared" si="472"/>
        <v>Sclavo Nathalie</v>
      </c>
      <c r="B2674" s="23" t="str">
        <f t="shared" si="473"/>
        <v>780.68.552.0</v>
      </c>
      <c r="C2674" s="23" t="str">
        <f t="shared" si="474"/>
        <v>R9</v>
      </c>
      <c r="D2674" s="23">
        <f t="shared" si="475"/>
        <v>0.75</v>
      </c>
      <c r="E2674" s="23" t="str">
        <f t="shared" si="476"/>
        <v>55+</v>
      </c>
      <c r="F2674" s="23" t="str">
        <f t="shared" si="477"/>
        <v>S</v>
      </c>
      <c r="G2674" s="27" t="s">
        <v>2783</v>
      </c>
      <c r="H2674" s="27" t="str">
        <f t="shared" si="493"/>
        <v/>
      </c>
      <c r="I2674" s="23" t="str">
        <f t="shared" si="478"/>
        <v>Dames</v>
      </c>
      <c r="J2674" t="str">
        <f t="shared" si="479"/>
        <v>552.0</v>
      </c>
      <c r="K2674">
        <f t="shared" si="480"/>
        <v>5</v>
      </c>
      <c r="L2674" s="23" t="str">
        <f t="shared" si="481"/>
        <v>R9 </v>
      </c>
      <c r="M2674" s="23" t="s">
        <v>1651</v>
      </c>
      <c r="N2674" s="23" t="s">
        <v>1652</v>
      </c>
      <c r="O2674" s="23" t="s">
        <v>2525</v>
      </c>
      <c r="P2674" s="23">
        <v>11849</v>
      </c>
      <c r="Q2674" s="23">
        <v>0.75</v>
      </c>
      <c r="R2674" s="23" t="s">
        <v>53</v>
      </c>
      <c r="S2674" s="23" t="s">
        <v>822</v>
      </c>
    </row>
    <row r="2675" spans="1:19" x14ac:dyDescent="0.35">
      <c r="A2675" s="23" t="str">
        <f t="shared" si="472"/>
        <v>Scotti Laura</v>
      </c>
      <c r="B2675" s="23" t="str">
        <f t="shared" si="473"/>
        <v>780.94.720.0</v>
      </c>
      <c r="C2675" s="23" t="str">
        <f t="shared" si="474"/>
        <v>R9</v>
      </c>
      <c r="D2675" s="23">
        <f t="shared" si="475"/>
        <v>0.627</v>
      </c>
      <c r="E2675" s="23" t="str">
        <f t="shared" si="476"/>
        <v>30+</v>
      </c>
      <c r="F2675" s="23" t="str">
        <f t="shared" si="477"/>
        <v>S</v>
      </c>
      <c r="G2675" s="27" t="s">
        <v>29</v>
      </c>
      <c r="H2675" s="27" t="str">
        <f t="shared" si="493"/>
        <v/>
      </c>
      <c r="I2675" s="23" t="str">
        <f t="shared" si="478"/>
        <v>Dames</v>
      </c>
      <c r="J2675" t="str">
        <f t="shared" si="479"/>
        <v>720.0</v>
      </c>
      <c r="K2675">
        <f t="shared" si="480"/>
        <v>7</v>
      </c>
      <c r="L2675" s="23" t="str">
        <f t="shared" si="481"/>
        <v>R9 </v>
      </c>
      <c r="M2675" s="23" t="s">
        <v>4156</v>
      </c>
      <c r="N2675" s="23" t="s">
        <v>4157</v>
      </c>
      <c r="O2675" s="23" t="s">
        <v>2525</v>
      </c>
      <c r="P2675" s="23">
        <v>21497</v>
      </c>
      <c r="Q2675" s="23">
        <v>0.627</v>
      </c>
      <c r="R2675" s="23" t="s">
        <v>35</v>
      </c>
      <c r="S2675" s="23" t="s">
        <v>822</v>
      </c>
    </row>
    <row r="2676" spans="1:19" x14ac:dyDescent="0.35">
      <c r="A2676" s="23" t="str">
        <f t="shared" si="472"/>
        <v>Scuderi Andrea Luca</v>
      </c>
      <c r="B2676" s="23" t="str">
        <f t="shared" si="473"/>
        <v>780.87.443.0</v>
      </c>
      <c r="C2676" s="23" t="str">
        <f t="shared" si="474"/>
        <v>R9</v>
      </c>
      <c r="D2676" s="23">
        <f t="shared" si="475"/>
        <v>0.75</v>
      </c>
      <c r="E2676" s="23" t="str">
        <f t="shared" si="476"/>
        <v>35+</v>
      </c>
      <c r="F2676" s="23" t="str">
        <f t="shared" si="477"/>
        <v>S</v>
      </c>
      <c r="G2676" s="27" t="s">
        <v>4910</v>
      </c>
      <c r="H2676" s="27" t="str">
        <f t="shared" si="493"/>
        <v/>
      </c>
      <c r="I2676" s="23" t="str">
        <f t="shared" si="478"/>
        <v>Messieurs</v>
      </c>
      <c r="J2676" t="str">
        <f t="shared" si="479"/>
        <v>443.0</v>
      </c>
      <c r="K2676">
        <f t="shared" si="480"/>
        <v>4</v>
      </c>
      <c r="L2676" s="23" t="str">
        <f t="shared" si="481"/>
        <v>R9 </v>
      </c>
      <c r="M2676" s="23" t="s">
        <v>6874</v>
      </c>
      <c r="N2676" s="23" t="s">
        <v>6875</v>
      </c>
      <c r="O2676" s="23" t="s">
        <v>2525</v>
      </c>
      <c r="P2676" s="23">
        <v>32606</v>
      </c>
      <c r="Q2676" s="23">
        <v>0.75</v>
      </c>
      <c r="R2676" s="23" t="s">
        <v>42</v>
      </c>
      <c r="S2676" s="23" t="s">
        <v>822</v>
      </c>
    </row>
    <row r="2677" spans="1:19" x14ac:dyDescent="0.35">
      <c r="A2677" s="23" t="str">
        <f t="shared" si="472"/>
        <v>Sebei Bilal</v>
      </c>
      <c r="B2677" s="23" t="str">
        <f t="shared" si="473"/>
        <v>781.93.309.0</v>
      </c>
      <c r="C2677" s="23" t="str">
        <f t="shared" si="474"/>
        <v>R9</v>
      </c>
      <c r="D2677" s="23">
        <f t="shared" si="475"/>
        <v>0.75</v>
      </c>
      <c r="E2677" s="23" t="str">
        <f t="shared" si="476"/>
        <v>A</v>
      </c>
      <c r="F2677" s="23" t="str">
        <f t="shared" si="477"/>
        <v>S</v>
      </c>
      <c r="G2677" s="27" t="s">
        <v>4909</v>
      </c>
      <c r="H2677" s="27" t="str">
        <f t="shared" si="493"/>
        <v/>
      </c>
      <c r="I2677" s="23" t="str">
        <f t="shared" si="478"/>
        <v>Messieurs</v>
      </c>
      <c r="J2677" t="str">
        <f t="shared" si="479"/>
        <v>309.0</v>
      </c>
      <c r="K2677">
        <f t="shared" si="480"/>
        <v>3</v>
      </c>
      <c r="L2677" s="23" t="str">
        <f t="shared" si="481"/>
        <v>R9 </v>
      </c>
      <c r="M2677" s="23" t="s">
        <v>5929</v>
      </c>
      <c r="N2677" s="23" t="s">
        <v>5930</v>
      </c>
      <c r="O2677" s="23" t="s">
        <v>2525</v>
      </c>
      <c r="P2677" s="23">
        <v>32606</v>
      </c>
      <c r="Q2677" s="23">
        <v>0.75</v>
      </c>
      <c r="R2677" s="23" t="s">
        <v>36</v>
      </c>
      <c r="S2677" s="23" t="s">
        <v>822</v>
      </c>
    </row>
    <row r="2678" spans="1:19" x14ac:dyDescent="0.35">
      <c r="A2678" s="23" t="str">
        <f t="shared" si="472"/>
        <v>Secretan Louis</v>
      </c>
      <c r="B2678" s="23" t="str">
        <f t="shared" si="473"/>
        <v>781.12.156.0</v>
      </c>
      <c r="C2678" s="23" t="str">
        <f t="shared" si="474"/>
        <v>R8</v>
      </c>
      <c r="D2678" s="23">
        <f t="shared" si="475"/>
        <v>0.95499999999999996</v>
      </c>
      <c r="E2678" s="23" t="str">
        <f t="shared" si="476"/>
        <v>14&amp;U</v>
      </c>
      <c r="F2678" s="23" t="str">
        <f t="shared" si="477"/>
        <v>A</v>
      </c>
      <c r="G2678" s="27" t="s">
        <v>28</v>
      </c>
      <c r="H2678" s="27" t="str">
        <f t="shared" si="493"/>
        <v/>
      </c>
      <c r="I2678" s="23" t="str">
        <f t="shared" si="478"/>
        <v>Messieurs</v>
      </c>
      <c r="J2678" t="str">
        <f t="shared" si="479"/>
        <v>156.0</v>
      </c>
      <c r="K2678">
        <f t="shared" si="480"/>
        <v>1</v>
      </c>
      <c r="L2678" s="23" t="str">
        <f t="shared" si="481"/>
        <v>R8 </v>
      </c>
      <c r="M2678" s="23" t="s">
        <v>2642</v>
      </c>
      <c r="N2678" s="23" t="s">
        <v>2643</v>
      </c>
      <c r="O2678" s="23" t="s">
        <v>2522</v>
      </c>
      <c r="P2678" s="23">
        <v>29677</v>
      </c>
      <c r="Q2678" s="23">
        <v>0.95499999999999996</v>
      </c>
      <c r="R2678" s="23" t="s">
        <v>81</v>
      </c>
      <c r="S2678" s="23" t="s">
        <v>36</v>
      </c>
    </row>
    <row r="2679" spans="1:19" x14ac:dyDescent="0.35">
      <c r="A2679" s="23" t="str">
        <f t="shared" si="472"/>
        <v>Seghrouchni Khalid</v>
      </c>
      <c r="B2679" s="23" t="str">
        <f t="shared" si="473"/>
        <v>781.69.191.0</v>
      </c>
      <c r="C2679" s="23" t="str">
        <f t="shared" si="474"/>
        <v>R9</v>
      </c>
      <c r="D2679" s="23">
        <f t="shared" si="475"/>
        <v>0.75</v>
      </c>
      <c r="E2679" s="23" t="str">
        <f t="shared" si="476"/>
        <v>55+</v>
      </c>
      <c r="F2679" s="23" t="str">
        <f t="shared" si="477"/>
        <v>A</v>
      </c>
      <c r="G2679" s="27" t="s">
        <v>26</v>
      </c>
      <c r="H2679" s="27" t="str">
        <f t="shared" si="493"/>
        <v/>
      </c>
      <c r="I2679" s="23" t="str">
        <f t="shared" si="478"/>
        <v>Messieurs</v>
      </c>
      <c r="J2679" t="str">
        <f t="shared" si="479"/>
        <v>191.0</v>
      </c>
      <c r="K2679">
        <f t="shared" si="480"/>
        <v>1</v>
      </c>
      <c r="L2679" s="23" t="str">
        <f t="shared" si="481"/>
        <v>R9 </v>
      </c>
      <c r="M2679" s="23" t="s">
        <v>163</v>
      </c>
      <c r="N2679" s="23" t="s">
        <v>164</v>
      </c>
      <c r="O2679" s="23" t="s">
        <v>2525</v>
      </c>
      <c r="P2679" s="23">
        <v>32606</v>
      </c>
      <c r="Q2679" s="23">
        <v>0.75</v>
      </c>
      <c r="R2679" s="23" t="s">
        <v>53</v>
      </c>
      <c r="S2679" s="23" t="s">
        <v>36</v>
      </c>
    </row>
    <row r="2680" spans="1:19" x14ac:dyDescent="0.35">
      <c r="A2680" s="23" t="str">
        <f t="shared" si="472"/>
        <v>Seidenberger Ulrich</v>
      </c>
      <c r="B2680" s="23" t="str">
        <f t="shared" si="473"/>
        <v>782.61.182.0</v>
      </c>
      <c r="C2680" s="23" t="str">
        <f t="shared" si="474"/>
        <v>R9</v>
      </c>
      <c r="D2680" s="23">
        <f t="shared" si="475"/>
        <v>0.75</v>
      </c>
      <c r="E2680" s="23" t="str">
        <f t="shared" si="476"/>
        <v>65+</v>
      </c>
      <c r="F2680" s="23" t="str">
        <f t="shared" si="477"/>
        <v>S</v>
      </c>
      <c r="G2680" s="27" t="s">
        <v>5553</v>
      </c>
      <c r="H2680" s="27" t="str">
        <f t="shared" si="493"/>
        <v/>
      </c>
      <c r="I2680" s="23" t="str">
        <f t="shared" si="478"/>
        <v>Messieurs</v>
      </c>
      <c r="J2680" t="str">
        <f t="shared" si="479"/>
        <v>182.0</v>
      </c>
      <c r="K2680">
        <f t="shared" si="480"/>
        <v>1</v>
      </c>
      <c r="L2680" s="23" t="str">
        <f t="shared" si="481"/>
        <v>R9 </v>
      </c>
      <c r="M2680" s="23" t="s">
        <v>5433</v>
      </c>
      <c r="N2680" s="23" t="s">
        <v>5434</v>
      </c>
      <c r="O2680" s="23" t="s">
        <v>2525</v>
      </c>
      <c r="P2680" s="23">
        <v>32606</v>
      </c>
      <c r="Q2680" s="23">
        <v>0.75</v>
      </c>
      <c r="R2680" s="23" t="s">
        <v>96</v>
      </c>
      <c r="S2680" s="23" t="s">
        <v>822</v>
      </c>
    </row>
    <row r="2681" spans="1:19" x14ac:dyDescent="0.35">
      <c r="A2681" s="23" t="str">
        <f t="shared" si="472"/>
        <v>Seitz Arne</v>
      </c>
      <c r="B2681" s="23" t="str">
        <f t="shared" si="473"/>
        <v>782.70.320.0</v>
      </c>
      <c r="C2681" s="23" t="str">
        <f t="shared" si="474"/>
        <v>R7</v>
      </c>
      <c r="D2681" s="23">
        <f t="shared" si="475"/>
        <v>2.6190000000000002</v>
      </c>
      <c r="E2681" s="23" t="str">
        <f t="shared" si="476"/>
        <v>55+</v>
      </c>
      <c r="F2681" s="23" t="str">
        <f t="shared" si="477"/>
        <v>A</v>
      </c>
      <c r="G2681" s="27" t="s">
        <v>4910</v>
      </c>
      <c r="H2681" s="27" t="str">
        <f t="shared" si="493"/>
        <v/>
      </c>
      <c r="I2681" s="23" t="str">
        <f t="shared" si="478"/>
        <v>Messieurs</v>
      </c>
      <c r="J2681" t="str">
        <f t="shared" si="479"/>
        <v>320.0</v>
      </c>
      <c r="K2681">
        <f t="shared" si="480"/>
        <v>3</v>
      </c>
      <c r="L2681" s="23" t="str">
        <f t="shared" si="481"/>
        <v>R7 </v>
      </c>
      <c r="M2681" s="23" t="s">
        <v>6615</v>
      </c>
      <c r="N2681" s="23" t="s">
        <v>6616</v>
      </c>
      <c r="O2681" s="23" t="s">
        <v>2518</v>
      </c>
      <c r="P2681" s="23">
        <v>14998</v>
      </c>
      <c r="Q2681" s="23">
        <v>2.6190000000000002</v>
      </c>
      <c r="R2681" s="23" t="s">
        <v>53</v>
      </c>
      <c r="S2681" s="23" t="s">
        <v>36</v>
      </c>
    </row>
    <row r="2682" spans="1:19" x14ac:dyDescent="0.35">
      <c r="A2682" s="23" t="str">
        <f t="shared" si="472"/>
        <v>Sellem Omar</v>
      </c>
      <c r="B2682" s="23" t="str">
        <f t="shared" si="473"/>
        <v>782.90.408.0</v>
      </c>
      <c r="C2682" s="23" t="str">
        <f t="shared" si="474"/>
        <v>R9</v>
      </c>
      <c r="D2682" s="23">
        <f t="shared" si="475"/>
        <v>0.75</v>
      </c>
      <c r="E2682" s="23" t="str">
        <f t="shared" si="476"/>
        <v>35+</v>
      </c>
      <c r="F2682" s="23" t="str">
        <f t="shared" si="477"/>
        <v>S</v>
      </c>
      <c r="G2682" s="27" t="s">
        <v>4909</v>
      </c>
      <c r="H2682" s="27" t="str">
        <f t="shared" si="493"/>
        <v/>
      </c>
      <c r="I2682" s="23" t="str">
        <f t="shared" si="478"/>
        <v>Messieurs</v>
      </c>
      <c r="J2682" t="str">
        <f t="shared" si="479"/>
        <v>408.0</v>
      </c>
      <c r="K2682">
        <f t="shared" si="480"/>
        <v>4</v>
      </c>
      <c r="L2682" s="23" t="str">
        <f t="shared" si="481"/>
        <v>R9 </v>
      </c>
      <c r="M2682" s="23" t="s">
        <v>5879</v>
      </c>
      <c r="N2682" s="23" t="s">
        <v>5880</v>
      </c>
      <c r="O2682" s="23" t="s">
        <v>2525</v>
      </c>
      <c r="P2682" s="23">
        <v>32606</v>
      </c>
      <c r="Q2682" s="23">
        <v>0.75</v>
      </c>
      <c r="R2682" s="23" t="s">
        <v>42</v>
      </c>
      <c r="S2682" s="23" t="s">
        <v>822</v>
      </c>
    </row>
    <row r="2683" spans="1:19" x14ac:dyDescent="0.35">
      <c r="A2683" s="23" t="str">
        <f t="shared" si="472"/>
        <v>Selyanin Alexander</v>
      </c>
      <c r="B2683" s="23" t="str">
        <f t="shared" si="473"/>
        <v>782.11.456.0</v>
      </c>
      <c r="C2683" s="23" t="str">
        <f t="shared" si="474"/>
        <v>R5</v>
      </c>
      <c r="D2683" s="23">
        <f t="shared" si="475"/>
        <v>5.6459999999999999</v>
      </c>
      <c r="E2683" s="23" t="str">
        <f t="shared" si="476"/>
        <v>16&amp;U</v>
      </c>
      <c r="F2683" s="23" t="str">
        <f t="shared" si="477"/>
        <v>S</v>
      </c>
      <c r="G2683" s="27" t="s">
        <v>27</v>
      </c>
      <c r="H2683" s="27" t="str">
        <f t="shared" si="493"/>
        <v/>
      </c>
      <c r="I2683" s="23" t="str">
        <f t="shared" si="478"/>
        <v>Messieurs</v>
      </c>
      <c r="J2683" t="str">
        <f t="shared" si="479"/>
        <v>456.0</v>
      </c>
      <c r="K2683">
        <f t="shared" si="480"/>
        <v>4</v>
      </c>
      <c r="L2683" s="23" t="str">
        <f t="shared" si="481"/>
        <v>R5 </v>
      </c>
      <c r="M2683" s="23" t="s">
        <v>2280</v>
      </c>
      <c r="N2683" s="23" t="s">
        <v>2281</v>
      </c>
      <c r="O2683" s="23" t="s">
        <v>2536</v>
      </c>
      <c r="P2683" s="23">
        <v>2872</v>
      </c>
      <c r="Q2683" s="23">
        <v>5.6459999999999999</v>
      </c>
      <c r="R2683" s="23" t="s">
        <v>85</v>
      </c>
      <c r="S2683" s="23" t="s">
        <v>822</v>
      </c>
    </row>
    <row r="2684" spans="1:19" x14ac:dyDescent="0.35">
      <c r="A2684" s="23" t="str">
        <f t="shared" si="472"/>
        <v>Selyanin Ivan</v>
      </c>
      <c r="B2684" s="23" t="str">
        <f t="shared" si="473"/>
        <v>782.13.239.0</v>
      </c>
      <c r="C2684" s="23" t="str">
        <f t="shared" si="474"/>
        <v>R9</v>
      </c>
      <c r="D2684" s="23">
        <f t="shared" si="475"/>
        <v>0.75</v>
      </c>
      <c r="E2684" s="23" t="str">
        <f t="shared" si="476"/>
        <v>14&amp;U</v>
      </c>
      <c r="F2684" s="23" t="str">
        <f t="shared" si="477"/>
        <v>S</v>
      </c>
      <c r="G2684" s="27" t="s">
        <v>27</v>
      </c>
      <c r="H2684" s="27" t="str">
        <f t="shared" si="493"/>
        <v/>
      </c>
      <c r="I2684" s="23" t="str">
        <f t="shared" si="478"/>
        <v>Messieurs</v>
      </c>
      <c r="J2684" t="str">
        <f t="shared" si="479"/>
        <v>239.0</v>
      </c>
      <c r="K2684">
        <f t="shared" si="480"/>
        <v>2</v>
      </c>
      <c r="L2684" s="23" t="str">
        <f t="shared" si="481"/>
        <v>R9 </v>
      </c>
      <c r="M2684" s="23" t="s">
        <v>3110</v>
      </c>
      <c r="N2684" s="23" t="s">
        <v>3111</v>
      </c>
      <c r="O2684" s="23" t="s">
        <v>2525</v>
      </c>
      <c r="P2684" s="23">
        <v>32606</v>
      </c>
      <c r="Q2684" s="23">
        <v>0.75</v>
      </c>
      <c r="R2684" s="23" t="s">
        <v>81</v>
      </c>
      <c r="S2684" s="23" t="s">
        <v>822</v>
      </c>
    </row>
    <row r="2685" spans="1:19" x14ac:dyDescent="0.35">
      <c r="A2685" s="23" t="str">
        <f t="shared" si="472"/>
        <v>Semeraro Rocco</v>
      </c>
      <c r="B2685" s="23" t="str">
        <f t="shared" si="473"/>
        <v>782.80.484.0</v>
      </c>
      <c r="C2685" s="23" t="str">
        <f t="shared" si="474"/>
        <v>R9</v>
      </c>
      <c r="D2685" s="23">
        <f t="shared" si="475"/>
        <v>0.75</v>
      </c>
      <c r="E2685" s="23" t="str">
        <f t="shared" si="476"/>
        <v>45+</v>
      </c>
      <c r="F2685" s="23" t="str">
        <f t="shared" si="477"/>
        <v>S</v>
      </c>
      <c r="G2685" s="27" t="s">
        <v>29</v>
      </c>
      <c r="H2685" s="27" t="str">
        <f t="shared" si="493"/>
        <v/>
      </c>
      <c r="I2685" s="23" t="str">
        <f t="shared" si="478"/>
        <v>Messieurs</v>
      </c>
      <c r="J2685" t="str">
        <f t="shared" si="479"/>
        <v>484.0</v>
      </c>
      <c r="K2685">
        <f t="shared" si="480"/>
        <v>4</v>
      </c>
      <c r="L2685" s="23" t="str">
        <f t="shared" si="481"/>
        <v>R9 </v>
      </c>
      <c r="M2685" s="23" t="s">
        <v>4294</v>
      </c>
      <c r="N2685" s="23" t="s">
        <v>4295</v>
      </c>
      <c r="O2685" s="23" t="s">
        <v>2525</v>
      </c>
      <c r="P2685" s="23">
        <v>32606</v>
      </c>
      <c r="Q2685" s="23">
        <v>0.75</v>
      </c>
      <c r="R2685" s="23" t="s">
        <v>76</v>
      </c>
      <c r="S2685" s="23" t="s">
        <v>822</v>
      </c>
    </row>
    <row r="2686" spans="1:19" x14ac:dyDescent="0.35">
      <c r="A2686" s="23" t="str">
        <f t="shared" si="472"/>
        <v>Senggen Lou</v>
      </c>
      <c r="B2686" s="23" t="str">
        <f t="shared" si="473"/>
        <v>783.05.410.0</v>
      </c>
      <c r="C2686" s="23" t="str">
        <f t="shared" si="474"/>
        <v>R9</v>
      </c>
      <c r="D2686" s="23">
        <f t="shared" si="475"/>
        <v>0.75</v>
      </c>
      <c r="E2686" s="23" t="str">
        <f t="shared" si="476"/>
        <v>A</v>
      </c>
      <c r="F2686" s="23" t="str">
        <f t="shared" si="477"/>
        <v>S</v>
      </c>
      <c r="G2686" s="27" t="s">
        <v>28</v>
      </c>
      <c r="H2686" s="27" t="str">
        <f t="shared" si="493"/>
        <v/>
      </c>
      <c r="I2686" s="23" t="str">
        <f t="shared" si="478"/>
        <v>Messieurs</v>
      </c>
      <c r="J2686" t="str">
        <f t="shared" si="479"/>
        <v>410.0</v>
      </c>
      <c r="K2686">
        <f t="shared" si="480"/>
        <v>4</v>
      </c>
      <c r="L2686" s="23" t="str">
        <f t="shared" si="481"/>
        <v>R9 </v>
      </c>
      <c r="M2686" s="23" t="s">
        <v>1490</v>
      </c>
      <c r="N2686" s="23" t="s">
        <v>1491</v>
      </c>
      <c r="O2686" s="23" t="s">
        <v>2525</v>
      </c>
      <c r="P2686" s="23">
        <v>32606</v>
      </c>
      <c r="Q2686" s="23">
        <v>0.75</v>
      </c>
      <c r="R2686" s="23" t="s">
        <v>36</v>
      </c>
      <c r="S2686" s="23" t="s">
        <v>822</v>
      </c>
    </row>
    <row r="2687" spans="1:19" x14ac:dyDescent="0.35">
      <c r="A2687" s="23" t="str">
        <f t="shared" si="472"/>
        <v>Senggen Robin</v>
      </c>
      <c r="B2687" s="23" t="str">
        <f t="shared" si="473"/>
        <v>783.07.429.0</v>
      </c>
      <c r="C2687" s="23" t="str">
        <f t="shared" si="474"/>
        <v>R9</v>
      </c>
      <c r="D2687" s="23">
        <f t="shared" si="475"/>
        <v>0.75</v>
      </c>
      <c r="E2687" s="23" t="str">
        <f t="shared" si="476"/>
        <v>A</v>
      </c>
      <c r="F2687" s="23" t="str">
        <f t="shared" si="477"/>
        <v>S</v>
      </c>
      <c r="G2687" s="27" t="s">
        <v>28</v>
      </c>
      <c r="H2687" s="27" t="str">
        <f t="shared" si="493"/>
        <v/>
      </c>
      <c r="I2687" s="23" t="str">
        <f t="shared" si="478"/>
        <v>Messieurs</v>
      </c>
      <c r="J2687" t="str">
        <f t="shared" si="479"/>
        <v>429.0</v>
      </c>
      <c r="K2687">
        <f t="shared" si="480"/>
        <v>4</v>
      </c>
      <c r="L2687" s="23" t="str">
        <f t="shared" si="481"/>
        <v>R9 </v>
      </c>
      <c r="M2687" s="23" t="s">
        <v>1492</v>
      </c>
      <c r="N2687" s="23" t="s">
        <v>1493</v>
      </c>
      <c r="O2687" s="23" t="s">
        <v>2525</v>
      </c>
      <c r="P2687" s="23">
        <v>32606</v>
      </c>
      <c r="Q2687" s="23">
        <v>0.75</v>
      </c>
      <c r="R2687" s="23" t="s">
        <v>36</v>
      </c>
      <c r="S2687" s="23" t="s">
        <v>822</v>
      </c>
    </row>
    <row r="2688" spans="1:19" x14ac:dyDescent="0.35">
      <c r="A2688" s="23" t="str">
        <f t="shared" si="472"/>
        <v>Senly Claude</v>
      </c>
      <c r="B2688" s="23" t="str">
        <f t="shared" si="473"/>
        <v>783.61.357.0</v>
      </c>
      <c r="C2688" s="23" t="str">
        <f t="shared" si="474"/>
        <v>R7</v>
      </c>
      <c r="D2688" s="23">
        <f t="shared" si="475"/>
        <v>1.944</v>
      </c>
      <c r="E2688" s="23" t="str">
        <f t="shared" si="476"/>
        <v>65+</v>
      </c>
      <c r="F2688" s="23" t="str">
        <f t="shared" si="477"/>
        <v>A</v>
      </c>
      <c r="G2688" s="27" t="s">
        <v>4910</v>
      </c>
      <c r="H2688" s="27" t="str">
        <f t="shared" si="493"/>
        <v/>
      </c>
      <c r="I2688" s="23" t="str">
        <f t="shared" si="478"/>
        <v>Messieurs</v>
      </c>
      <c r="J2688" t="str">
        <f t="shared" si="479"/>
        <v>357.0</v>
      </c>
      <c r="K2688">
        <f t="shared" si="480"/>
        <v>3</v>
      </c>
      <c r="L2688" s="23" t="str">
        <f t="shared" si="481"/>
        <v>R7 </v>
      </c>
      <c r="M2688" s="23" t="s">
        <v>6698</v>
      </c>
      <c r="N2688" s="23" t="s">
        <v>6699</v>
      </c>
      <c r="O2688" s="23" t="s">
        <v>2518</v>
      </c>
      <c r="P2688" s="23">
        <v>19859</v>
      </c>
      <c r="Q2688" s="23">
        <v>1.944</v>
      </c>
      <c r="R2688" s="23" t="s">
        <v>96</v>
      </c>
      <c r="S2688" s="23" t="s">
        <v>36</v>
      </c>
    </row>
    <row r="2689" spans="1:19" x14ac:dyDescent="0.35">
      <c r="A2689" s="23" t="str">
        <f t="shared" si="472"/>
        <v>Seoane Diego</v>
      </c>
      <c r="B2689" s="23" t="str">
        <f t="shared" si="473"/>
        <v>784.88.168.0</v>
      </c>
      <c r="C2689" s="23" t="str">
        <f t="shared" si="474"/>
        <v>R9</v>
      </c>
      <c r="D2689" s="23">
        <f t="shared" si="475"/>
        <v>0.75</v>
      </c>
      <c r="E2689" s="23" t="str">
        <f t="shared" si="476"/>
        <v>35+</v>
      </c>
      <c r="F2689" s="23" t="str">
        <f t="shared" si="477"/>
        <v>S</v>
      </c>
      <c r="G2689" s="27" t="s">
        <v>4910</v>
      </c>
      <c r="H2689" s="27" t="str">
        <f t="shared" si="493"/>
        <v/>
      </c>
      <c r="I2689" s="23" t="str">
        <f t="shared" si="478"/>
        <v>Messieurs</v>
      </c>
      <c r="J2689" t="str">
        <f t="shared" si="479"/>
        <v>168.0</v>
      </c>
      <c r="K2689">
        <f t="shared" si="480"/>
        <v>1</v>
      </c>
      <c r="L2689" s="23" t="str">
        <f t="shared" si="481"/>
        <v>R9 </v>
      </c>
      <c r="M2689" s="23" t="s">
        <v>6916</v>
      </c>
      <c r="N2689" s="23" t="s">
        <v>6917</v>
      </c>
      <c r="O2689" s="23" t="s">
        <v>2525</v>
      </c>
      <c r="P2689" s="23">
        <v>32606</v>
      </c>
      <c r="Q2689" s="23">
        <v>0.75</v>
      </c>
      <c r="R2689" s="23" t="s">
        <v>42</v>
      </c>
      <c r="S2689" s="23" t="s">
        <v>822</v>
      </c>
    </row>
    <row r="2690" spans="1:19" x14ac:dyDescent="0.35">
      <c r="A2690" s="23" t="str">
        <f t="shared" si="472"/>
        <v>Séquin Aline</v>
      </c>
      <c r="B2690" s="23" t="str">
        <f t="shared" si="473"/>
        <v>749.14.757.0</v>
      </c>
      <c r="C2690" s="23" t="str">
        <f t="shared" si="474"/>
        <v>R9</v>
      </c>
      <c r="D2690" s="23">
        <f t="shared" si="475"/>
        <v>0.74299999999999999</v>
      </c>
      <c r="E2690" s="23" t="str">
        <f t="shared" si="476"/>
        <v>12&amp;U</v>
      </c>
      <c r="F2690" s="23" t="str">
        <f t="shared" si="477"/>
        <v>A</v>
      </c>
      <c r="G2690" s="27" t="s">
        <v>1733</v>
      </c>
      <c r="H2690" s="27" t="str">
        <f t="shared" si="493"/>
        <v/>
      </c>
      <c r="I2690" s="23" t="str">
        <f t="shared" si="478"/>
        <v>Dames</v>
      </c>
      <c r="J2690" t="str">
        <f t="shared" si="479"/>
        <v>757.0</v>
      </c>
      <c r="K2690">
        <f t="shared" si="480"/>
        <v>7</v>
      </c>
      <c r="L2690" s="23" t="str">
        <f t="shared" si="481"/>
        <v>R9 </v>
      </c>
      <c r="M2690" s="23" t="s">
        <v>6213</v>
      </c>
      <c r="N2690" s="23" t="s">
        <v>6214</v>
      </c>
      <c r="O2690" s="23" t="s">
        <v>2525</v>
      </c>
      <c r="P2690" s="23">
        <v>16773</v>
      </c>
      <c r="Q2690" s="23">
        <v>0.74299999999999999</v>
      </c>
      <c r="R2690" s="23" t="s">
        <v>50</v>
      </c>
      <c r="S2690" s="23" t="s">
        <v>36</v>
      </c>
    </row>
    <row r="2691" spans="1:19" x14ac:dyDescent="0.35">
      <c r="A2691" s="23" t="str">
        <f t="shared" si="472"/>
        <v>Serena Franco</v>
      </c>
      <c r="B2691" s="23" t="str">
        <f t="shared" si="473"/>
        <v>784.56.235.0</v>
      </c>
      <c r="C2691" s="23" t="str">
        <f t="shared" si="474"/>
        <v>R8</v>
      </c>
      <c r="D2691" s="23">
        <f t="shared" si="475"/>
        <v>1.488</v>
      </c>
      <c r="E2691" s="23" t="str">
        <f t="shared" si="476"/>
        <v>70+</v>
      </c>
      <c r="F2691" s="23" t="str">
        <f t="shared" si="477"/>
        <v>A</v>
      </c>
      <c r="G2691" s="27" t="s">
        <v>2783</v>
      </c>
      <c r="H2691" s="27" t="str">
        <f t="shared" si="493"/>
        <v/>
      </c>
      <c r="I2691" s="23" t="str">
        <f t="shared" si="478"/>
        <v>Messieurs</v>
      </c>
      <c r="J2691" t="str">
        <f t="shared" si="479"/>
        <v>235.0</v>
      </c>
      <c r="K2691">
        <f t="shared" si="480"/>
        <v>2</v>
      </c>
      <c r="L2691" s="23" t="str">
        <f t="shared" si="481"/>
        <v>R8 </v>
      </c>
      <c r="M2691" s="23" t="s">
        <v>711</v>
      </c>
      <c r="N2691" s="23" t="s">
        <v>712</v>
      </c>
      <c r="O2691" s="23" t="s">
        <v>2522</v>
      </c>
      <c r="P2691" s="23">
        <v>23772</v>
      </c>
      <c r="Q2691" s="23">
        <v>1.488</v>
      </c>
      <c r="R2691" s="23" t="s">
        <v>144</v>
      </c>
      <c r="S2691" s="23" t="s">
        <v>36</v>
      </c>
    </row>
    <row r="2692" spans="1:19" x14ac:dyDescent="0.35">
      <c r="A2692" s="23" t="str">
        <f t="shared" si="472"/>
        <v>Serey Anaïs</v>
      </c>
      <c r="B2692" s="23" t="str">
        <f t="shared" si="473"/>
        <v>749.10.615.0</v>
      </c>
      <c r="C2692" s="23" t="str">
        <f t="shared" si="474"/>
        <v>R9</v>
      </c>
      <c r="D2692" s="23">
        <f t="shared" si="475"/>
        <v>0.74299999999999999</v>
      </c>
      <c r="E2692" s="23" t="str">
        <f t="shared" si="476"/>
        <v>16&amp;U</v>
      </c>
      <c r="F2692" s="23" t="str">
        <f t="shared" si="477"/>
        <v>A</v>
      </c>
      <c r="G2692" s="27" t="s">
        <v>28</v>
      </c>
      <c r="H2692" s="27" t="str">
        <f t="shared" si="493"/>
        <v/>
      </c>
      <c r="I2692" s="23" t="str">
        <f t="shared" si="478"/>
        <v>Dames</v>
      </c>
      <c r="J2692" t="str">
        <f t="shared" si="479"/>
        <v>615.0</v>
      </c>
      <c r="K2692">
        <f t="shared" si="480"/>
        <v>6</v>
      </c>
      <c r="L2692" s="23" t="str">
        <f t="shared" si="481"/>
        <v>R9 </v>
      </c>
      <c r="M2692" s="23" t="s">
        <v>6087</v>
      </c>
      <c r="N2692" s="23" t="s">
        <v>6088</v>
      </c>
      <c r="O2692" s="23" t="s">
        <v>2525</v>
      </c>
      <c r="P2692" s="23">
        <v>16773</v>
      </c>
      <c r="Q2692" s="23">
        <v>0.74299999999999999</v>
      </c>
      <c r="R2692" s="23" t="s">
        <v>85</v>
      </c>
      <c r="S2692" s="23" t="s">
        <v>36</v>
      </c>
    </row>
    <row r="2693" spans="1:19" x14ac:dyDescent="0.35">
      <c r="A2693" s="23" t="str">
        <f t="shared" ref="A2693:A2756" si="494">+N2693</f>
        <v>Sermier François</v>
      </c>
      <c r="B2693" s="23" t="str">
        <f t="shared" ref="B2693:B2756" si="495">+M2693</f>
        <v>784.44.347.0</v>
      </c>
      <c r="C2693" s="23" t="str">
        <f t="shared" ref="C2693:C2756" si="496">LEFT(L2693,2)</f>
        <v>R9</v>
      </c>
      <c r="D2693" s="23">
        <f t="shared" ref="D2693:D2756" si="497">+Q2693</f>
        <v>0.75</v>
      </c>
      <c r="E2693" s="23" t="str">
        <f t="shared" ref="E2693:E2756" si="498">+R2693</f>
        <v>80+</v>
      </c>
      <c r="F2693" s="23" t="str">
        <f t="shared" ref="F2693:F2756" si="499">+S2693</f>
        <v>S</v>
      </c>
      <c r="G2693" s="27" t="s">
        <v>497</v>
      </c>
      <c r="H2693" s="27" t="str">
        <f t="shared" si="493"/>
        <v/>
      </c>
      <c r="I2693" s="23" t="str">
        <f t="shared" ref="I2693:I2756" si="500">IF(K2693&gt;4,"Dames","Messieurs")</f>
        <v>Messieurs</v>
      </c>
      <c r="J2693" t="str">
        <f t="shared" ref="J2693:J2756" si="501">RIGHT(B2693,5)</f>
        <v>347.0</v>
      </c>
      <c r="K2693">
        <f t="shared" ref="K2693:K2756" si="502">VALUE(LEFT(J2693,1))</f>
        <v>3</v>
      </c>
      <c r="L2693" s="23" t="str">
        <f t="shared" ref="L2693:L2756" si="503">+O2693</f>
        <v>R9 </v>
      </c>
      <c r="M2693" s="23" t="s">
        <v>1309</v>
      </c>
      <c r="N2693" s="23" t="s">
        <v>1310</v>
      </c>
      <c r="O2693" s="23" t="s">
        <v>2525</v>
      </c>
      <c r="P2693" s="23">
        <v>32606</v>
      </c>
      <c r="Q2693" s="23">
        <v>0.75</v>
      </c>
      <c r="R2693" s="23" t="s">
        <v>156</v>
      </c>
      <c r="S2693" s="23" t="s">
        <v>822</v>
      </c>
    </row>
    <row r="2694" spans="1:19" x14ac:dyDescent="0.35">
      <c r="A2694" s="23" t="str">
        <f t="shared" si="494"/>
        <v>Serobyan Areg</v>
      </c>
      <c r="B2694" s="23" t="str">
        <f t="shared" si="495"/>
        <v>749.14.167.0</v>
      </c>
      <c r="C2694" s="23" t="str">
        <f t="shared" si="496"/>
        <v>R9</v>
      </c>
      <c r="D2694" s="23">
        <f t="shared" si="497"/>
        <v>0.745</v>
      </c>
      <c r="E2694" s="23" t="str">
        <f t="shared" si="498"/>
        <v>12&amp;U</v>
      </c>
      <c r="F2694" s="23" t="str">
        <f t="shared" si="499"/>
        <v>A</v>
      </c>
      <c r="G2694" s="27" t="s">
        <v>5553</v>
      </c>
      <c r="H2694" s="27" t="str">
        <f t="shared" si="493"/>
        <v/>
      </c>
      <c r="I2694" s="23" t="str">
        <f t="shared" si="500"/>
        <v>Messieurs</v>
      </c>
      <c r="J2694" t="str">
        <f t="shared" si="501"/>
        <v>167.0</v>
      </c>
      <c r="K2694">
        <f t="shared" si="502"/>
        <v>1</v>
      </c>
      <c r="L2694" s="23" t="str">
        <f t="shared" si="503"/>
        <v>R9 </v>
      </c>
      <c r="M2694" s="23" t="s">
        <v>5519</v>
      </c>
      <c r="N2694" s="23" t="s">
        <v>5520</v>
      </c>
      <c r="O2694" s="23" t="s">
        <v>2525</v>
      </c>
      <c r="P2694" s="23">
        <v>44992</v>
      </c>
      <c r="Q2694" s="23">
        <v>0.745</v>
      </c>
      <c r="R2694" s="23" t="s">
        <v>50</v>
      </c>
      <c r="S2694" s="23" t="s">
        <v>36</v>
      </c>
    </row>
    <row r="2695" spans="1:19" x14ac:dyDescent="0.35">
      <c r="A2695" s="23" t="str">
        <f t="shared" si="494"/>
        <v>Serobyan Hayk</v>
      </c>
      <c r="B2695" s="23" t="str">
        <f t="shared" si="495"/>
        <v>784.07.317.1</v>
      </c>
      <c r="C2695" s="23" t="str">
        <f t="shared" si="496"/>
        <v>R7</v>
      </c>
      <c r="D2695" s="23">
        <f t="shared" si="497"/>
        <v>2.1909999999999998</v>
      </c>
      <c r="E2695" s="23" t="str">
        <f t="shared" si="498"/>
        <v>A</v>
      </c>
      <c r="F2695" s="23" t="str">
        <f t="shared" si="499"/>
        <v>A</v>
      </c>
      <c r="G2695" s="27" t="s">
        <v>5553</v>
      </c>
      <c r="H2695" s="27" t="str">
        <f t="shared" si="493"/>
        <v/>
      </c>
      <c r="I2695" s="23" t="str">
        <f t="shared" si="500"/>
        <v>Messieurs</v>
      </c>
      <c r="J2695" t="str">
        <f t="shared" si="501"/>
        <v>317.1</v>
      </c>
      <c r="K2695">
        <f t="shared" si="502"/>
        <v>3</v>
      </c>
      <c r="L2695" s="23" t="str">
        <f t="shared" si="503"/>
        <v>R7 </v>
      </c>
      <c r="M2695" s="23" t="s">
        <v>5197</v>
      </c>
      <c r="N2695" s="23" t="s">
        <v>5198</v>
      </c>
      <c r="O2695" s="23" t="s">
        <v>2518</v>
      </c>
      <c r="P2695" s="23">
        <v>18006</v>
      </c>
      <c r="Q2695" s="23">
        <v>2.1909999999999998</v>
      </c>
      <c r="R2695" s="23" t="s">
        <v>36</v>
      </c>
      <c r="S2695" s="23" t="s">
        <v>36</v>
      </c>
    </row>
    <row r="2696" spans="1:19" x14ac:dyDescent="0.35">
      <c r="A2696" s="23" t="str">
        <f t="shared" si="494"/>
        <v>Serrano Lidia</v>
      </c>
      <c r="B2696" s="23" t="str">
        <f t="shared" si="495"/>
        <v>784.67.581.0</v>
      </c>
      <c r="C2696" s="23" t="str">
        <f t="shared" si="496"/>
        <v>R8</v>
      </c>
      <c r="D2696" s="23">
        <f t="shared" si="497"/>
        <v>1.5489999999999999</v>
      </c>
      <c r="E2696" s="23" t="str">
        <f t="shared" si="498"/>
        <v>55+</v>
      </c>
      <c r="F2696" s="23" t="str">
        <f t="shared" si="499"/>
        <v>S</v>
      </c>
      <c r="G2696" s="27" t="s">
        <v>5553</v>
      </c>
      <c r="H2696" s="27" t="str">
        <f t="shared" si="493"/>
        <v/>
      </c>
      <c r="I2696" s="23" t="str">
        <f t="shared" si="500"/>
        <v>Dames</v>
      </c>
      <c r="J2696" t="str">
        <f t="shared" si="501"/>
        <v>581.0</v>
      </c>
      <c r="K2696">
        <f t="shared" si="502"/>
        <v>5</v>
      </c>
      <c r="L2696" s="23" t="str">
        <f t="shared" si="503"/>
        <v>R8 </v>
      </c>
      <c r="M2696" s="23" t="s">
        <v>5127</v>
      </c>
      <c r="N2696" s="23" t="s">
        <v>5128</v>
      </c>
      <c r="O2696" s="23" t="s">
        <v>2522</v>
      </c>
      <c r="P2696" s="23">
        <v>8397</v>
      </c>
      <c r="Q2696" s="23">
        <v>1.5489999999999999</v>
      </c>
      <c r="R2696" s="23" t="s">
        <v>53</v>
      </c>
      <c r="S2696" s="23" t="s">
        <v>822</v>
      </c>
    </row>
    <row r="2697" spans="1:19" x14ac:dyDescent="0.35">
      <c r="A2697" s="23" t="str">
        <f t="shared" si="494"/>
        <v>Servais Pierrick</v>
      </c>
      <c r="B2697" s="23" t="str">
        <f t="shared" si="495"/>
        <v>784.98.320.0</v>
      </c>
      <c r="C2697" s="23" t="str">
        <f t="shared" si="496"/>
        <v>R9</v>
      </c>
      <c r="D2697" s="23">
        <f t="shared" si="497"/>
        <v>0.75</v>
      </c>
      <c r="E2697" s="23" t="str">
        <f t="shared" si="498"/>
        <v>A</v>
      </c>
      <c r="F2697" s="23" t="str">
        <f t="shared" si="499"/>
        <v>S</v>
      </c>
      <c r="G2697" s="27" t="s">
        <v>27</v>
      </c>
      <c r="H2697" s="27" t="str">
        <f t="shared" si="493"/>
        <v/>
      </c>
      <c r="I2697" s="23" t="str">
        <f t="shared" si="500"/>
        <v>Messieurs</v>
      </c>
      <c r="J2697" t="str">
        <f t="shared" si="501"/>
        <v>320.0</v>
      </c>
      <c r="K2697">
        <f t="shared" si="502"/>
        <v>3</v>
      </c>
      <c r="L2697" s="23" t="str">
        <f t="shared" si="503"/>
        <v>R9 </v>
      </c>
      <c r="M2697" s="23" t="s">
        <v>1407</v>
      </c>
      <c r="N2697" s="23" t="s">
        <v>1408</v>
      </c>
      <c r="O2697" s="23" t="s">
        <v>2525</v>
      </c>
      <c r="P2697" s="23">
        <v>32606</v>
      </c>
      <c r="Q2697" s="23">
        <v>0.75</v>
      </c>
      <c r="R2697" s="23" t="s">
        <v>36</v>
      </c>
      <c r="S2697" s="23" t="s">
        <v>822</v>
      </c>
    </row>
    <row r="2698" spans="1:19" x14ac:dyDescent="0.35">
      <c r="A2698" s="23" t="str">
        <f t="shared" si="494"/>
        <v>Severin Elias</v>
      </c>
      <c r="B2698" s="23" t="str">
        <f t="shared" si="495"/>
        <v>784.09.341.0</v>
      </c>
      <c r="C2698" s="23" t="str">
        <f t="shared" si="496"/>
        <v>R7</v>
      </c>
      <c r="D2698" s="23">
        <f t="shared" si="497"/>
        <v>2.2989999999999999</v>
      </c>
      <c r="E2698" s="23" t="str">
        <f t="shared" si="498"/>
        <v>18&amp;U</v>
      </c>
      <c r="F2698" s="23" t="str">
        <f t="shared" si="499"/>
        <v>A</v>
      </c>
      <c r="G2698" s="27" t="s">
        <v>3274</v>
      </c>
      <c r="H2698" s="27" t="str">
        <f t="shared" si="493"/>
        <v/>
      </c>
      <c r="I2698" s="23" t="str">
        <f t="shared" si="500"/>
        <v>Messieurs</v>
      </c>
      <c r="J2698" t="str">
        <f t="shared" si="501"/>
        <v>341.0</v>
      </c>
      <c r="K2698">
        <f t="shared" si="502"/>
        <v>3</v>
      </c>
      <c r="L2698" s="23" t="str">
        <f t="shared" si="503"/>
        <v>R7 </v>
      </c>
      <c r="M2698" s="23" t="s">
        <v>3686</v>
      </c>
      <c r="N2698" s="23" t="s">
        <v>3687</v>
      </c>
      <c r="O2698" s="23" t="s">
        <v>2518</v>
      </c>
      <c r="P2698" s="23">
        <v>17224</v>
      </c>
      <c r="Q2698" s="23">
        <v>2.2989999999999999</v>
      </c>
      <c r="R2698" s="23" t="s">
        <v>71</v>
      </c>
      <c r="S2698" s="23" t="s">
        <v>36</v>
      </c>
    </row>
    <row r="2699" spans="1:19" x14ac:dyDescent="0.35">
      <c r="A2699" s="23" t="str">
        <f t="shared" si="494"/>
        <v>Séverin Jonas</v>
      </c>
      <c r="B2699" s="23" t="str">
        <f t="shared" si="495"/>
        <v>784.15.314.0</v>
      </c>
      <c r="C2699" s="23" t="str">
        <f t="shared" si="496"/>
        <v>R7</v>
      </c>
      <c r="D2699" s="23">
        <f t="shared" si="497"/>
        <v>2.6970000000000001</v>
      </c>
      <c r="E2699" s="23" t="str">
        <f t="shared" si="498"/>
        <v>12&amp;U</v>
      </c>
      <c r="F2699" s="23" t="str">
        <f t="shared" si="499"/>
        <v>A</v>
      </c>
      <c r="G2699" s="27" t="s">
        <v>3274</v>
      </c>
      <c r="H2699" s="27" t="str">
        <f t="shared" si="493"/>
        <v/>
      </c>
      <c r="I2699" s="23" t="str">
        <f t="shared" si="500"/>
        <v>Messieurs</v>
      </c>
      <c r="J2699" t="str">
        <f t="shared" si="501"/>
        <v>314.0</v>
      </c>
      <c r="K2699">
        <f t="shared" si="502"/>
        <v>3</v>
      </c>
      <c r="L2699" s="23" t="str">
        <f t="shared" si="503"/>
        <v>R7 </v>
      </c>
      <c r="M2699" s="23" t="s">
        <v>3716</v>
      </c>
      <c r="N2699" s="23" t="s">
        <v>3717</v>
      </c>
      <c r="O2699" s="23" t="s">
        <v>2518</v>
      </c>
      <c r="P2699" s="23">
        <v>14515</v>
      </c>
      <c r="Q2699" s="23">
        <v>2.6970000000000001</v>
      </c>
      <c r="R2699" s="23" t="s">
        <v>50</v>
      </c>
      <c r="S2699" s="23" t="s">
        <v>36</v>
      </c>
    </row>
    <row r="2700" spans="1:19" x14ac:dyDescent="0.35">
      <c r="A2700" s="23" t="str">
        <f t="shared" si="494"/>
        <v>Séverin Tania</v>
      </c>
      <c r="B2700" s="23" t="str">
        <f t="shared" si="495"/>
        <v>784.75.807.0</v>
      </c>
      <c r="C2700" s="23" t="str">
        <f t="shared" si="496"/>
        <v>R6</v>
      </c>
      <c r="D2700" s="23">
        <f t="shared" si="497"/>
        <v>3.2229999999999999</v>
      </c>
      <c r="E2700" s="23" t="str">
        <f t="shared" si="498"/>
        <v>50+</v>
      </c>
      <c r="F2700" s="23" t="str">
        <f t="shared" si="499"/>
        <v>A</v>
      </c>
      <c r="G2700" s="27" t="s">
        <v>3274</v>
      </c>
      <c r="H2700" s="27" t="str">
        <f t="shared" si="493"/>
        <v/>
      </c>
      <c r="I2700" s="23" t="str">
        <f t="shared" si="500"/>
        <v>Dames</v>
      </c>
      <c r="J2700" t="str">
        <f t="shared" si="501"/>
        <v>807.0</v>
      </c>
      <c r="K2700">
        <f t="shared" si="502"/>
        <v>8</v>
      </c>
      <c r="L2700" s="23" t="str">
        <f t="shared" si="503"/>
        <v>R6 </v>
      </c>
      <c r="M2700" s="23" t="s">
        <v>3650</v>
      </c>
      <c r="N2700" s="23" t="s">
        <v>3651</v>
      </c>
      <c r="O2700" s="23" t="s">
        <v>2517</v>
      </c>
      <c r="P2700" s="23">
        <v>3986</v>
      </c>
      <c r="Q2700" s="23">
        <v>3.2229999999999999</v>
      </c>
      <c r="R2700" s="23" t="s">
        <v>39</v>
      </c>
      <c r="S2700" s="23" t="s">
        <v>36</v>
      </c>
    </row>
    <row r="2701" spans="1:19" x14ac:dyDescent="0.35">
      <c r="A2701" s="23" t="str">
        <f t="shared" si="494"/>
        <v>Shanaphy Meghan</v>
      </c>
      <c r="B2701" s="23" t="str">
        <f t="shared" si="495"/>
        <v>785.72.638.0</v>
      </c>
      <c r="C2701" s="23" t="str">
        <f t="shared" si="496"/>
        <v>R7</v>
      </c>
      <c r="D2701" s="23">
        <f t="shared" si="497"/>
        <v>2.7280000000000002</v>
      </c>
      <c r="E2701" s="23" t="str">
        <f t="shared" si="498"/>
        <v>50+</v>
      </c>
      <c r="F2701" s="23" t="str">
        <f t="shared" si="499"/>
        <v>A</v>
      </c>
      <c r="G2701" s="27" t="s">
        <v>3273</v>
      </c>
      <c r="H2701" s="27" t="str">
        <f t="shared" si="493"/>
        <v/>
      </c>
      <c r="I2701" s="23" t="str">
        <f t="shared" si="500"/>
        <v>Dames</v>
      </c>
      <c r="J2701" t="str">
        <f t="shared" si="501"/>
        <v>638.0</v>
      </c>
      <c r="K2701">
        <f t="shared" si="502"/>
        <v>6</v>
      </c>
      <c r="L2701" s="23" t="str">
        <f t="shared" si="503"/>
        <v>R7 </v>
      </c>
      <c r="M2701" s="23" t="s">
        <v>3359</v>
      </c>
      <c r="N2701" s="23" t="s">
        <v>3360</v>
      </c>
      <c r="O2701" s="23" t="s">
        <v>2518</v>
      </c>
      <c r="P2701" s="23">
        <v>4970</v>
      </c>
      <c r="Q2701" s="23">
        <v>2.7280000000000002</v>
      </c>
      <c r="R2701" s="23" t="s">
        <v>39</v>
      </c>
      <c r="S2701" s="23" t="s">
        <v>36</v>
      </c>
    </row>
    <row r="2702" spans="1:19" x14ac:dyDescent="0.35">
      <c r="A2702" s="23" t="str">
        <f t="shared" si="494"/>
        <v>Shideler Morgan</v>
      </c>
      <c r="B2702" s="23" t="str">
        <f t="shared" si="495"/>
        <v>785.83.629.0</v>
      </c>
      <c r="C2702" s="23" t="str">
        <f t="shared" si="496"/>
        <v>R9</v>
      </c>
      <c r="D2702" s="23">
        <f t="shared" si="497"/>
        <v>0.75</v>
      </c>
      <c r="E2702" s="23" t="str">
        <f t="shared" si="498"/>
        <v>40+</v>
      </c>
      <c r="F2702" s="23" t="str">
        <f t="shared" si="499"/>
        <v>A</v>
      </c>
      <c r="G2702" s="27" t="s">
        <v>493</v>
      </c>
      <c r="H2702" s="27" t="str">
        <f t="shared" si="493"/>
        <v/>
      </c>
      <c r="I2702" s="23" t="str">
        <f t="shared" si="500"/>
        <v>Dames</v>
      </c>
      <c r="J2702" t="str">
        <f t="shared" si="501"/>
        <v>629.0</v>
      </c>
      <c r="K2702">
        <f t="shared" si="502"/>
        <v>6</v>
      </c>
      <c r="L2702" s="23" t="str">
        <f t="shared" si="503"/>
        <v>R9 </v>
      </c>
      <c r="M2702" s="23" t="s">
        <v>5029</v>
      </c>
      <c r="N2702" s="23" t="s">
        <v>5030</v>
      </c>
      <c r="O2702" s="23" t="s">
        <v>2525</v>
      </c>
      <c r="P2702" s="23">
        <v>11849</v>
      </c>
      <c r="Q2702" s="23">
        <v>0.75</v>
      </c>
      <c r="R2702" s="23" t="s">
        <v>68</v>
      </c>
      <c r="S2702" s="23" t="s">
        <v>36</v>
      </c>
    </row>
    <row r="2703" spans="1:19" x14ac:dyDescent="0.35">
      <c r="A2703" s="23" t="str">
        <f t="shared" si="494"/>
        <v>Shukor Abdallah</v>
      </c>
      <c r="B2703" s="23" t="str">
        <f t="shared" si="495"/>
        <v>785.97.115.0</v>
      </c>
      <c r="C2703" s="23" t="str">
        <f t="shared" si="496"/>
        <v>R8</v>
      </c>
      <c r="D2703" s="23">
        <f t="shared" si="497"/>
        <v>1.093</v>
      </c>
      <c r="E2703" s="23" t="str">
        <f t="shared" si="498"/>
        <v>A</v>
      </c>
      <c r="F2703" s="23" t="str">
        <f t="shared" si="499"/>
        <v>S</v>
      </c>
      <c r="G2703" s="27" t="s">
        <v>4910</v>
      </c>
      <c r="H2703" s="27" t="str">
        <f t="shared" si="493"/>
        <v/>
      </c>
      <c r="I2703" s="23" t="str">
        <f t="shared" si="500"/>
        <v>Messieurs</v>
      </c>
      <c r="J2703" t="str">
        <f t="shared" si="501"/>
        <v>115.0</v>
      </c>
      <c r="K2703">
        <f t="shared" si="502"/>
        <v>1</v>
      </c>
      <c r="L2703" s="23" t="str">
        <f t="shared" si="503"/>
        <v>R8 </v>
      </c>
      <c r="M2703" s="23" t="s">
        <v>6782</v>
      </c>
      <c r="N2703" s="23" t="s">
        <v>6783</v>
      </c>
      <c r="O2703" s="23" t="s">
        <v>2522</v>
      </c>
      <c r="P2703" s="23">
        <v>28125</v>
      </c>
      <c r="Q2703" s="23">
        <v>1.093</v>
      </c>
      <c r="R2703" s="23" t="s">
        <v>36</v>
      </c>
      <c r="S2703" s="23" t="s">
        <v>822</v>
      </c>
    </row>
    <row r="2704" spans="1:19" x14ac:dyDescent="0.35">
      <c r="A2704" s="23" t="str">
        <f t="shared" si="494"/>
        <v>Shukor Hassan</v>
      </c>
      <c r="B2704" s="23" t="str">
        <f t="shared" si="495"/>
        <v>785.89.310.0</v>
      </c>
      <c r="C2704" s="23" t="str">
        <f t="shared" si="496"/>
        <v>R9</v>
      </c>
      <c r="D2704" s="23">
        <f t="shared" si="497"/>
        <v>0.75</v>
      </c>
      <c r="E2704" s="23" t="str">
        <f t="shared" si="498"/>
        <v>35+</v>
      </c>
      <c r="F2704" s="23" t="str">
        <f t="shared" si="499"/>
        <v>S</v>
      </c>
      <c r="G2704" s="27" t="s">
        <v>4910</v>
      </c>
      <c r="H2704" s="27" t="str">
        <f t="shared" si="493"/>
        <v/>
      </c>
      <c r="I2704" s="23" t="str">
        <f t="shared" si="500"/>
        <v>Messieurs</v>
      </c>
      <c r="J2704" t="str">
        <f t="shared" si="501"/>
        <v>310.0</v>
      </c>
      <c r="K2704">
        <f t="shared" si="502"/>
        <v>3</v>
      </c>
      <c r="L2704" s="23" t="str">
        <f t="shared" si="503"/>
        <v>R9 </v>
      </c>
      <c r="M2704" s="23" t="s">
        <v>6906</v>
      </c>
      <c r="N2704" s="23" t="s">
        <v>6907</v>
      </c>
      <c r="O2704" s="23" t="s">
        <v>2525</v>
      </c>
      <c r="P2704" s="23">
        <v>32606</v>
      </c>
      <c r="Q2704" s="23">
        <v>0.75</v>
      </c>
      <c r="R2704" s="23" t="s">
        <v>42</v>
      </c>
      <c r="S2704" s="23" t="s">
        <v>822</v>
      </c>
    </row>
    <row r="2705" spans="1:19" x14ac:dyDescent="0.35">
      <c r="A2705" s="23" t="str">
        <f t="shared" si="494"/>
        <v>Sibley Sian</v>
      </c>
      <c r="B2705" s="23" t="str">
        <f t="shared" si="495"/>
        <v>786.64.636.0</v>
      </c>
      <c r="C2705" s="23" t="str">
        <f t="shared" si="496"/>
        <v>R9</v>
      </c>
      <c r="D2705" s="23">
        <f t="shared" si="497"/>
        <v>0.75</v>
      </c>
      <c r="E2705" s="23" t="str">
        <f t="shared" si="498"/>
        <v>60+</v>
      </c>
      <c r="F2705" s="23" t="str">
        <f t="shared" si="499"/>
        <v>S</v>
      </c>
      <c r="G2705" s="27" t="s">
        <v>1733</v>
      </c>
      <c r="H2705" s="27" t="str">
        <f t="shared" si="493"/>
        <v/>
      </c>
      <c r="I2705" s="23" t="str">
        <f t="shared" si="500"/>
        <v>Dames</v>
      </c>
      <c r="J2705" t="str">
        <f t="shared" si="501"/>
        <v>636.0</v>
      </c>
      <c r="K2705">
        <f t="shared" si="502"/>
        <v>6</v>
      </c>
      <c r="L2705" s="23" t="str">
        <f t="shared" si="503"/>
        <v>R9 </v>
      </c>
      <c r="M2705" s="23" t="s">
        <v>3170</v>
      </c>
      <c r="N2705" s="23" t="s">
        <v>3171</v>
      </c>
      <c r="O2705" s="23" t="s">
        <v>2525</v>
      </c>
      <c r="P2705" s="23">
        <v>11849</v>
      </c>
      <c r="Q2705" s="23">
        <v>0.75</v>
      </c>
      <c r="R2705" s="23" t="s">
        <v>47</v>
      </c>
      <c r="S2705" s="23" t="s">
        <v>822</v>
      </c>
    </row>
    <row r="2706" spans="1:19" x14ac:dyDescent="0.35">
      <c r="A2706" s="23" t="str">
        <f t="shared" si="494"/>
        <v>Sickenberg Michel</v>
      </c>
      <c r="B2706" s="23" t="str">
        <f t="shared" si="495"/>
        <v>786.62.223.0</v>
      </c>
      <c r="C2706" s="23" t="str">
        <f t="shared" si="496"/>
        <v>R8</v>
      </c>
      <c r="D2706" s="23">
        <f t="shared" si="497"/>
        <v>1.5669999999999999</v>
      </c>
      <c r="E2706" s="23" t="str">
        <f t="shared" si="498"/>
        <v>60+</v>
      </c>
      <c r="F2706" s="23" t="str">
        <f t="shared" si="499"/>
        <v>A</v>
      </c>
      <c r="G2706" s="27" t="s">
        <v>4910</v>
      </c>
      <c r="H2706" s="27" t="str">
        <f t="shared" si="493"/>
        <v/>
      </c>
      <c r="I2706" s="23" t="str">
        <f t="shared" si="500"/>
        <v>Messieurs</v>
      </c>
      <c r="J2706" t="str">
        <f t="shared" si="501"/>
        <v>223.0</v>
      </c>
      <c r="K2706">
        <f t="shared" si="502"/>
        <v>2</v>
      </c>
      <c r="L2706" s="23" t="str">
        <f t="shared" si="503"/>
        <v>R8 </v>
      </c>
      <c r="M2706" s="23" t="s">
        <v>6740</v>
      </c>
      <c r="N2706" s="23" t="s">
        <v>6741</v>
      </c>
      <c r="O2706" s="23" t="s">
        <v>2522</v>
      </c>
      <c r="P2706" s="23">
        <v>23045</v>
      </c>
      <c r="Q2706" s="23">
        <v>1.5669999999999999</v>
      </c>
      <c r="R2706" s="23" t="s">
        <v>47</v>
      </c>
      <c r="S2706" s="23" t="s">
        <v>36</v>
      </c>
    </row>
    <row r="2707" spans="1:19" x14ac:dyDescent="0.35">
      <c r="A2707" s="23" t="str">
        <f t="shared" si="494"/>
        <v>Sidaoui Karim</v>
      </c>
      <c r="B2707" s="23" t="str">
        <f t="shared" si="495"/>
        <v>786.76.351.0</v>
      </c>
      <c r="C2707" s="23" t="str">
        <f t="shared" si="496"/>
        <v>R9</v>
      </c>
      <c r="D2707" s="23">
        <f t="shared" si="497"/>
        <v>0.76600000000000001</v>
      </c>
      <c r="E2707" s="23" t="str">
        <f t="shared" si="498"/>
        <v>50+</v>
      </c>
      <c r="F2707" s="23" t="str">
        <f t="shared" si="499"/>
        <v>A</v>
      </c>
      <c r="G2707" s="27" t="s">
        <v>28</v>
      </c>
      <c r="H2707" s="27" t="str">
        <f t="shared" si="493"/>
        <v/>
      </c>
      <c r="I2707" s="23" t="str">
        <f t="shared" si="500"/>
        <v>Messieurs</v>
      </c>
      <c r="J2707" t="str">
        <f t="shared" si="501"/>
        <v>351.0</v>
      </c>
      <c r="K2707">
        <f t="shared" si="502"/>
        <v>3</v>
      </c>
      <c r="L2707" s="23" t="str">
        <f t="shared" si="503"/>
        <v>R9 </v>
      </c>
      <c r="M2707" s="23" t="s">
        <v>292</v>
      </c>
      <c r="N2707" s="23" t="s">
        <v>293</v>
      </c>
      <c r="O2707" s="23" t="s">
        <v>2525</v>
      </c>
      <c r="P2707" s="23">
        <v>32413</v>
      </c>
      <c r="Q2707" s="23">
        <v>0.76600000000000001</v>
      </c>
      <c r="R2707" s="23" t="s">
        <v>39</v>
      </c>
      <c r="S2707" s="23" t="s">
        <v>36</v>
      </c>
    </row>
    <row r="2708" spans="1:19" x14ac:dyDescent="0.35">
      <c r="A2708" s="23" t="str">
        <f t="shared" si="494"/>
        <v>Sidorov Vassili</v>
      </c>
      <c r="B2708" s="23" t="str">
        <f t="shared" si="495"/>
        <v>786.01.155.0</v>
      </c>
      <c r="C2708" s="23" t="str">
        <f t="shared" si="496"/>
        <v>R9</v>
      </c>
      <c r="D2708" s="23">
        <f t="shared" si="497"/>
        <v>0.75</v>
      </c>
      <c r="E2708" s="23" t="str">
        <f t="shared" si="498"/>
        <v>A</v>
      </c>
      <c r="F2708" s="23" t="str">
        <f t="shared" si="499"/>
        <v>S</v>
      </c>
      <c r="G2708" s="27" t="s">
        <v>497</v>
      </c>
      <c r="H2708" s="27" t="str">
        <f t="shared" si="493"/>
        <v/>
      </c>
      <c r="I2708" s="23" t="str">
        <f t="shared" si="500"/>
        <v>Messieurs</v>
      </c>
      <c r="J2708" t="str">
        <f t="shared" si="501"/>
        <v>155.0</v>
      </c>
      <c r="K2708">
        <f t="shared" si="502"/>
        <v>1</v>
      </c>
      <c r="L2708" s="23" t="str">
        <f t="shared" si="503"/>
        <v>R9 </v>
      </c>
      <c r="M2708" s="23" t="s">
        <v>1311</v>
      </c>
      <c r="N2708" s="23" t="s">
        <v>1312</v>
      </c>
      <c r="O2708" s="23" t="s">
        <v>2525</v>
      </c>
      <c r="P2708" s="23">
        <v>32606</v>
      </c>
      <c r="Q2708" s="23">
        <v>0.75</v>
      </c>
      <c r="R2708" s="23" t="s">
        <v>36</v>
      </c>
      <c r="S2708" s="23" t="s">
        <v>822</v>
      </c>
    </row>
    <row r="2709" spans="1:19" x14ac:dyDescent="0.35">
      <c r="A2709" s="23" t="str">
        <f t="shared" si="494"/>
        <v>Sierro André</v>
      </c>
      <c r="B2709" s="23" t="str">
        <f t="shared" si="495"/>
        <v>787.44.158.0</v>
      </c>
      <c r="C2709" s="23" t="str">
        <f t="shared" si="496"/>
        <v>R9</v>
      </c>
      <c r="D2709" s="23">
        <f t="shared" si="497"/>
        <v>0.75</v>
      </c>
      <c r="E2709" s="23" t="str">
        <f t="shared" si="498"/>
        <v>80+</v>
      </c>
      <c r="F2709" s="23" t="str">
        <f t="shared" si="499"/>
        <v>S</v>
      </c>
      <c r="G2709" s="27" t="s">
        <v>25</v>
      </c>
      <c r="H2709" s="27" t="str">
        <f t="shared" si="493"/>
        <v/>
      </c>
      <c r="I2709" s="23" t="str">
        <f t="shared" si="500"/>
        <v>Messieurs</v>
      </c>
      <c r="J2709" t="str">
        <f t="shared" si="501"/>
        <v>158.0</v>
      </c>
      <c r="K2709">
        <f t="shared" si="502"/>
        <v>1</v>
      </c>
      <c r="L2709" s="23" t="str">
        <f t="shared" si="503"/>
        <v>R9 </v>
      </c>
      <c r="M2709" s="23" t="s">
        <v>955</v>
      </c>
      <c r="N2709" s="23" t="s">
        <v>956</v>
      </c>
      <c r="O2709" s="23" t="s">
        <v>2525</v>
      </c>
      <c r="P2709" s="23">
        <v>32606</v>
      </c>
      <c r="Q2709" s="23">
        <v>0.75</v>
      </c>
      <c r="R2709" s="23" t="s">
        <v>156</v>
      </c>
      <c r="S2709" s="23" t="s">
        <v>822</v>
      </c>
    </row>
    <row r="2710" spans="1:19" x14ac:dyDescent="0.35">
      <c r="A2710" s="23" t="str">
        <f t="shared" si="494"/>
        <v>Sigrist Alain</v>
      </c>
      <c r="B2710" s="23" t="str">
        <f t="shared" si="495"/>
        <v>788.65.214.0</v>
      </c>
      <c r="C2710" s="23" t="str">
        <f t="shared" si="496"/>
        <v>R9</v>
      </c>
      <c r="D2710" s="23">
        <f t="shared" si="497"/>
        <v>0.77</v>
      </c>
      <c r="E2710" s="23" t="str">
        <f t="shared" si="498"/>
        <v>60+</v>
      </c>
      <c r="F2710" s="23" t="str">
        <f t="shared" si="499"/>
        <v>A</v>
      </c>
      <c r="G2710" s="27" t="s">
        <v>26</v>
      </c>
      <c r="H2710" s="27" t="str">
        <f t="shared" si="493"/>
        <v/>
      </c>
      <c r="I2710" s="23" t="str">
        <f t="shared" si="500"/>
        <v>Messieurs</v>
      </c>
      <c r="J2710" t="str">
        <f t="shared" si="501"/>
        <v>214.0</v>
      </c>
      <c r="K2710">
        <f t="shared" si="502"/>
        <v>2</v>
      </c>
      <c r="L2710" s="23" t="str">
        <f t="shared" si="503"/>
        <v>R9 </v>
      </c>
      <c r="M2710" s="23" t="s">
        <v>2837</v>
      </c>
      <c r="N2710" s="23" t="s">
        <v>2838</v>
      </c>
      <c r="O2710" s="23" t="s">
        <v>2525</v>
      </c>
      <c r="P2710" s="23">
        <v>32358</v>
      </c>
      <c r="Q2710" s="23">
        <v>0.77</v>
      </c>
      <c r="R2710" s="23" t="s">
        <v>47</v>
      </c>
      <c r="S2710" s="23" t="s">
        <v>36</v>
      </c>
    </row>
    <row r="2711" spans="1:19" x14ac:dyDescent="0.35">
      <c r="A2711" s="23" t="str">
        <f t="shared" si="494"/>
        <v>Silmont Eryn</v>
      </c>
      <c r="B2711" s="23" t="str">
        <f t="shared" si="495"/>
        <v>788.10.630.0</v>
      </c>
      <c r="C2711" s="23" t="str">
        <f t="shared" si="496"/>
        <v>R4</v>
      </c>
      <c r="D2711" s="23">
        <f t="shared" si="497"/>
        <v>5.86</v>
      </c>
      <c r="E2711" s="23" t="str">
        <f t="shared" si="498"/>
        <v>16&amp;U</v>
      </c>
      <c r="F2711" s="23" t="str">
        <f t="shared" si="499"/>
        <v>A</v>
      </c>
      <c r="G2711" s="27" t="s">
        <v>1733</v>
      </c>
      <c r="H2711" s="27" t="str">
        <f t="shared" si="493"/>
        <v/>
      </c>
      <c r="I2711" s="23" t="str">
        <f t="shared" si="500"/>
        <v>Dames</v>
      </c>
      <c r="J2711" t="str">
        <f t="shared" si="501"/>
        <v>630.0</v>
      </c>
      <c r="K2711">
        <f t="shared" si="502"/>
        <v>6</v>
      </c>
      <c r="L2711" s="23" t="str">
        <f t="shared" si="503"/>
        <v>R4 </v>
      </c>
      <c r="M2711" s="23" t="s">
        <v>6144</v>
      </c>
      <c r="N2711" s="23" t="s">
        <v>6145</v>
      </c>
      <c r="O2711" s="23" t="s">
        <v>2516</v>
      </c>
      <c r="P2711" s="23">
        <v>946</v>
      </c>
      <c r="Q2711" s="23">
        <v>5.86</v>
      </c>
      <c r="R2711" s="23" t="s">
        <v>85</v>
      </c>
      <c r="S2711" s="23" t="s">
        <v>36</v>
      </c>
    </row>
    <row r="2712" spans="1:19" x14ac:dyDescent="0.35">
      <c r="A2712" s="23" t="str">
        <f t="shared" si="494"/>
        <v>Silmont Isaac</v>
      </c>
      <c r="B2712" s="23" t="str">
        <f t="shared" si="495"/>
        <v>788.14.256.0</v>
      </c>
      <c r="C2712" s="23" t="str">
        <f t="shared" si="496"/>
        <v>R6</v>
      </c>
      <c r="D2712" s="23">
        <f t="shared" si="497"/>
        <v>4.1539999999999999</v>
      </c>
      <c r="E2712" s="23" t="str">
        <f t="shared" si="498"/>
        <v>12&amp;U</v>
      </c>
      <c r="F2712" s="23" t="str">
        <f t="shared" si="499"/>
        <v>A</v>
      </c>
      <c r="G2712" s="27" t="s">
        <v>1733</v>
      </c>
      <c r="H2712" s="27" t="str">
        <f t="shared" ref="H2712:H2771" si="504">IF(B2712=B2711,1,"")</f>
        <v/>
      </c>
      <c r="I2712" s="23" t="str">
        <f t="shared" si="500"/>
        <v>Messieurs</v>
      </c>
      <c r="J2712" t="str">
        <f t="shared" si="501"/>
        <v>256.0</v>
      </c>
      <c r="K2712">
        <f t="shared" si="502"/>
        <v>2</v>
      </c>
      <c r="L2712" s="23" t="str">
        <f t="shared" si="503"/>
        <v>R6 </v>
      </c>
      <c r="M2712" s="23" t="s">
        <v>3192</v>
      </c>
      <c r="N2712" s="23" t="s">
        <v>3193</v>
      </c>
      <c r="O2712" s="23" t="s">
        <v>2517</v>
      </c>
      <c r="P2712" s="23">
        <v>7034</v>
      </c>
      <c r="Q2712" s="23">
        <v>4.1539999999999999</v>
      </c>
      <c r="R2712" s="23" t="s">
        <v>50</v>
      </c>
      <c r="S2712" s="23" t="s">
        <v>36</v>
      </c>
    </row>
    <row r="2713" spans="1:19" x14ac:dyDescent="0.35">
      <c r="A2713" s="23" t="str">
        <f t="shared" si="494"/>
        <v>Simeone Silvio</v>
      </c>
      <c r="B2713" s="23" t="str">
        <f t="shared" si="495"/>
        <v>789.52.440.0</v>
      </c>
      <c r="C2713" s="23" t="str">
        <f t="shared" si="496"/>
        <v>R9</v>
      </c>
      <c r="D2713" s="23">
        <f t="shared" si="497"/>
        <v>0.75</v>
      </c>
      <c r="E2713" s="23" t="str">
        <f t="shared" si="498"/>
        <v>70+</v>
      </c>
      <c r="F2713" s="23" t="str">
        <f t="shared" si="499"/>
        <v>A</v>
      </c>
      <c r="G2713" s="27" t="s">
        <v>28</v>
      </c>
      <c r="H2713" s="27" t="str">
        <f t="shared" si="504"/>
        <v/>
      </c>
      <c r="I2713" s="23" t="str">
        <f t="shared" si="500"/>
        <v>Messieurs</v>
      </c>
      <c r="J2713" t="str">
        <f t="shared" si="501"/>
        <v>440.0</v>
      </c>
      <c r="K2713">
        <f t="shared" si="502"/>
        <v>4</v>
      </c>
      <c r="L2713" s="23" t="str">
        <f t="shared" si="503"/>
        <v>R9 </v>
      </c>
      <c r="M2713" s="23" t="s">
        <v>304</v>
      </c>
      <c r="N2713" s="23" t="s">
        <v>305</v>
      </c>
      <c r="O2713" s="23" t="s">
        <v>2525</v>
      </c>
      <c r="P2713" s="23">
        <v>32606</v>
      </c>
      <c r="Q2713" s="23">
        <v>0.75</v>
      </c>
      <c r="R2713" s="23" t="s">
        <v>144</v>
      </c>
      <c r="S2713" s="23" t="s">
        <v>36</v>
      </c>
    </row>
    <row r="2714" spans="1:19" x14ac:dyDescent="0.35">
      <c r="A2714" s="23" t="str">
        <f t="shared" si="494"/>
        <v>Simic Matija</v>
      </c>
      <c r="B2714" s="23" t="str">
        <f t="shared" si="495"/>
        <v>789.98.391.0</v>
      </c>
      <c r="C2714" s="23" t="str">
        <f t="shared" si="496"/>
        <v>R9</v>
      </c>
      <c r="D2714" s="23">
        <f t="shared" si="497"/>
        <v>0.75</v>
      </c>
      <c r="E2714" s="23" t="str">
        <f t="shared" si="498"/>
        <v>A</v>
      </c>
      <c r="F2714" s="23" t="str">
        <f t="shared" si="499"/>
        <v>S</v>
      </c>
      <c r="G2714" s="27" t="s">
        <v>4909</v>
      </c>
      <c r="H2714" s="27" t="str">
        <f t="shared" si="504"/>
        <v/>
      </c>
      <c r="I2714" s="23" t="str">
        <f t="shared" si="500"/>
        <v>Messieurs</v>
      </c>
      <c r="J2714" t="str">
        <f t="shared" si="501"/>
        <v>391.0</v>
      </c>
      <c r="K2714">
        <f t="shared" si="502"/>
        <v>3</v>
      </c>
      <c r="L2714" s="23" t="str">
        <f t="shared" si="503"/>
        <v>R9 </v>
      </c>
      <c r="M2714" s="23" t="s">
        <v>5901</v>
      </c>
      <c r="N2714" s="23" t="s">
        <v>5902</v>
      </c>
      <c r="O2714" s="23" t="s">
        <v>2525</v>
      </c>
      <c r="P2714" s="23">
        <v>32606</v>
      </c>
      <c r="Q2714" s="23">
        <v>0.75</v>
      </c>
      <c r="R2714" s="23" t="s">
        <v>36</v>
      </c>
      <c r="S2714" s="23" t="s">
        <v>822</v>
      </c>
    </row>
    <row r="2715" spans="1:19" x14ac:dyDescent="0.35">
      <c r="A2715" s="23" t="str">
        <f t="shared" si="494"/>
        <v>Simmer Jacob</v>
      </c>
      <c r="B2715" s="23" t="str">
        <f t="shared" si="495"/>
        <v>789.11.130.0</v>
      </c>
      <c r="C2715" s="23" t="str">
        <f t="shared" si="496"/>
        <v>R8</v>
      </c>
      <c r="D2715" s="23">
        <f t="shared" si="497"/>
        <v>1.3939999999999999</v>
      </c>
      <c r="E2715" s="23" t="str">
        <f t="shared" si="498"/>
        <v>16&amp;U</v>
      </c>
      <c r="F2715" s="23" t="str">
        <f t="shared" si="499"/>
        <v>S</v>
      </c>
      <c r="G2715" s="27" t="s">
        <v>1733</v>
      </c>
      <c r="H2715" s="27" t="str">
        <f t="shared" si="504"/>
        <v/>
      </c>
      <c r="I2715" s="23" t="str">
        <f t="shared" si="500"/>
        <v>Messieurs</v>
      </c>
      <c r="J2715" t="str">
        <f t="shared" si="501"/>
        <v>130.0</v>
      </c>
      <c r="K2715">
        <f t="shared" si="502"/>
        <v>1</v>
      </c>
      <c r="L2715" s="23" t="str">
        <f t="shared" si="503"/>
        <v>R8 </v>
      </c>
      <c r="M2715" s="23" t="s">
        <v>2353</v>
      </c>
      <c r="N2715" s="23" t="s">
        <v>2354</v>
      </c>
      <c r="O2715" s="23" t="s">
        <v>2522</v>
      </c>
      <c r="P2715" s="23">
        <v>24661</v>
      </c>
      <c r="Q2715" s="23">
        <v>1.3939999999999999</v>
      </c>
      <c r="R2715" s="23" t="s">
        <v>85</v>
      </c>
      <c r="S2715" s="23" t="s">
        <v>822</v>
      </c>
    </row>
    <row r="2716" spans="1:19" x14ac:dyDescent="0.35">
      <c r="A2716" s="23" t="str">
        <f t="shared" si="494"/>
        <v>Simoes Joao</v>
      </c>
      <c r="B2716" s="23" t="str">
        <f t="shared" si="495"/>
        <v>789.89.381.0</v>
      </c>
      <c r="C2716" s="23" t="str">
        <f t="shared" si="496"/>
        <v>R7</v>
      </c>
      <c r="D2716" s="23">
        <f t="shared" si="497"/>
        <v>1.97</v>
      </c>
      <c r="E2716" s="23" t="str">
        <f t="shared" si="498"/>
        <v>35+</v>
      </c>
      <c r="F2716" s="23" t="str">
        <f t="shared" si="499"/>
        <v>A</v>
      </c>
      <c r="G2716" s="27" t="s">
        <v>4909</v>
      </c>
      <c r="H2716" s="27" t="str">
        <f t="shared" si="504"/>
        <v/>
      </c>
      <c r="I2716" s="23" t="str">
        <f t="shared" si="500"/>
        <v>Messieurs</v>
      </c>
      <c r="J2716" t="str">
        <f t="shared" si="501"/>
        <v>381.0</v>
      </c>
      <c r="K2716">
        <f t="shared" si="502"/>
        <v>3</v>
      </c>
      <c r="L2716" s="23" t="str">
        <f t="shared" si="503"/>
        <v>R7 </v>
      </c>
      <c r="M2716" s="23" t="s">
        <v>5739</v>
      </c>
      <c r="N2716" s="23" t="s">
        <v>5740</v>
      </c>
      <c r="O2716" s="23" t="s">
        <v>2518</v>
      </c>
      <c r="P2716" s="23">
        <v>19651</v>
      </c>
      <c r="Q2716" s="23">
        <v>1.97</v>
      </c>
      <c r="R2716" s="23" t="s">
        <v>42</v>
      </c>
      <c r="S2716" s="23" t="s">
        <v>36</v>
      </c>
    </row>
    <row r="2717" spans="1:19" x14ac:dyDescent="0.35">
      <c r="A2717" s="23" t="str">
        <f t="shared" si="494"/>
        <v>Simon Bastien</v>
      </c>
      <c r="B2717" s="23" t="str">
        <f t="shared" si="495"/>
        <v>789.02.118.0</v>
      </c>
      <c r="C2717" s="23" t="str">
        <f t="shared" si="496"/>
        <v>R7</v>
      </c>
      <c r="D2717" s="23">
        <f t="shared" si="497"/>
        <v>2.431</v>
      </c>
      <c r="E2717" s="23" t="str">
        <f t="shared" si="498"/>
        <v>A</v>
      </c>
      <c r="F2717" s="23" t="str">
        <f t="shared" si="499"/>
        <v>S</v>
      </c>
      <c r="G2717" s="27" t="s">
        <v>5553</v>
      </c>
      <c r="H2717" s="27" t="str">
        <f t="shared" si="504"/>
        <v/>
      </c>
      <c r="I2717" s="23" t="str">
        <f t="shared" si="500"/>
        <v>Messieurs</v>
      </c>
      <c r="J2717" t="str">
        <f t="shared" si="501"/>
        <v>118.0</v>
      </c>
      <c r="K2717">
        <f t="shared" si="502"/>
        <v>1</v>
      </c>
      <c r="L2717" s="23" t="str">
        <f t="shared" si="503"/>
        <v>R7 </v>
      </c>
      <c r="M2717" s="23" t="s">
        <v>5177</v>
      </c>
      <c r="N2717" s="23" t="s">
        <v>5178</v>
      </c>
      <c r="O2717" s="23" t="s">
        <v>2518</v>
      </c>
      <c r="P2717" s="23">
        <v>16268</v>
      </c>
      <c r="Q2717" s="23">
        <v>2.431</v>
      </c>
      <c r="R2717" s="23" t="s">
        <v>36</v>
      </c>
      <c r="S2717" s="23" t="s">
        <v>822</v>
      </c>
    </row>
    <row r="2718" spans="1:19" x14ac:dyDescent="0.35">
      <c r="A2718" s="23" t="str">
        <f t="shared" si="494"/>
        <v>Simon Victor</v>
      </c>
      <c r="B2718" s="23" t="str">
        <f t="shared" si="495"/>
        <v>789.14.210.0</v>
      </c>
      <c r="C2718" s="23" t="str">
        <f t="shared" si="496"/>
        <v>R9</v>
      </c>
      <c r="D2718" s="23">
        <f t="shared" si="497"/>
        <v>0.754</v>
      </c>
      <c r="E2718" s="23" t="str">
        <f t="shared" si="498"/>
        <v>12&amp;U</v>
      </c>
      <c r="F2718" s="23" t="str">
        <f t="shared" si="499"/>
        <v>A</v>
      </c>
      <c r="G2718" s="27" t="s">
        <v>27</v>
      </c>
      <c r="H2718" s="27" t="str">
        <f t="shared" si="504"/>
        <v/>
      </c>
      <c r="I2718" s="23" t="str">
        <f t="shared" si="500"/>
        <v>Messieurs</v>
      </c>
      <c r="J2718" t="str">
        <f t="shared" si="501"/>
        <v>210.0</v>
      </c>
      <c r="K2718">
        <f t="shared" si="502"/>
        <v>2</v>
      </c>
      <c r="L2718" s="23" t="str">
        <f t="shared" si="503"/>
        <v>R9 </v>
      </c>
      <c r="M2718" s="23" t="s">
        <v>3869</v>
      </c>
      <c r="N2718" s="23" t="s">
        <v>3870</v>
      </c>
      <c r="O2718" s="23" t="s">
        <v>2525</v>
      </c>
      <c r="P2718" s="23">
        <v>32548</v>
      </c>
      <c r="Q2718" s="23">
        <v>0.754</v>
      </c>
      <c r="R2718" s="23" t="s">
        <v>50</v>
      </c>
      <c r="S2718" s="23" t="s">
        <v>36</v>
      </c>
    </row>
    <row r="2719" spans="1:19" x14ac:dyDescent="0.35">
      <c r="A2719" s="23" t="str">
        <f t="shared" si="494"/>
        <v>Simone Errico</v>
      </c>
      <c r="B2719" s="23" t="str">
        <f t="shared" si="495"/>
        <v>789.87.213.0</v>
      </c>
      <c r="C2719" s="23" t="str">
        <f t="shared" si="496"/>
        <v>R9</v>
      </c>
      <c r="D2719" s="23">
        <f t="shared" si="497"/>
        <v>0.75</v>
      </c>
      <c r="E2719" s="23" t="str">
        <f t="shared" si="498"/>
        <v>35+</v>
      </c>
      <c r="F2719" s="23" t="str">
        <f t="shared" si="499"/>
        <v>S</v>
      </c>
      <c r="G2719" s="27" t="s">
        <v>3273</v>
      </c>
      <c r="H2719" s="27" t="str">
        <f t="shared" si="504"/>
        <v/>
      </c>
      <c r="I2719" s="23" t="str">
        <f t="shared" si="500"/>
        <v>Messieurs</v>
      </c>
      <c r="J2719" t="str">
        <f t="shared" si="501"/>
        <v>213.0</v>
      </c>
      <c r="K2719">
        <f t="shared" si="502"/>
        <v>2</v>
      </c>
      <c r="L2719" s="23" t="str">
        <f t="shared" si="503"/>
        <v>R9 </v>
      </c>
      <c r="M2719" s="23" t="s">
        <v>3515</v>
      </c>
      <c r="N2719" s="23" t="s">
        <v>3516</v>
      </c>
      <c r="O2719" s="23" t="s">
        <v>2525</v>
      </c>
      <c r="P2719" s="23">
        <v>32606</v>
      </c>
      <c r="Q2719" s="23">
        <v>0.75</v>
      </c>
      <c r="R2719" s="23" t="s">
        <v>42</v>
      </c>
      <c r="S2719" s="23" t="s">
        <v>822</v>
      </c>
    </row>
    <row r="2720" spans="1:19" x14ac:dyDescent="0.35">
      <c r="A2720" s="23" t="str">
        <f t="shared" si="494"/>
        <v>Simonet Nicolas</v>
      </c>
      <c r="B2720" s="23" t="str">
        <f t="shared" si="495"/>
        <v>789.99.101.0</v>
      </c>
      <c r="C2720" s="23" t="str">
        <f t="shared" si="496"/>
        <v>R5</v>
      </c>
      <c r="D2720" s="23">
        <f t="shared" si="497"/>
        <v>5.79</v>
      </c>
      <c r="E2720" s="23" t="str">
        <f t="shared" si="498"/>
        <v>A</v>
      </c>
      <c r="F2720" s="23" t="str">
        <f t="shared" si="499"/>
        <v>A</v>
      </c>
      <c r="G2720" s="27" t="s">
        <v>2786</v>
      </c>
      <c r="H2720" s="27" t="str">
        <f t="shared" si="504"/>
        <v/>
      </c>
      <c r="I2720" s="23" t="str">
        <f t="shared" si="500"/>
        <v>Messieurs</v>
      </c>
      <c r="J2720" t="str">
        <f t="shared" si="501"/>
        <v>101.0</v>
      </c>
      <c r="K2720">
        <f t="shared" si="502"/>
        <v>1</v>
      </c>
      <c r="L2720" s="23" t="str">
        <f t="shared" si="503"/>
        <v>R5 </v>
      </c>
      <c r="M2720" s="23" t="s">
        <v>2944</v>
      </c>
      <c r="N2720" s="23" t="s">
        <v>2945</v>
      </c>
      <c r="O2720" s="23" t="s">
        <v>2536</v>
      </c>
      <c r="P2720" s="23">
        <v>2626</v>
      </c>
      <c r="Q2720" s="23">
        <v>5.79</v>
      </c>
      <c r="R2720" s="23" t="s">
        <v>36</v>
      </c>
      <c r="S2720" s="23" t="s">
        <v>36</v>
      </c>
    </row>
    <row r="2721" spans="1:19" x14ac:dyDescent="0.35">
      <c r="A2721" s="23" t="str">
        <f t="shared" si="494"/>
        <v>Simons Gabriel</v>
      </c>
      <c r="B2721" s="23" t="str">
        <f t="shared" si="495"/>
        <v>789.00.175.0</v>
      </c>
      <c r="C2721" s="23" t="str">
        <f t="shared" si="496"/>
        <v>R5</v>
      </c>
      <c r="D2721" s="23">
        <f t="shared" si="497"/>
        <v>5.5590000000000002</v>
      </c>
      <c r="E2721" s="23" t="str">
        <f t="shared" si="498"/>
        <v>A</v>
      </c>
      <c r="F2721" s="23" t="str">
        <f t="shared" si="499"/>
        <v>A</v>
      </c>
      <c r="G2721" s="27" t="s">
        <v>3273</v>
      </c>
      <c r="H2721" s="27" t="str">
        <f t="shared" si="504"/>
        <v/>
      </c>
      <c r="I2721" s="23" t="str">
        <f t="shared" si="500"/>
        <v>Messieurs</v>
      </c>
      <c r="J2721" t="str">
        <f t="shared" si="501"/>
        <v>175.0</v>
      </c>
      <c r="K2721">
        <f t="shared" si="502"/>
        <v>1</v>
      </c>
      <c r="L2721" s="23" t="str">
        <f t="shared" si="503"/>
        <v>R5 </v>
      </c>
      <c r="M2721" s="23" t="s">
        <v>3397</v>
      </c>
      <c r="N2721" s="23" t="s">
        <v>3398</v>
      </c>
      <c r="O2721" s="23" t="s">
        <v>2536</v>
      </c>
      <c r="P2721" s="23">
        <v>3044</v>
      </c>
      <c r="Q2721" s="23">
        <v>5.5590000000000002</v>
      </c>
      <c r="R2721" s="23" t="s">
        <v>36</v>
      </c>
      <c r="S2721" s="23" t="s">
        <v>36</v>
      </c>
    </row>
    <row r="2722" spans="1:19" x14ac:dyDescent="0.35">
      <c r="A2722" s="23" t="str">
        <f t="shared" si="494"/>
        <v>SIMONS Robin</v>
      </c>
      <c r="B2722" s="23" t="str">
        <f t="shared" si="495"/>
        <v>789.95.182.0</v>
      </c>
      <c r="C2722" s="23" t="str">
        <f t="shared" si="496"/>
        <v>R6</v>
      </c>
      <c r="D2722" s="23">
        <f t="shared" si="497"/>
        <v>3.9489999999999998</v>
      </c>
      <c r="E2722" s="23" t="str">
        <f t="shared" si="498"/>
        <v>A</v>
      </c>
      <c r="F2722" s="23" t="str">
        <f t="shared" si="499"/>
        <v>A</v>
      </c>
      <c r="G2722" s="27" t="s">
        <v>3273</v>
      </c>
      <c r="H2722" s="27" t="str">
        <f t="shared" si="504"/>
        <v/>
      </c>
      <c r="I2722" s="23" t="str">
        <f t="shared" si="500"/>
        <v>Messieurs</v>
      </c>
      <c r="J2722" t="str">
        <f t="shared" si="501"/>
        <v>182.0</v>
      </c>
      <c r="K2722">
        <f t="shared" si="502"/>
        <v>1</v>
      </c>
      <c r="L2722" s="23" t="str">
        <f t="shared" si="503"/>
        <v>R6 </v>
      </c>
      <c r="M2722" s="23" t="s">
        <v>3403</v>
      </c>
      <c r="N2722" s="23" t="s">
        <v>3404</v>
      </c>
      <c r="O2722" s="23" t="s">
        <v>2517</v>
      </c>
      <c r="P2722" s="23">
        <v>7887</v>
      </c>
      <c r="Q2722" s="23">
        <v>3.9489999999999998</v>
      </c>
      <c r="R2722" s="23" t="s">
        <v>36</v>
      </c>
      <c r="S2722" s="23" t="s">
        <v>36</v>
      </c>
    </row>
    <row r="2723" spans="1:19" x14ac:dyDescent="0.35">
      <c r="A2723" s="23" t="str">
        <f t="shared" si="494"/>
        <v>Simsolo Pierre</v>
      </c>
      <c r="B2723" s="23" t="str">
        <f t="shared" si="495"/>
        <v>789.58.173.0</v>
      </c>
      <c r="C2723" s="23" t="str">
        <f t="shared" si="496"/>
        <v>R9</v>
      </c>
      <c r="D2723" s="23">
        <f t="shared" si="497"/>
        <v>0.75</v>
      </c>
      <c r="E2723" s="23" t="str">
        <f t="shared" si="498"/>
        <v>65+</v>
      </c>
      <c r="F2723" s="23" t="str">
        <f t="shared" si="499"/>
        <v>S</v>
      </c>
      <c r="G2723" s="27" t="s">
        <v>3273</v>
      </c>
      <c r="H2723" s="27" t="str">
        <f t="shared" si="504"/>
        <v/>
      </c>
      <c r="I2723" s="23" t="str">
        <f t="shared" si="500"/>
        <v>Messieurs</v>
      </c>
      <c r="J2723" t="str">
        <f t="shared" si="501"/>
        <v>173.0</v>
      </c>
      <c r="K2723">
        <f t="shared" si="502"/>
        <v>1</v>
      </c>
      <c r="L2723" s="23" t="str">
        <f t="shared" si="503"/>
        <v>R9 </v>
      </c>
      <c r="M2723" s="23" t="s">
        <v>3477</v>
      </c>
      <c r="N2723" s="23" t="s">
        <v>3478</v>
      </c>
      <c r="O2723" s="23" t="s">
        <v>2525</v>
      </c>
      <c r="P2723" s="23">
        <v>32606</v>
      </c>
      <c r="Q2723" s="23">
        <v>0.75</v>
      </c>
      <c r="R2723" s="23" t="s">
        <v>96</v>
      </c>
      <c r="S2723" s="23" t="s">
        <v>822</v>
      </c>
    </row>
    <row r="2724" spans="1:19" x14ac:dyDescent="0.35">
      <c r="A2724" s="23" t="str">
        <f t="shared" si="494"/>
        <v>Singarella Caroll</v>
      </c>
      <c r="B2724" s="23" t="str">
        <f t="shared" si="495"/>
        <v>789.66.833.0</v>
      </c>
      <c r="C2724" s="23" t="str">
        <f t="shared" si="496"/>
        <v>R9</v>
      </c>
      <c r="D2724" s="23">
        <f t="shared" si="497"/>
        <v>0.75</v>
      </c>
      <c r="E2724" s="23" t="str">
        <f t="shared" si="498"/>
        <v>60+</v>
      </c>
      <c r="F2724" s="23" t="str">
        <f t="shared" si="499"/>
        <v>S</v>
      </c>
      <c r="G2724" s="27" t="s">
        <v>2783</v>
      </c>
      <c r="H2724" s="27" t="str">
        <f t="shared" si="504"/>
        <v/>
      </c>
      <c r="I2724" s="23" t="str">
        <f t="shared" si="500"/>
        <v>Dames</v>
      </c>
      <c r="J2724" t="str">
        <f t="shared" si="501"/>
        <v>833.0</v>
      </c>
      <c r="K2724">
        <f t="shared" si="502"/>
        <v>8</v>
      </c>
      <c r="L2724" s="23" t="str">
        <f t="shared" si="503"/>
        <v>R9 </v>
      </c>
      <c r="M2724" s="23" t="s">
        <v>743</v>
      </c>
      <c r="N2724" s="23" t="s">
        <v>744</v>
      </c>
      <c r="O2724" s="23" t="s">
        <v>2525</v>
      </c>
      <c r="P2724" s="23">
        <v>11849</v>
      </c>
      <c r="Q2724" s="23">
        <v>0.75</v>
      </c>
      <c r="R2724" s="23" t="s">
        <v>47</v>
      </c>
      <c r="S2724" s="23" t="s">
        <v>822</v>
      </c>
    </row>
    <row r="2725" spans="1:19" x14ac:dyDescent="0.35">
      <c r="A2725" s="23" t="str">
        <f t="shared" si="494"/>
        <v>Singarella Giovanni</v>
      </c>
      <c r="B2725" s="23" t="str">
        <f t="shared" si="495"/>
        <v>789.76.187.0</v>
      </c>
      <c r="C2725" s="23" t="str">
        <f t="shared" si="496"/>
        <v>R9</v>
      </c>
      <c r="D2725" s="23">
        <f t="shared" si="497"/>
        <v>0.75</v>
      </c>
      <c r="E2725" s="23" t="str">
        <f t="shared" si="498"/>
        <v>50+</v>
      </c>
      <c r="F2725" s="23" t="str">
        <f t="shared" si="499"/>
        <v>S</v>
      </c>
      <c r="G2725" s="27" t="s">
        <v>2783</v>
      </c>
      <c r="H2725" s="27" t="str">
        <f t="shared" si="504"/>
        <v/>
      </c>
      <c r="I2725" s="23" t="str">
        <f t="shared" si="500"/>
        <v>Messieurs</v>
      </c>
      <c r="J2725" t="str">
        <f t="shared" si="501"/>
        <v>187.0</v>
      </c>
      <c r="K2725">
        <f t="shared" si="502"/>
        <v>1</v>
      </c>
      <c r="L2725" s="23" t="str">
        <f t="shared" si="503"/>
        <v>R9 </v>
      </c>
      <c r="M2725" s="23" t="s">
        <v>1653</v>
      </c>
      <c r="N2725" s="23" t="s">
        <v>1654</v>
      </c>
      <c r="O2725" s="23" t="s">
        <v>2525</v>
      </c>
      <c r="P2725" s="23">
        <v>32606</v>
      </c>
      <c r="Q2725" s="23">
        <v>0.75</v>
      </c>
      <c r="R2725" s="23" t="s">
        <v>39</v>
      </c>
      <c r="S2725" s="23" t="s">
        <v>822</v>
      </c>
    </row>
    <row r="2726" spans="1:19" x14ac:dyDescent="0.35">
      <c r="A2726" s="23" t="str">
        <f t="shared" si="494"/>
        <v>Sirolli Geoffray</v>
      </c>
      <c r="B2726" s="23" t="str">
        <f t="shared" si="495"/>
        <v>789.90.334.0</v>
      </c>
      <c r="C2726" s="23" t="str">
        <f t="shared" si="496"/>
        <v>R9</v>
      </c>
      <c r="D2726" s="23">
        <f t="shared" si="497"/>
        <v>0.75</v>
      </c>
      <c r="E2726" s="23" t="str">
        <f t="shared" si="498"/>
        <v>35+</v>
      </c>
      <c r="F2726" s="23" t="str">
        <f t="shared" si="499"/>
        <v>S</v>
      </c>
      <c r="G2726" s="27" t="s">
        <v>493</v>
      </c>
      <c r="H2726" s="27" t="str">
        <f t="shared" si="504"/>
        <v/>
      </c>
      <c r="I2726" s="23" t="str">
        <f t="shared" si="500"/>
        <v>Messieurs</v>
      </c>
      <c r="J2726" t="str">
        <f t="shared" si="501"/>
        <v>334.0</v>
      </c>
      <c r="K2726">
        <f t="shared" si="502"/>
        <v>3</v>
      </c>
      <c r="L2726" s="23" t="str">
        <f t="shared" si="503"/>
        <v>R9 </v>
      </c>
      <c r="M2726" s="23" t="s">
        <v>443</v>
      </c>
      <c r="N2726" s="23" t="s">
        <v>444</v>
      </c>
      <c r="O2726" s="23" t="s">
        <v>2525</v>
      </c>
      <c r="P2726" s="23">
        <v>32606</v>
      </c>
      <c r="Q2726" s="23">
        <v>0.75</v>
      </c>
      <c r="R2726" s="23" t="s">
        <v>42</v>
      </c>
      <c r="S2726" s="23" t="s">
        <v>822</v>
      </c>
    </row>
    <row r="2727" spans="1:19" x14ac:dyDescent="0.35">
      <c r="A2727" s="23" t="str">
        <f t="shared" si="494"/>
        <v>Sjöström Cecilia</v>
      </c>
      <c r="B2727" s="23" t="str">
        <f t="shared" si="495"/>
        <v>789.05.569.0</v>
      </c>
      <c r="C2727" s="23" t="str">
        <f t="shared" si="496"/>
        <v>R7</v>
      </c>
      <c r="D2727" s="23">
        <f t="shared" si="497"/>
        <v>2.036</v>
      </c>
      <c r="E2727" s="23" t="str">
        <f t="shared" si="498"/>
        <v>A</v>
      </c>
      <c r="F2727" s="23" t="str">
        <f t="shared" si="499"/>
        <v>S</v>
      </c>
      <c r="G2727" s="27" t="s">
        <v>1733</v>
      </c>
      <c r="H2727" s="27" t="str">
        <f t="shared" si="504"/>
        <v/>
      </c>
      <c r="I2727" s="23" t="str">
        <f t="shared" si="500"/>
        <v>Dames</v>
      </c>
      <c r="J2727" t="str">
        <f t="shared" si="501"/>
        <v>569.0</v>
      </c>
      <c r="K2727">
        <f t="shared" si="502"/>
        <v>5</v>
      </c>
      <c r="L2727" s="23" t="str">
        <f t="shared" si="503"/>
        <v>R7 </v>
      </c>
      <c r="M2727" s="23" t="s">
        <v>1687</v>
      </c>
      <c r="N2727" s="23" t="s">
        <v>1688</v>
      </c>
      <c r="O2727" s="23" t="s">
        <v>2518</v>
      </c>
      <c r="P2727" s="23">
        <v>6769</v>
      </c>
      <c r="Q2727" s="23">
        <v>2.036</v>
      </c>
      <c r="R2727" s="23" t="s">
        <v>36</v>
      </c>
      <c r="S2727" s="23" t="s">
        <v>822</v>
      </c>
    </row>
    <row r="2728" spans="1:19" x14ac:dyDescent="0.35">
      <c r="A2728" s="23" t="str">
        <f t="shared" si="494"/>
        <v>Skerlak Martin</v>
      </c>
      <c r="B2728" s="23" t="str">
        <f t="shared" si="495"/>
        <v>790.67.330.0</v>
      </c>
      <c r="C2728" s="23" t="str">
        <f t="shared" si="496"/>
        <v>R8</v>
      </c>
      <c r="D2728" s="23">
        <f t="shared" si="497"/>
        <v>1.4690000000000001</v>
      </c>
      <c r="E2728" s="23" t="str">
        <f t="shared" si="498"/>
        <v>55+</v>
      </c>
      <c r="F2728" s="23" t="str">
        <f t="shared" si="499"/>
        <v>S</v>
      </c>
      <c r="G2728" s="27" t="s">
        <v>497</v>
      </c>
      <c r="H2728" s="27" t="str">
        <f t="shared" si="504"/>
        <v/>
      </c>
      <c r="I2728" s="23" t="str">
        <f t="shared" si="500"/>
        <v>Messieurs</v>
      </c>
      <c r="J2728" t="str">
        <f t="shared" si="501"/>
        <v>330.0</v>
      </c>
      <c r="K2728">
        <f t="shared" si="502"/>
        <v>3</v>
      </c>
      <c r="L2728" s="23" t="str">
        <f t="shared" si="503"/>
        <v>R8 </v>
      </c>
      <c r="M2728" s="23" t="s">
        <v>816</v>
      </c>
      <c r="N2728" s="23" t="s">
        <v>817</v>
      </c>
      <c r="O2728" s="23" t="s">
        <v>2522</v>
      </c>
      <c r="P2728" s="23">
        <v>23964</v>
      </c>
      <c r="Q2728" s="23">
        <v>1.4690000000000001</v>
      </c>
      <c r="R2728" s="23" t="s">
        <v>53</v>
      </c>
      <c r="S2728" s="23" t="s">
        <v>822</v>
      </c>
    </row>
    <row r="2729" spans="1:19" x14ac:dyDescent="0.35">
      <c r="A2729" s="23" t="str">
        <f t="shared" si="494"/>
        <v>Slavenburg Harald</v>
      </c>
      <c r="B2729" s="23" t="str">
        <f t="shared" si="495"/>
        <v>790.53.204.0</v>
      </c>
      <c r="C2729" s="23" t="str">
        <f t="shared" si="496"/>
        <v>R5</v>
      </c>
      <c r="D2729" s="23">
        <f t="shared" si="497"/>
        <v>5.0960000000000001</v>
      </c>
      <c r="E2729" s="23" t="str">
        <f t="shared" si="498"/>
        <v>70+</v>
      </c>
      <c r="F2729" s="23" t="str">
        <f t="shared" si="499"/>
        <v>A</v>
      </c>
      <c r="G2729" s="27" t="s">
        <v>4910</v>
      </c>
      <c r="H2729" s="27" t="str">
        <f t="shared" si="504"/>
        <v/>
      </c>
      <c r="I2729" s="23" t="str">
        <f t="shared" si="500"/>
        <v>Messieurs</v>
      </c>
      <c r="J2729" t="str">
        <f t="shared" si="501"/>
        <v>204.0</v>
      </c>
      <c r="K2729">
        <f t="shared" si="502"/>
        <v>2</v>
      </c>
      <c r="L2729" s="23" t="str">
        <f t="shared" si="503"/>
        <v>R5 </v>
      </c>
      <c r="M2729" s="23" t="s">
        <v>6301</v>
      </c>
      <c r="N2729" s="23" t="s">
        <v>6302</v>
      </c>
      <c r="O2729" s="23" t="s">
        <v>2536</v>
      </c>
      <c r="P2729" s="23">
        <v>4051</v>
      </c>
      <c r="Q2729" s="23">
        <v>5.0960000000000001</v>
      </c>
      <c r="R2729" s="23" t="s">
        <v>144</v>
      </c>
      <c r="S2729" s="23" t="s">
        <v>36</v>
      </c>
    </row>
    <row r="2730" spans="1:19" x14ac:dyDescent="0.35">
      <c r="A2730" s="23" t="str">
        <f t="shared" si="494"/>
        <v>Slizhevsky Fedor</v>
      </c>
      <c r="B2730" s="23" t="str">
        <f t="shared" si="495"/>
        <v>790.15.348.0</v>
      </c>
      <c r="C2730" s="23" t="str">
        <f t="shared" si="496"/>
        <v>R7</v>
      </c>
      <c r="D2730" s="23">
        <f t="shared" si="497"/>
        <v>2.157</v>
      </c>
      <c r="E2730" s="23" t="str">
        <f t="shared" si="498"/>
        <v>12&amp;U</v>
      </c>
      <c r="F2730" s="23" t="str">
        <f t="shared" si="499"/>
        <v>A</v>
      </c>
      <c r="G2730" s="27" t="s">
        <v>4910</v>
      </c>
      <c r="H2730" s="27" t="str">
        <f t="shared" si="504"/>
        <v/>
      </c>
      <c r="I2730" s="23" t="str">
        <f t="shared" si="500"/>
        <v>Messieurs</v>
      </c>
      <c r="J2730" t="str">
        <f t="shared" si="501"/>
        <v>348.0</v>
      </c>
      <c r="K2730">
        <f t="shared" si="502"/>
        <v>3</v>
      </c>
      <c r="L2730" s="23" t="str">
        <f t="shared" si="503"/>
        <v>R7 </v>
      </c>
      <c r="M2730" s="23" t="s">
        <v>6672</v>
      </c>
      <c r="N2730" s="23" t="s">
        <v>6673</v>
      </c>
      <c r="O2730" s="23" t="s">
        <v>2518</v>
      </c>
      <c r="P2730" s="23">
        <v>18226</v>
      </c>
      <c r="Q2730" s="23">
        <v>2.157</v>
      </c>
      <c r="R2730" s="23" t="s">
        <v>50</v>
      </c>
      <c r="S2730" s="23" t="s">
        <v>36</v>
      </c>
    </row>
    <row r="2731" spans="1:19" x14ac:dyDescent="0.35">
      <c r="A2731" s="23" t="str">
        <f t="shared" si="494"/>
        <v>Smith Arthur</v>
      </c>
      <c r="B2731" s="23" t="str">
        <f t="shared" si="495"/>
        <v>790.12.113.0</v>
      </c>
      <c r="C2731" s="23" t="str">
        <f t="shared" si="496"/>
        <v>R9</v>
      </c>
      <c r="D2731" s="23">
        <f t="shared" si="497"/>
        <v>0.75</v>
      </c>
      <c r="E2731" s="23" t="str">
        <f t="shared" si="498"/>
        <v>14&amp;U</v>
      </c>
      <c r="F2731" s="23" t="str">
        <f t="shared" si="499"/>
        <v>A</v>
      </c>
      <c r="G2731" s="27" t="s">
        <v>4909</v>
      </c>
      <c r="H2731" s="27" t="str">
        <f t="shared" si="504"/>
        <v/>
      </c>
      <c r="I2731" s="23" t="str">
        <f t="shared" si="500"/>
        <v>Messieurs</v>
      </c>
      <c r="J2731" t="str">
        <f t="shared" si="501"/>
        <v>113.0</v>
      </c>
      <c r="K2731">
        <f t="shared" si="502"/>
        <v>1</v>
      </c>
      <c r="L2731" s="23" t="str">
        <f t="shared" si="503"/>
        <v>R9 </v>
      </c>
      <c r="M2731" s="23" t="s">
        <v>5851</v>
      </c>
      <c r="N2731" s="23" t="s">
        <v>5852</v>
      </c>
      <c r="O2731" s="23" t="s">
        <v>2525</v>
      </c>
      <c r="P2731" s="23">
        <v>32606</v>
      </c>
      <c r="Q2731" s="23">
        <v>0.75</v>
      </c>
      <c r="R2731" s="23" t="s">
        <v>81</v>
      </c>
      <c r="S2731" s="23" t="s">
        <v>36</v>
      </c>
    </row>
    <row r="2732" spans="1:19" x14ac:dyDescent="0.35">
      <c r="A2732" s="23" t="str">
        <f t="shared" si="494"/>
        <v>Smith Deborah</v>
      </c>
      <c r="B2732" s="23" t="str">
        <f t="shared" si="495"/>
        <v>790.49.707.0</v>
      </c>
      <c r="C2732" s="23" t="str">
        <f t="shared" si="496"/>
        <v>R9</v>
      </c>
      <c r="D2732" s="23">
        <f t="shared" si="497"/>
        <v>0.75</v>
      </c>
      <c r="E2732" s="23" t="str">
        <f t="shared" si="498"/>
        <v>75+</v>
      </c>
      <c r="F2732" s="23" t="str">
        <f t="shared" si="499"/>
        <v>S</v>
      </c>
      <c r="G2732" s="27" t="s">
        <v>3273</v>
      </c>
      <c r="H2732" s="27" t="str">
        <f t="shared" si="504"/>
        <v/>
      </c>
      <c r="I2732" s="23" t="str">
        <f t="shared" si="500"/>
        <v>Dames</v>
      </c>
      <c r="J2732" t="str">
        <f t="shared" si="501"/>
        <v>707.0</v>
      </c>
      <c r="K2732">
        <f t="shared" si="502"/>
        <v>7</v>
      </c>
      <c r="L2732" s="23" t="str">
        <f t="shared" si="503"/>
        <v>R9 </v>
      </c>
      <c r="M2732" s="23" t="s">
        <v>3379</v>
      </c>
      <c r="N2732" s="23" t="s">
        <v>3380</v>
      </c>
      <c r="O2732" s="23" t="s">
        <v>2525</v>
      </c>
      <c r="P2732" s="23">
        <v>11849</v>
      </c>
      <c r="Q2732" s="23">
        <v>0.75</v>
      </c>
      <c r="R2732" s="23" t="s">
        <v>155</v>
      </c>
      <c r="S2732" s="23" t="s">
        <v>822</v>
      </c>
    </row>
    <row r="2733" spans="1:19" x14ac:dyDescent="0.35">
      <c r="A2733" s="23" t="str">
        <f t="shared" si="494"/>
        <v>Smith Nathaniel</v>
      </c>
      <c r="B2733" s="23" t="str">
        <f t="shared" si="495"/>
        <v>790.76.484.0</v>
      </c>
      <c r="C2733" s="23" t="str">
        <f t="shared" si="496"/>
        <v>R7</v>
      </c>
      <c r="D2733" s="23">
        <f t="shared" si="497"/>
        <v>2.1280000000000001</v>
      </c>
      <c r="E2733" s="23" t="str">
        <f t="shared" si="498"/>
        <v>50+</v>
      </c>
      <c r="F2733" s="23" t="str">
        <f t="shared" si="499"/>
        <v>A</v>
      </c>
      <c r="G2733" s="27" t="s">
        <v>4909</v>
      </c>
      <c r="H2733" s="27" t="str">
        <f t="shared" si="504"/>
        <v/>
      </c>
      <c r="I2733" s="23" t="str">
        <f t="shared" si="500"/>
        <v>Messieurs</v>
      </c>
      <c r="J2733" t="str">
        <f t="shared" si="501"/>
        <v>484.0</v>
      </c>
      <c r="K2733">
        <f t="shared" si="502"/>
        <v>4</v>
      </c>
      <c r="L2733" s="23" t="str">
        <f t="shared" si="503"/>
        <v>R7 </v>
      </c>
      <c r="M2733" s="23" t="s">
        <v>5719</v>
      </c>
      <c r="N2733" s="23" t="s">
        <v>5720</v>
      </c>
      <c r="O2733" s="23" t="s">
        <v>2518</v>
      </c>
      <c r="P2733" s="23">
        <v>18454</v>
      </c>
      <c r="Q2733" s="23">
        <v>2.1280000000000001</v>
      </c>
      <c r="R2733" s="23" t="s">
        <v>39</v>
      </c>
      <c r="S2733" s="23" t="s">
        <v>36</v>
      </c>
    </row>
    <row r="2734" spans="1:19" x14ac:dyDescent="0.35">
      <c r="A2734" s="23" t="str">
        <f t="shared" si="494"/>
        <v>Smith Vanessa</v>
      </c>
      <c r="B2734" s="23" t="str">
        <f t="shared" si="495"/>
        <v>790.74.751.0</v>
      </c>
      <c r="C2734" s="23" t="str">
        <f t="shared" si="496"/>
        <v>R6</v>
      </c>
      <c r="D2734" s="23">
        <f t="shared" si="497"/>
        <v>4.37</v>
      </c>
      <c r="E2734" s="23" t="str">
        <f t="shared" si="498"/>
        <v>50+</v>
      </c>
      <c r="F2734" s="23" t="str">
        <f t="shared" si="499"/>
        <v>A</v>
      </c>
      <c r="G2734" s="27" t="s">
        <v>4337</v>
      </c>
      <c r="H2734" s="27" t="str">
        <f t="shared" si="504"/>
        <v/>
      </c>
      <c r="I2734" s="23" t="str">
        <f t="shared" si="500"/>
        <v>Dames</v>
      </c>
      <c r="J2734" t="str">
        <f t="shared" si="501"/>
        <v>751.0</v>
      </c>
      <c r="K2734">
        <f t="shared" si="502"/>
        <v>7</v>
      </c>
      <c r="L2734" s="23" t="str">
        <f t="shared" si="503"/>
        <v>R6 </v>
      </c>
      <c r="M2734" s="23" t="s">
        <v>3329</v>
      </c>
      <c r="N2734" s="23" t="s">
        <v>3330</v>
      </c>
      <c r="O2734" s="23" t="s">
        <v>2517</v>
      </c>
      <c r="P2734" s="23">
        <v>2199</v>
      </c>
      <c r="Q2734" s="23">
        <v>4.37</v>
      </c>
      <c r="R2734" s="23" t="s">
        <v>39</v>
      </c>
      <c r="S2734" s="23" t="s">
        <v>36</v>
      </c>
    </row>
    <row r="2735" spans="1:19" x14ac:dyDescent="0.35">
      <c r="A2735" s="23" t="str">
        <f t="shared" si="494"/>
        <v>Snider Dacia</v>
      </c>
      <c r="B2735" s="23" t="str">
        <f t="shared" si="495"/>
        <v>790.77.518.0</v>
      </c>
      <c r="C2735" s="23" t="str">
        <f t="shared" si="496"/>
        <v>R9</v>
      </c>
      <c r="D2735" s="23">
        <f t="shared" si="497"/>
        <v>0.75</v>
      </c>
      <c r="E2735" s="23" t="str">
        <f t="shared" si="498"/>
        <v>45+</v>
      </c>
      <c r="F2735" s="23" t="str">
        <f t="shared" si="499"/>
        <v>S</v>
      </c>
      <c r="G2735" s="27" t="s">
        <v>1733</v>
      </c>
      <c r="H2735" s="27" t="str">
        <f t="shared" si="504"/>
        <v/>
      </c>
      <c r="I2735" s="23" t="str">
        <f t="shared" si="500"/>
        <v>Dames</v>
      </c>
      <c r="J2735" t="str">
        <f t="shared" si="501"/>
        <v>518.0</v>
      </c>
      <c r="K2735">
        <f t="shared" si="502"/>
        <v>5</v>
      </c>
      <c r="L2735" s="23" t="str">
        <f t="shared" si="503"/>
        <v>R9 </v>
      </c>
      <c r="M2735" s="23" t="s">
        <v>2681</v>
      </c>
      <c r="N2735" s="23" t="s">
        <v>2682</v>
      </c>
      <c r="O2735" s="23" t="s">
        <v>2525</v>
      </c>
      <c r="P2735" s="23">
        <v>11849</v>
      </c>
      <c r="Q2735" s="23">
        <v>0.75</v>
      </c>
      <c r="R2735" s="23" t="s">
        <v>76</v>
      </c>
      <c r="S2735" s="23" t="s">
        <v>822</v>
      </c>
    </row>
    <row r="2736" spans="1:19" x14ac:dyDescent="0.35">
      <c r="A2736" s="23" t="str">
        <f t="shared" si="494"/>
        <v>Sofia Mattia</v>
      </c>
      <c r="B2736" s="23" t="str">
        <f t="shared" si="495"/>
        <v>791.15.363.0</v>
      </c>
      <c r="C2736" s="23" t="str">
        <f t="shared" si="496"/>
        <v>R9</v>
      </c>
      <c r="D2736" s="23">
        <f t="shared" si="497"/>
        <v>0.75</v>
      </c>
      <c r="E2736" s="23" t="str">
        <f t="shared" si="498"/>
        <v>12&amp;U</v>
      </c>
      <c r="F2736" s="23" t="str">
        <f t="shared" si="499"/>
        <v>A</v>
      </c>
      <c r="G2736" s="27" t="s">
        <v>29</v>
      </c>
      <c r="H2736" s="27" t="str">
        <f t="shared" si="504"/>
        <v/>
      </c>
      <c r="I2736" s="23" t="str">
        <f t="shared" si="500"/>
        <v>Messieurs</v>
      </c>
      <c r="J2736" t="str">
        <f t="shared" si="501"/>
        <v>363.0</v>
      </c>
      <c r="K2736">
        <f t="shared" si="502"/>
        <v>3</v>
      </c>
      <c r="L2736" s="23" t="str">
        <f t="shared" si="503"/>
        <v>R9 </v>
      </c>
      <c r="M2736" s="23" t="s">
        <v>5588</v>
      </c>
      <c r="N2736" s="23" t="s">
        <v>5589</v>
      </c>
      <c r="O2736" s="23" t="s">
        <v>2525</v>
      </c>
      <c r="P2736" s="23">
        <v>32606</v>
      </c>
      <c r="Q2736" s="23">
        <v>0.75</v>
      </c>
      <c r="R2736" s="23" t="s">
        <v>50</v>
      </c>
      <c r="S2736" s="23" t="s">
        <v>36</v>
      </c>
    </row>
    <row r="2737" spans="1:19" x14ac:dyDescent="0.35">
      <c r="A2737" s="23" t="str">
        <f t="shared" si="494"/>
        <v>Sofia Paolo</v>
      </c>
      <c r="B2737" s="23" t="str">
        <f t="shared" si="495"/>
        <v>791.12.463.0</v>
      </c>
      <c r="C2737" s="23" t="str">
        <f t="shared" si="496"/>
        <v>R6</v>
      </c>
      <c r="D2737" s="23">
        <f t="shared" si="497"/>
        <v>4.2149999999999999</v>
      </c>
      <c r="E2737" s="23" t="str">
        <f t="shared" si="498"/>
        <v>14&amp;U</v>
      </c>
      <c r="F2737" s="23" t="str">
        <f t="shared" si="499"/>
        <v>A</v>
      </c>
      <c r="G2737" s="27" t="s">
        <v>7005</v>
      </c>
      <c r="H2737" s="27" t="str">
        <f t="shared" si="504"/>
        <v/>
      </c>
      <c r="I2737" s="23" t="str">
        <f t="shared" si="500"/>
        <v>Messieurs</v>
      </c>
      <c r="J2737" t="str">
        <f t="shared" si="501"/>
        <v>463.0</v>
      </c>
      <c r="K2737">
        <f t="shared" si="502"/>
        <v>4</v>
      </c>
      <c r="L2737" s="23" t="str">
        <f t="shared" si="503"/>
        <v>R6 </v>
      </c>
      <c r="M2737" s="23" t="s">
        <v>3208</v>
      </c>
      <c r="N2737" s="23" t="s">
        <v>3209</v>
      </c>
      <c r="O2737" s="23" t="s">
        <v>2517</v>
      </c>
      <c r="P2737" s="23">
        <v>6806</v>
      </c>
      <c r="Q2737" s="23">
        <v>4.2149999999999999</v>
      </c>
      <c r="R2737" s="23" t="s">
        <v>81</v>
      </c>
      <c r="S2737" s="23" t="s">
        <v>36</v>
      </c>
    </row>
    <row r="2738" spans="1:19" x14ac:dyDescent="0.35">
      <c r="A2738" s="23" t="str">
        <f t="shared" si="494"/>
        <v>Soos Laszlo</v>
      </c>
      <c r="B2738" s="23" t="str">
        <f t="shared" si="495"/>
        <v>792.57.423.0</v>
      </c>
      <c r="C2738" s="23" t="str">
        <f t="shared" si="496"/>
        <v>R9</v>
      </c>
      <c r="D2738" s="23">
        <f t="shared" si="497"/>
        <v>0.75</v>
      </c>
      <c r="E2738" s="23" t="str">
        <f t="shared" si="498"/>
        <v>65+</v>
      </c>
      <c r="F2738" s="23" t="str">
        <f t="shared" si="499"/>
        <v>S</v>
      </c>
      <c r="G2738" s="27" t="s">
        <v>497</v>
      </c>
      <c r="H2738" s="27" t="str">
        <f t="shared" si="504"/>
        <v/>
      </c>
      <c r="I2738" s="23" t="str">
        <f t="shared" si="500"/>
        <v>Messieurs</v>
      </c>
      <c r="J2738" t="str">
        <f t="shared" si="501"/>
        <v>423.0</v>
      </c>
      <c r="K2738">
        <f t="shared" si="502"/>
        <v>4</v>
      </c>
      <c r="L2738" s="23" t="str">
        <f t="shared" si="503"/>
        <v>R9 </v>
      </c>
      <c r="M2738" s="23" t="s">
        <v>1313</v>
      </c>
      <c r="N2738" s="23" t="s">
        <v>1314</v>
      </c>
      <c r="O2738" s="23" t="s">
        <v>2525</v>
      </c>
      <c r="P2738" s="23">
        <v>32606</v>
      </c>
      <c r="Q2738" s="23">
        <v>0.75</v>
      </c>
      <c r="R2738" s="23" t="s">
        <v>96</v>
      </c>
      <c r="S2738" s="23" t="s">
        <v>822</v>
      </c>
    </row>
    <row r="2739" spans="1:19" x14ac:dyDescent="0.35">
      <c r="A2739" s="23" t="str">
        <f t="shared" si="494"/>
        <v>Sorace Valerio</v>
      </c>
      <c r="B2739" s="23" t="str">
        <f t="shared" si="495"/>
        <v>792.40.127.0</v>
      </c>
      <c r="C2739" s="23" t="str">
        <f t="shared" si="496"/>
        <v>R9</v>
      </c>
      <c r="D2739" s="23">
        <f t="shared" si="497"/>
        <v>0.75</v>
      </c>
      <c r="E2739" s="23" t="str">
        <f t="shared" si="498"/>
        <v>85+</v>
      </c>
      <c r="F2739" s="23" t="str">
        <f t="shared" si="499"/>
        <v>S</v>
      </c>
      <c r="G2739" s="27" t="s">
        <v>5553</v>
      </c>
      <c r="H2739" s="27" t="str">
        <f t="shared" si="504"/>
        <v/>
      </c>
      <c r="I2739" s="23" t="str">
        <f t="shared" si="500"/>
        <v>Messieurs</v>
      </c>
      <c r="J2739" t="str">
        <f t="shared" si="501"/>
        <v>127.0</v>
      </c>
      <c r="K2739">
        <f t="shared" si="502"/>
        <v>1</v>
      </c>
      <c r="L2739" s="23" t="str">
        <f t="shared" si="503"/>
        <v>R9 </v>
      </c>
      <c r="M2739" s="23" t="s">
        <v>5407</v>
      </c>
      <c r="N2739" s="23" t="s">
        <v>5408</v>
      </c>
      <c r="O2739" s="23" t="s">
        <v>2525</v>
      </c>
      <c r="P2739" s="23">
        <v>32606</v>
      </c>
      <c r="Q2739" s="23">
        <v>0.75</v>
      </c>
      <c r="R2739" s="23" t="s">
        <v>3605</v>
      </c>
      <c r="S2739" s="23" t="s">
        <v>822</v>
      </c>
    </row>
    <row r="2740" spans="1:19" x14ac:dyDescent="0.35">
      <c r="A2740" s="23" t="str">
        <f t="shared" si="494"/>
        <v>Soudani Fares</v>
      </c>
      <c r="B2740" s="23" t="str">
        <f t="shared" si="495"/>
        <v>792.12.441.0</v>
      </c>
      <c r="C2740" s="23" t="str">
        <f t="shared" si="496"/>
        <v>R9</v>
      </c>
      <c r="D2740" s="23">
        <f t="shared" si="497"/>
        <v>0.75</v>
      </c>
      <c r="E2740" s="23" t="str">
        <f t="shared" si="498"/>
        <v>14&amp;U</v>
      </c>
      <c r="F2740" s="23" t="str">
        <f t="shared" si="499"/>
        <v>A</v>
      </c>
      <c r="G2740" s="27" t="s">
        <v>4910</v>
      </c>
      <c r="H2740" s="27" t="str">
        <f t="shared" si="504"/>
        <v/>
      </c>
      <c r="I2740" s="23" t="str">
        <f t="shared" si="500"/>
        <v>Messieurs</v>
      </c>
      <c r="J2740" t="str">
        <f t="shared" si="501"/>
        <v>441.0</v>
      </c>
      <c r="K2740">
        <f t="shared" si="502"/>
        <v>4</v>
      </c>
      <c r="L2740" s="23" t="str">
        <f t="shared" si="503"/>
        <v>R9 </v>
      </c>
      <c r="M2740" s="23" t="s">
        <v>6808</v>
      </c>
      <c r="N2740" s="23" t="s">
        <v>6809</v>
      </c>
      <c r="O2740" s="23" t="s">
        <v>2525</v>
      </c>
      <c r="P2740" s="23">
        <v>32606</v>
      </c>
      <c r="Q2740" s="23">
        <v>0.75</v>
      </c>
      <c r="R2740" s="23" t="s">
        <v>81</v>
      </c>
      <c r="S2740" s="23" t="s">
        <v>36</v>
      </c>
    </row>
    <row r="2741" spans="1:19" x14ac:dyDescent="0.35">
      <c r="A2741" s="23" t="str">
        <f t="shared" si="494"/>
        <v>Soulade Cyril</v>
      </c>
      <c r="B2741" s="23" t="str">
        <f t="shared" si="495"/>
        <v>792.77.313.0</v>
      </c>
      <c r="C2741" s="23" t="str">
        <f t="shared" si="496"/>
        <v>R6</v>
      </c>
      <c r="D2741" s="23">
        <f t="shared" si="497"/>
        <v>3.766</v>
      </c>
      <c r="E2741" s="23" t="str">
        <f t="shared" si="498"/>
        <v>45+</v>
      </c>
      <c r="F2741" s="23" t="str">
        <f t="shared" si="499"/>
        <v>A</v>
      </c>
      <c r="G2741" s="27" t="s">
        <v>2783</v>
      </c>
      <c r="H2741" s="27" t="str">
        <f t="shared" si="504"/>
        <v/>
      </c>
      <c r="I2741" s="23" t="str">
        <f t="shared" si="500"/>
        <v>Messieurs</v>
      </c>
      <c r="J2741" t="str">
        <f t="shared" si="501"/>
        <v>313.0</v>
      </c>
      <c r="K2741">
        <f t="shared" si="502"/>
        <v>3</v>
      </c>
      <c r="L2741" s="23" t="str">
        <f t="shared" si="503"/>
        <v>R6 </v>
      </c>
      <c r="M2741" s="23" t="s">
        <v>4052</v>
      </c>
      <c r="N2741" s="23" t="s">
        <v>4053</v>
      </c>
      <c r="O2741" s="23" t="s">
        <v>2517</v>
      </c>
      <c r="P2741" s="23">
        <v>8690</v>
      </c>
      <c r="Q2741" s="23">
        <v>3.766</v>
      </c>
      <c r="R2741" s="23" t="s">
        <v>76</v>
      </c>
      <c r="S2741" s="23" t="s">
        <v>36</v>
      </c>
    </row>
    <row r="2742" spans="1:19" x14ac:dyDescent="0.35">
      <c r="A2742" s="23" t="str">
        <f t="shared" si="494"/>
        <v>Soulie Antoine</v>
      </c>
      <c r="B2742" s="23" t="str">
        <f t="shared" si="495"/>
        <v>792.02.376.0</v>
      </c>
      <c r="C2742" s="23" t="str">
        <f t="shared" si="496"/>
        <v>R9</v>
      </c>
      <c r="D2742" s="23">
        <f t="shared" si="497"/>
        <v>0.75</v>
      </c>
      <c r="E2742" s="23" t="str">
        <f t="shared" si="498"/>
        <v>A</v>
      </c>
      <c r="F2742" s="23" t="str">
        <f t="shared" si="499"/>
        <v>S</v>
      </c>
      <c r="G2742" s="27" t="s">
        <v>493</v>
      </c>
      <c r="H2742" s="27" t="str">
        <f t="shared" si="504"/>
        <v/>
      </c>
      <c r="I2742" s="23" t="str">
        <f t="shared" si="500"/>
        <v>Messieurs</v>
      </c>
      <c r="J2742" t="str">
        <f t="shared" si="501"/>
        <v>376.0</v>
      </c>
      <c r="K2742">
        <f t="shared" si="502"/>
        <v>3</v>
      </c>
      <c r="L2742" s="23" t="str">
        <f t="shared" si="503"/>
        <v>R9 </v>
      </c>
      <c r="M2742" s="23" t="s">
        <v>445</v>
      </c>
      <c r="N2742" s="23" t="s">
        <v>446</v>
      </c>
      <c r="O2742" s="23" t="s">
        <v>2525</v>
      </c>
      <c r="P2742" s="23">
        <v>32606</v>
      </c>
      <c r="Q2742" s="23">
        <v>0.75</v>
      </c>
      <c r="R2742" s="23" t="s">
        <v>36</v>
      </c>
      <c r="S2742" s="23" t="s">
        <v>822</v>
      </c>
    </row>
    <row r="2743" spans="1:19" x14ac:dyDescent="0.35">
      <c r="A2743" s="23" t="str">
        <f t="shared" si="494"/>
        <v>Soulier Benjamin</v>
      </c>
      <c r="B2743" s="23" t="str">
        <f t="shared" si="495"/>
        <v>792.98.339.0</v>
      </c>
      <c r="C2743" s="23" t="str">
        <f t="shared" si="496"/>
        <v>R9</v>
      </c>
      <c r="D2743" s="23">
        <f t="shared" si="497"/>
        <v>0.75</v>
      </c>
      <c r="E2743" s="23" t="str">
        <f t="shared" si="498"/>
        <v>A</v>
      </c>
      <c r="F2743" s="23" t="str">
        <f t="shared" si="499"/>
        <v>S</v>
      </c>
      <c r="G2743" s="27" t="s">
        <v>493</v>
      </c>
      <c r="H2743" s="27" t="str">
        <f t="shared" si="504"/>
        <v/>
      </c>
      <c r="I2743" s="23" t="str">
        <f t="shared" si="500"/>
        <v>Messieurs</v>
      </c>
      <c r="J2743" t="str">
        <f t="shared" si="501"/>
        <v>339.0</v>
      </c>
      <c r="K2743">
        <f t="shared" si="502"/>
        <v>3</v>
      </c>
      <c r="L2743" s="23" t="str">
        <f t="shared" si="503"/>
        <v>R9 </v>
      </c>
      <c r="M2743" s="23" t="s">
        <v>1018</v>
      </c>
      <c r="N2743" s="23" t="s">
        <v>1019</v>
      </c>
      <c r="O2743" s="23" t="s">
        <v>2525</v>
      </c>
      <c r="P2743" s="23">
        <v>32606</v>
      </c>
      <c r="Q2743" s="23">
        <v>0.75</v>
      </c>
      <c r="R2743" s="23" t="s">
        <v>36</v>
      </c>
      <c r="S2743" s="23" t="s">
        <v>822</v>
      </c>
    </row>
    <row r="2744" spans="1:19" x14ac:dyDescent="0.35">
      <c r="A2744" s="23" t="str">
        <f t="shared" si="494"/>
        <v>Spannagel Jayden</v>
      </c>
      <c r="B2744" s="23" t="str">
        <f t="shared" si="495"/>
        <v>749.15.285.0</v>
      </c>
      <c r="C2744" s="23" t="str">
        <f t="shared" si="496"/>
        <v>R9</v>
      </c>
      <c r="D2744" s="23">
        <f t="shared" si="497"/>
        <v>0.745</v>
      </c>
      <c r="E2744" s="23" t="str">
        <f t="shared" si="498"/>
        <v>12&amp;U</v>
      </c>
      <c r="F2744" s="23" t="str">
        <f t="shared" si="499"/>
        <v>A</v>
      </c>
      <c r="G2744" s="27" t="s">
        <v>2783</v>
      </c>
      <c r="H2744" s="27" t="str">
        <f t="shared" si="504"/>
        <v/>
      </c>
      <c r="I2744" s="23" t="str">
        <f t="shared" si="500"/>
        <v>Messieurs</v>
      </c>
      <c r="J2744" t="str">
        <f t="shared" si="501"/>
        <v>285.0</v>
      </c>
      <c r="K2744">
        <f t="shared" si="502"/>
        <v>2</v>
      </c>
      <c r="L2744" s="23" t="str">
        <f t="shared" si="503"/>
        <v>R9 </v>
      </c>
      <c r="M2744" s="23" t="s">
        <v>5068</v>
      </c>
      <c r="N2744" s="23" t="s">
        <v>5069</v>
      </c>
      <c r="O2744" s="23" t="s">
        <v>2525</v>
      </c>
      <c r="P2744" s="23">
        <v>44992</v>
      </c>
      <c r="Q2744" s="23">
        <v>0.745</v>
      </c>
      <c r="R2744" s="23" t="s">
        <v>50</v>
      </c>
      <c r="S2744" s="23" t="s">
        <v>36</v>
      </c>
    </row>
    <row r="2745" spans="1:19" x14ac:dyDescent="0.35">
      <c r="A2745" s="23" t="str">
        <f t="shared" si="494"/>
        <v>Spannagel Kyle</v>
      </c>
      <c r="B2745" s="23" t="str">
        <f t="shared" si="495"/>
        <v>793.15.349.0</v>
      </c>
      <c r="C2745" s="23" t="str">
        <f t="shared" si="496"/>
        <v>R9</v>
      </c>
      <c r="D2745" s="23">
        <f t="shared" si="497"/>
        <v>0.86099999999999999</v>
      </c>
      <c r="E2745" s="23" t="str">
        <f t="shared" si="498"/>
        <v>12&amp;U</v>
      </c>
      <c r="F2745" s="23" t="str">
        <f t="shared" si="499"/>
        <v>A</v>
      </c>
      <c r="G2745" s="27" t="s">
        <v>2783</v>
      </c>
      <c r="H2745" s="27" t="str">
        <f t="shared" si="504"/>
        <v/>
      </c>
      <c r="I2745" s="23" t="str">
        <f t="shared" si="500"/>
        <v>Messieurs</v>
      </c>
      <c r="J2745" t="str">
        <f t="shared" si="501"/>
        <v>349.0</v>
      </c>
      <c r="K2745">
        <f t="shared" si="502"/>
        <v>3</v>
      </c>
      <c r="L2745" s="23" t="str">
        <f t="shared" si="503"/>
        <v>R9 </v>
      </c>
      <c r="M2745" s="23" t="s">
        <v>4080</v>
      </c>
      <c r="N2745" s="23" t="s">
        <v>4081</v>
      </c>
      <c r="O2745" s="23" t="s">
        <v>2525</v>
      </c>
      <c r="P2745" s="23">
        <v>31017</v>
      </c>
      <c r="Q2745" s="23">
        <v>0.86099999999999999</v>
      </c>
      <c r="R2745" s="23" t="s">
        <v>50</v>
      </c>
      <c r="S2745" s="23" t="s">
        <v>36</v>
      </c>
    </row>
    <row r="2746" spans="1:19" x14ac:dyDescent="0.35">
      <c r="A2746" s="23" t="str">
        <f t="shared" si="494"/>
        <v>Spencer Jonathan</v>
      </c>
      <c r="B2746" s="23" t="str">
        <f t="shared" si="495"/>
        <v>793.84.372.0</v>
      </c>
      <c r="C2746" s="23" t="str">
        <f t="shared" si="496"/>
        <v>R7</v>
      </c>
      <c r="D2746" s="23">
        <f t="shared" si="497"/>
        <v>3.14</v>
      </c>
      <c r="E2746" s="23" t="str">
        <f t="shared" si="498"/>
        <v>40+</v>
      </c>
      <c r="F2746" s="23" t="str">
        <f t="shared" si="499"/>
        <v>A</v>
      </c>
      <c r="G2746" s="27" t="s">
        <v>1733</v>
      </c>
      <c r="H2746" s="27" t="str">
        <f t="shared" si="504"/>
        <v/>
      </c>
      <c r="I2746" s="23" t="str">
        <f t="shared" si="500"/>
        <v>Messieurs</v>
      </c>
      <c r="J2746" t="str">
        <f t="shared" si="501"/>
        <v>372.0</v>
      </c>
      <c r="K2746">
        <f t="shared" si="502"/>
        <v>3</v>
      </c>
      <c r="L2746" s="23" t="str">
        <f t="shared" si="503"/>
        <v>R7 </v>
      </c>
      <c r="M2746" s="23" t="s">
        <v>3180</v>
      </c>
      <c r="N2746" s="23" t="s">
        <v>3181</v>
      </c>
      <c r="O2746" s="23" t="s">
        <v>2518</v>
      </c>
      <c r="P2746" s="23">
        <v>11868</v>
      </c>
      <c r="Q2746" s="23">
        <v>3.14</v>
      </c>
      <c r="R2746" s="23" t="s">
        <v>68</v>
      </c>
      <c r="S2746" s="23" t="s">
        <v>36</v>
      </c>
    </row>
    <row r="2747" spans="1:19" x14ac:dyDescent="0.35">
      <c r="A2747" s="23" t="str">
        <f t="shared" si="494"/>
        <v>Spera Matt</v>
      </c>
      <c r="B2747" s="23" t="str">
        <f t="shared" si="495"/>
        <v>793.08.103.0</v>
      </c>
      <c r="C2747" s="23" t="str">
        <f t="shared" si="496"/>
        <v>R5</v>
      </c>
      <c r="D2747" s="23">
        <f t="shared" si="497"/>
        <v>5.5730000000000004</v>
      </c>
      <c r="E2747" s="23" t="str">
        <f t="shared" si="498"/>
        <v>18&amp;U</v>
      </c>
      <c r="F2747" s="23" t="str">
        <f t="shared" si="499"/>
        <v>A</v>
      </c>
      <c r="G2747" s="27" t="s">
        <v>3257</v>
      </c>
      <c r="H2747" s="27" t="str">
        <f t="shared" si="504"/>
        <v/>
      </c>
      <c r="I2747" s="23" t="str">
        <f t="shared" si="500"/>
        <v>Messieurs</v>
      </c>
      <c r="J2747" t="str">
        <f t="shared" si="501"/>
        <v>103.0</v>
      </c>
      <c r="K2747">
        <f t="shared" si="502"/>
        <v>1</v>
      </c>
      <c r="L2747" s="23" t="str">
        <f t="shared" si="503"/>
        <v>R5 </v>
      </c>
      <c r="M2747" s="23" t="s">
        <v>5606</v>
      </c>
      <c r="N2747" s="23" t="s">
        <v>5607</v>
      </c>
      <c r="O2747" s="23" t="s">
        <v>2536</v>
      </c>
      <c r="P2747" s="23">
        <v>3017</v>
      </c>
      <c r="Q2747" s="23">
        <v>5.5730000000000004</v>
      </c>
      <c r="R2747" s="23" t="s">
        <v>71</v>
      </c>
      <c r="S2747" s="23" t="s">
        <v>36</v>
      </c>
    </row>
    <row r="2748" spans="1:19" x14ac:dyDescent="0.35">
      <c r="A2748" s="23" t="str">
        <f t="shared" si="494"/>
        <v>Spillman Evan</v>
      </c>
      <c r="B2748" s="23" t="str">
        <f t="shared" si="495"/>
        <v>794.10.419.0</v>
      </c>
      <c r="C2748" s="23" t="str">
        <f t="shared" si="496"/>
        <v>R9</v>
      </c>
      <c r="D2748" s="23">
        <f t="shared" si="497"/>
        <v>0.75</v>
      </c>
      <c r="E2748" s="23" t="str">
        <f t="shared" si="498"/>
        <v>16&amp;U</v>
      </c>
      <c r="F2748" s="23" t="str">
        <f t="shared" si="499"/>
        <v>S</v>
      </c>
      <c r="G2748" s="27" t="s">
        <v>5553</v>
      </c>
      <c r="H2748" s="27" t="str">
        <f t="shared" si="504"/>
        <v/>
      </c>
      <c r="I2748" s="23" t="str">
        <f t="shared" si="500"/>
        <v>Messieurs</v>
      </c>
      <c r="J2748" t="str">
        <f t="shared" si="501"/>
        <v>419.0</v>
      </c>
      <c r="K2748">
        <f t="shared" si="502"/>
        <v>4</v>
      </c>
      <c r="L2748" s="23" t="str">
        <f t="shared" si="503"/>
        <v>R9 </v>
      </c>
      <c r="M2748" s="23" t="s">
        <v>5499</v>
      </c>
      <c r="N2748" s="23" t="s">
        <v>5500</v>
      </c>
      <c r="O2748" s="23" t="s">
        <v>2525</v>
      </c>
      <c r="P2748" s="23">
        <v>32606</v>
      </c>
      <c r="Q2748" s="23">
        <v>0.75</v>
      </c>
      <c r="R2748" s="23" t="s">
        <v>85</v>
      </c>
      <c r="S2748" s="23" t="s">
        <v>822</v>
      </c>
    </row>
    <row r="2749" spans="1:19" x14ac:dyDescent="0.35">
      <c r="A2749" s="23" t="str">
        <f t="shared" si="494"/>
        <v>Spillmann Gustav</v>
      </c>
      <c r="B2749" s="23" t="str">
        <f t="shared" si="495"/>
        <v>794.98.237.0</v>
      </c>
      <c r="C2749" s="23" t="str">
        <f t="shared" si="496"/>
        <v>R9</v>
      </c>
      <c r="D2749" s="23">
        <f t="shared" si="497"/>
        <v>0.75</v>
      </c>
      <c r="E2749" s="23" t="str">
        <f t="shared" si="498"/>
        <v>A</v>
      </c>
      <c r="F2749" s="23" t="str">
        <f t="shared" si="499"/>
        <v>S</v>
      </c>
      <c r="G2749" s="27" t="s">
        <v>493</v>
      </c>
      <c r="H2749" s="27" t="str">
        <f t="shared" si="504"/>
        <v/>
      </c>
      <c r="I2749" s="23" t="str">
        <f t="shared" si="500"/>
        <v>Messieurs</v>
      </c>
      <c r="J2749" t="str">
        <f t="shared" si="501"/>
        <v>237.0</v>
      </c>
      <c r="K2749">
        <f t="shared" si="502"/>
        <v>2</v>
      </c>
      <c r="L2749" s="23" t="str">
        <f t="shared" si="503"/>
        <v>R9 </v>
      </c>
      <c r="M2749" s="23" t="s">
        <v>1020</v>
      </c>
      <c r="N2749" s="23" t="s">
        <v>1021</v>
      </c>
      <c r="O2749" s="23" t="s">
        <v>2525</v>
      </c>
      <c r="P2749" s="23">
        <v>32606</v>
      </c>
      <c r="Q2749" s="23">
        <v>0.75</v>
      </c>
      <c r="R2749" s="23" t="s">
        <v>36</v>
      </c>
      <c r="S2749" s="23" t="s">
        <v>822</v>
      </c>
    </row>
    <row r="2750" spans="1:19" x14ac:dyDescent="0.35">
      <c r="A2750" s="23" t="str">
        <f t="shared" si="494"/>
        <v>Spinedi Arnaud</v>
      </c>
      <c r="B2750" s="23" t="str">
        <f t="shared" si="495"/>
        <v>794.03.442.0</v>
      </c>
      <c r="C2750" s="23" t="str">
        <f t="shared" si="496"/>
        <v>R9</v>
      </c>
      <c r="D2750" s="23">
        <f t="shared" si="497"/>
        <v>0.75</v>
      </c>
      <c r="E2750" s="23" t="str">
        <f t="shared" si="498"/>
        <v>A</v>
      </c>
      <c r="F2750" s="23" t="str">
        <f t="shared" si="499"/>
        <v>S</v>
      </c>
      <c r="G2750" s="27" t="s">
        <v>2783</v>
      </c>
      <c r="H2750" s="27" t="str">
        <f t="shared" si="504"/>
        <v/>
      </c>
      <c r="I2750" s="23" t="str">
        <f t="shared" si="500"/>
        <v>Messieurs</v>
      </c>
      <c r="J2750" t="str">
        <f t="shared" si="501"/>
        <v>442.0</v>
      </c>
      <c r="K2750">
        <f t="shared" si="502"/>
        <v>4</v>
      </c>
      <c r="L2750" s="23" t="str">
        <f t="shared" si="503"/>
        <v>R9 </v>
      </c>
      <c r="M2750" s="23" t="s">
        <v>1655</v>
      </c>
      <c r="N2750" s="23" t="s">
        <v>1656</v>
      </c>
      <c r="O2750" s="23" t="s">
        <v>2525</v>
      </c>
      <c r="P2750" s="23">
        <v>32606</v>
      </c>
      <c r="Q2750" s="23">
        <v>0.75</v>
      </c>
      <c r="R2750" s="23" t="s">
        <v>36</v>
      </c>
      <c r="S2750" s="23" t="s">
        <v>822</v>
      </c>
    </row>
    <row r="2751" spans="1:19" x14ac:dyDescent="0.35">
      <c r="A2751" s="23" t="str">
        <f t="shared" si="494"/>
        <v>Spoerry Delphine</v>
      </c>
      <c r="B2751" s="23" t="str">
        <f t="shared" si="495"/>
        <v>795.56.538.0</v>
      </c>
      <c r="C2751" s="23" t="str">
        <f t="shared" si="496"/>
        <v>R6</v>
      </c>
      <c r="D2751" s="23">
        <f t="shared" si="497"/>
        <v>3.3420000000000001</v>
      </c>
      <c r="E2751" s="23" t="str">
        <f t="shared" si="498"/>
        <v>70+</v>
      </c>
      <c r="F2751" s="23" t="str">
        <f t="shared" si="499"/>
        <v>A</v>
      </c>
      <c r="G2751" s="27" t="s">
        <v>5553</v>
      </c>
      <c r="H2751" s="27" t="str">
        <f t="shared" si="504"/>
        <v/>
      </c>
      <c r="I2751" s="23" t="str">
        <f t="shared" si="500"/>
        <v>Dames</v>
      </c>
      <c r="J2751" t="str">
        <f t="shared" si="501"/>
        <v>538.0</v>
      </c>
      <c r="K2751">
        <f t="shared" si="502"/>
        <v>5</v>
      </c>
      <c r="L2751" s="23" t="str">
        <f t="shared" si="503"/>
        <v>R6 </v>
      </c>
      <c r="M2751" s="23" t="s">
        <v>5091</v>
      </c>
      <c r="N2751" s="23" t="s">
        <v>5092</v>
      </c>
      <c r="O2751" s="23" t="s">
        <v>2517</v>
      </c>
      <c r="P2751" s="23">
        <v>3776</v>
      </c>
      <c r="Q2751" s="23">
        <v>3.3420000000000001</v>
      </c>
      <c r="R2751" s="23" t="s">
        <v>144</v>
      </c>
      <c r="S2751" s="23" t="s">
        <v>36</v>
      </c>
    </row>
    <row r="2752" spans="1:19" x14ac:dyDescent="0.35">
      <c r="A2752" s="23" t="str">
        <f t="shared" si="494"/>
        <v>Sponsiello Eva</v>
      </c>
      <c r="B2752" s="23" t="str">
        <f t="shared" si="495"/>
        <v>795.04.706.0</v>
      </c>
      <c r="C2752" s="23" t="str">
        <f t="shared" si="496"/>
        <v>R7</v>
      </c>
      <c r="D2752" s="23">
        <f t="shared" si="497"/>
        <v>2.5830000000000002</v>
      </c>
      <c r="E2752" s="23" t="str">
        <f t="shared" si="498"/>
        <v>A</v>
      </c>
      <c r="F2752" s="23" t="str">
        <f t="shared" si="499"/>
        <v>A</v>
      </c>
      <c r="G2752" s="27" t="s">
        <v>3274</v>
      </c>
      <c r="H2752" s="27" t="str">
        <f t="shared" si="504"/>
        <v/>
      </c>
      <c r="I2752" s="23" t="str">
        <f t="shared" si="500"/>
        <v>Dames</v>
      </c>
      <c r="J2752" t="str">
        <f t="shared" si="501"/>
        <v>706.0</v>
      </c>
      <c r="K2752">
        <f t="shared" si="502"/>
        <v>7</v>
      </c>
      <c r="L2752" s="23" t="str">
        <f t="shared" si="503"/>
        <v>R7 </v>
      </c>
      <c r="M2752" s="23" t="s">
        <v>3644</v>
      </c>
      <c r="N2752" s="23" t="s">
        <v>3645</v>
      </c>
      <c r="O2752" s="23" t="s">
        <v>2518</v>
      </c>
      <c r="P2752" s="23">
        <v>5297</v>
      </c>
      <c r="Q2752" s="23">
        <v>2.5830000000000002</v>
      </c>
      <c r="R2752" s="23" t="s">
        <v>36</v>
      </c>
      <c r="S2752" s="23" t="s">
        <v>36</v>
      </c>
    </row>
    <row r="2753" spans="1:19" x14ac:dyDescent="0.35">
      <c r="A2753" s="23" t="str">
        <f t="shared" si="494"/>
        <v>Spring Thomas</v>
      </c>
      <c r="B2753" s="23" t="str">
        <f t="shared" si="495"/>
        <v>795.87.203.1</v>
      </c>
      <c r="C2753" s="23" t="str">
        <f t="shared" si="496"/>
        <v>R8</v>
      </c>
      <c r="D2753" s="23">
        <f t="shared" si="497"/>
        <v>1.2010000000000001</v>
      </c>
      <c r="E2753" s="23" t="str">
        <f t="shared" si="498"/>
        <v>35+</v>
      </c>
      <c r="F2753" s="23" t="str">
        <f t="shared" si="499"/>
        <v>A</v>
      </c>
      <c r="G2753" s="27" t="s">
        <v>2783</v>
      </c>
      <c r="H2753" s="27" t="str">
        <f t="shared" si="504"/>
        <v/>
      </c>
      <c r="I2753" s="23" t="str">
        <f t="shared" si="500"/>
        <v>Messieurs</v>
      </c>
      <c r="J2753" t="str">
        <f t="shared" si="501"/>
        <v>203.1</v>
      </c>
      <c r="K2753">
        <f t="shared" si="502"/>
        <v>2</v>
      </c>
      <c r="L2753" s="23" t="str">
        <f t="shared" si="503"/>
        <v>R8 </v>
      </c>
      <c r="M2753" s="23" t="s">
        <v>2240</v>
      </c>
      <c r="N2753" s="23" t="s">
        <v>2241</v>
      </c>
      <c r="O2753" s="23" t="s">
        <v>2522</v>
      </c>
      <c r="P2753" s="23">
        <v>26925</v>
      </c>
      <c r="Q2753" s="23">
        <v>1.2010000000000001</v>
      </c>
      <c r="R2753" s="23" t="s">
        <v>42</v>
      </c>
      <c r="S2753" s="23" t="s">
        <v>36</v>
      </c>
    </row>
    <row r="2754" spans="1:19" x14ac:dyDescent="0.35">
      <c r="A2754" s="23" t="str">
        <f t="shared" si="494"/>
        <v>Stachnio Marzena</v>
      </c>
      <c r="B2754" s="23" t="str">
        <f t="shared" si="495"/>
        <v>850.68.538.0</v>
      </c>
      <c r="C2754" s="23" t="str">
        <f t="shared" si="496"/>
        <v>R9</v>
      </c>
      <c r="D2754" s="23">
        <f t="shared" si="497"/>
        <v>0.75</v>
      </c>
      <c r="E2754" s="23" t="str">
        <f t="shared" si="498"/>
        <v>55+</v>
      </c>
      <c r="F2754" s="23" t="str">
        <f t="shared" si="499"/>
        <v>S</v>
      </c>
      <c r="G2754" s="27" t="s">
        <v>1733</v>
      </c>
      <c r="H2754" s="27" t="str">
        <f t="shared" si="504"/>
        <v/>
      </c>
      <c r="I2754" s="23" t="str">
        <f t="shared" si="500"/>
        <v>Dames</v>
      </c>
      <c r="J2754" t="str">
        <f t="shared" si="501"/>
        <v>538.0</v>
      </c>
      <c r="K2754">
        <f t="shared" si="502"/>
        <v>5</v>
      </c>
      <c r="L2754" s="23" t="str">
        <f t="shared" si="503"/>
        <v>R9 </v>
      </c>
      <c r="M2754" s="23" t="s">
        <v>2695</v>
      </c>
      <c r="N2754" s="23" t="s">
        <v>2696</v>
      </c>
      <c r="O2754" s="23" t="s">
        <v>2525</v>
      </c>
      <c r="P2754" s="23">
        <v>11849</v>
      </c>
      <c r="Q2754" s="23">
        <v>0.75</v>
      </c>
      <c r="R2754" s="23" t="s">
        <v>53</v>
      </c>
      <c r="S2754" s="23" t="s">
        <v>822</v>
      </c>
    </row>
    <row r="2755" spans="1:19" x14ac:dyDescent="0.35">
      <c r="A2755" s="23" t="str">
        <f t="shared" si="494"/>
        <v>Stadelmann Isabella</v>
      </c>
      <c r="B2755" s="23" t="str">
        <f t="shared" si="495"/>
        <v>850.12.626.0</v>
      </c>
      <c r="C2755" s="23" t="str">
        <f t="shared" si="496"/>
        <v>R5</v>
      </c>
      <c r="D2755" s="23">
        <f t="shared" si="497"/>
        <v>4.6550000000000002</v>
      </c>
      <c r="E2755" s="23" t="str">
        <f t="shared" si="498"/>
        <v>14&amp;U</v>
      </c>
      <c r="F2755" s="23" t="str">
        <f t="shared" si="499"/>
        <v>A</v>
      </c>
      <c r="G2755" s="27" t="s">
        <v>29</v>
      </c>
      <c r="H2755" s="27" t="str">
        <f t="shared" si="504"/>
        <v/>
      </c>
      <c r="I2755" s="23" t="str">
        <f t="shared" si="500"/>
        <v>Dames</v>
      </c>
      <c r="J2755" t="str">
        <f t="shared" si="501"/>
        <v>626.0</v>
      </c>
      <c r="K2755">
        <f t="shared" si="502"/>
        <v>6</v>
      </c>
      <c r="L2755" s="23" t="str">
        <f t="shared" si="503"/>
        <v>R5 </v>
      </c>
      <c r="M2755" s="23" t="s">
        <v>4116</v>
      </c>
      <c r="N2755" s="23" t="s">
        <v>4117</v>
      </c>
      <c r="O2755" s="23" t="s">
        <v>2536</v>
      </c>
      <c r="P2755" s="23">
        <v>1876</v>
      </c>
      <c r="Q2755" s="23">
        <v>4.6550000000000002</v>
      </c>
      <c r="R2755" s="23" t="s">
        <v>81</v>
      </c>
      <c r="S2755" s="23" t="s">
        <v>36</v>
      </c>
    </row>
    <row r="2756" spans="1:19" x14ac:dyDescent="0.35">
      <c r="A2756" s="23" t="str">
        <f t="shared" si="494"/>
        <v>Stadelmann Valentina</v>
      </c>
      <c r="B2756" s="23" t="str">
        <f t="shared" si="495"/>
        <v>850.08.801.0</v>
      </c>
      <c r="C2756" s="23" t="str">
        <f t="shared" si="496"/>
        <v>R9</v>
      </c>
      <c r="D2756" s="23">
        <f t="shared" si="497"/>
        <v>0.75</v>
      </c>
      <c r="E2756" s="23" t="str">
        <f t="shared" si="498"/>
        <v>18&amp;U</v>
      </c>
      <c r="F2756" s="23" t="str">
        <f t="shared" si="499"/>
        <v>A</v>
      </c>
      <c r="G2756" s="27" t="s">
        <v>29</v>
      </c>
      <c r="H2756" s="27" t="str">
        <f t="shared" si="504"/>
        <v/>
      </c>
      <c r="I2756" s="23" t="str">
        <f t="shared" si="500"/>
        <v>Dames</v>
      </c>
      <c r="J2756" t="str">
        <f t="shared" si="501"/>
        <v>801.0</v>
      </c>
      <c r="K2756">
        <f t="shared" si="502"/>
        <v>8</v>
      </c>
      <c r="L2756" s="23" t="str">
        <f t="shared" si="503"/>
        <v>R9 </v>
      </c>
      <c r="M2756" s="23" t="s">
        <v>4146</v>
      </c>
      <c r="N2756" s="23" t="s">
        <v>4147</v>
      </c>
      <c r="O2756" s="23" t="s">
        <v>2525</v>
      </c>
      <c r="P2756" s="23">
        <v>11849</v>
      </c>
      <c r="Q2756" s="23">
        <v>0.75</v>
      </c>
      <c r="R2756" s="23" t="s">
        <v>71</v>
      </c>
      <c r="S2756" s="23" t="s">
        <v>36</v>
      </c>
    </row>
    <row r="2757" spans="1:19" x14ac:dyDescent="0.35">
      <c r="A2757" s="23" t="str">
        <f t="shared" ref="A2757:A2820" si="505">+N2757</f>
        <v>Stadler Tadao</v>
      </c>
      <c r="B2757" s="23" t="str">
        <f t="shared" ref="B2757:B2820" si="506">+M2757</f>
        <v>850.96.463.0</v>
      </c>
      <c r="C2757" s="23" t="str">
        <f t="shared" ref="C2757:C2820" si="507">LEFT(L2757,2)</f>
        <v>R9</v>
      </c>
      <c r="D2757" s="23">
        <f t="shared" ref="D2757:D2820" si="508">+Q2757</f>
        <v>0.75</v>
      </c>
      <c r="E2757" s="23" t="str">
        <f t="shared" ref="E2757:E2820" si="509">+R2757</f>
        <v>A</v>
      </c>
      <c r="F2757" s="23" t="str">
        <f t="shared" ref="F2757:F2820" si="510">+S2757</f>
        <v>S</v>
      </c>
      <c r="G2757" s="27" t="s">
        <v>4910</v>
      </c>
      <c r="H2757" s="27" t="str">
        <f t="shared" si="504"/>
        <v/>
      </c>
      <c r="I2757" s="23" t="str">
        <f t="shared" ref="I2757:I2820" si="511">IF(K2757&gt;4,"Dames","Messieurs")</f>
        <v>Messieurs</v>
      </c>
      <c r="J2757" t="str">
        <f t="shared" ref="J2757:J2820" si="512">RIGHT(B2757,5)</f>
        <v>463.0</v>
      </c>
      <c r="K2757">
        <f t="shared" ref="K2757:K2820" si="513">VALUE(LEFT(J2757,1))</f>
        <v>4</v>
      </c>
      <c r="L2757" s="23" t="str">
        <f t="shared" ref="L2757:L2820" si="514">+O2757</f>
        <v>R9 </v>
      </c>
      <c r="M2757" s="23" t="s">
        <v>6846</v>
      </c>
      <c r="N2757" s="23" t="s">
        <v>6847</v>
      </c>
      <c r="O2757" s="23" t="s">
        <v>2525</v>
      </c>
      <c r="P2757" s="23">
        <v>32606</v>
      </c>
      <c r="Q2757" s="23">
        <v>0.75</v>
      </c>
      <c r="R2757" s="23" t="s">
        <v>36</v>
      </c>
      <c r="S2757" s="23" t="s">
        <v>822</v>
      </c>
    </row>
    <row r="2758" spans="1:19" x14ac:dyDescent="0.35">
      <c r="A2758" s="23" t="str">
        <f t="shared" si="505"/>
        <v>Stalder Pauline</v>
      </c>
      <c r="B2758" s="23" t="str">
        <f t="shared" si="506"/>
        <v>852.09.823.0</v>
      </c>
      <c r="C2758" s="23" t="str">
        <f t="shared" si="507"/>
        <v>R7</v>
      </c>
      <c r="D2758" s="23">
        <f t="shared" si="508"/>
        <v>1.9850000000000001</v>
      </c>
      <c r="E2758" s="23" t="str">
        <f t="shared" si="509"/>
        <v>18&amp;U</v>
      </c>
      <c r="F2758" s="23" t="str">
        <f t="shared" si="510"/>
        <v>A</v>
      </c>
      <c r="G2758" s="27" t="s">
        <v>26</v>
      </c>
      <c r="H2758" s="27" t="str">
        <f t="shared" si="504"/>
        <v/>
      </c>
      <c r="I2758" s="23" t="str">
        <f t="shared" si="511"/>
        <v>Dames</v>
      </c>
      <c r="J2758" t="str">
        <f t="shared" si="512"/>
        <v>823.0</v>
      </c>
      <c r="K2758">
        <f t="shared" si="513"/>
        <v>8</v>
      </c>
      <c r="L2758" s="23" t="str">
        <f t="shared" si="514"/>
        <v>R7 </v>
      </c>
      <c r="M2758" s="23" t="s">
        <v>2099</v>
      </c>
      <c r="N2758" s="23" t="s">
        <v>2100</v>
      </c>
      <c r="O2758" s="23" t="s">
        <v>2518</v>
      </c>
      <c r="P2758" s="23">
        <v>6940</v>
      </c>
      <c r="Q2758" s="23">
        <v>1.9850000000000001</v>
      </c>
      <c r="R2758" s="23" t="s">
        <v>71</v>
      </c>
      <c r="S2758" s="23" t="s">
        <v>36</v>
      </c>
    </row>
    <row r="2759" spans="1:19" x14ac:dyDescent="0.35">
      <c r="A2759" s="23" t="str">
        <f t="shared" si="505"/>
        <v>Stambuli Thaer</v>
      </c>
      <c r="B2759" s="23" t="str">
        <f t="shared" si="506"/>
        <v>853.71.433.1</v>
      </c>
      <c r="C2759" s="23" t="str">
        <f t="shared" si="507"/>
        <v>R7</v>
      </c>
      <c r="D2759" s="23">
        <f t="shared" si="508"/>
        <v>2.8959999999999999</v>
      </c>
      <c r="E2759" s="23" t="str">
        <f t="shared" si="509"/>
        <v>55+</v>
      </c>
      <c r="F2759" s="23" t="str">
        <f t="shared" si="510"/>
        <v>A</v>
      </c>
      <c r="G2759" s="27" t="s">
        <v>29</v>
      </c>
      <c r="H2759" s="27" t="str">
        <f t="shared" si="504"/>
        <v/>
      </c>
      <c r="I2759" s="23" t="str">
        <f t="shared" si="511"/>
        <v>Messieurs</v>
      </c>
      <c r="J2759" t="str">
        <f t="shared" si="512"/>
        <v>433.1</v>
      </c>
      <c r="K2759">
        <f t="shared" si="513"/>
        <v>4</v>
      </c>
      <c r="L2759" s="23" t="str">
        <f t="shared" si="514"/>
        <v>R7 </v>
      </c>
      <c r="M2759" s="23" t="s">
        <v>4166</v>
      </c>
      <c r="N2759" s="23" t="s">
        <v>4167</v>
      </c>
      <c r="O2759" s="23" t="s">
        <v>2518</v>
      </c>
      <c r="P2759" s="23">
        <v>13303</v>
      </c>
      <c r="Q2759" s="23">
        <v>2.8959999999999999</v>
      </c>
      <c r="R2759" s="23" t="s">
        <v>53</v>
      </c>
      <c r="S2759" s="23" t="s">
        <v>36</v>
      </c>
    </row>
    <row r="2760" spans="1:19" x14ac:dyDescent="0.35">
      <c r="A2760" s="23" t="str">
        <f t="shared" si="505"/>
        <v>Stanton Nikita</v>
      </c>
      <c r="B2760" s="23" t="str">
        <f t="shared" si="506"/>
        <v>853.99.401.0</v>
      </c>
      <c r="C2760" s="23" t="str">
        <f t="shared" si="507"/>
        <v>R9</v>
      </c>
      <c r="D2760" s="23">
        <f t="shared" si="508"/>
        <v>0.75</v>
      </c>
      <c r="E2760" s="23" t="str">
        <f t="shared" si="509"/>
        <v>A</v>
      </c>
      <c r="F2760" s="23" t="str">
        <f t="shared" si="510"/>
        <v>S</v>
      </c>
      <c r="G2760" s="27" t="s">
        <v>497</v>
      </c>
      <c r="H2760" s="27" t="str">
        <f t="shared" si="504"/>
        <v/>
      </c>
      <c r="I2760" s="23" t="str">
        <f t="shared" si="511"/>
        <v>Messieurs</v>
      </c>
      <c r="J2760" t="str">
        <f t="shared" si="512"/>
        <v>401.0</v>
      </c>
      <c r="K2760">
        <f t="shared" si="513"/>
        <v>4</v>
      </c>
      <c r="L2760" s="23" t="str">
        <f t="shared" si="514"/>
        <v>R9 </v>
      </c>
      <c r="M2760" s="23" t="s">
        <v>1315</v>
      </c>
      <c r="N2760" s="23" t="s">
        <v>1316</v>
      </c>
      <c r="O2760" s="23" t="s">
        <v>2525</v>
      </c>
      <c r="P2760" s="23">
        <v>32606</v>
      </c>
      <c r="Q2760" s="23">
        <v>0.75</v>
      </c>
      <c r="R2760" s="23" t="s">
        <v>36</v>
      </c>
      <c r="S2760" s="23" t="s">
        <v>822</v>
      </c>
    </row>
    <row r="2761" spans="1:19" x14ac:dyDescent="0.35">
      <c r="A2761" s="23" t="str">
        <f t="shared" si="505"/>
        <v>Stauffer Irène</v>
      </c>
      <c r="B2761" s="23" t="str">
        <f t="shared" si="506"/>
        <v>854.16.549.0</v>
      </c>
      <c r="C2761" s="23" t="str">
        <f t="shared" si="507"/>
        <v>R9</v>
      </c>
      <c r="D2761" s="23">
        <f t="shared" si="508"/>
        <v>0.75</v>
      </c>
      <c r="E2761" s="23" t="str">
        <f t="shared" si="509"/>
        <v>10&amp;U</v>
      </c>
      <c r="F2761" s="23" t="str">
        <f t="shared" si="510"/>
        <v>S</v>
      </c>
      <c r="G2761" s="27" t="s">
        <v>493</v>
      </c>
      <c r="H2761" s="27" t="str">
        <f t="shared" si="504"/>
        <v/>
      </c>
      <c r="I2761" s="23" t="str">
        <f t="shared" si="511"/>
        <v>Dames</v>
      </c>
      <c r="J2761" t="str">
        <f t="shared" si="512"/>
        <v>549.0</v>
      </c>
      <c r="K2761">
        <f t="shared" si="513"/>
        <v>5</v>
      </c>
      <c r="L2761" s="23" t="str">
        <f t="shared" si="514"/>
        <v>R9 </v>
      </c>
      <c r="M2761" s="23" t="s">
        <v>3618</v>
      </c>
      <c r="N2761" s="23" t="s">
        <v>3619</v>
      </c>
      <c r="O2761" s="23" t="s">
        <v>2525</v>
      </c>
      <c r="P2761" s="23">
        <v>11849</v>
      </c>
      <c r="Q2761" s="23">
        <v>0.75</v>
      </c>
      <c r="R2761" s="23" t="s">
        <v>106</v>
      </c>
      <c r="S2761" s="23" t="s">
        <v>822</v>
      </c>
    </row>
    <row r="2762" spans="1:19" x14ac:dyDescent="0.35">
      <c r="A2762" s="23" t="str">
        <f t="shared" si="505"/>
        <v>Stauffer Vincent</v>
      </c>
      <c r="B2762" s="23" t="str">
        <f t="shared" si="506"/>
        <v>854.13.433.0</v>
      </c>
      <c r="C2762" s="23" t="str">
        <f t="shared" si="507"/>
        <v>R8</v>
      </c>
      <c r="D2762" s="23">
        <f t="shared" si="508"/>
        <v>1.048</v>
      </c>
      <c r="E2762" s="23" t="str">
        <f t="shared" si="509"/>
        <v>14&amp;U</v>
      </c>
      <c r="F2762" s="23" t="str">
        <f t="shared" si="510"/>
        <v>A</v>
      </c>
      <c r="G2762" s="27" t="s">
        <v>493</v>
      </c>
      <c r="H2762" s="27" t="str">
        <f t="shared" si="504"/>
        <v/>
      </c>
      <c r="I2762" s="23" t="str">
        <f t="shared" si="511"/>
        <v>Messieurs</v>
      </c>
      <c r="J2762" t="str">
        <f t="shared" si="512"/>
        <v>433.0</v>
      </c>
      <c r="K2762">
        <f t="shared" si="513"/>
        <v>4</v>
      </c>
      <c r="L2762" s="23" t="str">
        <f t="shared" si="514"/>
        <v>R8 </v>
      </c>
      <c r="M2762" s="23" t="s">
        <v>2174</v>
      </c>
      <c r="N2762" s="23" t="s">
        <v>2175</v>
      </c>
      <c r="O2762" s="23" t="s">
        <v>2522</v>
      </c>
      <c r="P2762" s="23">
        <v>28589</v>
      </c>
      <c r="Q2762" s="23">
        <v>1.048</v>
      </c>
      <c r="R2762" s="23" t="s">
        <v>81</v>
      </c>
      <c r="S2762" s="23" t="s">
        <v>36</v>
      </c>
    </row>
    <row r="2763" spans="1:19" x14ac:dyDescent="0.35">
      <c r="A2763" s="23" t="str">
        <f t="shared" si="505"/>
        <v>Steels John</v>
      </c>
      <c r="B2763" s="23" t="str">
        <f t="shared" si="506"/>
        <v>855.08.275.0</v>
      </c>
      <c r="C2763" s="23" t="str">
        <f t="shared" si="507"/>
        <v>R9</v>
      </c>
      <c r="D2763" s="23">
        <f t="shared" si="508"/>
        <v>0.75</v>
      </c>
      <c r="E2763" s="23" t="str">
        <f t="shared" si="509"/>
        <v>18&amp;U</v>
      </c>
      <c r="F2763" s="23" t="str">
        <f t="shared" si="510"/>
        <v>S</v>
      </c>
      <c r="G2763" s="27" t="s">
        <v>493</v>
      </c>
      <c r="H2763" s="27" t="str">
        <f t="shared" si="504"/>
        <v/>
      </c>
      <c r="I2763" s="23" t="str">
        <f t="shared" si="511"/>
        <v>Messieurs</v>
      </c>
      <c r="J2763" t="str">
        <f t="shared" si="512"/>
        <v>275.0</v>
      </c>
      <c r="K2763">
        <f t="shared" si="513"/>
        <v>2</v>
      </c>
      <c r="L2763" s="23" t="str">
        <f t="shared" si="514"/>
        <v>R9 </v>
      </c>
      <c r="M2763" s="23" t="s">
        <v>1022</v>
      </c>
      <c r="N2763" s="23" t="s">
        <v>1023</v>
      </c>
      <c r="O2763" s="23" t="s">
        <v>2525</v>
      </c>
      <c r="P2763" s="23">
        <v>32606</v>
      </c>
      <c r="Q2763" s="23">
        <v>0.75</v>
      </c>
      <c r="R2763" s="23" t="s">
        <v>71</v>
      </c>
      <c r="S2763" s="23" t="s">
        <v>822</v>
      </c>
    </row>
    <row r="2764" spans="1:19" x14ac:dyDescent="0.35">
      <c r="A2764" s="23" t="str">
        <f t="shared" si="505"/>
        <v>Steffen Bastian</v>
      </c>
      <c r="B2764" s="23" t="str">
        <f t="shared" si="506"/>
        <v>856.75.392.0</v>
      </c>
      <c r="C2764" s="23" t="str">
        <f t="shared" si="507"/>
        <v>R8</v>
      </c>
      <c r="D2764" s="23">
        <f t="shared" si="508"/>
        <v>1.788</v>
      </c>
      <c r="E2764" s="23" t="str">
        <f t="shared" si="509"/>
        <v>50+</v>
      </c>
      <c r="F2764" s="23" t="str">
        <f t="shared" si="510"/>
        <v>A</v>
      </c>
      <c r="G2764" s="27" t="s">
        <v>5553</v>
      </c>
      <c r="H2764" s="27" t="str">
        <f t="shared" si="504"/>
        <v/>
      </c>
      <c r="I2764" s="23" t="str">
        <f t="shared" si="511"/>
        <v>Messieurs</v>
      </c>
      <c r="J2764" t="str">
        <f t="shared" si="512"/>
        <v>392.0</v>
      </c>
      <c r="K2764">
        <f t="shared" si="513"/>
        <v>3</v>
      </c>
      <c r="L2764" s="23" t="str">
        <f t="shared" si="514"/>
        <v>R8 </v>
      </c>
      <c r="M2764" s="23" t="s">
        <v>5225</v>
      </c>
      <c r="N2764" s="23" t="s">
        <v>5226</v>
      </c>
      <c r="O2764" s="23" t="s">
        <v>2522</v>
      </c>
      <c r="P2764" s="23">
        <v>21098</v>
      </c>
      <c r="Q2764" s="23">
        <v>1.788</v>
      </c>
      <c r="R2764" s="23" t="s">
        <v>39</v>
      </c>
      <c r="S2764" s="23" t="s">
        <v>36</v>
      </c>
    </row>
    <row r="2765" spans="1:19" x14ac:dyDescent="0.35">
      <c r="A2765" s="23" t="str">
        <f t="shared" si="505"/>
        <v>Steiner Olivier</v>
      </c>
      <c r="B2765" s="23" t="str">
        <f t="shared" si="506"/>
        <v>858.71.361.1</v>
      </c>
      <c r="C2765" s="23" t="str">
        <f t="shared" si="507"/>
        <v>R8</v>
      </c>
      <c r="D2765" s="23">
        <f t="shared" si="508"/>
        <v>1.7869999999999999</v>
      </c>
      <c r="E2765" s="23" t="str">
        <f t="shared" si="509"/>
        <v>55+</v>
      </c>
      <c r="F2765" s="23" t="str">
        <f t="shared" si="510"/>
        <v>A</v>
      </c>
      <c r="G2765" s="27" t="s">
        <v>28</v>
      </c>
      <c r="H2765" s="27" t="str">
        <f t="shared" si="504"/>
        <v/>
      </c>
      <c r="I2765" s="23" t="str">
        <f t="shared" si="511"/>
        <v>Messieurs</v>
      </c>
      <c r="J2765" t="str">
        <f t="shared" si="512"/>
        <v>361.1</v>
      </c>
      <c r="K2765">
        <f t="shared" si="513"/>
        <v>3</v>
      </c>
      <c r="L2765" s="23" t="str">
        <f t="shared" si="514"/>
        <v>R8 </v>
      </c>
      <c r="M2765" s="23" t="s">
        <v>1494</v>
      </c>
      <c r="N2765" s="23" t="s">
        <v>1495</v>
      </c>
      <c r="O2765" s="23" t="s">
        <v>2522</v>
      </c>
      <c r="P2765" s="23">
        <v>21109</v>
      </c>
      <c r="Q2765" s="23">
        <v>1.7869999999999999</v>
      </c>
      <c r="R2765" s="23" t="s">
        <v>53</v>
      </c>
      <c r="S2765" s="23" t="s">
        <v>36</v>
      </c>
    </row>
    <row r="2766" spans="1:19" x14ac:dyDescent="0.35">
      <c r="A2766" s="23" t="str">
        <f t="shared" si="505"/>
        <v>Steiner Rosenda</v>
      </c>
      <c r="B2766" s="23" t="str">
        <f t="shared" si="506"/>
        <v>858.57.563.0</v>
      </c>
      <c r="C2766" s="23" t="str">
        <f t="shared" si="507"/>
        <v>R6</v>
      </c>
      <c r="D2766" s="23">
        <f t="shared" si="508"/>
        <v>3.448</v>
      </c>
      <c r="E2766" s="23" t="str">
        <f t="shared" si="509"/>
        <v>65+</v>
      </c>
      <c r="F2766" s="23" t="str">
        <f t="shared" si="510"/>
        <v>A</v>
      </c>
      <c r="G2766" s="27" t="s">
        <v>1733</v>
      </c>
      <c r="H2766" s="27" t="str">
        <f t="shared" si="504"/>
        <v/>
      </c>
      <c r="I2766" s="23" t="str">
        <f t="shared" si="511"/>
        <v>Dames</v>
      </c>
      <c r="J2766" t="str">
        <f t="shared" si="512"/>
        <v>563.0</v>
      </c>
      <c r="K2766">
        <f t="shared" si="513"/>
        <v>5</v>
      </c>
      <c r="L2766" s="23" t="str">
        <f t="shared" si="514"/>
        <v>R6 </v>
      </c>
      <c r="M2766" s="23" t="s">
        <v>1850</v>
      </c>
      <c r="N2766" s="23" t="s">
        <v>1851</v>
      </c>
      <c r="O2766" s="23" t="s">
        <v>2517</v>
      </c>
      <c r="P2766" s="23">
        <v>3603</v>
      </c>
      <c r="Q2766" s="23">
        <v>3.448</v>
      </c>
      <c r="R2766" s="23" t="s">
        <v>96</v>
      </c>
      <c r="S2766" s="23" t="s">
        <v>36</v>
      </c>
    </row>
    <row r="2767" spans="1:19" x14ac:dyDescent="0.35">
      <c r="A2767" s="23" t="str">
        <f t="shared" si="505"/>
        <v>Steinhilber Daniel</v>
      </c>
      <c r="B2767" s="23" t="str">
        <f t="shared" si="506"/>
        <v>858.77.174.0</v>
      </c>
      <c r="C2767" s="23" t="str">
        <f t="shared" si="507"/>
        <v>R8</v>
      </c>
      <c r="D2767" s="23">
        <f t="shared" si="508"/>
        <v>1.67</v>
      </c>
      <c r="E2767" s="23" t="str">
        <f t="shared" si="509"/>
        <v>45+</v>
      </c>
      <c r="F2767" s="23" t="str">
        <f t="shared" si="510"/>
        <v>S</v>
      </c>
      <c r="G2767" s="27" t="s">
        <v>1733</v>
      </c>
      <c r="H2767" s="27" t="str">
        <f t="shared" si="504"/>
        <v/>
      </c>
      <c r="I2767" s="23" t="str">
        <f t="shared" si="511"/>
        <v>Messieurs</v>
      </c>
      <c r="J2767" t="str">
        <f t="shared" si="512"/>
        <v>174.0</v>
      </c>
      <c r="K2767">
        <f t="shared" si="513"/>
        <v>1</v>
      </c>
      <c r="L2767" s="23" t="str">
        <f t="shared" si="514"/>
        <v>R8 </v>
      </c>
      <c r="M2767" s="23" t="s">
        <v>2703</v>
      </c>
      <c r="N2767" s="23" t="s">
        <v>2704</v>
      </c>
      <c r="O2767" s="23" t="s">
        <v>2522</v>
      </c>
      <c r="P2767" s="23">
        <v>22136</v>
      </c>
      <c r="Q2767" s="23">
        <v>1.67</v>
      </c>
      <c r="R2767" s="23" t="s">
        <v>76</v>
      </c>
      <c r="S2767" s="23" t="s">
        <v>822</v>
      </c>
    </row>
    <row r="2768" spans="1:19" x14ac:dyDescent="0.35">
      <c r="A2768" s="23" t="str">
        <f t="shared" si="505"/>
        <v>Steininger Jules</v>
      </c>
      <c r="B2768" s="23" t="str">
        <f t="shared" si="506"/>
        <v>858.14.455.0</v>
      </c>
      <c r="C2768" s="23" t="str">
        <f t="shared" si="507"/>
        <v>R9</v>
      </c>
      <c r="D2768" s="23">
        <f t="shared" si="508"/>
        <v>0.75</v>
      </c>
      <c r="E2768" s="23" t="str">
        <f t="shared" si="509"/>
        <v>12&amp;U</v>
      </c>
      <c r="F2768" s="23" t="str">
        <f t="shared" si="510"/>
        <v>A</v>
      </c>
      <c r="G2768" s="27" t="s">
        <v>4336</v>
      </c>
      <c r="H2768" s="27" t="str">
        <f t="shared" si="504"/>
        <v/>
      </c>
      <c r="I2768" s="23" t="str">
        <f t="shared" si="511"/>
        <v>Messieurs</v>
      </c>
      <c r="J2768" t="str">
        <f t="shared" si="512"/>
        <v>455.0</v>
      </c>
      <c r="K2768">
        <f t="shared" si="513"/>
        <v>4</v>
      </c>
      <c r="L2768" s="23" t="str">
        <f t="shared" si="514"/>
        <v>R9 </v>
      </c>
      <c r="M2768" s="23" t="s">
        <v>5643</v>
      </c>
      <c r="N2768" s="23" t="s">
        <v>5644</v>
      </c>
      <c r="O2768" s="23" t="s">
        <v>2525</v>
      </c>
      <c r="P2768" s="23">
        <v>32606</v>
      </c>
      <c r="Q2768" s="23">
        <v>0.75</v>
      </c>
      <c r="R2768" s="23" t="s">
        <v>50</v>
      </c>
      <c r="S2768" s="23" t="s">
        <v>36</v>
      </c>
    </row>
    <row r="2769" spans="1:19" x14ac:dyDescent="0.35">
      <c r="A2769" s="23" t="str">
        <f t="shared" si="505"/>
        <v>Steininger Roland</v>
      </c>
      <c r="B2769" s="23" t="str">
        <f t="shared" si="506"/>
        <v>858.68.190.0</v>
      </c>
      <c r="C2769" s="23" t="str">
        <f t="shared" si="507"/>
        <v>R7</v>
      </c>
      <c r="D2769" s="23">
        <f t="shared" si="508"/>
        <v>2.9649999999999999</v>
      </c>
      <c r="E2769" s="23" t="str">
        <f t="shared" si="509"/>
        <v>55+</v>
      </c>
      <c r="F2769" s="23" t="str">
        <f t="shared" si="510"/>
        <v>S</v>
      </c>
      <c r="G2769" s="27" t="s">
        <v>4910</v>
      </c>
      <c r="H2769" s="27" t="str">
        <f t="shared" si="504"/>
        <v/>
      </c>
      <c r="I2769" s="23" t="str">
        <f t="shared" si="511"/>
        <v>Messieurs</v>
      </c>
      <c r="J2769" t="str">
        <f t="shared" si="512"/>
        <v>190.0</v>
      </c>
      <c r="K2769">
        <f t="shared" si="513"/>
        <v>1</v>
      </c>
      <c r="L2769" s="23" t="str">
        <f t="shared" si="514"/>
        <v>R7 </v>
      </c>
      <c r="M2769" s="23" t="s">
        <v>6581</v>
      </c>
      <c r="N2769" s="23" t="s">
        <v>6582</v>
      </c>
      <c r="O2769" s="23" t="s">
        <v>2518</v>
      </c>
      <c r="P2769" s="23">
        <v>12900</v>
      </c>
      <c r="Q2769" s="23">
        <v>2.9649999999999999</v>
      </c>
      <c r="R2769" s="23" t="s">
        <v>53</v>
      </c>
      <c r="S2769" s="23" t="s">
        <v>822</v>
      </c>
    </row>
    <row r="2770" spans="1:19" x14ac:dyDescent="0.35">
      <c r="A2770" s="23" t="str">
        <f t="shared" si="505"/>
        <v>Steinmann Arnaud</v>
      </c>
      <c r="B2770" s="23" t="str">
        <f t="shared" si="506"/>
        <v>858.81.265.0</v>
      </c>
      <c r="C2770" s="23" t="str">
        <f t="shared" si="507"/>
        <v>R9</v>
      </c>
      <c r="D2770" s="23">
        <f t="shared" si="508"/>
        <v>0.75</v>
      </c>
      <c r="E2770" s="23" t="str">
        <f t="shared" si="509"/>
        <v>45+</v>
      </c>
      <c r="F2770" s="23" t="str">
        <f t="shared" si="510"/>
        <v>S</v>
      </c>
      <c r="G2770" s="27" t="s">
        <v>497</v>
      </c>
      <c r="H2770" s="27" t="str">
        <f t="shared" si="504"/>
        <v/>
      </c>
      <c r="I2770" s="23" t="str">
        <f t="shared" si="511"/>
        <v>Messieurs</v>
      </c>
      <c r="J2770" t="str">
        <f t="shared" si="512"/>
        <v>265.0</v>
      </c>
      <c r="K2770">
        <f t="shared" si="513"/>
        <v>2</v>
      </c>
      <c r="L2770" s="23" t="str">
        <f t="shared" si="514"/>
        <v>R9 </v>
      </c>
      <c r="M2770" s="23" t="s">
        <v>1317</v>
      </c>
      <c r="N2770" s="23" t="s">
        <v>1318</v>
      </c>
      <c r="O2770" s="23" t="s">
        <v>2525</v>
      </c>
      <c r="P2770" s="23">
        <v>32606</v>
      </c>
      <c r="Q2770" s="23">
        <v>0.75</v>
      </c>
      <c r="R2770" s="23" t="s">
        <v>76</v>
      </c>
      <c r="S2770" s="23" t="s">
        <v>822</v>
      </c>
    </row>
    <row r="2771" spans="1:19" x14ac:dyDescent="0.35">
      <c r="A2771" s="23" t="str">
        <f t="shared" si="505"/>
        <v>Stempfel Josiane</v>
      </c>
      <c r="B2771" s="23" t="str">
        <f t="shared" si="506"/>
        <v>859.47.675.0</v>
      </c>
      <c r="C2771" s="23" t="str">
        <f t="shared" si="507"/>
        <v>R9</v>
      </c>
      <c r="D2771" s="23">
        <f t="shared" si="508"/>
        <v>0.75</v>
      </c>
      <c r="E2771" s="23" t="str">
        <f t="shared" si="509"/>
        <v>75+</v>
      </c>
      <c r="F2771" s="23" t="str">
        <f t="shared" si="510"/>
        <v>S</v>
      </c>
      <c r="G2771" s="27" t="s">
        <v>2786</v>
      </c>
      <c r="H2771" s="27" t="str">
        <f t="shared" si="504"/>
        <v/>
      </c>
      <c r="I2771" s="23" t="str">
        <f t="shared" si="511"/>
        <v>Dames</v>
      </c>
      <c r="J2771" t="str">
        <f t="shared" si="512"/>
        <v>675.0</v>
      </c>
      <c r="K2771">
        <f t="shared" si="513"/>
        <v>6</v>
      </c>
      <c r="L2771" s="23" t="str">
        <f t="shared" si="514"/>
        <v>R9 </v>
      </c>
      <c r="M2771" s="23" t="s">
        <v>2924</v>
      </c>
      <c r="N2771" s="23" t="s">
        <v>2925</v>
      </c>
      <c r="O2771" s="23" t="s">
        <v>2525</v>
      </c>
      <c r="P2771" s="23">
        <v>11849</v>
      </c>
      <c r="Q2771" s="23">
        <v>0.75</v>
      </c>
      <c r="R2771" s="23" t="s">
        <v>155</v>
      </c>
      <c r="S2771" s="23" t="s">
        <v>822</v>
      </c>
    </row>
    <row r="2772" spans="1:19" x14ac:dyDescent="0.35">
      <c r="A2772" s="23" t="str">
        <f t="shared" si="505"/>
        <v>Stendardo Maxime</v>
      </c>
      <c r="B2772" s="23" t="str">
        <f t="shared" si="506"/>
        <v>859.15.212.0</v>
      </c>
      <c r="C2772" s="23" t="str">
        <f t="shared" si="507"/>
        <v>R9</v>
      </c>
      <c r="D2772" s="23">
        <f t="shared" si="508"/>
        <v>0.75</v>
      </c>
      <c r="E2772" s="23" t="str">
        <f t="shared" si="509"/>
        <v>12&amp;U</v>
      </c>
      <c r="F2772" s="23" t="str">
        <f t="shared" si="510"/>
        <v>A</v>
      </c>
      <c r="G2772" s="27" t="s">
        <v>1733</v>
      </c>
      <c r="H2772" s="27" t="str">
        <f t="shared" ref="H2772:H2834" si="515">IF(B2772=B2771,1,"")</f>
        <v/>
      </c>
      <c r="I2772" s="23" t="str">
        <f t="shared" si="511"/>
        <v>Messieurs</v>
      </c>
      <c r="J2772" t="str">
        <f t="shared" si="512"/>
        <v>212.0</v>
      </c>
      <c r="K2772">
        <f t="shared" si="513"/>
        <v>2</v>
      </c>
      <c r="L2772" s="23" t="str">
        <f t="shared" si="514"/>
        <v>R9 </v>
      </c>
      <c r="M2772" s="23" t="s">
        <v>6223</v>
      </c>
      <c r="N2772" s="23" t="s">
        <v>6224</v>
      </c>
      <c r="O2772" s="23" t="s">
        <v>2525</v>
      </c>
      <c r="P2772" s="23">
        <v>32606</v>
      </c>
      <c r="Q2772" s="23">
        <v>0.75</v>
      </c>
      <c r="R2772" s="23" t="s">
        <v>50</v>
      </c>
      <c r="S2772" s="23" t="s">
        <v>36</v>
      </c>
    </row>
    <row r="2773" spans="1:19" x14ac:dyDescent="0.35">
      <c r="A2773" s="23" t="str">
        <f t="shared" si="505"/>
        <v>Stenvall Jan</v>
      </c>
      <c r="B2773" s="23" t="str">
        <f t="shared" si="506"/>
        <v>859.70.252.0</v>
      </c>
      <c r="C2773" s="23" t="str">
        <f t="shared" si="507"/>
        <v>R6</v>
      </c>
      <c r="D2773" s="23">
        <f t="shared" si="508"/>
        <v>4.4740000000000002</v>
      </c>
      <c r="E2773" s="23" t="str">
        <f t="shared" si="509"/>
        <v>55+</v>
      </c>
      <c r="F2773" s="23" t="str">
        <f t="shared" si="510"/>
        <v>A</v>
      </c>
      <c r="G2773" s="27" t="s">
        <v>4336</v>
      </c>
      <c r="H2773" s="27" t="str">
        <f t="shared" si="515"/>
        <v/>
      </c>
      <c r="I2773" s="23" t="str">
        <f t="shared" si="511"/>
        <v>Messieurs</v>
      </c>
      <c r="J2773" t="str">
        <f t="shared" si="512"/>
        <v>252.0</v>
      </c>
      <c r="K2773">
        <f t="shared" si="513"/>
        <v>2</v>
      </c>
      <c r="L2773" s="23" t="str">
        <f t="shared" si="514"/>
        <v>R6 </v>
      </c>
      <c r="M2773" s="23" t="s">
        <v>2295</v>
      </c>
      <c r="N2773" s="23" t="s">
        <v>2296</v>
      </c>
      <c r="O2773" s="23" t="s">
        <v>2517</v>
      </c>
      <c r="P2773" s="23">
        <v>5919</v>
      </c>
      <c r="Q2773" s="23">
        <v>4.4740000000000002</v>
      </c>
      <c r="R2773" s="23" t="s">
        <v>53</v>
      </c>
      <c r="S2773" s="23" t="s">
        <v>36</v>
      </c>
    </row>
    <row r="2774" spans="1:19" x14ac:dyDescent="0.35">
      <c r="A2774" s="23" t="str">
        <f t="shared" si="505"/>
        <v>Stepanek-Allen Christiane</v>
      </c>
      <c r="B2774" s="23" t="str">
        <f t="shared" si="506"/>
        <v>859.61.869.0</v>
      </c>
      <c r="C2774" s="23" t="str">
        <f t="shared" si="507"/>
        <v>R7</v>
      </c>
      <c r="D2774" s="23">
        <f t="shared" si="508"/>
        <v>2.8969999999999998</v>
      </c>
      <c r="E2774" s="23" t="str">
        <f t="shared" si="509"/>
        <v>65+</v>
      </c>
      <c r="F2774" s="23" t="str">
        <f t="shared" si="510"/>
        <v>A</v>
      </c>
      <c r="G2774" s="27" t="s">
        <v>5553</v>
      </c>
      <c r="H2774" s="27" t="str">
        <f t="shared" si="515"/>
        <v/>
      </c>
      <c r="I2774" s="23" t="str">
        <f t="shared" si="511"/>
        <v>Dames</v>
      </c>
      <c r="J2774" t="str">
        <f t="shared" si="512"/>
        <v>869.0</v>
      </c>
      <c r="K2774">
        <f t="shared" si="513"/>
        <v>8</v>
      </c>
      <c r="L2774" s="23" t="str">
        <f t="shared" si="514"/>
        <v>R7 </v>
      </c>
      <c r="M2774" s="23" t="s">
        <v>542</v>
      </c>
      <c r="N2774" s="23" t="s">
        <v>543</v>
      </c>
      <c r="O2774" s="23" t="s">
        <v>2518</v>
      </c>
      <c r="P2774" s="23">
        <v>4626</v>
      </c>
      <c r="Q2774" s="23">
        <v>2.8969999999999998</v>
      </c>
      <c r="R2774" s="23" t="s">
        <v>96</v>
      </c>
      <c r="S2774" s="23" t="s">
        <v>36</v>
      </c>
    </row>
    <row r="2775" spans="1:19" x14ac:dyDescent="0.35">
      <c r="A2775" s="23" t="str">
        <f t="shared" si="505"/>
        <v>Stephanov Alexandre</v>
      </c>
      <c r="B2775" s="23" t="str">
        <f t="shared" si="506"/>
        <v>859.08.478.0</v>
      </c>
      <c r="C2775" s="23" t="str">
        <f t="shared" si="507"/>
        <v>R9</v>
      </c>
      <c r="D2775" s="23">
        <f t="shared" si="508"/>
        <v>0.75</v>
      </c>
      <c r="E2775" s="23" t="str">
        <f t="shared" si="509"/>
        <v>18&amp;U</v>
      </c>
      <c r="F2775" s="23" t="str">
        <f t="shared" si="510"/>
        <v>S</v>
      </c>
      <c r="G2775" s="27" t="s">
        <v>25</v>
      </c>
      <c r="H2775" s="27" t="str">
        <f t="shared" si="515"/>
        <v/>
      </c>
      <c r="I2775" s="23" t="str">
        <f t="shared" si="511"/>
        <v>Messieurs</v>
      </c>
      <c r="J2775" t="str">
        <f t="shared" si="512"/>
        <v>478.0</v>
      </c>
      <c r="K2775">
        <f t="shared" si="513"/>
        <v>4</v>
      </c>
      <c r="L2775" s="23" t="str">
        <f t="shared" si="514"/>
        <v>R9 </v>
      </c>
      <c r="M2775" s="23" t="s">
        <v>503</v>
      </c>
      <c r="N2775" s="23" t="s">
        <v>504</v>
      </c>
      <c r="O2775" s="23" t="s">
        <v>2525</v>
      </c>
      <c r="P2775" s="23">
        <v>32606</v>
      </c>
      <c r="Q2775" s="23">
        <v>0.75</v>
      </c>
      <c r="R2775" s="23" t="s">
        <v>71</v>
      </c>
      <c r="S2775" s="23" t="s">
        <v>822</v>
      </c>
    </row>
    <row r="2776" spans="1:19" x14ac:dyDescent="0.35">
      <c r="A2776" s="23" t="str">
        <f t="shared" si="505"/>
        <v>Sternberg Alan</v>
      </c>
      <c r="B2776" s="23" t="str">
        <f t="shared" si="506"/>
        <v>859.54.101.0</v>
      </c>
      <c r="C2776" s="23" t="str">
        <f t="shared" si="507"/>
        <v>R9</v>
      </c>
      <c r="D2776" s="23">
        <f t="shared" si="508"/>
        <v>0.75</v>
      </c>
      <c r="E2776" s="23" t="str">
        <f t="shared" si="509"/>
        <v>70+</v>
      </c>
      <c r="F2776" s="23" t="str">
        <f t="shared" si="510"/>
        <v>S</v>
      </c>
      <c r="G2776" s="27" t="s">
        <v>5553</v>
      </c>
      <c r="H2776" s="27" t="str">
        <f t="shared" si="515"/>
        <v/>
      </c>
      <c r="I2776" s="23" t="str">
        <f t="shared" si="511"/>
        <v>Messieurs</v>
      </c>
      <c r="J2776" t="str">
        <f t="shared" si="512"/>
        <v>101.0</v>
      </c>
      <c r="K2776">
        <f t="shared" si="513"/>
        <v>1</v>
      </c>
      <c r="L2776" s="23" t="str">
        <f t="shared" si="514"/>
        <v>R9 </v>
      </c>
      <c r="M2776" s="23" t="s">
        <v>5453</v>
      </c>
      <c r="N2776" s="23" t="s">
        <v>5454</v>
      </c>
      <c r="O2776" s="23" t="s">
        <v>2525</v>
      </c>
      <c r="P2776" s="23">
        <v>32606</v>
      </c>
      <c r="Q2776" s="23">
        <v>0.75</v>
      </c>
      <c r="R2776" s="23" t="s">
        <v>144</v>
      </c>
      <c r="S2776" s="23" t="s">
        <v>822</v>
      </c>
    </row>
    <row r="2777" spans="1:19" x14ac:dyDescent="0.35">
      <c r="A2777" s="23" t="str">
        <f t="shared" si="505"/>
        <v>Stettler Doris</v>
      </c>
      <c r="B2777" s="23" t="str">
        <f t="shared" si="506"/>
        <v>859.62.590.0</v>
      </c>
      <c r="C2777" s="23" t="str">
        <f t="shared" si="507"/>
        <v>R9</v>
      </c>
      <c r="D2777" s="23">
        <f t="shared" si="508"/>
        <v>0.74299999999999999</v>
      </c>
      <c r="E2777" s="23" t="str">
        <f t="shared" si="509"/>
        <v>60+</v>
      </c>
      <c r="F2777" s="23" t="str">
        <f t="shared" si="510"/>
        <v>A</v>
      </c>
      <c r="G2777" s="27" t="s">
        <v>2786</v>
      </c>
      <c r="H2777" s="27" t="str">
        <f t="shared" si="515"/>
        <v/>
      </c>
      <c r="I2777" s="23" t="str">
        <f t="shared" si="511"/>
        <v>Dames</v>
      </c>
      <c r="J2777" t="str">
        <f t="shared" si="512"/>
        <v>590.0</v>
      </c>
      <c r="K2777">
        <f t="shared" si="513"/>
        <v>5</v>
      </c>
      <c r="L2777" s="23" t="str">
        <f t="shared" si="514"/>
        <v>R9 </v>
      </c>
      <c r="M2777" s="23" t="s">
        <v>4934</v>
      </c>
      <c r="N2777" s="23" t="s">
        <v>4935</v>
      </c>
      <c r="O2777" s="23" t="s">
        <v>2525</v>
      </c>
      <c r="P2777" s="23">
        <v>16773</v>
      </c>
      <c r="Q2777" s="23">
        <v>0.74299999999999999</v>
      </c>
      <c r="R2777" s="23" t="s">
        <v>47</v>
      </c>
      <c r="S2777" s="23" t="s">
        <v>36</v>
      </c>
    </row>
    <row r="2778" spans="1:19" x14ac:dyDescent="0.35">
      <c r="A2778" s="23" t="str">
        <f t="shared" si="505"/>
        <v>Steudler Janali</v>
      </c>
      <c r="B2778" s="23" t="str">
        <f t="shared" si="506"/>
        <v>859.12.134.0</v>
      </c>
      <c r="C2778" s="23" t="str">
        <f t="shared" si="507"/>
        <v>R8</v>
      </c>
      <c r="D2778" s="23">
        <f t="shared" si="508"/>
        <v>1.774</v>
      </c>
      <c r="E2778" s="23" t="str">
        <f t="shared" si="509"/>
        <v>14&amp;U</v>
      </c>
      <c r="F2778" s="23" t="str">
        <f t="shared" si="510"/>
        <v>A</v>
      </c>
      <c r="G2778" s="27" t="s">
        <v>1733</v>
      </c>
      <c r="H2778" s="27" t="str">
        <f t="shared" si="515"/>
        <v/>
      </c>
      <c r="I2778" s="23" t="str">
        <f t="shared" si="511"/>
        <v>Messieurs</v>
      </c>
      <c r="J2778" t="str">
        <f t="shared" si="512"/>
        <v>134.0</v>
      </c>
      <c r="K2778">
        <f t="shared" si="513"/>
        <v>1</v>
      </c>
      <c r="L2778" s="23" t="str">
        <f t="shared" si="514"/>
        <v>R8 </v>
      </c>
      <c r="M2778" s="23" t="s">
        <v>3216</v>
      </c>
      <c r="N2778" s="23" t="s">
        <v>3217</v>
      </c>
      <c r="O2778" s="23" t="s">
        <v>2522</v>
      </c>
      <c r="P2778" s="23">
        <v>21213</v>
      </c>
      <c r="Q2778" s="23">
        <v>1.774</v>
      </c>
      <c r="R2778" s="23" t="s">
        <v>81</v>
      </c>
      <c r="S2778" s="23" t="s">
        <v>36</v>
      </c>
    </row>
    <row r="2779" spans="1:19" x14ac:dyDescent="0.35">
      <c r="A2779" s="23" t="str">
        <f t="shared" si="505"/>
        <v>Stewart-Pappas Jane</v>
      </c>
      <c r="B2779" s="23" t="str">
        <f t="shared" si="506"/>
        <v>859.63.886.0</v>
      </c>
      <c r="C2779" s="23" t="str">
        <f t="shared" si="507"/>
        <v>R8</v>
      </c>
      <c r="D2779" s="23">
        <f t="shared" si="508"/>
        <v>1.5329999999999999</v>
      </c>
      <c r="E2779" s="23" t="str">
        <f t="shared" si="509"/>
        <v>60+</v>
      </c>
      <c r="F2779" s="23" t="str">
        <f t="shared" si="510"/>
        <v>A</v>
      </c>
      <c r="G2779" s="27" t="s">
        <v>2783</v>
      </c>
      <c r="H2779" s="27" t="str">
        <f t="shared" si="515"/>
        <v/>
      </c>
      <c r="I2779" s="23" t="str">
        <f t="shared" si="511"/>
        <v>Dames</v>
      </c>
      <c r="J2779" t="str">
        <f t="shared" si="512"/>
        <v>886.0</v>
      </c>
      <c r="K2779">
        <f t="shared" si="513"/>
        <v>8</v>
      </c>
      <c r="L2779" s="23" t="str">
        <f t="shared" si="514"/>
        <v>R8 </v>
      </c>
      <c r="M2779" s="23" t="s">
        <v>2743</v>
      </c>
      <c r="N2779" s="23" t="s">
        <v>2744</v>
      </c>
      <c r="O2779" s="23" t="s">
        <v>2522</v>
      </c>
      <c r="P2779" s="23">
        <v>8477</v>
      </c>
      <c r="Q2779" s="23">
        <v>1.5329999999999999</v>
      </c>
      <c r="R2779" s="23" t="s">
        <v>47</v>
      </c>
      <c r="S2779" s="23" t="s">
        <v>36</v>
      </c>
    </row>
    <row r="2780" spans="1:19" x14ac:dyDescent="0.35">
      <c r="A2780" s="23" t="str">
        <f t="shared" si="505"/>
        <v>Stjepanovic Neda</v>
      </c>
      <c r="B2780" s="23" t="str">
        <f t="shared" si="506"/>
        <v>860.84.767.0</v>
      </c>
      <c r="C2780" s="23" t="str">
        <f t="shared" si="507"/>
        <v>R7</v>
      </c>
      <c r="D2780" s="23">
        <f t="shared" si="508"/>
        <v>2.8759999999999999</v>
      </c>
      <c r="E2780" s="23" t="str">
        <f t="shared" si="509"/>
        <v>40+</v>
      </c>
      <c r="F2780" s="23" t="str">
        <f t="shared" si="510"/>
        <v>A</v>
      </c>
      <c r="G2780" s="27" t="s">
        <v>4910</v>
      </c>
      <c r="H2780" s="27" t="str">
        <f t="shared" si="515"/>
        <v/>
      </c>
      <c r="I2780" s="23" t="str">
        <f t="shared" si="511"/>
        <v>Dames</v>
      </c>
      <c r="J2780" t="str">
        <f t="shared" si="512"/>
        <v>767.0</v>
      </c>
      <c r="K2780">
        <f t="shared" si="513"/>
        <v>7</v>
      </c>
      <c r="L2780" s="23" t="str">
        <f t="shared" si="514"/>
        <v>R7 </v>
      </c>
      <c r="M2780" s="23" t="s">
        <v>6371</v>
      </c>
      <c r="N2780" s="23" t="s">
        <v>6372</v>
      </c>
      <c r="O2780" s="23" t="s">
        <v>2518</v>
      </c>
      <c r="P2780" s="23">
        <v>4673</v>
      </c>
      <c r="Q2780" s="23">
        <v>2.8759999999999999</v>
      </c>
      <c r="R2780" s="23" t="s">
        <v>68</v>
      </c>
      <c r="S2780" s="23" t="s">
        <v>36</v>
      </c>
    </row>
    <row r="2781" spans="1:19" x14ac:dyDescent="0.35">
      <c r="A2781" s="23" t="str">
        <f t="shared" si="505"/>
        <v>Stojanovic Andrea</v>
      </c>
      <c r="B2781" s="23" t="str">
        <f t="shared" si="506"/>
        <v>862.00.853.0</v>
      </c>
      <c r="C2781" s="23" t="str">
        <f t="shared" si="507"/>
        <v>R8</v>
      </c>
      <c r="D2781" s="23">
        <f t="shared" si="508"/>
        <v>1.7010000000000001</v>
      </c>
      <c r="E2781" s="23" t="str">
        <f t="shared" si="509"/>
        <v>A</v>
      </c>
      <c r="F2781" s="23" t="str">
        <f t="shared" si="510"/>
        <v>S</v>
      </c>
      <c r="G2781" s="27" t="s">
        <v>497</v>
      </c>
      <c r="H2781" s="27" t="str">
        <f t="shared" si="515"/>
        <v/>
      </c>
      <c r="I2781" s="23" t="str">
        <f t="shared" si="511"/>
        <v>Dames</v>
      </c>
      <c r="J2781" t="str">
        <f t="shared" si="512"/>
        <v>853.0</v>
      </c>
      <c r="K2781">
        <f t="shared" si="513"/>
        <v>8</v>
      </c>
      <c r="L2781" s="23" t="str">
        <f t="shared" si="514"/>
        <v>R8 </v>
      </c>
      <c r="M2781" s="23" t="s">
        <v>2193</v>
      </c>
      <c r="N2781" s="23" t="s">
        <v>2194</v>
      </c>
      <c r="O2781" s="23" t="s">
        <v>2522</v>
      </c>
      <c r="P2781" s="23">
        <v>7902</v>
      </c>
      <c r="Q2781" s="23">
        <v>1.7010000000000001</v>
      </c>
      <c r="R2781" s="23" t="s">
        <v>36</v>
      </c>
      <c r="S2781" s="23" t="s">
        <v>822</v>
      </c>
    </row>
    <row r="2782" spans="1:19" x14ac:dyDescent="0.35">
      <c r="A2782" s="23" t="str">
        <f t="shared" si="505"/>
        <v>Stoll Gaspard</v>
      </c>
      <c r="B2782" s="23" t="str">
        <f t="shared" si="506"/>
        <v>863.07.402.0</v>
      </c>
      <c r="C2782" s="23" t="str">
        <f t="shared" si="507"/>
        <v>R9</v>
      </c>
      <c r="D2782" s="23">
        <f t="shared" si="508"/>
        <v>0.75</v>
      </c>
      <c r="E2782" s="23" t="str">
        <f t="shared" si="509"/>
        <v>A</v>
      </c>
      <c r="F2782" s="23" t="str">
        <f t="shared" si="510"/>
        <v>S</v>
      </c>
      <c r="G2782" s="27" t="s">
        <v>5553</v>
      </c>
      <c r="H2782" s="27" t="str">
        <f t="shared" si="515"/>
        <v/>
      </c>
      <c r="I2782" s="23" t="str">
        <f t="shared" si="511"/>
        <v>Messieurs</v>
      </c>
      <c r="J2782" t="str">
        <f t="shared" si="512"/>
        <v>402.0</v>
      </c>
      <c r="K2782">
        <f t="shared" si="513"/>
        <v>4</v>
      </c>
      <c r="L2782" s="23" t="str">
        <f t="shared" si="514"/>
        <v>R9 </v>
      </c>
      <c r="M2782" s="23" t="s">
        <v>5505</v>
      </c>
      <c r="N2782" s="23" t="s">
        <v>5506</v>
      </c>
      <c r="O2782" s="23" t="s">
        <v>2525</v>
      </c>
      <c r="P2782" s="23">
        <v>32606</v>
      </c>
      <c r="Q2782" s="23">
        <v>0.75</v>
      </c>
      <c r="R2782" s="23" t="s">
        <v>36</v>
      </c>
      <c r="S2782" s="23" t="s">
        <v>822</v>
      </c>
    </row>
    <row r="2783" spans="1:19" x14ac:dyDescent="0.35">
      <c r="A2783" s="23" t="str">
        <f t="shared" si="505"/>
        <v>Stolz Eveline</v>
      </c>
      <c r="B2783" s="23" t="str">
        <f t="shared" si="506"/>
        <v>863.56.861.0</v>
      </c>
      <c r="C2783" s="23" t="str">
        <f t="shared" si="507"/>
        <v>R9</v>
      </c>
      <c r="D2783" s="23">
        <f t="shared" si="508"/>
        <v>0.75</v>
      </c>
      <c r="E2783" s="23" t="str">
        <f t="shared" si="509"/>
        <v>70+</v>
      </c>
      <c r="F2783" s="23" t="str">
        <f t="shared" si="510"/>
        <v>S</v>
      </c>
      <c r="G2783" s="27" t="s">
        <v>3273</v>
      </c>
      <c r="H2783" s="27" t="str">
        <f t="shared" si="515"/>
        <v/>
      </c>
      <c r="I2783" s="23" t="str">
        <f t="shared" si="511"/>
        <v>Dames</v>
      </c>
      <c r="J2783" t="str">
        <f t="shared" si="512"/>
        <v>861.0</v>
      </c>
      <c r="K2783">
        <f t="shared" si="513"/>
        <v>8</v>
      </c>
      <c r="L2783" s="23" t="str">
        <f t="shared" si="514"/>
        <v>R9 </v>
      </c>
      <c r="M2783" s="23" t="s">
        <v>3355</v>
      </c>
      <c r="N2783" s="23" t="s">
        <v>3356</v>
      </c>
      <c r="O2783" s="23" t="s">
        <v>2525</v>
      </c>
      <c r="P2783" s="23">
        <v>11849</v>
      </c>
      <c r="Q2783" s="23">
        <v>0.75</v>
      </c>
      <c r="R2783" s="23" t="s">
        <v>144</v>
      </c>
      <c r="S2783" s="23" t="s">
        <v>822</v>
      </c>
    </row>
    <row r="2784" spans="1:19" x14ac:dyDescent="0.35">
      <c r="A2784" s="23" t="str">
        <f t="shared" si="505"/>
        <v>Strähle Natasha</v>
      </c>
      <c r="B2784" s="23" t="str">
        <f t="shared" si="506"/>
        <v>865.75.630.0</v>
      </c>
      <c r="C2784" s="23" t="str">
        <f t="shared" si="507"/>
        <v>R9</v>
      </c>
      <c r="D2784" s="23">
        <f t="shared" si="508"/>
        <v>0.75</v>
      </c>
      <c r="E2784" s="23" t="str">
        <f t="shared" si="509"/>
        <v>50+</v>
      </c>
      <c r="F2784" s="23" t="str">
        <f t="shared" si="510"/>
        <v>S</v>
      </c>
      <c r="G2784" s="27" t="s">
        <v>29</v>
      </c>
      <c r="H2784" s="27" t="str">
        <f t="shared" si="515"/>
        <v/>
      </c>
      <c r="I2784" s="23" t="str">
        <f t="shared" si="511"/>
        <v>Dames</v>
      </c>
      <c r="J2784" t="str">
        <f t="shared" si="512"/>
        <v>630.0</v>
      </c>
      <c r="K2784">
        <f t="shared" si="513"/>
        <v>6</v>
      </c>
      <c r="L2784" s="23" t="str">
        <f t="shared" si="514"/>
        <v>R9 </v>
      </c>
      <c r="M2784" s="23" t="s">
        <v>4140</v>
      </c>
      <c r="N2784" s="23" t="s">
        <v>4141</v>
      </c>
      <c r="O2784" s="23" t="s">
        <v>2525</v>
      </c>
      <c r="P2784" s="23">
        <v>11849</v>
      </c>
      <c r="Q2784" s="23">
        <v>0.75</v>
      </c>
      <c r="R2784" s="23" t="s">
        <v>39</v>
      </c>
      <c r="S2784" s="23" t="s">
        <v>822</v>
      </c>
    </row>
    <row r="2785" spans="1:19" x14ac:dyDescent="0.35">
      <c r="A2785" s="23" t="str">
        <f t="shared" si="505"/>
        <v>Strangis Jean-Louis</v>
      </c>
      <c r="B2785" s="23" t="str">
        <f t="shared" si="506"/>
        <v>865.69.410.0</v>
      </c>
      <c r="C2785" s="23" t="str">
        <f t="shared" si="507"/>
        <v>R9</v>
      </c>
      <c r="D2785" s="23">
        <f t="shared" si="508"/>
        <v>0.75</v>
      </c>
      <c r="E2785" s="23" t="str">
        <f t="shared" si="509"/>
        <v>55+</v>
      </c>
      <c r="F2785" s="23" t="str">
        <f t="shared" si="510"/>
        <v>S</v>
      </c>
      <c r="G2785" s="27" t="s">
        <v>4910</v>
      </c>
      <c r="H2785" s="27" t="str">
        <f t="shared" si="515"/>
        <v/>
      </c>
      <c r="I2785" s="23" t="str">
        <f t="shared" si="511"/>
        <v>Messieurs</v>
      </c>
      <c r="J2785" t="str">
        <f t="shared" si="512"/>
        <v>410.0</v>
      </c>
      <c r="K2785">
        <f t="shared" si="513"/>
        <v>4</v>
      </c>
      <c r="L2785" s="23" t="str">
        <f t="shared" si="514"/>
        <v>R9 </v>
      </c>
      <c r="M2785" s="23" t="s">
        <v>6866</v>
      </c>
      <c r="N2785" s="23" t="s">
        <v>6867</v>
      </c>
      <c r="O2785" s="23" t="s">
        <v>2525</v>
      </c>
      <c r="P2785" s="23">
        <v>32606</v>
      </c>
      <c r="Q2785" s="23">
        <v>0.75</v>
      </c>
      <c r="R2785" s="23" t="s">
        <v>53</v>
      </c>
      <c r="S2785" s="23" t="s">
        <v>822</v>
      </c>
    </row>
    <row r="2786" spans="1:19" x14ac:dyDescent="0.35">
      <c r="A2786" s="23" t="str">
        <f t="shared" si="505"/>
        <v>Streuli Loris</v>
      </c>
      <c r="B2786" s="23" t="str">
        <f t="shared" si="506"/>
        <v>867.09.478.0</v>
      </c>
      <c r="C2786" s="23" t="str">
        <f t="shared" si="507"/>
        <v>R5</v>
      </c>
      <c r="D2786" s="23">
        <f t="shared" si="508"/>
        <v>5.0999999999999996</v>
      </c>
      <c r="E2786" s="23" t="str">
        <f t="shared" si="509"/>
        <v>18&amp;U</v>
      </c>
      <c r="F2786" s="23" t="str">
        <f t="shared" si="510"/>
        <v>A</v>
      </c>
      <c r="G2786" s="27" t="s">
        <v>1733</v>
      </c>
      <c r="H2786" s="27" t="str">
        <f t="shared" si="515"/>
        <v/>
      </c>
      <c r="I2786" s="23" t="str">
        <f t="shared" si="511"/>
        <v>Messieurs</v>
      </c>
      <c r="J2786" t="str">
        <f t="shared" si="512"/>
        <v>478.0</v>
      </c>
      <c r="K2786">
        <f t="shared" si="513"/>
        <v>4</v>
      </c>
      <c r="L2786" s="23" t="str">
        <f t="shared" si="514"/>
        <v>R5 </v>
      </c>
      <c r="M2786" s="23" t="s">
        <v>2713</v>
      </c>
      <c r="N2786" s="23" t="s">
        <v>2714</v>
      </c>
      <c r="O2786" s="23" t="s">
        <v>2536</v>
      </c>
      <c r="P2786" s="23">
        <v>4040</v>
      </c>
      <c r="Q2786" s="23">
        <v>5.0999999999999996</v>
      </c>
      <c r="R2786" s="23" t="s">
        <v>71</v>
      </c>
      <c r="S2786" s="23" t="s">
        <v>36</v>
      </c>
    </row>
    <row r="2787" spans="1:19" x14ac:dyDescent="0.35">
      <c r="A2787" s="23" t="str">
        <f t="shared" si="505"/>
        <v>stryker Laura</v>
      </c>
      <c r="B2787" s="23" t="str">
        <f t="shared" si="506"/>
        <v>869.56.511.0</v>
      </c>
      <c r="C2787" s="23" t="str">
        <f t="shared" si="507"/>
        <v>R9</v>
      </c>
      <c r="D2787" s="23">
        <f t="shared" si="508"/>
        <v>0.75</v>
      </c>
      <c r="E2787" s="23" t="str">
        <f t="shared" si="509"/>
        <v>70+</v>
      </c>
      <c r="F2787" s="23" t="str">
        <f t="shared" si="510"/>
        <v>S</v>
      </c>
      <c r="G2787" s="27" t="s">
        <v>5553</v>
      </c>
      <c r="H2787" s="27" t="str">
        <f t="shared" si="515"/>
        <v/>
      </c>
      <c r="I2787" s="23" t="str">
        <f t="shared" si="511"/>
        <v>Dames</v>
      </c>
      <c r="J2787" t="str">
        <f t="shared" si="512"/>
        <v>511.0</v>
      </c>
      <c r="K2787">
        <f t="shared" si="513"/>
        <v>5</v>
      </c>
      <c r="L2787" s="23" t="str">
        <f t="shared" si="514"/>
        <v>R9 </v>
      </c>
      <c r="M2787" s="23" t="s">
        <v>5179</v>
      </c>
      <c r="N2787" s="23" t="s">
        <v>5180</v>
      </c>
      <c r="O2787" s="23" t="s">
        <v>2525</v>
      </c>
      <c r="P2787" s="23">
        <v>11849</v>
      </c>
      <c r="Q2787" s="23">
        <v>0.75</v>
      </c>
      <c r="R2787" s="23" t="s">
        <v>144</v>
      </c>
      <c r="S2787" s="23" t="s">
        <v>822</v>
      </c>
    </row>
    <row r="2788" spans="1:19" x14ac:dyDescent="0.35">
      <c r="A2788" s="23" t="str">
        <f t="shared" si="505"/>
        <v>Stucki Adrien</v>
      </c>
      <c r="B2788" s="23" t="str">
        <f t="shared" si="506"/>
        <v>871.13.246.0</v>
      </c>
      <c r="C2788" s="23" t="str">
        <f t="shared" si="507"/>
        <v>R6</v>
      </c>
      <c r="D2788" s="23">
        <f t="shared" si="508"/>
        <v>3.64</v>
      </c>
      <c r="E2788" s="23" t="str">
        <f t="shared" si="509"/>
        <v>14&amp;U</v>
      </c>
      <c r="F2788" s="23" t="str">
        <f t="shared" si="510"/>
        <v>A</v>
      </c>
      <c r="G2788" s="27" t="s">
        <v>29</v>
      </c>
      <c r="H2788" s="27" t="str">
        <f t="shared" si="515"/>
        <v/>
      </c>
      <c r="I2788" s="23" t="str">
        <f t="shared" si="511"/>
        <v>Messieurs</v>
      </c>
      <c r="J2788" t="str">
        <f t="shared" si="512"/>
        <v>246.0</v>
      </c>
      <c r="K2788">
        <f t="shared" si="513"/>
        <v>2</v>
      </c>
      <c r="L2788" s="23" t="str">
        <f t="shared" si="514"/>
        <v>R6 </v>
      </c>
      <c r="M2788" s="23" t="s">
        <v>4186</v>
      </c>
      <c r="N2788" s="23" t="s">
        <v>4187</v>
      </c>
      <c r="O2788" s="23" t="s">
        <v>2517</v>
      </c>
      <c r="P2788" s="23">
        <v>9303</v>
      </c>
      <c r="Q2788" s="23">
        <v>3.64</v>
      </c>
      <c r="R2788" s="23" t="s">
        <v>81</v>
      </c>
      <c r="S2788" s="23" t="s">
        <v>36</v>
      </c>
    </row>
    <row r="2789" spans="1:19" x14ac:dyDescent="0.35">
      <c r="A2789" s="23" t="str">
        <f t="shared" si="505"/>
        <v>Stucky Nathalie</v>
      </c>
      <c r="B2789" s="23" t="str">
        <f t="shared" si="506"/>
        <v>871.82.559.0</v>
      </c>
      <c r="C2789" s="23" t="str">
        <f t="shared" si="507"/>
        <v>R7</v>
      </c>
      <c r="D2789" s="23">
        <f t="shared" si="508"/>
        <v>1.851</v>
      </c>
      <c r="E2789" s="23" t="str">
        <f t="shared" si="509"/>
        <v>40+</v>
      </c>
      <c r="F2789" s="23" t="str">
        <f t="shared" si="510"/>
        <v>A</v>
      </c>
      <c r="G2789" s="27" t="s">
        <v>4910</v>
      </c>
      <c r="H2789" s="27" t="str">
        <f t="shared" si="515"/>
        <v/>
      </c>
      <c r="I2789" s="23" t="str">
        <f t="shared" si="511"/>
        <v>Dames</v>
      </c>
      <c r="J2789" t="str">
        <f t="shared" si="512"/>
        <v>559.0</v>
      </c>
      <c r="K2789">
        <f t="shared" si="513"/>
        <v>5</v>
      </c>
      <c r="L2789" s="23" t="str">
        <f t="shared" si="514"/>
        <v>R7 </v>
      </c>
      <c r="M2789" s="23" t="s">
        <v>6421</v>
      </c>
      <c r="N2789" s="23" t="s">
        <v>6422</v>
      </c>
      <c r="O2789" s="23" t="s">
        <v>2518</v>
      </c>
      <c r="P2789" s="23">
        <v>7351</v>
      </c>
      <c r="Q2789" s="23">
        <v>1.851</v>
      </c>
      <c r="R2789" s="23" t="s">
        <v>68</v>
      </c>
      <c r="S2789" s="23" t="s">
        <v>36</v>
      </c>
    </row>
    <row r="2790" spans="1:19" x14ac:dyDescent="0.35">
      <c r="A2790" s="23" t="str">
        <f t="shared" si="505"/>
        <v>Studer Léo</v>
      </c>
      <c r="B2790" s="23" t="str">
        <f t="shared" si="506"/>
        <v>872.00.113.0</v>
      </c>
      <c r="C2790" s="23" t="str">
        <f t="shared" si="507"/>
        <v>R9</v>
      </c>
      <c r="D2790" s="23">
        <f t="shared" si="508"/>
        <v>0.745</v>
      </c>
      <c r="E2790" s="23" t="str">
        <f t="shared" si="509"/>
        <v>A</v>
      </c>
      <c r="F2790" s="23" t="str">
        <f t="shared" si="510"/>
        <v>A</v>
      </c>
      <c r="G2790" s="27" t="s">
        <v>3274</v>
      </c>
      <c r="H2790" s="27" t="str">
        <f t="shared" si="515"/>
        <v/>
      </c>
      <c r="I2790" s="23" t="str">
        <f t="shared" si="511"/>
        <v>Messieurs</v>
      </c>
      <c r="J2790" t="str">
        <f t="shared" si="512"/>
        <v>113.0</v>
      </c>
      <c r="K2790">
        <f t="shared" si="513"/>
        <v>1</v>
      </c>
      <c r="L2790" s="23" t="str">
        <f t="shared" si="514"/>
        <v>R9 </v>
      </c>
      <c r="M2790" s="23" t="s">
        <v>6015</v>
      </c>
      <c r="N2790" s="23" t="s">
        <v>6016</v>
      </c>
      <c r="O2790" s="23" t="s">
        <v>2525</v>
      </c>
      <c r="P2790" s="23">
        <v>44992</v>
      </c>
      <c r="Q2790" s="23">
        <v>0.745</v>
      </c>
      <c r="R2790" s="23" t="s">
        <v>36</v>
      </c>
      <c r="S2790" s="23" t="s">
        <v>36</v>
      </c>
    </row>
    <row r="2791" spans="1:19" x14ac:dyDescent="0.35">
      <c r="A2791" s="23" t="str">
        <f t="shared" si="505"/>
        <v>Stussi Isabella</v>
      </c>
      <c r="B2791" s="23" t="str">
        <f t="shared" si="506"/>
        <v>874.07.581.0</v>
      </c>
      <c r="C2791" s="23" t="str">
        <f t="shared" si="507"/>
        <v>R9</v>
      </c>
      <c r="D2791" s="23">
        <f t="shared" si="508"/>
        <v>0.75</v>
      </c>
      <c r="E2791" s="23" t="str">
        <f t="shared" si="509"/>
        <v>A</v>
      </c>
      <c r="F2791" s="23" t="str">
        <f t="shared" si="510"/>
        <v>S</v>
      </c>
      <c r="G2791" s="27" t="s">
        <v>5553</v>
      </c>
      <c r="H2791" s="27" t="str">
        <f t="shared" si="515"/>
        <v/>
      </c>
      <c r="I2791" s="23" t="str">
        <f t="shared" si="511"/>
        <v>Dames</v>
      </c>
      <c r="J2791" t="str">
        <f t="shared" si="512"/>
        <v>581.0</v>
      </c>
      <c r="K2791">
        <f t="shared" si="513"/>
        <v>5</v>
      </c>
      <c r="L2791" s="23" t="str">
        <f t="shared" si="514"/>
        <v>R9 </v>
      </c>
      <c r="M2791" s="23" t="s">
        <v>5235</v>
      </c>
      <c r="N2791" s="23" t="s">
        <v>5236</v>
      </c>
      <c r="O2791" s="23" t="s">
        <v>2525</v>
      </c>
      <c r="P2791" s="23">
        <v>11849</v>
      </c>
      <c r="Q2791" s="23">
        <v>0.75</v>
      </c>
      <c r="R2791" s="23" t="s">
        <v>36</v>
      </c>
      <c r="S2791" s="23" t="s">
        <v>822</v>
      </c>
    </row>
    <row r="2792" spans="1:19" x14ac:dyDescent="0.35">
      <c r="A2792" s="23" t="str">
        <f t="shared" si="505"/>
        <v>Stutz André</v>
      </c>
      <c r="B2792" s="23" t="str">
        <f t="shared" si="506"/>
        <v>874.63.479.0</v>
      </c>
      <c r="C2792" s="23" t="str">
        <f t="shared" si="507"/>
        <v>R6</v>
      </c>
      <c r="D2792" s="23">
        <f t="shared" si="508"/>
        <v>3.8780000000000001</v>
      </c>
      <c r="E2792" s="23" t="str">
        <f t="shared" si="509"/>
        <v>60+</v>
      </c>
      <c r="F2792" s="23" t="str">
        <f t="shared" si="510"/>
        <v>A</v>
      </c>
      <c r="G2792" s="27" t="s">
        <v>1733</v>
      </c>
      <c r="H2792" s="27" t="str">
        <f t="shared" si="515"/>
        <v/>
      </c>
      <c r="I2792" s="23" t="str">
        <f t="shared" si="511"/>
        <v>Messieurs</v>
      </c>
      <c r="J2792" t="str">
        <f t="shared" si="512"/>
        <v>479.0</v>
      </c>
      <c r="K2792">
        <f t="shared" si="513"/>
        <v>4</v>
      </c>
      <c r="L2792" s="23" t="str">
        <f t="shared" si="514"/>
        <v>R6 </v>
      </c>
      <c r="M2792" s="23" t="s">
        <v>1840</v>
      </c>
      <c r="N2792" s="23" t="s">
        <v>1841</v>
      </c>
      <c r="O2792" s="23" t="s">
        <v>2517</v>
      </c>
      <c r="P2792" s="23">
        <v>8225</v>
      </c>
      <c r="Q2792" s="23">
        <v>3.8780000000000001</v>
      </c>
      <c r="R2792" s="23" t="s">
        <v>47</v>
      </c>
      <c r="S2792" s="23" t="s">
        <v>36</v>
      </c>
    </row>
    <row r="2793" spans="1:19" x14ac:dyDescent="0.35">
      <c r="A2793" s="23" t="str">
        <f t="shared" si="505"/>
        <v>Suberbie Salomon</v>
      </c>
      <c r="B2793" s="23" t="str">
        <f t="shared" si="506"/>
        <v>797.11.236.0</v>
      </c>
      <c r="C2793" s="23" t="str">
        <f t="shared" si="507"/>
        <v>R8</v>
      </c>
      <c r="D2793" s="23">
        <f t="shared" si="508"/>
        <v>1.2529999999999999</v>
      </c>
      <c r="E2793" s="23" t="str">
        <f t="shared" si="509"/>
        <v>16&amp;U</v>
      </c>
      <c r="F2793" s="23" t="str">
        <f t="shared" si="510"/>
        <v>A</v>
      </c>
      <c r="G2793" s="27" t="s">
        <v>4910</v>
      </c>
      <c r="H2793" s="27" t="str">
        <f t="shared" si="515"/>
        <v/>
      </c>
      <c r="I2793" s="23" t="str">
        <f t="shared" si="511"/>
        <v>Messieurs</v>
      </c>
      <c r="J2793" t="str">
        <f t="shared" si="512"/>
        <v>236.0</v>
      </c>
      <c r="K2793">
        <f t="shared" si="513"/>
        <v>2</v>
      </c>
      <c r="L2793" s="23" t="str">
        <f t="shared" si="514"/>
        <v>R8 </v>
      </c>
      <c r="M2793" s="23" t="s">
        <v>6772</v>
      </c>
      <c r="N2793" s="23" t="s">
        <v>6773</v>
      </c>
      <c r="O2793" s="23" t="s">
        <v>2522</v>
      </c>
      <c r="P2793" s="23">
        <v>26340</v>
      </c>
      <c r="Q2793" s="23">
        <v>1.2529999999999999</v>
      </c>
      <c r="R2793" s="23" t="s">
        <v>85</v>
      </c>
      <c r="S2793" s="23" t="s">
        <v>36</v>
      </c>
    </row>
    <row r="2794" spans="1:19" x14ac:dyDescent="0.35">
      <c r="A2794" s="23" t="str">
        <f t="shared" si="505"/>
        <v>Suchet Ludovic</v>
      </c>
      <c r="B2794" s="23" t="str">
        <f t="shared" si="506"/>
        <v>797.96.180.0</v>
      </c>
      <c r="C2794" s="23" t="str">
        <f t="shared" si="507"/>
        <v>R8</v>
      </c>
      <c r="D2794" s="23">
        <f t="shared" si="508"/>
        <v>1.0660000000000001</v>
      </c>
      <c r="E2794" s="23" t="str">
        <f t="shared" si="509"/>
        <v>A</v>
      </c>
      <c r="F2794" s="23" t="str">
        <f t="shared" si="510"/>
        <v>S</v>
      </c>
      <c r="G2794" s="27" t="s">
        <v>28</v>
      </c>
      <c r="H2794" s="27" t="str">
        <f t="shared" si="515"/>
        <v/>
      </c>
      <c r="I2794" s="23" t="str">
        <f t="shared" si="511"/>
        <v>Messieurs</v>
      </c>
      <c r="J2794" t="str">
        <f t="shared" si="512"/>
        <v>180.0</v>
      </c>
      <c r="K2794">
        <f t="shared" si="513"/>
        <v>1</v>
      </c>
      <c r="L2794" s="23" t="str">
        <f t="shared" si="514"/>
        <v>R8 </v>
      </c>
      <c r="M2794" s="23" t="s">
        <v>2285</v>
      </c>
      <c r="N2794" s="23" t="s">
        <v>2286</v>
      </c>
      <c r="O2794" s="23" t="s">
        <v>2522</v>
      </c>
      <c r="P2794" s="23">
        <v>28396</v>
      </c>
      <c r="Q2794" s="23">
        <v>1.0660000000000001</v>
      </c>
      <c r="R2794" s="23" t="s">
        <v>36</v>
      </c>
      <c r="S2794" s="23" t="s">
        <v>822</v>
      </c>
    </row>
    <row r="2795" spans="1:19" x14ac:dyDescent="0.35">
      <c r="A2795" s="23" t="str">
        <f t="shared" si="505"/>
        <v>Sudan Christian</v>
      </c>
      <c r="B2795" s="23" t="str">
        <f t="shared" si="506"/>
        <v>797.58.314.0</v>
      </c>
      <c r="C2795" s="23" t="str">
        <f t="shared" si="507"/>
        <v>R9</v>
      </c>
      <c r="D2795" s="23">
        <f t="shared" si="508"/>
        <v>0.75</v>
      </c>
      <c r="E2795" s="23" t="str">
        <f t="shared" si="509"/>
        <v>65+</v>
      </c>
      <c r="F2795" s="23" t="str">
        <f t="shared" si="510"/>
        <v>S</v>
      </c>
      <c r="G2795" s="27" t="s">
        <v>493</v>
      </c>
      <c r="H2795" s="27" t="str">
        <f t="shared" si="515"/>
        <v/>
      </c>
      <c r="I2795" s="23" t="str">
        <f t="shared" si="511"/>
        <v>Messieurs</v>
      </c>
      <c r="J2795" t="str">
        <f t="shared" si="512"/>
        <v>314.0</v>
      </c>
      <c r="K2795">
        <f t="shared" si="513"/>
        <v>3</v>
      </c>
      <c r="L2795" s="23" t="str">
        <f t="shared" si="514"/>
        <v>R9 </v>
      </c>
      <c r="M2795" s="23" t="s">
        <v>1024</v>
      </c>
      <c r="N2795" s="23" t="s">
        <v>1025</v>
      </c>
      <c r="O2795" s="23" t="s">
        <v>2525</v>
      </c>
      <c r="P2795" s="23">
        <v>32606</v>
      </c>
      <c r="Q2795" s="23">
        <v>0.75</v>
      </c>
      <c r="R2795" s="23" t="s">
        <v>96</v>
      </c>
      <c r="S2795" s="23" t="s">
        <v>822</v>
      </c>
    </row>
    <row r="2796" spans="1:19" x14ac:dyDescent="0.35">
      <c r="A2796" s="23" t="str">
        <f t="shared" si="505"/>
        <v>Sugita Yakovlev Yuri</v>
      </c>
      <c r="B2796" s="23" t="str">
        <f t="shared" si="506"/>
        <v>797.12.219.0</v>
      </c>
      <c r="C2796" s="23" t="str">
        <f t="shared" si="507"/>
        <v>R5</v>
      </c>
      <c r="D2796" s="23">
        <f t="shared" si="508"/>
        <v>5.4749999999999996</v>
      </c>
      <c r="E2796" s="23" t="str">
        <f t="shared" si="509"/>
        <v>14&amp;U</v>
      </c>
      <c r="F2796" s="23" t="str">
        <f t="shared" si="510"/>
        <v>S</v>
      </c>
      <c r="G2796" s="27" t="s">
        <v>2783</v>
      </c>
      <c r="H2796" s="27" t="str">
        <f t="shared" si="515"/>
        <v/>
      </c>
      <c r="I2796" s="23" t="str">
        <f t="shared" si="511"/>
        <v>Messieurs</v>
      </c>
      <c r="J2796" t="str">
        <f t="shared" si="512"/>
        <v>219.0</v>
      </c>
      <c r="K2796">
        <f t="shared" si="513"/>
        <v>2</v>
      </c>
      <c r="L2796" s="23" t="str">
        <f t="shared" si="514"/>
        <v>R5 </v>
      </c>
      <c r="M2796" s="23" t="s">
        <v>2504</v>
      </c>
      <c r="N2796" s="23" t="s">
        <v>2505</v>
      </c>
      <c r="O2796" s="23" t="s">
        <v>2536</v>
      </c>
      <c r="P2796" s="23">
        <v>3200</v>
      </c>
      <c r="Q2796" s="23">
        <v>5.4749999999999996</v>
      </c>
      <c r="R2796" s="23" t="s">
        <v>81</v>
      </c>
      <c r="S2796" s="23" t="s">
        <v>822</v>
      </c>
    </row>
    <row r="2797" spans="1:19" x14ac:dyDescent="0.35">
      <c r="A2797" s="23" t="str">
        <f t="shared" si="505"/>
        <v>Sulem Ben</v>
      </c>
      <c r="B2797" s="23" t="str">
        <f t="shared" si="506"/>
        <v>797.09.476.0</v>
      </c>
      <c r="C2797" s="23" t="str">
        <f t="shared" si="507"/>
        <v>R9</v>
      </c>
      <c r="D2797" s="23">
        <f t="shared" si="508"/>
        <v>0.75</v>
      </c>
      <c r="E2797" s="23" t="str">
        <f t="shared" si="509"/>
        <v>18&amp;U</v>
      </c>
      <c r="F2797" s="23" t="str">
        <f t="shared" si="510"/>
        <v>A</v>
      </c>
      <c r="G2797" s="27" t="s">
        <v>4910</v>
      </c>
      <c r="H2797" s="27" t="str">
        <f t="shared" si="515"/>
        <v/>
      </c>
      <c r="I2797" s="23" t="str">
        <f t="shared" si="511"/>
        <v>Messieurs</v>
      </c>
      <c r="J2797" t="str">
        <f t="shared" si="512"/>
        <v>476.0</v>
      </c>
      <c r="K2797">
        <f t="shared" si="513"/>
        <v>4</v>
      </c>
      <c r="L2797" s="23" t="str">
        <f t="shared" si="514"/>
        <v>R9 </v>
      </c>
      <c r="M2797" s="23" t="s">
        <v>6812</v>
      </c>
      <c r="N2797" s="23" t="s">
        <v>6813</v>
      </c>
      <c r="O2797" s="23" t="s">
        <v>2525</v>
      </c>
      <c r="P2797" s="23">
        <v>32606</v>
      </c>
      <c r="Q2797" s="23">
        <v>0.75</v>
      </c>
      <c r="R2797" s="23" t="s">
        <v>71</v>
      </c>
      <c r="S2797" s="23" t="s">
        <v>36</v>
      </c>
    </row>
    <row r="2798" spans="1:19" x14ac:dyDescent="0.35">
      <c r="A2798" s="23" t="str">
        <f t="shared" si="505"/>
        <v>Sulem Samuel</v>
      </c>
      <c r="B2798" s="23" t="str">
        <f t="shared" si="506"/>
        <v>797.77.306.0</v>
      </c>
      <c r="C2798" s="23" t="str">
        <f t="shared" si="507"/>
        <v>R7</v>
      </c>
      <c r="D2798" s="23">
        <f t="shared" si="508"/>
        <v>2.246</v>
      </c>
      <c r="E2798" s="23" t="str">
        <f t="shared" si="509"/>
        <v>45+</v>
      </c>
      <c r="F2798" s="23" t="str">
        <f t="shared" si="510"/>
        <v>S</v>
      </c>
      <c r="G2798" s="27" t="s">
        <v>4910</v>
      </c>
      <c r="H2798" s="27" t="str">
        <f t="shared" si="515"/>
        <v/>
      </c>
      <c r="I2798" s="23" t="str">
        <f t="shared" si="511"/>
        <v>Messieurs</v>
      </c>
      <c r="J2798" t="str">
        <f t="shared" si="512"/>
        <v>306.0</v>
      </c>
      <c r="K2798">
        <f t="shared" si="513"/>
        <v>3</v>
      </c>
      <c r="L2798" s="23" t="str">
        <f t="shared" si="514"/>
        <v>R7 </v>
      </c>
      <c r="M2798" s="23" t="s">
        <v>6662</v>
      </c>
      <c r="N2798" s="23" t="s">
        <v>6663</v>
      </c>
      <c r="O2798" s="23" t="s">
        <v>2518</v>
      </c>
      <c r="P2798" s="23">
        <v>17593</v>
      </c>
      <c r="Q2798" s="23">
        <v>2.246</v>
      </c>
      <c r="R2798" s="23" t="s">
        <v>76</v>
      </c>
      <c r="S2798" s="23" t="s">
        <v>822</v>
      </c>
    </row>
    <row r="2799" spans="1:19" x14ac:dyDescent="0.35">
      <c r="A2799" s="23" t="str">
        <f t="shared" si="505"/>
        <v>Sulji Florent</v>
      </c>
      <c r="B2799" s="23" t="str">
        <f t="shared" si="506"/>
        <v>797.07.469.0</v>
      </c>
      <c r="C2799" s="23" t="str">
        <f t="shared" si="507"/>
        <v>R9</v>
      </c>
      <c r="D2799" s="23">
        <f t="shared" si="508"/>
        <v>0.75</v>
      </c>
      <c r="E2799" s="23" t="str">
        <f t="shared" si="509"/>
        <v>A</v>
      </c>
      <c r="F2799" s="23" t="str">
        <f t="shared" si="510"/>
        <v>S</v>
      </c>
      <c r="G2799" s="27" t="s">
        <v>2783</v>
      </c>
      <c r="H2799" s="27" t="str">
        <f t="shared" si="515"/>
        <v/>
      </c>
      <c r="I2799" s="23" t="str">
        <f t="shared" si="511"/>
        <v>Messieurs</v>
      </c>
      <c r="J2799" t="str">
        <f t="shared" si="512"/>
        <v>469.0</v>
      </c>
      <c r="K2799">
        <f t="shared" si="513"/>
        <v>4</v>
      </c>
      <c r="L2799" s="23" t="str">
        <f t="shared" si="514"/>
        <v>R9 </v>
      </c>
      <c r="M2799" s="23" t="s">
        <v>2500</v>
      </c>
      <c r="N2799" s="23" t="s">
        <v>2501</v>
      </c>
      <c r="O2799" s="23" t="s">
        <v>2525</v>
      </c>
      <c r="P2799" s="23">
        <v>32606</v>
      </c>
      <c r="Q2799" s="23">
        <v>0.75</v>
      </c>
      <c r="R2799" s="23" t="s">
        <v>36</v>
      </c>
      <c r="S2799" s="23" t="s">
        <v>822</v>
      </c>
    </row>
    <row r="2800" spans="1:19" x14ac:dyDescent="0.35">
      <c r="A2800" s="23" t="str">
        <f t="shared" si="505"/>
        <v>Sulliger Thibaud</v>
      </c>
      <c r="B2800" s="23" t="str">
        <f t="shared" si="506"/>
        <v>797.91.132.0</v>
      </c>
      <c r="C2800" s="23" t="str">
        <f t="shared" si="507"/>
        <v>R6</v>
      </c>
      <c r="D2800" s="23">
        <f t="shared" si="508"/>
        <v>3.9740000000000002</v>
      </c>
      <c r="E2800" s="23" t="str">
        <f t="shared" si="509"/>
        <v>35+</v>
      </c>
      <c r="F2800" s="23" t="str">
        <f t="shared" si="510"/>
        <v>A</v>
      </c>
      <c r="G2800" s="27" t="s">
        <v>28</v>
      </c>
      <c r="H2800" s="27" t="str">
        <f t="shared" si="515"/>
        <v/>
      </c>
      <c r="I2800" s="23" t="str">
        <f t="shared" si="511"/>
        <v>Messieurs</v>
      </c>
      <c r="J2800" t="str">
        <f t="shared" si="512"/>
        <v>132.0</v>
      </c>
      <c r="K2800">
        <f t="shared" si="513"/>
        <v>1</v>
      </c>
      <c r="L2800" s="23" t="str">
        <f t="shared" si="514"/>
        <v>R6 </v>
      </c>
      <c r="M2800" s="23" t="s">
        <v>1496</v>
      </c>
      <c r="N2800" s="23" t="s">
        <v>1497</v>
      </c>
      <c r="O2800" s="23" t="s">
        <v>2517</v>
      </c>
      <c r="P2800" s="23">
        <v>7771</v>
      </c>
      <c r="Q2800" s="23">
        <v>3.9740000000000002</v>
      </c>
      <c r="R2800" s="23" t="s">
        <v>42</v>
      </c>
      <c r="S2800" s="23" t="s">
        <v>36</v>
      </c>
    </row>
    <row r="2801" spans="1:19" x14ac:dyDescent="0.35">
      <c r="A2801" s="23" t="str">
        <f t="shared" si="505"/>
        <v>Sultanov Olga</v>
      </c>
      <c r="B2801" s="23" t="str">
        <f t="shared" si="506"/>
        <v>797.75.854.0</v>
      </c>
      <c r="C2801" s="23" t="str">
        <f t="shared" si="507"/>
        <v>R8</v>
      </c>
      <c r="D2801" s="23">
        <f t="shared" si="508"/>
        <v>1.4610000000000001</v>
      </c>
      <c r="E2801" s="23" t="str">
        <f t="shared" si="509"/>
        <v>50+</v>
      </c>
      <c r="F2801" s="23" t="str">
        <f t="shared" si="510"/>
        <v>S</v>
      </c>
      <c r="G2801" s="27" t="s">
        <v>5553</v>
      </c>
      <c r="H2801" s="27" t="str">
        <f t="shared" si="515"/>
        <v/>
      </c>
      <c r="I2801" s="23" t="str">
        <f t="shared" si="511"/>
        <v>Dames</v>
      </c>
      <c r="J2801" t="str">
        <f t="shared" si="512"/>
        <v>854.0</v>
      </c>
      <c r="K2801">
        <f t="shared" si="513"/>
        <v>8</v>
      </c>
      <c r="L2801" s="23" t="str">
        <f t="shared" si="514"/>
        <v>R8 </v>
      </c>
      <c r="M2801" s="23" t="s">
        <v>5131</v>
      </c>
      <c r="N2801" s="23" t="s">
        <v>5132</v>
      </c>
      <c r="O2801" s="23" t="s">
        <v>2522</v>
      </c>
      <c r="P2801" s="23">
        <v>8743</v>
      </c>
      <c r="Q2801" s="23">
        <v>1.4610000000000001</v>
      </c>
      <c r="R2801" s="23" t="s">
        <v>39</v>
      </c>
      <c r="S2801" s="23" t="s">
        <v>822</v>
      </c>
    </row>
    <row r="2802" spans="1:19" x14ac:dyDescent="0.35">
      <c r="A2802" s="23" t="str">
        <f t="shared" si="505"/>
        <v>Surikov george</v>
      </c>
      <c r="B2802" s="23" t="str">
        <f t="shared" si="506"/>
        <v>797.08.193.0</v>
      </c>
      <c r="C2802" s="23" t="str">
        <f t="shared" si="507"/>
        <v>R9</v>
      </c>
      <c r="D2802" s="23">
        <f t="shared" si="508"/>
        <v>0.75</v>
      </c>
      <c r="E2802" s="23" t="str">
        <f t="shared" si="509"/>
        <v>18&amp;U</v>
      </c>
      <c r="F2802" s="23" t="str">
        <f t="shared" si="510"/>
        <v>S</v>
      </c>
      <c r="G2802" s="27" t="s">
        <v>2783</v>
      </c>
      <c r="H2802" s="27" t="str">
        <f t="shared" si="515"/>
        <v/>
      </c>
      <c r="I2802" s="23" t="str">
        <f t="shared" si="511"/>
        <v>Messieurs</v>
      </c>
      <c r="J2802" t="str">
        <f t="shared" si="512"/>
        <v>193.0</v>
      </c>
      <c r="K2802">
        <f t="shared" si="513"/>
        <v>1</v>
      </c>
      <c r="L2802" s="23" t="str">
        <f t="shared" si="514"/>
        <v>R9 </v>
      </c>
      <c r="M2802" s="23" t="s">
        <v>1763</v>
      </c>
      <c r="N2802" s="23" t="s">
        <v>1764</v>
      </c>
      <c r="O2802" s="23" t="s">
        <v>2525</v>
      </c>
      <c r="P2802" s="23">
        <v>32606</v>
      </c>
      <c r="Q2802" s="23">
        <v>0.75</v>
      </c>
      <c r="R2802" s="23" t="s">
        <v>71</v>
      </c>
      <c r="S2802" s="23" t="s">
        <v>822</v>
      </c>
    </row>
    <row r="2803" spans="1:19" x14ac:dyDescent="0.35">
      <c r="A2803" s="23" t="str">
        <f t="shared" si="505"/>
        <v>Susnjar Zoé</v>
      </c>
      <c r="B2803" s="23" t="str">
        <f t="shared" si="506"/>
        <v>797.13.672.0</v>
      </c>
      <c r="C2803" s="23" t="str">
        <f t="shared" si="507"/>
        <v>R7</v>
      </c>
      <c r="D2803" s="23">
        <f t="shared" si="508"/>
        <v>2.298</v>
      </c>
      <c r="E2803" s="23" t="str">
        <f t="shared" si="509"/>
        <v>14&amp;U</v>
      </c>
      <c r="F2803" s="23" t="str">
        <f t="shared" si="510"/>
        <v>A</v>
      </c>
      <c r="G2803" s="27" t="s">
        <v>2786</v>
      </c>
      <c r="H2803" s="27" t="str">
        <f t="shared" si="515"/>
        <v/>
      </c>
      <c r="I2803" s="23" t="str">
        <f t="shared" si="511"/>
        <v>Dames</v>
      </c>
      <c r="J2803" t="str">
        <f t="shared" si="512"/>
        <v>672.0</v>
      </c>
      <c r="K2803">
        <f t="shared" si="513"/>
        <v>6</v>
      </c>
      <c r="L2803" s="23" t="str">
        <f t="shared" si="514"/>
        <v>R7 </v>
      </c>
      <c r="M2803" s="23" t="s">
        <v>2928</v>
      </c>
      <c r="N2803" s="23" t="s">
        <v>2929</v>
      </c>
      <c r="O2803" s="23" t="s">
        <v>2518</v>
      </c>
      <c r="P2803" s="23">
        <v>5985</v>
      </c>
      <c r="Q2803" s="23">
        <v>2.298</v>
      </c>
      <c r="R2803" s="23" t="s">
        <v>81</v>
      </c>
      <c r="S2803" s="23" t="s">
        <v>36</v>
      </c>
    </row>
    <row r="2804" spans="1:19" x14ac:dyDescent="0.35">
      <c r="A2804" s="23" t="str">
        <f t="shared" si="505"/>
        <v>Susset Robert</v>
      </c>
      <c r="B2804" s="23" t="str">
        <f t="shared" si="506"/>
        <v>797.91.315.1</v>
      </c>
      <c r="C2804" s="23" t="str">
        <f t="shared" si="507"/>
        <v>R7</v>
      </c>
      <c r="D2804" s="23">
        <f t="shared" si="508"/>
        <v>2.569</v>
      </c>
      <c r="E2804" s="23" t="str">
        <f t="shared" si="509"/>
        <v>35+</v>
      </c>
      <c r="F2804" s="23" t="str">
        <f t="shared" si="510"/>
        <v>A</v>
      </c>
      <c r="G2804" s="27" t="s">
        <v>27</v>
      </c>
      <c r="H2804" s="27" t="str">
        <f t="shared" si="515"/>
        <v/>
      </c>
      <c r="I2804" s="23" t="str">
        <f t="shared" si="511"/>
        <v>Messieurs</v>
      </c>
      <c r="J2804" t="str">
        <f t="shared" si="512"/>
        <v>315.1</v>
      </c>
      <c r="K2804">
        <f t="shared" si="513"/>
        <v>3</v>
      </c>
      <c r="L2804" s="23" t="str">
        <f t="shared" si="514"/>
        <v>R7 </v>
      </c>
      <c r="M2804" s="23" t="s">
        <v>221</v>
      </c>
      <c r="N2804" s="23" t="s">
        <v>222</v>
      </c>
      <c r="O2804" s="23" t="s">
        <v>2518</v>
      </c>
      <c r="P2804" s="23">
        <v>15317</v>
      </c>
      <c r="Q2804" s="23">
        <v>2.569</v>
      </c>
      <c r="R2804" s="23" t="s">
        <v>42</v>
      </c>
      <c r="S2804" s="23" t="s">
        <v>36</v>
      </c>
    </row>
    <row r="2805" spans="1:19" x14ac:dyDescent="0.35">
      <c r="A2805" s="23" t="str">
        <f t="shared" si="505"/>
        <v>Suter Davide</v>
      </c>
      <c r="B2805" s="23" t="str">
        <f t="shared" si="506"/>
        <v>798.05.345.0</v>
      </c>
      <c r="C2805" s="23" t="str">
        <f t="shared" si="507"/>
        <v>R6</v>
      </c>
      <c r="D2805" s="23">
        <f t="shared" si="508"/>
        <v>3.8319999999999999</v>
      </c>
      <c r="E2805" s="23" t="str">
        <f t="shared" si="509"/>
        <v>A</v>
      </c>
      <c r="F2805" s="23" t="str">
        <f t="shared" si="510"/>
        <v>A</v>
      </c>
      <c r="G2805" s="27" t="s">
        <v>493</v>
      </c>
      <c r="H2805" s="27" t="str">
        <f t="shared" si="515"/>
        <v/>
      </c>
      <c r="I2805" s="23" t="str">
        <f t="shared" si="511"/>
        <v>Messieurs</v>
      </c>
      <c r="J2805" t="str">
        <f t="shared" si="512"/>
        <v>345.0</v>
      </c>
      <c r="K2805">
        <f t="shared" si="513"/>
        <v>3</v>
      </c>
      <c r="L2805" s="23" t="str">
        <f t="shared" si="514"/>
        <v>R6 </v>
      </c>
      <c r="M2805" s="23" t="s">
        <v>5020</v>
      </c>
      <c r="N2805" s="23" t="s">
        <v>5021</v>
      </c>
      <c r="O2805" s="23" t="s">
        <v>2517</v>
      </c>
      <c r="P2805" s="23">
        <v>8416</v>
      </c>
      <c r="Q2805" s="23">
        <v>3.8319999999999999</v>
      </c>
      <c r="R2805" s="23" t="s">
        <v>36</v>
      </c>
      <c r="S2805" s="23" t="s">
        <v>36</v>
      </c>
    </row>
    <row r="2806" spans="1:19" x14ac:dyDescent="0.35">
      <c r="A2806" s="23" t="str">
        <f t="shared" si="505"/>
        <v>Sutherland Mark</v>
      </c>
      <c r="B2806" s="23" t="str">
        <f t="shared" si="506"/>
        <v>798.92.143.0</v>
      </c>
      <c r="C2806" s="23" t="str">
        <f t="shared" si="507"/>
        <v>R6</v>
      </c>
      <c r="D2806" s="23">
        <f t="shared" si="508"/>
        <v>4.093</v>
      </c>
      <c r="E2806" s="23" t="str">
        <f t="shared" si="509"/>
        <v>A</v>
      </c>
      <c r="F2806" s="23" t="str">
        <f t="shared" si="510"/>
        <v>A</v>
      </c>
      <c r="G2806" s="27" t="s">
        <v>4910</v>
      </c>
      <c r="H2806" s="27" t="str">
        <f t="shared" si="515"/>
        <v/>
      </c>
      <c r="I2806" s="23" t="str">
        <f t="shared" si="511"/>
        <v>Messieurs</v>
      </c>
      <c r="J2806" t="str">
        <f t="shared" si="512"/>
        <v>143.0</v>
      </c>
      <c r="K2806">
        <f t="shared" si="513"/>
        <v>1</v>
      </c>
      <c r="L2806" s="23" t="str">
        <f t="shared" si="514"/>
        <v>R6 </v>
      </c>
      <c r="M2806" s="23" t="s">
        <v>6427</v>
      </c>
      <c r="N2806" s="23" t="s">
        <v>6428</v>
      </c>
      <c r="O2806" s="23" t="s">
        <v>2517</v>
      </c>
      <c r="P2806" s="23">
        <v>7266</v>
      </c>
      <c r="Q2806" s="23">
        <v>4.093</v>
      </c>
      <c r="R2806" s="23" t="s">
        <v>36</v>
      </c>
      <c r="S2806" s="23" t="s">
        <v>36</v>
      </c>
    </row>
    <row r="2807" spans="1:19" x14ac:dyDescent="0.35">
      <c r="A2807" s="23" t="str">
        <f t="shared" si="505"/>
        <v>Sutter Arnaud</v>
      </c>
      <c r="B2807" s="23" t="str">
        <f t="shared" si="506"/>
        <v>798.98.229.0</v>
      </c>
      <c r="C2807" s="23" t="str">
        <f t="shared" si="507"/>
        <v>R9</v>
      </c>
      <c r="D2807" s="23">
        <f t="shared" si="508"/>
        <v>0.75</v>
      </c>
      <c r="E2807" s="23" t="str">
        <f t="shared" si="509"/>
        <v>A</v>
      </c>
      <c r="F2807" s="23" t="str">
        <f t="shared" si="510"/>
        <v>S</v>
      </c>
      <c r="G2807" s="27" t="s">
        <v>4910</v>
      </c>
      <c r="H2807" s="27" t="str">
        <f t="shared" si="515"/>
        <v/>
      </c>
      <c r="I2807" s="23" t="str">
        <f t="shared" si="511"/>
        <v>Messieurs</v>
      </c>
      <c r="J2807" t="str">
        <f t="shared" si="512"/>
        <v>229.0</v>
      </c>
      <c r="K2807">
        <f t="shared" si="513"/>
        <v>2</v>
      </c>
      <c r="L2807" s="23" t="str">
        <f t="shared" si="514"/>
        <v>R9 </v>
      </c>
      <c r="M2807" s="23" t="s">
        <v>6834</v>
      </c>
      <c r="N2807" s="23" t="s">
        <v>6835</v>
      </c>
      <c r="O2807" s="23" t="s">
        <v>2525</v>
      </c>
      <c r="P2807" s="23">
        <v>32606</v>
      </c>
      <c r="Q2807" s="23">
        <v>0.75</v>
      </c>
      <c r="R2807" s="23" t="s">
        <v>36</v>
      </c>
      <c r="S2807" s="23" t="s">
        <v>822</v>
      </c>
    </row>
    <row r="2808" spans="1:19" x14ac:dyDescent="0.35">
      <c r="A2808" s="23" t="str">
        <f t="shared" si="505"/>
        <v>Svensson Felix</v>
      </c>
      <c r="B2808" s="23" t="str">
        <f t="shared" si="506"/>
        <v>799.90.415.0</v>
      </c>
      <c r="C2808" s="23" t="str">
        <f t="shared" si="507"/>
        <v>R8</v>
      </c>
      <c r="D2808" s="23">
        <f t="shared" si="508"/>
        <v>1.786</v>
      </c>
      <c r="E2808" s="23" t="str">
        <f t="shared" si="509"/>
        <v>35+</v>
      </c>
      <c r="F2808" s="23" t="str">
        <f t="shared" si="510"/>
        <v>S</v>
      </c>
      <c r="G2808" s="27" t="s">
        <v>4910</v>
      </c>
      <c r="H2808" s="27" t="str">
        <f t="shared" si="515"/>
        <v/>
      </c>
      <c r="I2808" s="23" t="str">
        <f t="shared" si="511"/>
        <v>Messieurs</v>
      </c>
      <c r="J2808" t="str">
        <f t="shared" si="512"/>
        <v>415.0</v>
      </c>
      <c r="K2808">
        <f t="shared" si="513"/>
        <v>4</v>
      </c>
      <c r="L2808" s="23" t="str">
        <f t="shared" si="514"/>
        <v>R8 </v>
      </c>
      <c r="M2808" s="23" t="s">
        <v>6720</v>
      </c>
      <c r="N2808" s="23" t="s">
        <v>6721</v>
      </c>
      <c r="O2808" s="23" t="s">
        <v>2522</v>
      </c>
      <c r="P2808" s="23">
        <v>21110</v>
      </c>
      <c r="Q2808" s="23">
        <v>1.786</v>
      </c>
      <c r="R2808" s="23" t="s">
        <v>42</v>
      </c>
      <c r="S2808" s="23" t="s">
        <v>822</v>
      </c>
    </row>
    <row r="2809" spans="1:19" x14ac:dyDescent="0.35">
      <c r="A2809" s="23" t="str">
        <f t="shared" si="505"/>
        <v>Swinnen Santiago</v>
      </c>
      <c r="B2809" s="23" t="str">
        <f t="shared" si="506"/>
        <v>799.96.438.0</v>
      </c>
      <c r="C2809" s="23" t="str">
        <f t="shared" si="507"/>
        <v>R6</v>
      </c>
      <c r="D2809" s="23">
        <f t="shared" si="508"/>
        <v>4.2110000000000003</v>
      </c>
      <c r="E2809" s="23" t="str">
        <f t="shared" si="509"/>
        <v>A</v>
      </c>
      <c r="F2809" s="23" t="str">
        <f t="shared" si="510"/>
        <v>A</v>
      </c>
      <c r="G2809" s="27" t="s">
        <v>4910</v>
      </c>
      <c r="H2809" s="27" t="str">
        <f t="shared" si="515"/>
        <v/>
      </c>
      <c r="I2809" s="23" t="str">
        <f t="shared" si="511"/>
        <v>Messieurs</v>
      </c>
      <c r="J2809" t="str">
        <f t="shared" si="512"/>
        <v>438.0</v>
      </c>
      <c r="K2809">
        <f t="shared" si="513"/>
        <v>4</v>
      </c>
      <c r="L2809" s="23" t="str">
        <f t="shared" si="514"/>
        <v>R6 </v>
      </c>
      <c r="M2809" s="23" t="s">
        <v>6399</v>
      </c>
      <c r="N2809" s="23" t="s">
        <v>6400</v>
      </c>
      <c r="O2809" s="23" t="s">
        <v>2517</v>
      </c>
      <c r="P2809" s="23">
        <v>6821</v>
      </c>
      <c r="Q2809" s="23">
        <v>4.2110000000000003</v>
      </c>
      <c r="R2809" s="23" t="s">
        <v>36</v>
      </c>
      <c r="S2809" s="23" t="s">
        <v>36</v>
      </c>
    </row>
    <row r="2810" spans="1:19" x14ac:dyDescent="0.35">
      <c r="A2810" s="23" t="str">
        <f t="shared" si="505"/>
        <v>Szedressy Ivan</v>
      </c>
      <c r="B2810" s="23" t="str">
        <f t="shared" si="506"/>
        <v>799.43.362.0</v>
      </c>
      <c r="C2810" s="23" t="str">
        <f t="shared" si="507"/>
        <v>R9</v>
      </c>
      <c r="D2810" s="23">
        <f t="shared" si="508"/>
        <v>0.75</v>
      </c>
      <c r="E2810" s="23" t="str">
        <f t="shared" si="509"/>
        <v>80+</v>
      </c>
      <c r="F2810" s="23" t="str">
        <f t="shared" si="510"/>
        <v>S</v>
      </c>
      <c r="G2810" s="27" t="s">
        <v>5553</v>
      </c>
      <c r="H2810" s="27" t="str">
        <f t="shared" si="515"/>
        <v/>
      </c>
      <c r="I2810" s="23" t="str">
        <f t="shared" si="511"/>
        <v>Messieurs</v>
      </c>
      <c r="J2810" t="str">
        <f t="shared" si="512"/>
        <v>362.0</v>
      </c>
      <c r="K2810">
        <f t="shared" si="513"/>
        <v>3</v>
      </c>
      <c r="L2810" s="23" t="str">
        <f t="shared" si="514"/>
        <v>R9 </v>
      </c>
      <c r="M2810" s="23" t="s">
        <v>5387</v>
      </c>
      <c r="N2810" s="23" t="s">
        <v>5388</v>
      </c>
      <c r="O2810" s="23" t="s">
        <v>2525</v>
      </c>
      <c r="P2810" s="23">
        <v>32606</v>
      </c>
      <c r="Q2810" s="23">
        <v>0.75</v>
      </c>
      <c r="R2810" s="23" t="s">
        <v>156</v>
      </c>
      <c r="S2810" s="23" t="s">
        <v>822</v>
      </c>
    </row>
    <row r="2811" spans="1:19" x14ac:dyDescent="0.35">
      <c r="A2811" s="23" t="str">
        <f t="shared" si="505"/>
        <v>Szule André</v>
      </c>
      <c r="B2811" s="23" t="str">
        <f t="shared" si="506"/>
        <v>799.49.136.0</v>
      </c>
      <c r="C2811" s="23" t="str">
        <f t="shared" si="507"/>
        <v>R9</v>
      </c>
      <c r="D2811" s="23">
        <f t="shared" si="508"/>
        <v>0.75</v>
      </c>
      <c r="E2811" s="23" t="str">
        <f t="shared" si="509"/>
        <v>75+</v>
      </c>
      <c r="F2811" s="23" t="str">
        <f t="shared" si="510"/>
        <v>A</v>
      </c>
      <c r="G2811" s="27" t="s">
        <v>29</v>
      </c>
      <c r="H2811" s="27" t="str">
        <f t="shared" si="515"/>
        <v/>
      </c>
      <c r="I2811" s="23" t="str">
        <f t="shared" si="511"/>
        <v>Messieurs</v>
      </c>
      <c r="J2811" t="str">
        <f t="shared" si="512"/>
        <v>136.0</v>
      </c>
      <c r="K2811">
        <f t="shared" si="513"/>
        <v>1</v>
      </c>
      <c r="L2811" s="23" t="str">
        <f t="shared" si="514"/>
        <v>R9 </v>
      </c>
      <c r="M2811" s="23" t="s">
        <v>4312</v>
      </c>
      <c r="N2811" s="23" t="s">
        <v>4313</v>
      </c>
      <c r="O2811" s="23" t="s">
        <v>2525</v>
      </c>
      <c r="P2811" s="23">
        <v>32606</v>
      </c>
      <c r="Q2811" s="23">
        <v>0.75</v>
      </c>
      <c r="R2811" s="23" t="s">
        <v>155</v>
      </c>
      <c r="S2811" s="23" t="s">
        <v>36</v>
      </c>
    </row>
    <row r="2812" spans="1:19" x14ac:dyDescent="0.35">
      <c r="A2812" s="23" t="str">
        <f t="shared" si="505"/>
        <v>SZYMCZAK Jaroslaw</v>
      </c>
      <c r="B2812" s="23" t="str">
        <f t="shared" si="506"/>
        <v>799.78.112.0</v>
      </c>
      <c r="C2812" s="23" t="str">
        <f t="shared" si="507"/>
        <v>R9</v>
      </c>
      <c r="D2812" s="23">
        <f t="shared" si="508"/>
        <v>0.75</v>
      </c>
      <c r="E2812" s="23" t="str">
        <f t="shared" si="509"/>
        <v>45+</v>
      </c>
      <c r="F2812" s="23" t="str">
        <f t="shared" si="510"/>
        <v>S</v>
      </c>
      <c r="G2812" s="27" t="s">
        <v>497</v>
      </c>
      <c r="H2812" s="27" t="str">
        <f t="shared" si="515"/>
        <v/>
      </c>
      <c r="I2812" s="23" t="str">
        <f t="shared" si="511"/>
        <v>Messieurs</v>
      </c>
      <c r="J2812" t="str">
        <f t="shared" si="512"/>
        <v>112.0</v>
      </c>
      <c r="K2812">
        <f t="shared" si="513"/>
        <v>1</v>
      </c>
      <c r="L2812" s="23" t="str">
        <f t="shared" si="514"/>
        <v>R9 </v>
      </c>
      <c r="M2812" s="23" t="s">
        <v>2599</v>
      </c>
      <c r="N2812" s="23" t="s">
        <v>2600</v>
      </c>
      <c r="O2812" s="23" t="s">
        <v>2525</v>
      </c>
      <c r="P2812" s="23">
        <v>32606</v>
      </c>
      <c r="Q2812" s="23">
        <v>0.75</v>
      </c>
      <c r="R2812" s="23" t="s">
        <v>76</v>
      </c>
      <c r="S2812" s="23" t="s">
        <v>822</v>
      </c>
    </row>
    <row r="2813" spans="1:19" x14ac:dyDescent="0.35">
      <c r="A2813" s="23" t="str">
        <f t="shared" si="505"/>
        <v>Tabet Karim</v>
      </c>
      <c r="B2813" s="23" t="str">
        <f t="shared" si="506"/>
        <v>875.62.124.0</v>
      </c>
      <c r="C2813" s="23" t="str">
        <f t="shared" si="507"/>
        <v>R9</v>
      </c>
      <c r="D2813" s="23">
        <f t="shared" si="508"/>
        <v>0.75</v>
      </c>
      <c r="E2813" s="23" t="str">
        <f t="shared" si="509"/>
        <v>60+</v>
      </c>
      <c r="F2813" s="23" t="str">
        <f t="shared" si="510"/>
        <v>S</v>
      </c>
      <c r="G2813" s="27" t="s">
        <v>28</v>
      </c>
      <c r="H2813" s="27" t="str">
        <f t="shared" si="515"/>
        <v/>
      </c>
      <c r="I2813" s="23" t="str">
        <f t="shared" si="511"/>
        <v>Messieurs</v>
      </c>
      <c r="J2813" t="str">
        <f t="shared" si="512"/>
        <v>124.0</v>
      </c>
      <c r="K2813">
        <f t="shared" si="513"/>
        <v>1</v>
      </c>
      <c r="L2813" s="23" t="str">
        <f t="shared" si="514"/>
        <v>R9 </v>
      </c>
      <c r="M2813" s="23" t="s">
        <v>302</v>
      </c>
      <c r="N2813" s="23" t="s">
        <v>303</v>
      </c>
      <c r="O2813" s="23" t="s">
        <v>2525</v>
      </c>
      <c r="P2813" s="23">
        <v>32606</v>
      </c>
      <c r="Q2813" s="23">
        <v>0.75</v>
      </c>
      <c r="R2813" s="23" t="s">
        <v>47</v>
      </c>
      <c r="S2813" s="23" t="s">
        <v>822</v>
      </c>
    </row>
    <row r="2814" spans="1:19" x14ac:dyDescent="0.35">
      <c r="A2814" s="23" t="str">
        <f t="shared" si="505"/>
        <v>Tahiri Jouti Kamal</v>
      </c>
      <c r="B2814" s="23" t="str">
        <f t="shared" si="506"/>
        <v>749.84.114.0</v>
      </c>
      <c r="C2814" s="23" t="str">
        <f t="shared" si="507"/>
        <v>R9</v>
      </c>
      <c r="D2814" s="23">
        <f t="shared" si="508"/>
        <v>0.745</v>
      </c>
      <c r="E2814" s="23" t="str">
        <f t="shared" si="509"/>
        <v>40+</v>
      </c>
      <c r="F2814" s="23" t="str">
        <f t="shared" si="510"/>
        <v>A</v>
      </c>
      <c r="G2814" s="27" t="s">
        <v>5553</v>
      </c>
      <c r="H2814" s="27" t="str">
        <f t="shared" si="515"/>
        <v/>
      </c>
      <c r="I2814" s="23" t="str">
        <f t="shared" si="511"/>
        <v>Messieurs</v>
      </c>
      <c r="J2814" t="str">
        <f t="shared" si="512"/>
        <v>114.0</v>
      </c>
      <c r="K2814">
        <f t="shared" si="513"/>
        <v>1</v>
      </c>
      <c r="L2814" s="23" t="str">
        <f t="shared" si="514"/>
        <v>R9 </v>
      </c>
      <c r="M2814" s="23" t="s">
        <v>5527</v>
      </c>
      <c r="N2814" s="23" t="s">
        <v>5528</v>
      </c>
      <c r="O2814" s="23" t="s">
        <v>2525</v>
      </c>
      <c r="P2814" s="23">
        <v>44992</v>
      </c>
      <c r="Q2814" s="23">
        <v>0.745</v>
      </c>
      <c r="R2814" s="23" t="s">
        <v>68</v>
      </c>
      <c r="S2814" s="23" t="s">
        <v>36</v>
      </c>
    </row>
    <row r="2815" spans="1:19" x14ac:dyDescent="0.35">
      <c r="A2815" s="23" t="str">
        <f t="shared" si="505"/>
        <v>Taillieu Lore</v>
      </c>
      <c r="B2815" s="23" t="str">
        <f t="shared" si="506"/>
        <v>875.73.877.0</v>
      </c>
      <c r="C2815" s="23" t="str">
        <f t="shared" si="507"/>
        <v>R8</v>
      </c>
      <c r="D2815" s="23">
        <f t="shared" si="508"/>
        <v>0.79100000000000004</v>
      </c>
      <c r="E2815" s="23" t="str">
        <f t="shared" si="509"/>
        <v>50+</v>
      </c>
      <c r="F2815" s="23" t="str">
        <f t="shared" si="510"/>
        <v>A</v>
      </c>
      <c r="G2815" s="27" t="s">
        <v>29</v>
      </c>
      <c r="H2815" s="27" t="str">
        <f t="shared" si="515"/>
        <v/>
      </c>
      <c r="I2815" s="23" t="str">
        <f t="shared" si="511"/>
        <v>Dames</v>
      </c>
      <c r="J2815" t="str">
        <f t="shared" si="512"/>
        <v>877.0</v>
      </c>
      <c r="K2815">
        <f t="shared" si="513"/>
        <v>8</v>
      </c>
      <c r="L2815" s="23" t="str">
        <f t="shared" si="514"/>
        <v>R8 </v>
      </c>
      <c r="M2815" s="23" t="s">
        <v>4134</v>
      </c>
      <c r="N2815" s="23" t="s">
        <v>4135</v>
      </c>
      <c r="O2815" s="23" t="s">
        <v>2522</v>
      </c>
      <c r="P2815" s="23">
        <v>11644</v>
      </c>
      <c r="Q2815" s="23">
        <v>0.79100000000000004</v>
      </c>
      <c r="R2815" s="23" t="s">
        <v>39</v>
      </c>
      <c r="S2815" s="23" t="s">
        <v>36</v>
      </c>
    </row>
    <row r="2816" spans="1:19" x14ac:dyDescent="0.35">
      <c r="A2816" s="23" t="str">
        <f t="shared" si="505"/>
        <v>Taisne Frédéric</v>
      </c>
      <c r="B2816" s="23" t="str">
        <f t="shared" si="506"/>
        <v>875.66.244.0</v>
      </c>
      <c r="C2816" s="23" t="str">
        <f t="shared" si="507"/>
        <v>R8</v>
      </c>
      <c r="D2816" s="23">
        <f t="shared" si="508"/>
        <v>1.7809999999999999</v>
      </c>
      <c r="E2816" s="23" t="str">
        <f t="shared" si="509"/>
        <v>60+</v>
      </c>
      <c r="F2816" s="23" t="str">
        <f t="shared" si="510"/>
        <v>A</v>
      </c>
      <c r="G2816" s="27" t="s">
        <v>1733</v>
      </c>
      <c r="H2816" s="27" t="str">
        <f t="shared" si="515"/>
        <v/>
      </c>
      <c r="I2816" s="23" t="str">
        <f t="shared" si="511"/>
        <v>Messieurs</v>
      </c>
      <c r="J2816" t="str">
        <f t="shared" si="512"/>
        <v>244.0</v>
      </c>
      <c r="K2816">
        <f t="shared" si="513"/>
        <v>2</v>
      </c>
      <c r="L2816" s="23" t="str">
        <f t="shared" si="514"/>
        <v>R8 </v>
      </c>
      <c r="M2816" s="23" t="s">
        <v>3226</v>
      </c>
      <c r="N2816" s="23" t="s">
        <v>3227</v>
      </c>
      <c r="O2816" s="23" t="s">
        <v>2522</v>
      </c>
      <c r="P2816" s="23">
        <v>21161</v>
      </c>
      <c r="Q2816" s="23">
        <v>1.7809999999999999</v>
      </c>
      <c r="R2816" s="23" t="s">
        <v>47</v>
      </c>
      <c r="S2816" s="23" t="s">
        <v>36</v>
      </c>
    </row>
    <row r="2817" spans="1:19" x14ac:dyDescent="0.35">
      <c r="A2817" s="23" t="str">
        <f t="shared" si="505"/>
        <v>Tamarri Jonathan</v>
      </c>
      <c r="B2817" s="23" t="str">
        <f t="shared" si="506"/>
        <v>875.91.136.0</v>
      </c>
      <c r="C2817" s="23" t="str">
        <f t="shared" si="507"/>
        <v>R9</v>
      </c>
      <c r="D2817" s="23">
        <f t="shared" si="508"/>
        <v>0.75</v>
      </c>
      <c r="E2817" s="23" t="str">
        <f t="shared" si="509"/>
        <v>35+</v>
      </c>
      <c r="F2817" s="23" t="str">
        <f t="shared" si="510"/>
        <v>S</v>
      </c>
      <c r="G2817" s="27" t="s">
        <v>497</v>
      </c>
      <c r="H2817" s="27" t="str">
        <f t="shared" si="515"/>
        <v/>
      </c>
      <c r="I2817" s="23" t="str">
        <f t="shared" si="511"/>
        <v>Messieurs</v>
      </c>
      <c r="J2817" t="str">
        <f t="shared" si="512"/>
        <v>136.0</v>
      </c>
      <c r="K2817">
        <f t="shared" si="513"/>
        <v>1</v>
      </c>
      <c r="L2817" s="23" t="str">
        <f t="shared" si="514"/>
        <v>R9 </v>
      </c>
      <c r="M2817" s="23" t="s">
        <v>627</v>
      </c>
      <c r="N2817" s="23" t="s">
        <v>628</v>
      </c>
      <c r="O2817" s="23" t="s">
        <v>2525</v>
      </c>
      <c r="P2817" s="23">
        <v>32606</v>
      </c>
      <c r="Q2817" s="23">
        <v>0.75</v>
      </c>
      <c r="R2817" s="23" t="s">
        <v>42</v>
      </c>
      <c r="S2817" s="23" t="s">
        <v>822</v>
      </c>
    </row>
    <row r="2818" spans="1:19" x14ac:dyDescent="0.35">
      <c r="A2818" s="23" t="str">
        <f t="shared" si="505"/>
        <v>Tanari Elise</v>
      </c>
      <c r="B2818" s="23" t="str">
        <f t="shared" si="506"/>
        <v>876.77.805.0</v>
      </c>
      <c r="C2818" s="23" t="str">
        <f t="shared" si="507"/>
        <v>R7</v>
      </c>
      <c r="D2818" s="23">
        <f t="shared" si="508"/>
        <v>1.915</v>
      </c>
      <c r="E2818" s="23" t="str">
        <f t="shared" si="509"/>
        <v>45+</v>
      </c>
      <c r="F2818" s="23" t="str">
        <f t="shared" si="510"/>
        <v>S</v>
      </c>
      <c r="G2818" s="27" t="s">
        <v>497</v>
      </c>
      <c r="H2818" s="27" t="str">
        <f t="shared" si="515"/>
        <v/>
      </c>
      <c r="I2818" s="23" t="str">
        <f t="shared" si="511"/>
        <v>Dames</v>
      </c>
      <c r="J2818" t="str">
        <f t="shared" si="512"/>
        <v>805.0</v>
      </c>
      <c r="K2818">
        <f t="shared" si="513"/>
        <v>8</v>
      </c>
      <c r="L2818" s="23" t="str">
        <f t="shared" si="514"/>
        <v>R7 </v>
      </c>
      <c r="M2818" s="23" t="s">
        <v>2203</v>
      </c>
      <c r="N2818" s="23" t="s">
        <v>2204</v>
      </c>
      <c r="O2818" s="23" t="s">
        <v>2518</v>
      </c>
      <c r="P2818" s="23">
        <v>7152</v>
      </c>
      <c r="Q2818" s="23">
        <v>1.915</v>
      </c>
      <c r="R2818" s="23" t="s">
        <v>76</v>
      </c>
      <c r="S2818" s="23" t="s">
        <v>822</v>
      </c>
    </row>
    <row r="2819" spans="1:19" x14ac:dyDescent="0.35">
      <c r="A2819" s="23" t="str">
        <f t="shared" si="505"/>
        <v>Tappy Benoit</v>
      </c>
      <c r="B2819" s="23" t="str">
        <f t="shared" si="506"/>
        <v>877.95.139.0</v>
      </c>
      <c r="C2819" s="23" t="str">
        <f t="shared" si="507"/>
        <v>R9</v>
      </c>
      <c r="D2819" s="23">
        <f t="shared" si="508"/>
        <v>0.75</v>
      </c>
      <c r="E2819" s="23" t="str">
        <f t="shared" si="509"/>
        <v>A</v>
      </c>
      <c r="F2819" s="23" t="str">
        <f t="shared" si="510"/>
        <v>S</v>
      </c>
      <c r="G2819" s="27" t="s">
        <v>497</v>
      </c>
      <c r="H2819" s="27" t="str">
        <f t="shared" si="515"/>
        <v/>
      </c>
      <c r="I2819" s="23" t="str">
        <f t="shared" si="511"/>
        <v>Messieurs</v>
      </c>
      <c r="J2819" t="str">
        <f t="shared" si="512"/>
        <v>139.0</v>
      </c>
      <c r="K2819">
        <f t="shared" si="513"/>
        <v>1</v>
      </c>
      <c r="L2819" s="23" t="str">
        <f t="shared" si="514"/>
        <v>R9 </v>
      </c>
      <c r="M2819" s="23" t="s">
        <v>1319</v>
      </c>
      <c r="N2819" s="23" t="s">
        <v>1320</v>
      </c>
      <c r="O2819" s="23" t="s">
        <v>2525</v>
      </c>
      <c r="P2819" s="23">
        <v>32606</v>
      </c>
      <c r="Q2819" s="23">
        <v>0.75</v>
      </c>
      <c r="R2819" s="23" t="s">
        <v>36</v>
      </c>
      <c r="S2819" s="23" t="s">
        <v>822</v>
      </c>
    </row>
    <row r="2820" spans="1:19" x14ac:dyDescent="0.35">
      <c r="A2820" s="23" t="str">
        <f t="shared" si="505"/>
        <v>Taquet Mathieu</v>
      </c>
      <c r="B2820" s="23" t="str">
        <f t="shared" si="506"/>
        <v>877.98.284.0</v>
      </c>
      <c r="C2820" s="23" t="str">
        <f t="shared" si="507"/>
        <v>R5</v>
      </c>
      <c r="D2820" s="23">
        <f t="shared" si="508"/>
        <v>5.3490000000000002</v>
      </c>
      <c r="E2820" s="23" t="str">
        <f t="shared" si="509"/>
        <v>A</v>
      </c>
      <c r="F2820" s="23" t="str">
        <f t="shared" si="510"/>
        <v>A</v>
      </c>
      <c r="G2820" s="27" t="s">
        <v>5553</v>
      </c>
      <c r="H2820" s="27" t="str">
        <f t="shared" si="515"/>
        <v/>
      </c>
      <c r="I2820" s="23" t="str">
        <f t="shared" si="511"/>
        <v>Messieurs</v>
      </c>
      <c r="J2820" t="str">
        <f t="shared" si="512"/>
        <v>284.0</v>
      </c>
      <c r="K2820">
        <f t="shared" si="513"/>
        <v>2</v>
      </c>
      <c r="L2820" s="23" t="str">
        <f t="shared" si="514"/>
        <v>R5 </v>
      </c>
      <c r="M2820" s="23" t="s">
        <v>5085</v>
      </c>
      <c r="N2820" s="23" t="s">
        <v>5086</v>
      </c>
      <c r="O2820" s="23" t="s">
        <v>2536</v>
      </c>
      <c r="P2820" s="23">
        <v>3472</v>
      </c>
      <c r="Q2820" s="23">
        <v>5.3490000000000002</v>
      </c>
      <c r="R2820" s="23" t="s">
        <v>36</v>
      </c>
      <c r="S2820" s="23" t="s">
        <v>36</v>
      </c>
    </row>
    <row r="2821" spans="1:19" x14ac:dyDescent="0.35">
      <c r="A2821" s="23" t="str">
        <f t="shared" ref="A2821:A2884" si="516">+N2821</f>
        <v>Tardin Stephanie Marie</v>
      </c>
      <c r="B2821" s="23" t="str">
        <f t="shared" ref="B2821:B2884" si="517">+M2821</f>
        <v>877.95.801.0</v>
      </c>
      <c r="C2821" s="23" t="str">
        <f t="shared" ref="C2821:C2884" si="518">LEFT(L2821,2)</f>
        <v>R5</v>
      </c>
      <c r="D2821" s="23">
        <f t="shared" ref="D2821:D2884" si="519">+Q2821</f>
        <v>5.5010000000000003</v>
      </c>
      <c r="E2821" s="23" t="str">
        <f t="shared" ref="E2821:E2884" si="520">+R2821</f>
        <v>30+</v>
      </c>
      <c r="F2821" s="23" t="str">
        <f t="shared" ref="F2821:F2884" si="521">+S2821</f>
        <v>A</v>
      </c>
      <c r="G2821" s="27" t="s">
        <v>28</v>
      </c>
      <c r="H2821" s="27" t="str">
        <f t="shared" si="515"/>
        <v/>
      </c>
      <c r="I2821" s="23" t="str">
        <f t="shared" ref="I2821:I2884" si="522">IF(K2821&gt;4,"Dames","Messieurs")</f>
        <v>Dames</v>
      </c>
      <c r="J2821" t="str">
        <f t="shared" ref="J2821:J2884" si="523">RIGHT(B2821,5)</f>
        <v>801.0</v>
      </c>
      <c r="K2821">
        <f t="shared" ref="K2821:K2884" si="524">VALUE(LEFT(J2821,1))</f>
        <v>8</v>
      </c>
      <c r="L2821" s="23" t="str">
        <f t="shared" ref="L2821:L2884" si="525">+O2821</f>
        <v>R5 </v>
      </c>
      <c r="M2821" s="23" t="s">
        <v>3877</v>
      </c>
      <c r="N2821" s="23" t="s">
        <v>3878</v>
      </c>
      <c r="O2821" s="23" t="s">
        <v>2536</v>
      </c>
      <c r="P2821" s="23">
        <v>1159</v>
      </c>
      <c r="Q2821" s="23">
        <v>5.5010000000000003</v>
      </c>
      <c r="R2821" s="23" t="s">
        <v>35</v>
      </c>
      <c r="S2821" s="23" t="s">
        <v>36</v>
      </c>
    </row>
    <row r="2822" spans="1:19" x14ac:dyDescent="0.35">
      <c r="A2822" s="23" t="str">
        <f t="shared" si="516"/>
        <v>Tarin Manon</v>
      </c>
      <c r="B2822" s="23" t="str">
        <f t="shared" si="517"/>
        <v>877.12.586.0</v>
      </c>
      <c r="C2822" s="23" t="str">
        <f t="shared" si="518"/>
        <v>R5</v>
      </c>
      <c r="D2822" s="23">
        <f t="shared" si="519"/>
        <v>4.5069999999999997</v>
      </c>
      <c r="E2822" s="23" t="str">
        <f t="shared" si="520"/>
        <v>14&amp;U</v>
      </c>
      <c r="F2822" s="23" t="str">
        <f t="shared" si="521"/>
        <v>A</v>
      </c>
      <c r="G2822" s="27" t="s">
        <v>27</v>
      </c>
      <c r="H2822" s="27" t="str">
        <f t="shared" si="515"/>
        <v/>
      </c>
      <c r="I2822" s="23" t="str">
        <f t="shared" si="522"/>
        <v>Dames</v>
      </c>
      <c r="J2822" t="str">
        <f t="shared" si="523"/>
        <v>586.0</v>
      </c>
      <c r="K2822">
        <f t="shared" si="524"/>
        <v>5</v>
      </c>
      <c r="L2822" s="23" t="str">
        <f t="shared" si="525"/>
        <v>R5 </v>
      </c>
      <c r="M2822" s="23" t="s">
        <v>2272</v>
      </c>
      <c r="N2822" s="23" t="s">
        <v>2273</v>
      </c>
      <c r="O2822" s="23" t="s">
        <v>2536</v>
      </c>
      <c r="P2822" s="23">
        <v>2034</v>
      </c>
      <c r="Q2822" s="23">
        <v>4.5069999999999997</v>
      </c>
      <c r="R2822" s="23" t="s">
        <v>81</v>
      </c>
      <c r="S2822" s="23" t="s">
        <v>36</v>
      </c>
    </row>
    <row r="2823" spans="1:19" x14ac:dyDescent="0.35">
      <c r="A2823" s="23" t="str">
        <f t="shared" si="516"/>
        <v>Tati Fabrice</v>
      </c>
      <c r="B2823" s="23" t="str">
        <f t="shared" si="517"/>
        <v>877.79.463.0</v>
      </c>
      <c r="C2823" s="23" t="str">
        <f t="shared" si="518"/>
        <v>R9</v>
      </c>
      <c r="D2823" s="23">
        <f t="shared" si="519"/>
        <v>0.75</v>
      </c>
      <c r="E2823" s="23" t="str">
        <f t="shared" si="520"/>
        <v>45+</v>
      </c>
      <c r="F2823" s="23" t="str">
        <f t="shared" si="521"/>
        <v>S</v>
      </c>
      <c r="G2823" s="27" t="s">
        <v>497</v>
      </c>
      <c r="H2823" s="27" t="str">
        <f t="shared" si="515"/>
        <v/>
      </c>
      <c r="I2823" s="23" t="str">
        <f t="shared" si="522"/>
        <v>Messieurs</v>
      </c>
      <c r="J2823" t="str">
        <f t="shared" si="523"/>
        <v>463.0</v>
      </c>
      <c r="K2823">
        <f t="shared" si="524"/>
        <v>4</v>
      </c>
      <c r="L2823" s="23" t="str">
        <f t="shared" si="525"/>
        <v>R9 </v>
      </c>
      <c r="M2823" s="23" t="s">
        <v>1321</v>
      </c>
      <c r="N2823" s="23" t="s">
        <v>1322</v>
      </c>
      <c r="O2823" s="23" t="s">
        <v>2525</v>
      </c>
      <c r="P2823" s="23">
        <v>32606</v>
      </c>
      <c r="Q2823" s="23">
        <v>0.75</v>
      </c>
      <c r="R2823" s="23" t="s">
        <v>76</v>
      </c>
      <c r="S2823" s="23" t="s">
        <v>822</v>
      </c>
    </row>
    <row r="2824" spans="1:19" x14ac:dyDescent="0.35">
      <c r="A2824" s="23" t="str">
        <f t="shared" si="516"/>
        <v>Tavera Bernardo</v>
      </c>
      <c r="B2824" s="23" t="str">
        <f t="shared" si="517"/>
        <v>877.87.130.0</v>
      </c>
      <c r="C2824" s="23" t="str">
        <f t="shared" si="518"/>
        <v>R5</v>
      </c>
      <c r="D2824" s="23">
        <f t="shared" si="519"/>
        <v>4.7850000000000001</v>
      </c>
      <c r="E2824" s="23" t="str">
        <f t="shared" si="520"/>
        <v>35+</v>
      </c>
      <c r="F2824" s="23" t="str">
        <f t="shared" si="521"/>
        <v>A</v>
      </c>
      <c r="G2824" s="27" t="s">
        <v>29</v>
      </c>
      <c r="H2824" s="27" t="str">
        <f t="shared" si="515"/>
        <v/>
      </c>
      <c r="I2824" s="23" t="str">
        <f t="shared" si="522"/>
        <v>Messieurs</v>
      </c>
      <c r="J2824" t="str">
        <f t="shared" si="523"/>
        <v>130.0</v>
      </c>
      <c r="K2824">
        <f t="shared" si="524"/>
        <v>1</v>
      </c>
      <c r="L2824" s="23" t="str">
        <f t="shared" si="525"/>
        <v>R5 </v>
      </c>
      <c r="M2824" s="23" t="s">
        <v>4172</v>
      </c>
      <c r="N2824" s="23" t="s">
        <v>4173</v>
      </c>
      <c r="O2824" s="23" t="s">
        <v>2536</v>
      </c>
      <c r="P2824" s="23">
        <v>4928</v>
      </c>
      <c r="Q2824" s="23">
        <v>4.7850000000000001</v>
      </c>
      <c r="R2824" s="23" t="s">
        <v>42</v>
      </c>
      <c r="S2824" s="23" t="s">
        <v>36</v>
      </c>
    </row>
    <row r="2825" spans="1:19" x14ac:dyDescent="0.35">
      <c r="A2825" s="23" t="str">
        <f t="shared" si="516"/>
        <v>Taylan Arda</v>
      </c>
      <c r="B2825" s="23" t="str">
        <f t="shared" si="517"/>
        <v>877.79.263.0</v>
      </c>
      <c r="C2825" s="23" t="str">
        <f t="shared" si="518"/>
        <v>R6</v>
      </c>
      <c r="D2825" s="23">
        <f t="shared" si="519"/>
        <v>4.048</v>
      </c>
      <c r="E2825" s="23" t="str">
        <f t="shared" si="520"/>
        <v>45+</v>
      </c>
      <c r="F2825" s="23" t="str">
        <f t="shared" si="521"/>
        <v>A</v>
      </c>
      <c r="G2825" s="27" t="s">
        <v>4910</v>
      </c>
      <c r="H2825" s="27" t="str">
        <f t="shared" si="515"/>
        <v/>
      </c>
      <c r="I2825" s="23" t="str">
        <f t="shared" si="522"/>
        <v>Messieurs</v>
      </c>
      <c r="J2825" t="str">
        <f t="shared" si="523"/>
        <v>263.0</v>
      </c>
      <c r="K2825">
        <f t="shared" si="524"/>
        <v>2</v>
      </c>
      <c r="L2825" s="23" t="str">
        <f t="shared" si="525"/>
        <v>R6 </v>
      </c>
      <c r="M2825" s="23" t="s">
        <v>6449</v>
      </c>
      <c r="N2825" s="23" t="s">
        <v>6450</v>
      </c>
      <c r="O2825" s="23" t="s">
        <v>2517</v>
      </c>
      <c r="P2825" s="23">
        <v>7453</v>
      </c>
      <c r="Q2825" s="23">
        <v>4.048</v>
      </c>
      <c r="R2825" s="23" t="s">
        <v>76</v>
      </c>
      <c r="S2825" s="23" t="s">
        <v>36</v>
      </c>
    </row>
    <row r="2826" spans="1:19" x14ac:dyDescent="0.35">
      <c r="A2826" s="23" t="str">
        <f t="shared" si="516"/>
        <v>Taylor-Hall Jessica</v>
      </c>
      <c r="B2826" s="23" t="str">
        <f t="shared" si="517"/>
        <v>877.90.825.0</v>
      </c>
      <c r="C2826" s="23" t="str">
        <f t="shared" si="518"/>
        <v>R7</v>
      </c>
      <c r="D2826" s="23">
        <f t="shared" si="519"/>
        <v>2.7189999999999999</v>
      </c>
      <c r="E2826" s="23" t="str">
        <f t="shared" si="520"/>
        <v>35+</v>
      </c>
      <c r="F2826" s="23" t="str">
        <f t="shared" si="521"/>
        <v>A</v>
      </c>
      <c r="G2826" s="27" t="s">
        <v>1733</v>
      </c>
      <c r="H2826" s="27" t="str">
        <f t="shared" si="515"/>
        <v/>
      </c>
      <c r="I2826" s="23" t="str">
        <f t="shared" si="522"/>
        <v>Dames</v>
      </c>
      <c r="J2826" t="str">
        <f t="shared" si="523"/>
        <v>825.0</v>
      </c>
      <c r="K2826">
        <f t="shared" si="524"/>
        <v>8</v>
      </c>
      <c r="L2826" s="23" t="str">
        <f t="shared" si="525"/>
        <v>R7 </v>
      </c>
      <c r="M2826" s="23" t="s">
        <v>1946</v>
      </c>
      <c r="N2826" s="23" t="s">
        <v>1947</v>
      </c>
      <c r="O2826" s="23" t="s">
        <v>2518</v>
      </c>
      <c r="P2826" s="23">
        <v>4994</v>
      </c>
      <c r="Q2826" s="23">
        <v>2.7189999999999999</v>
      </c>
      <c r="R2826" s="23" t="s">
        <v>42</v>
      </c>
      <c r="S2826" s="23" t="s">
        <v>36</v>
      </c>
    </row>
    <row r="2827" spans="1:19" x14ac:dyDescent="0.35">
      <c r="A2827" s="23" t="str">
        <f t="shared" si="516"/>
        <v>Tazi Yacine</v>
      </c>
      <c r="B2827" s="23" t="str">
        <f t="shared" si="517"/>
        <v>877.14.447.0</v>
      </c>
      <c r="C2827" s="23" t="str">
        <f t="shared" si="518"/>
        <v>R6</v>
      </c>
      <c r="D2827" s="23">
        <f t="shared" si="519"/>
        <v>4.6710000000000003</v>
      </c>
      <c r="E2827" s="23" t="str">
        <f t="shared" si="520"/>
        <v>12&amp;U</v>
      </c>
      <c r="F2827" s="23" t="str">
        <f t="shared" si="521"/>
        <v>A</v>
      </c>
      <c r="G2827" s="27" t="s">
        <v>1733</v>
      </c>
      <c r="H2827" s="27" t="str">
        <f t="shared" si="515"/>
        <v/>
      </c>
      <c r="I2827" s="23" t="str">
        <f t="shared" si="522"/>
        <v>Messieurs</v>
      </c>
      <c r="J2827" t="str">
        <f t="shared" si="523"/>
        <v>447.0</v>
      </c>
      <c r="K2827">
        <f t="shared" si="524"/>
        <v>4</v>
      </c>
      <c r="L2827" s="23" t="str">
        <f t="shared" si="525"/>
        <v>R6 </v>
      </c>
      <c r="M2827" s="23" t="s">
        <v>3981</v>
      </c>
      <c r="N2827" s="23" t="s">
        <v>3982</v>
      </c>
      <c r="O2827" s="23" t="s">
        <v>2517</v>
      </c>
      <c r="P2827" s="23">
        <v>5282</v>
      </c>
      <c r="Q2827" s="23">
        <v>4.6710000000000003</v>
      </c>
      <c r="R2827" s="23" t="s">
        <v>50</v>
      </c>
      <c r="S2827" s="23" t="s">
        <v>36</v>
      </c>
    </row>
    <row r="2828" spans="1:19" x14ac:dyDescent="0.35">
      <c r="A2828" s="23" t="str">
        <f t="shared" si="516"/>
        <v>Tchérémissinoff Grégor</v>
      </c>
      <c r="B2828" s="23" t="str">
        <f t="shared" si="517"/>
        <v>877.45.177.0</v>
      </c>
      <c r="C2828" s="23" t="str">
        <f t="shared" si="518"/>
        <v>R9</v>
      </c>
      <c r="D2828" s="23">
        <f t="shared" si="519"/>
        <v>0.75</v>
      </c>
      <c r="E2828" s="23" t="str">
        <f t="shared" si="520"/>
        <v>80+</v>
      </c>
      <c r="F2828" s="23" t="str">
        <f t="shared" si="521"/>
        <v>S</v>
      </c>
      <c r="G2828" s="27" t="s">
        <v>3273</v>
      </c>
      <c r="H2828" s="27" t="str">
        <f t="shared" si="515"/>
        <v/>
      </c>
      <c r="I2828" s="23" t="str">
        <f t="shared" si="522"/>
        <v>Messieurs</v>
      </c>
      <c r="J2828" t="str">
        <f t="shared" si="523"/>
        <v>177.0</v>
      </c>
      <c r="K2828">
        <f t="shared" si="524"/>
        <v>1</v>
      </c>
      <c r="L2828" s="23" t="str">
        <f t="shared" si="525"/>
        <v>R9 </v>
      </c>
      <c r="M2828" s="23" t="s">
        <v>3549</v>
      </c>
      <c r="N2828" s="23" t="s">
        <v>3550</v>
      </c>
      <c r="O2828" s="23" t="s">
        <v>2525</v>
      </c>
      <c r="P2828" s="23">
        <v>32606</v>
      </c>
      <c r="Q2828" s="23">
        <v>0.75</v>
      </c>
      <c r="R2828" s="23" t="s">
        <v>156</v>
      </c>
      <c r="S2828" s="23" t="s">
        <v>822</v>
      </c>
    </row>
    <row r="2829" spans="1:19" x14ac:dyDescent="0.35">
      <c r="A2829" s="23" t="str">
        <f t="shared" si="516"/>
        <v>Tchokeu Nana Shola</v>
      </c>
      <c r="B2829" s="23" t="str">
        <f t="shared" si="517"/>
        <v>877.97.883.0</v>
      </c>
      <c r="C2829" s="23" t="str">
        <f t="shared" si="518"/>
        <v>R9</v>
      </c>
      <c r="D2829" s="23">
        <f t="shared" si="519"/>
        <v>0.75</v>
      </c>
      <c r="E2829" s="23" t="str">
        <f t="shared" si="520"/>
        <v>A</v>
      </c>
      <c r="F2829" s="23" t="str">
        <f t="shared" si="521"/>
        <v>S</v>
      </c>
      <c r="G2829" s="27" t="s">
        <v>2783</v>
      </c>
      <c r="H2829" s="27" t="str">
        <f t="shared" si="515"/>
        <v/>
      </c>
      <c r="I2829" s="23" t="str">
        <f t="shared" si="522"/>
        <v>Dames</v>
      </c>
      <c r="J2829" t="str">
        <f t="shared" si="523"/>
        <v>883.0</v>
      </c>
      <c r="K2829">
        <f t="shared" si="524"/>
        <v>8</v>
      </c>
      <c r="L2829" s="23" t="str">
        <f t="shared" si="525"/>
        <v>R9 </v>
      </c>
      <c r="M2829" s="23" t="s">
        <v>1657</v>
      </c>
      <c r="N2829" s="23" t="s">
        <v>1658</v>
      </c>
      <c r="O2829" s="23" t="s">
        <v>2525</v>
      </c>
      <c r="P2829" s="23">
        <v>11849</v>
      </c>
      <c r="Q2829" s="23">
        <v>0.75</v>
      </c>
      <c r="R2829" s="23" t="s">
        <v>36</v>
      </c>
      <c r="S2829" s="23" t="s">
        <v>822</v>
      </c>
    </row>
    <row r="2830" spans="1:19" x14ac:dyDescent="0.35">
      <c r="A2830" s="23" t="str">
        <f t="shared" si="516"/>
        <v>Telefont Aidan</v>
      </c>
      <c r="B2830" s="23" t="str">
        <f t="shared" si="517"/>
        <v>878.14.244.0</v>
      </c>
      <c r="C2830" s="23" t="str">
        <f t="shared" si="518"/>
        <v>R5</v>
      </c>
      <c r="D2830" s="23">
        <f t="shared" si="519"/>
        <v>4.8849999999999998</v>
      </c>
      <c r="E2830" s="23" t="str">
        <f t="shared" si="520"/>
        <v>12&amp;U</v>
      </c>
      <c r="F2830" s="23" t="str">
        <f t="shared" si="521"/>
        <v>A</v>
      </c>
      <c r="G2830" s="27" t="s">
        <v>4910</v>
      </c>
      <c r="H2830" s="27" t="str">
        <f t="shared" si="515"/>
        <v/>
      </c>
      <c r="I2830" s="23" t="str">
        <f t="shared" si="522"/>
        <v>Messieurs</v>
      </c>
      <c r="J2830" t="str">
        <f t="shared" si="523"/>
        <v>244.0</v>
      </c>
      <c r="K2830">
        <f t="shared" si="524"/>
        <v>2</v>
      </c>
      <c r="L2830" s="23" t="str">
        <f t="shared" si="525"/>
        <v>R5 </v>
      </c>
      <c r="M2830" s="23" t="s">
        <v>6349</v>
      </c>
      <c r="N2830" s="23" t="s">
        <v>6350</v>
      </c>
      <c r="O2830" s="23" t="s">
        <v>2536</v>
      </c>
      <c r="P2830" s="23">
        <v>4597</v>
      </c>
      <c r="Q2830" s="23">
        <v>4.8849999999999998</v>
      </c>
      <c r="R2830" s="23" t="s">
        <v>50</v>
      </c>
      <c r="S2830" s="23" t="s">
        <v>36</v>
      </c>
    </row>
    <row r="2831" spans="1:19" x14ac:dyDescent="0.35">
      <c r="A2831" s="23" t="str">
        <f t="shared" si="516"/>
        <v>Telefont Isaac</v>
      </c>
      <c r="B2831" s="23" t="str">
        <f t="shared" si="517"/>
        <v>878.16.173.0</v>
      </c>
      <c r="C2831" s="23" t="str">
        <f t="shared" si="518"/>
        <v>R8</v>
      </c>
      <c r="D2831" s="23">
        <f t="shared" si="519"/>
        <v>1.3220000000000001</v>
      </c>
      <c r="E2831" s="23" t="str">
        <f t="shared" si="520"/>
        <v>10&amp;U</v>
      </c>
      <c r="F2831" s="23" t="str">
        <f t="shared" si="521"/>
        <v>A</v>
      </c>
      <c r="G2831" s="27" t="s">
        <v>497</v>
      </c>
      <c r="H2831" s="27" t="str">
        <f t="shared" si="515"/>
        <v/>
      </c>
      <c r="I2831" s="23" t="str">
        <f t="shared" si="522"/>
        <v>Messieurs</v>
      </c>
      <c r="J2831" t="str">
        <f t="shared" si="523"/>
        <v>173.0</v>
      </c>
      <c r="K2831">
        <f t="shared" si="524"/>
        <v>1</v>
      </c>
      <c r="L2831" s="23" t="str">
        <f t="shared" si="525"/>
        <v>R8 </v>
      </c>
      <c r="M2831" s="23" t="s">
        <v>3305</v>
      </c>
      <c r="N2831" s="23" t="s">
        <v>3306</v>
      </c>
      <c r="O2831" s="23" t="s">
        <v>2522</v>
      </c>
      <c r="P2831" s="23">
        <v>25486</v>
      </c>
      <c r="Q2831" s="23">
        <v>1.3220000000000001</v>
      </c>
      <c r="R2831" s="23" t="s">
        <v>106</v>
      </c>
      <c r="S2831" s="23" t="s">
        <v>36</v>
      </c>
    </row>
    <row r="2832" spans="1:19" x14ac:dyDescent="0.35">
      <c r="A2832" s="23" t="str">
        <f t="shared" si="516"/>
        <v>Terraz Ilan</v>
      </c>
      <c r="B2832" s="23" t="str">
        <f t="shared" si="517"/>
        <v>879.16.209.0</v>
      </c>
      <c r="C2832" s="23" t="str">
        <f t="shared" si="518"/>
        <v>R9</v>
      </c>
      <c r="D2832" s="23">
        <f t="shared" si="519"/>
        <v>0.745</v>
      </c>
      <c r="E2832" s="23" t="str">
        <f t="shared" si="520"/>
        <v>10&amp;U</v>
      </c>
      <c r="F2832" s="23" t="str">
        <f t="shared" si="521"/>
        <v>A</v>
      </c>
      <c r="G2832" s="27" t="s">
        <v>4910</v>
      </c>
      <c r="H2832" s="27" t="str">
        <f t="shared" si="515"/>
        <v/>
      </c>
      <c r="I2832" s="23" t="str">
        <f t="shared" si="522"/>
        <v>Messieurs</v>
      </c>
      <c r="J2832" t="str">
        <f t="shared" si="523"/>
        <v>209.0</v>
      </c>
      <c r="K2832">
        <f t="shared" si="524"/>
        <v>2</v>
      </c>
      <c r="L2832" s="23" t="str">
        <f t="shared" si="525"/>
        <v>R9 </v>
      </c>
      <c r="M2832" s="23" t="s">
        <v>6964</v>
      </c>
      <c r="N2832" s="23" t="s">
        <v>6965</v>
      </c>
      <c r="O2832" s="23" t="s">
        <v>2525</v>
      </c>
      <c r="P2832" s="23">
        <v>44992</v>
      </c>
      <c r="Q2832" s="23">
        <v>0.745</v>
      </c>
      <c r="R2832" s="23" t="s">
        <v>106</v>
      </c>
      <c r="S2832" s="23" t="s">
        <v>36</v>
      </c>
    </row>
    <row r="2833" spans="1:19" x14ac:dyDescent="0.35">
      <c r="A2833" s="23" t="str">
        <f t="shared" si="516"/>
        <v>Terrier Clara</v>
      </c>
      <c r="B2833" s="23" t="str">
        <f t="shared" si="517"/>
        <v>879.09.677.0</v>
      </c>
      <c r="C2833" s="23" t="str">
        <f t="shared" si="518"/>
        <v>R8</v>
      </c>
      <c r="D2833" s="23">
        <f t="shared" si="519"/>
        <v>0.76600000000000001</v>
      </c>
      <c r="E2833" s="23" t="str">
        <f t="shared" si="520"/>
        <v>18&amp;U</v>
      </c>
      <c r="F2833" s="23" t="str">
        <f t="shared" si="521"/>
        <v>A</v>
      </c>
      <c r="G2833" s="27" t="s">
        <v>28</v>
      </c>
      <c r="H2833" s="27" t="str">
        <f t="shared" si="515"/>
        <v/>
      </c>
      <c r="I2833" s="23" t="str">
        <f t="shared" si="522"/>
        <v>Dames</v>
      </c>
      <c r="J2833" t="str">
        <f t="shared" si="523"/>
        <v>677.0</v>
      </c>
      <c r="K2833">
        <f t="shared" si="524"/>
        <v>6</v>
      </c>
      <c r="L2833" s="23" t="str">
        <f t="shared" si="525"/>
        <v>R8 </v>
      </c>
      <c r="M2833" s="23" t="s">
        <v>2321</v>
      </c>
      <c r="N2833" s="23" t="s">
        <v>2322</v>
      </c>
      <c r="O2833" s="23" t="s">
        <v>2522</v>
      </c>
      <c r="P2833" s="23">
        <v>11785</v>
      </c>
      <c r="Q2833" s="23">
        <v>0.76600000000000001</v>
      </c>
      <c r="R2833" s="23" t="s">
        <v>71</v>
      </c>
      <c r="S2833" s="23" t="s">
        <v>36</v>
      </c>
    </row>
    <row r="2834" spans="1:19" x14ac:dyDescent="0.35">
      <c r="A2834" s="23" t="str">
        <f t="shared" si="516"/>
        <v>Terrier Maxime</v>
      </c>
      <c r="B2834" s="23" t="str">
        <f t="shared" si="517"/>
        <v>879.92.385.0</v>
      </c>
      <c r="C2834" s="23" t="str">
        <f t="shared" si="518"/>
        <v>R6</v>
      </c>
      <c r="D2834" s="23">
        <f t="shared" si="519"/>
        <v>4.4539999999999997</v>
      </c>
      <c r="E2834" s="23" t="str">
        <f t="shared" si="520"/>
        <v>A</v>
      </c>
      <c r="F2834" s="23" t="str">
        <f t="shared" si="521"/>
        <v>A</v>
      </c>
      <c r="G2834" s="27" t="s">
        <v>3273</v>
      </c>
      <c r="H2834" s="27" t="str">
        <f t="shared" si="515"/>
        <v/>
      </c>
      <c r="I2834" s="23" t="str">
        <f t="shared" si="522"/>
        <v>Messieurs</v>
      </c>
      <c r="J2834" t="str">
        <f t="shared" si="523"/>
        <v>385.0</v>
      </c>
      <c r="K2834">
        <f t="shared" si="524"/>
        <v>3</v>
      </c>
      <c r="L2834" s="23" t="str">
        <f t="shared" si="525"/>
        <v>R6 </v>
      </c>
      <c r="M2834" s="23" t="s">
        <v>3405</v>
      </c>
      <c r="N2834" s="23" t="s">
        <v>3406</v>
      </c>
      <c r="O2834" s="23" t="s">
        <v>2517</v>
      </c>
      <c r="P2834" s="23">
        <v>5996</v>
      </c>
      <c r="Q2834" s="23">
        <v>4.4539999999999997</v>
      </c>
      <c r="R2834" s="23" t="s">
        <v>36</v>
      </c>
      <c r="S2834" s="23" t="s">
        <v>36</v>
      </c>
    </row>
    <row r="2835" spans="1:19" x14ac:dyDescent="0.35">
      <c r="A2835" s="23" t="str">
        <f t="shared" si="516"/>
        <v>Terrier Philippe</v>
      </c>
      <c r="B2835" s="23" t="str">
        <f t="shared" si="517"/>
        <v>879.71.262.0</v>
      </c>
      <c r="C2835" s="23" t="str">
        <f t="shared" si="518"/>
        <v>R7</v>
      </c>
      <c r="D2835" s="23">
        <f t="shared" si="519"/>
        <v>2.6139999999999999</v>
      </c>
      <c r="E2835" s="23" t="str">
        <f t="shared" si="520"/>
        <v>55+</v>
      </c>
      <c r="F2835" s="23" t="str">
        <f t="shared" si="521"/>
        <v>A</v>
      </c>
      <c r="G2835" s="27" t="s">
        <v>3273</v>
      </c>
      <c r="H2835" s="27" t="str">
        <f t="shared" ref="H2835:H2897" si="526">IF(B2835=B2834,1,"")</f>
        <v/>
      </c>
      <c r="I2835" s="23" t="str">
        <f t="shared" si="522"/>
        <v>Messieurs</v>
      </c>
      <c r="J2835" t="str">
        <f t="shared" si="523"/>
        <v>262.0</v>
      </c>
      <c r="K2835">
        <f t="shared" si="524"/>
        <v>2</v>
      </c>
      <c r="L2835" s="23" t="str">
        <f t="shared" si="525"/>
        <v>R7 </v>
      </c>
      <c r="M2835" s="23" t="s">
        <v>3467</v>
      </c>
      <c r="N2835" s="23" t="s">
        <v>3468</v>
      </c>
      <c r="O2835" s="23" t="s">
        <v>2518</v>
      </c>
      <c r="P2835" s="23">
        <v>15036</v>
      </c>
      <c r="Q2835" s="23">
        <v>2.6139999999999999</v>
      </c>
      <c r="R2835" s="23" t="s">
        <v>53</v>
      </c>
      <c r="S2835" s="23" t="s">
        <v>36</v>
      </c>
    </row>
    <row r="2836" spans="1:19" x14ac:dyDescent="0.35">
      <c r="A2836" s="23" t="str">
        <f t="shared" si="516"/>
        <v>Tesei Francesco</v>
      </c>
      <c r="B2836" s="23" t="str">
        <f t="shared" si="517"/>
        <v>879.86.261.0</v>
      </c>
      <c r="C2836" s="23" t="str">
        <f t="shared" si="518"/>
        <v>R8</v>
      </c>
      <c r="D2836" s="23">
        <f t="shared" si="519"/>
        <v>1.79</v>
      </c>
      <c r="E2836" s="23" t="str">
        <f t="shared" si="520"/>
        <v>40+</v>
      </c>
      <c r="F2836" s="23" t="str">
        <f t="shared" si="521"/>
        <v>A</v>
      </c>
      <c r="G2836" s="27" t="s">
        <v>4910</v>
      </c>
      <c r="H2836" s="27" t="str">
        <f t="shared" si="526"/>
        <v/>
      </c>
      <c r="I2836" s="23" t="str">
        <f t="shared" si="522"/>
        <v>Messieurs</v>
      </c>
      <c r="J2836" t="str">
        <f t="shared" si="523"/>
        <v>261.0</v>
      </c>
      <c r="K2836">
        <f t="shared" si="524"/>
        <v>2</v>
      </c>
      <c r="L2836" s="23" t="str">
        <f t="shared" si="525"/>
        <v>R8 </v>
      </c>
      <c r="M2836" s="23" t="s">
        <v>2784</v>
      </c>
      <c r="N2836" s="23" t="s">
        <v>2785</v>
      </c>
      <c r="O2836" s="23" t="s">
        <v>2522</v>
      </c>
      <c r="P2836" s="23">
        <v>21082</v>
      </c>
      <c r="Q2836" s="23">
        <v>1.79</v>
      </c>
      <c r="R2836" s="23" t="s">
        <v>68</v>
      </c>
      <c r="S2836" s="23" t="s">
        <v>36</v>
      </c>
    </row>
    <row r="2837" spans="1:19" x14ac:dyDescent="0.35">
      <c r="A2837" s="23" t="str">
        <f t="shared" si="516"/>
        <v>TeTa Alonso</v>
      </c>
      <c r="B2837" s="23" t="str">
        <f t="shared" si="517"/>
        <v>749.14.341.0</v>
      </c>
      <c r="C2837" s="23" t="str">
        <f t="shared" si="518"/>
        <v>R9</v>
      </c>
      <c r="D2837" s="23">
        <f t="shared" si="519"/>
        <v>0.745</v>
      </c>
      <c r="E2837" s="23" t="str">
        <f t="shared" si="520"/>
        <v>12&amp;U</v>
      </c>
      <c r="F2837" s="23" t="str">
        <f t="shared" si="521"/>
        <v>A</v>
      </c>
      <c r="G2837" s="27" t="s">
        <v>3273</v>
      </c>
      <c r="H2837" s="27" t="str">
        <f t="shared" si="526"/>
        <v/>
      </c>
      <c r="I2837" s="23" t="str">
        <f t="shared" si="522"/>
        <v>Messieurs</v>
      </c>
      <c r="J2837" t="str">
        <f t="shared" si="523"/>
        <v>341.0</v>
      </c>
      <c r="K2837">
        <f t="shared" si="524"/>
        <v>3</v>
      </c>
      <c r="L2837" s="23" t="str">
        <f t="shared" si="525"/>
        <v>R9 </v>
      </c>
      <c r="M2837" s="23" t="s">
        <v>5014</v>
      </c>
      <c r="N2837" s="23" t="s">
        <v>5015</v>
      </c>
      <c r="O2837" s="23" t="s">
        <v>2525</v>
      </c>
      <c r="P2837" s="23">
        <v>44992</v>
      </c>
      <c r="Q2837" s="23">
        <v>0.745</v>
      </c>
      <c r="R2837" s="23" t="s">
        <v>50</v>
      </c>
      <c r="S2837" s="23" t="s">
        <v>36</v>
      </c>
    </row>
    <row r="2838" spans="1:19" x14ac:dyDescent="0.35">
      <c r="A2838" s="23" t="str">
        <f t="shared" si="516"/>
        <v>Tetard Julie</v>
      </c>
      <c r="B2838" s="23" t="str">
        <f t="shared" si="517"/>
        <v>879.76.848.0</v>
      </c>
      <c r="C2838" s="23" t="str">
        <f t="shared" si="518"/>
        <v>R8</v>
      </c>
      <c r="D2838" s="23">
        <f t="shared" si="519"/>
        <v>1.335</v>
      </c>
      <c r="E2838" s="23" t="str">
        <f t="shared" si="520"/>
        <v>50+</v>
      </c>
      <c r="F2838" s="23" t="str">
        <f t="shared" si="521"/>
        <v>A</v>
      </c>
      <c r="G2838" s="27" t="s">
        <v>493</v>
      </c>
      <c r="H2838" s="27" t="str">
        <f t="shared" si="526"/>
        <v/>
      </c>
      <c r="I2838" s="23" t="str">
        <f t="shared" si="522"/>
        <v>Dames</v>
      </c>
      <c r="J2838" t="str">
        <f t="shared" si="523"/>
        <v>848.0</v>
      </c>
      <c r="K2838">
        <f t="shared" si="524"/>
        <v>8</v>
      </c>
      <c r="L2838" s="23" t="str">
        <f t="shared" si="525"/>
        <v>R8 </v>
      </c>
      <c r="M2838" s="23" t="s">
        <v>2124</v>
      </c>
      <c r="N2838" s="23" t="s">
        <v>2125</v>
      </c>
      <c r="O2838" s="23" t="s">
        <v>2522</v>
      </c>
      <c r="P2838" s="23">
        <v>9299</v>
      </c>
      <c r="Q2838" s="23">
        <v>1.335</v>
      </c>
      <c r="R2838" s="23" t="s">
        <v>39</v>
      </c>
      <c r="S2838" s="23" t="s">
        <v>36</v>
      </c>
    </row>
    <row r="2839" spans="1:19" x14ac:dyDescent="0.35">
      <c r="A2839" s="23" t="str">
        <f t="shared" si="516"/>
        <v>Tetard Mathis</v>
      </c>
      <c r="B2839" s="23" t="str">
        <f t="shared" si="517"/>
        <v>879.14.324.0</v>
      </c>
      <c r="C2839" s="23" t="str">
        <f t="shared" si="518"/>
        <v>R9</v>
      </c>
      <c r="D2839" s="23">
        <f t="shared" si="519"/>
        <v>0.81200000000000006</v>
      </c>
      <c r="E2839" s="23" t="str">
        <f t="shared" si="520"/>
        <v>12&amp;U</v>
      </c>
      <c r="F2839" s="23" t="str">
        <f t="shared" si="521"/>
        <v>A</v>
      </c>
      <c r="G2839" s="27" t="s">
        <v>493</v>
      </c>
      <c r="H2839" s="27" t="str">
        <f t="shared" si="526"/>
        <v/>
      </c>
      <c r="I2839" s="23" t="str">
        <f t="shared" si="522"/>
        <v>Messieurs</v>
      </c>
      <c r="J2839" t="str">
        <f t="shared" si="523"/>
        <v>324.0</v>
      </c>
      <c r="K2839">
        <f t="shared" si="524"/>
        <v>3</v>
      </c>
      <c r="L2839" s="23" t="str">
        <f t="shared" si="525"/>
        <v>R9 </v>
      </c>
      <c r="M2839" s="23" t="s">
        <v>2560</v>
      </c>
      <c r="N2839" s="23" t="s">
        <v>2561</v>
      </c>
      <c r="O2839" s="23" t="s">
        <v>2525</v>
      </c>
      <c r="P2839" s="23">
        <v>31729</v>
      </c>
      <c r="Q2839" s="23">
        <v>0.81200000000000006</v>
      </c>
      <c r="R2839" s="23" t="s">
        <v>50</v>
      </c>
      <c r="S2839" s="23" t="s">
        <v>36</v>
      </c>
    </row>
    <row r="2840" spans="1:19" x14ac:dyDescent="0.35">
      <c r="A2840" s="23" t="str">
        <f t="shared" si="516"/>
        <v>Tettoni Clio</v>
      </c>
      <c r="B2840" s="23" t="str">
        <f t="shared" si="517"/>
        <v>879.89.740.0</v>
      </c>
      <c r="C2840" s="23" t="str">
        <f t="shared" si="518"/>
        <v>R7</v>
      </c>
      <c r="D2840" s="23">
        <f t="shared" si="519"/>
        <v>2.1120000000000001</v>
      </c>
      <c r="E2840" s="23" t="str">
        <f t="shared" si="520"/>
        <v>35+</v>
      </c>
      <c r="F2840" s="23" t="str">
        <f t="shared" si="521"/>
        <v>S</v>
      </c>
      <c r="G2840" s="27" t="s">
        <v>497</v>
      </c>
      <c r="H2840" s="27" t="str">
        <f t="shared" si="526"/>
        <v/>
      </c>
      <c r="I2840" s="23" t="str">
        <f t="shared" si="522"/>
        <v>Dames</v>
      </c>
      <c r="J2840" t="str">
        <f t="shared" si="523"/>
        <v>740.0</v>
      </c>
      <c r="K2840">
        <f t="shared" si="524"/>
        <v>7</v>
      </c>
      <c r="L2840" s="23" t="str">
        <f t="shared" si="525"/>
        <v>R7 </v>
      </c>
      <c r="M2840" s="23" t="s">
        <v>2183</v>
      </c>
      <c r="N2840" s="23" t="s">
        <v>2184</v>
      </c>
      <c r="O2840" s="23" t="s">
        <v>2518</v>
      </c>
      <c r="P2840" s="23">
        <v>6537</v>
      </c>
      <c r="Q2840" s="23">
        <v>2.1120000000000001</v>
      </c>
      <c r="R2840" s="23" t="s">
        <v>42</v>
      </c>
      <c r="S2840" s="23" t="s">
        <v>822</v>
      </c>
    </row>
    <row r="2841" spans="1:19" x14ac:dyDescent="0.35">
      <c r="A2841" s="23" t="str">
        <f t="shared" si="516"/>
        <v>Texeira Paulo</v>
      </c>
      <c r="B2841" s="23" t="str">
        <f t="shared" si="517"/>
        <v>879.81.173.0</v>
      </c>
      <c r="C2841" s="23" t="str">
        <f t="shared" si="518"/>
        <v>R9</v>
      </c>
      <c r="D2841" s="23">
        <f t="shared" si="519"/>
        <v>0.75</v>
      </c>
      <c r="E2841" s="23" t="str">
        <f t="shared" si="520"/>
        <v>45+</v>
      </c>
      <c r="F2841" s="23" t="str">
        <f t="shared" si="521"/>
        <v>S</v>
      </c>
      <c r="G2841" s="27" t="s">
        <v>25</v>
      </c>
      <c r="H2841" s="27" t="str">
        <f t="shared" si="526"/>
        <v/>
      </c>
      <c r="I2841" s="23" t="str">
        <f t="shared" si="522"/>
        <v>Messieurs</v>
      </c>
      <c r="J2841" t="str">
        <f t="shared" si="523"/>
        <v>173.0</v>
      </c>
      <c r="K2841">
        <f t="shared" si="524"/>
        <v>1</v>
      </c>
      <c r="L2841" s="23" t="str">
        <f t="shared" si="525"/>
        <v>R9 </v>
      </c>
      <c r="M2841" s="23" t="s">
        <v>957</v>
      </c>
      <c r="N2841" s="23" t="s">
        <v>958</v>
      </c>
      <c r="O2841" s="23" t="s">
        <v>2525</v>
      </c>
      <c r="P2841" s="23">
        <v>32606</v>
      </c>
      <c r="Q2841" s="23">
        <v>0.75</v>
      </c>
      <c r="R2841" s="23" t="s">
        <v>76</v>
      </c>
      <c r="S2841" s="23" t="s">
        <v>822</v>
      </c>
    </row>
    <row r="2842" spans="1:19" x14ac:dyDescent="0.35">
      <c r="A2842" s="23" t="str">
        <f t="shared" si="516"/>
        <v>Tharin Christian</v>
      </c>
      <c r="B2842" s="23" t="str">
        <f t="shared" si="517"/>
        <v>880.73.116.0</v>
      </c>
      <c r="C2842" s="23" t="str">
        <f t="shared" si="518"/>
        <v>R9</v>
      </c>
      <c r="D2842" s="23">
        <f t="shared" si="519"/>
        <v>0.75</v>
      </c>
      <c r="E2842" s="23" t="str">
        <f t="shared" si="520"/>
        <v>50+</v>
      </c>
      <c r="F2842" s="23" t="str">
        <f t="shared" si="521"/>
        <v>S</v>
      </c>
      <c r="G2842" s="27" t="s">
        <v>497</v>
      </c>
      <c r="H2842" s="27" t="str">
        <f t="shared" si="526"/>
        <v/>
      </c>
      <c r="I2842" s="23" t="str">
        <f t="shared" si="522"/>
        <v>Messieurs</v>
      </c>
      <c r="J2842" t="str">
        <f t="shared" si="523"/>
        <v>116.0</v>
      </c>
      <c r="K2842">
        <f t="shared" si="524"/>
        <v>1</v>
      </c>
      <c r="L2842" s="23" t="str">
        <f t="shared" si="525"/>
        <v>R9 </v>
      </c>
      <c r="M2842" s="23" t="s">
        <v>1323</v>
      </c>
      <c r="N2842" s="23" t="s">
        <v>1324</v>
      </c>
      <c r="O2842" s="23" t="s">
        <v>2525</v>
      </c>
      <c r="P2842" s="23">
        <v>32606</v>
      </c>
      <c r="Q2842" s="23">
        <v>0.75</v>
      </c>
      <c r="R2842" s="23" t="s">
        <v>39</v>
      </c>
      <c r="S2842" s="23" t="s">
        <v>822</v>
      </c>
    </row>
    <row r="2843" spans="1:19" x14ac:dyDescent="0.35">
      <c r="A2843" s="23" t="str">
        <f t="shared" si="516"/>
        <v>Theilkaes Loic</v>
      </c>
      <c r="B2843" s="23" t="str">
        <f t="shared" si="517"/>
        <v>881.94.348.0</v>
      </c>
      <c r="C2843" s="23" t="str">
        <f t="shared" si="518"/>
        <v>R9</v>
      </c>
      <c r="D2843" s="23">
        <f t="shared" si="519"/>
        <v>0.75</v>
      </c>
      <c r="E2843" s="23" t="str">
        <f t="shared" si="520"/>
        <v>A</v>
      </c>
      <c r="F2843" s="23" t="str">
        <f t="shared" si="521"/>
        <v>S</v>
      </c>
      <c r="G2843" s="27" t="s">
        <v>1733</v>
      </c>
      <c r="H2843" s="27" t="str">
        <f t="shared" si="526"/>
        <v/>
      </c>
      <c r="I2843" s="23" t="str">
        <f t="shared" si="522"/>
        <v>Messieurs</v>
      </c>
      <c r="J2843" t="str">
        <f t="shared" si="523"/>
        <v>348.0</v>
      </c>
      <c r="K2843">
        <f t="shared" si="524"/>
        <v>3</v>
      </c>
      <c r="L2843" s="23" t="str">
        <f t="shared" si="525"/>
        <v>R9 </v>
      </c>
      <c r="M2843" s="23" t="s">
        <v>2355</v>
      </c>
      <c r="N2843" s="23" t="s">
        <v>2356</v>
      </c>
      <c r="O2843" s="23" t="s">
        <v>2525</v>
      </c>
      <c r="P2843" s="23">
        <v>32606</v>
      </c>
      <c r="Q2843" s="23">
        <v>0.75</v>
      </c>
      <c r="R2843" s="23" t="s">
        <v>36</v>
      </c>
      <c r="S2843" s="23" t="s">
        <v>822</v>
      </c>
    </row>
    <row r="2844" spans="1:19" x14ac:dyDescent="0.35">
      <c r="A2844" s="23" t="str">
        <f t="shared" si="516"/>
        <v>Theintz Lucas</v>
      </c>
      <c r="B2844" s="23" t="str">
        <f t="shared" si="517"/>
        <v>881.09.223.0</v>
      </c>
      <c r="C2844" s="23" t="str">
        <f t="shared" si="518"/>
        <v>R8</v>
      </c>
      <c r="D2844" s="23">
        <f t="shared" si="519"/>
        <v>1.696</v>
      </c>
      <c r="E2844" s="23" t="str">
        <f t="shared" si="520"/>
        <v>18&amp;U</v>
      </c>
      <c r="F2844" s="23" t="str">
        <f t="shared" si="521"/>
        <v>A</v>
      </c>
      <c r="G2844" s="27" t="s">
        <v>3274</v>
      </c>
      <c r="H2844" s="27" t="str">
        <f t="shared" si="526"/>
        <v/>
      </c>
      <c r="I2844" s="23" t="str">
        <f t="shared" si="522"/>
        <v>Messieurs</v>
      </c>
      <c r="J2844" t="str">
        <f t="shared" si="523"/>
        <v>223.0</v>
      </c>
      <c r="K2844">
        <f t="shared" si="524"/>
        <v>2</v>
      </c>
      <c r="L2844" s="23" t="str">
        <f t="shared" si="525"/>
        <v>R8 </v>
      </c>
      <c r="M2844" s="23" t="s">
        <v>3696</v>
      </c>
      <c r="N2844" s="23" t="s">
        <v>3697</v>
      </c>
      <c r="O2844" s="23" t="s">
        <v>2522</v>
      </c>
      <c r="P2844" s="23">
        <v>21894</v>
      </c>
      <c r="Q2844" s="23">
        <v>1.696</v>
      </c>
      <c r="R2844" s="23" t="s">
        <v>71</v>
      </c>
      <c r="S2844" s="23" t="s">
        <v>36</v>
      </c>
    </row>
    <row r="2845" spans="1:19" x14ac:dyDescent="0.35">
      <c r="A2845" s="23" t="str">
        <f t="shared" si="516"/>
        <v>Thibaud Maxime</v>
      </c>
      <c r="B2845" s="23" t="str">
        <f t="shared" si="517"/>
        <v>881.93.225.0</v>
      </c>
      <c r="C2845" s="23" t="str">
        <f t="shared" si="518"/>
        <v>R6</v>
      </c>
      <c r="D2845" s="23">
        <f t="shared" si="519"/>
        <v>3.895</v>
      </c>
      <c r="E2845" s="23" t="str">
        <f t="shared" si="520"/>
        <v>A</v>
      </c>
      <c r="F2845" s="23" t="str">
        <f t="shared" si="521"/>
        <v>A</v>
      </c>
      <c r="G2845" s="27" t="s">
        <v>27</v>
      </c>
      <c r="H2845" s="27" t="str">
        <f t="shared" si="526"/>
        <v/>
      </c>
      <c r="I2845" s="23" t="str">
        <f t="shared" si="522"/>
        <v>Messieurs</v>
      </c>
      <c r="J2845" t="str">
        <f t="shared" si="523"/>
        <v>225.0</v>
      </c>
      <c r="K2845">
        <f t="shared" si="524"/>
        <v>2</v>
      </c>
      <c r="L2845" s="23" t="str">
        <f t="shared" si="525"/>
        <v>R6 </v>
      </c>
      <c r="M2845" s="23" t="s">
        <v>2258</v>
      </c>
      <c r="N2845" s="23" t="s">
        <v>2259</v>
      </c>
      <c r="O2845" s="23" t="s">
        <v>2517</v>
      </c>
      <c r="P2845" s="23">
        <v>8149</v>
      </c>
      <c r="Q2845" s="23">
        <v>3.895</v>
      </c>
      <c r="R2845" s="23" t="s">
        <v>36</v>
      </c>
      <c r="S2845" s="23" t="s">
        <v>36</v>
      </c>
    </row>
    <row r="2846" spans="1:19" x14ac:dyDescent="0.35">
      <c r="A2846" s="23" t="str">
        <f t="shared" si="516"/>
        <v>Thiel Delphine</v>
      </c>
      <c r="B2846" s="23" t="str">
        <f t="shared" si="517"/>
        <v>881.96.523.0</v>
      </c>
      <c r="C2846" s="23" t="str">
        <f t="shared" si="518"/>
        <v>R8</v>
      </c>
      <c r="D2846" s="23">
        <f t="shared" si="519"/>
        <v>0.75800000000000001</v>
      </c>
      <c r="E2846" s="23" t="str">
        <f t="shared" si="520"/>
        <v>30+</v>
      </c>
      <c r="F2846" s="23" t="str">
        <f t="shared" si="521"/>
        <v>A</v>
      </c>
      <c r="G2846" s="27" t="s">
        <v>4909</v>
      </c>
      <c r="H2846" s="27" t="str">
        <f t="shared" si="526"/>
        <v/>
      </c>
      <c r="I2846" s="23" t="str">
        <f t="shared" si="522"/>
        <v>Dames</v>
      </c>
      <c r="J2846" t="str">
        <f t="shared" si="523"/>
        <v>523.0</v>
      </c>
      <c r="K2846">
        <f t="shared" si="524"/>
        <v>5</v>
      </c>
      <c r="L2846" s="23" t="str">
        <f t="shared" si="525"/>
        <v>R8 </v>
      </c>
      <c r="M2846" s="23" t="s">
        <v>5691</v>
      </c>
      <c r="N2846" s="23" t="s">
        <v>5692</v>
      </c>
      <c r="O2846" s="23" t="s">
        <v>2522</v>
      </c>
      <c r="P2846" s="23">
        <v>11814</v>
      </c>
      <c r="Q2846" s="23">
        <v>0.75800000000000001</v>
      </c>
      <c r="R2846" s="23" t="s">
        <v>35</v>
      </c>
      <c r="S2846" s="23" t="s">
        <v>36</v>
      </c>
    </row>
    <row r="2847" spans="1:19" x14ac:dyDescent="0.35">
      <c r="A2847" s="23" t="str">
        <f t="shared" si="516"/>
        <v>Thierry Mathilde</v>
      </c>
      <c r="B2847" s="23" t="str">
        <f t="shared" si="517"/>
        <v>881.09.752.0</v>
      </c>
      <c r="C2847" s="23" t="str">
        <f t="shared" si="518"/>
        <v>R9</v>
      </c>
      <c r="D2847" s="23">
        <f t="shared" si="519"/>
        <v>0.75</v>
      </c>
      <c r="E2847" s="23" t="str">
        <f t="shared" si="520"/>
        <v>18&amp;U</v>
      </c>
      <c r="F2847" s="23" t="str">
        <f t="shared" si="521"/>
        <v>A</v>
      </c>
      <c r="G2847" s="27" t="s">
        <v>4910</v>
      </c>
      <c r="H2847" s="27" t="str">
        <f t="shared" si="526"/>
        <v/>
      </c>
      <c r="I2847" s="23" t="str">
        <f t="shared" si="522"/>
        <v>Dames</v>
      </c>
      <c r="J2847" t="str">
        <f t="shared" si="523"/>
        <v>752.0</v>
      </c>
      <c r="K2847">
        <f t="shared" si="524"/>
        <v>7</v>
      </c>
      <c r="L2847" s="23" t="str">
        <f t="shared" si="525"/>
        <v>R9 </v>
      </c>
      <c r="M2847" s="23" t="s">
        <v>6525</v>
      </c>
      <c r="N2847" s="23" t="s">
        <v>6526</v>
      </c>
      <c r="O2847" s="23" t="s">
        <v>2525</v>
      </c>
      <c r="P2847" s="23">
        <v>11849</v>
      </c>
      <c r="Q2847" s="23">
        <v>0.75</v>
      </c>
      <c r="R2847" s="23" t="s">
        <v>71</v>
      </c>
      <c r="S2847" s="23" t="s">
        <v>36</v>
      </c>
    </row>
    <row r="2848" spans="1:19" x14ac:dyDescent="0.35">
      <c r="A2848" s="23" t="str">
        <f t="shared" si="516"/>
        <v>Thiongane Baïdy</v>
      </c>
      <c r="B2848" s="23" t="str">
        <f t="shared" si="517"/>
        <v>881.70.284.0</v>
      </c>
      <c r="C2848" s="23" t="str">
        <f t="shared" si="518"/>
        <v>R9</v>
      </c>
      <c r="D2848" s="23">
        <f t="shared" si="519"/>
        <v>0.75</v>
      </c>
      <c r="E2848" s="23" t="str">
        <f t="shared" si="520"/>
        <v>55+</v>
      </c>
      <c r="F2848" s="23" t="str">
        <f t="shared" si="521"/>
        <v>S</v>
      </c>
      <c r="G2848" s="27" t="s">
        <v>497</v>
      </c>
      <c r="H2848" s="27" t="str">
        <f t="shared" si="526"/>
        <v/>
      </c>
      <c r="I2848" s="23" t="str">
        <f t="shared" si="522"/>
        <v>Messieurs</v>
      </c>
      <c r="J2848" t="str">
        <f t="shared" si="523"/>
        <v>284.0</v>
      </c>
      <c r="K2848">
        <f t="shared" si="524"/>
        <v>2</v>
      </c>
      <c r="L2848" s="23" t="str">
        <f t="shared" si="525"/>
        <v>R9 </v>
      </c>
      <c r="M2848" s="23" t="s">
        <v>1325</v>
      </c>
      <c r="N2848" s="23" t="s">
        <v>1326</v>
      </c>
      <c r="O2848" s="23" t="s">
        <v>2525</v>
      </c>
      <c r="P2848" s="23">
        <v>32606</v>
      </c>
      <c r="Q2848" s="23">
        <v>0.75</v>
      </c>
      <c r="R2848" s="23" t="s">
        <v>53</v>
      </c>
      <c r="S2848" s="23" t="s">
        <v>822</v>
      </c>
    </row>
    <row r="2849" spans="1:19" x14ac:dyDescent="0.35">
      <c r="A2849" s="23" t="str">
        <f t="shared" si="516"/>
        <v>THOMAS Alexandre</v>
      </c>
      <c r="B2849" s="23" t="str">
        <f t="shared" si="517"/>
        <v>882.87.268.0</v>
      </c>
      <c r="C2849" s="23" t="str">
        <f t="shared" si="518"/>
        <v>R6</v>
      </c>
      <c r="D2849" s="23">
        <f t="shared" si="519"/>
        <v>3.867</v>
      </c>
      <c r="E2849" s="23" t="str">
        <f t="shared" si="520"/>
        <v>35+</v>
      </c>
      <c r="F2849" s="23" t="str">
        <f t="shared" si="521"/>
        <v>A</v>
      </c>
      <c r="G2849" s="27" t="s">
        <v>497</v>
      </c>
      <c r="H2849" s="27" t="str">
        <f t="shared" si="526"/>
        <v/>
      </c>
      <c r="I2849" s="23" t="str">
        <f t="shared" si="522"/>
        <v>Messieurs</v>
      </c>
      <c r="J2849" t="str">
        <f t="shared" si="523"/>
        <v>268.0</v>
      </c>
      <c r="K2849">
        <f t="shared" si="524"/>
        <v>2</v>
      </c>
      <c r="L2849" s="23" t="str">
        <f t="shared" si="525"/>
        <v>R6 </v>
      </c>
      <c r="M2849" s="23" t="s">
        <v>2584</v>
      </c>
      <c r="N2849" s="23" t="s">
        <v>2585</v>
      </c>
      <c r="O2849" s="23" t="s">
        <v>2517</v>
      </c>
      <c r="P2849" s="23">
        <v>8277</v>
      </c>
      <c r="Q2849" s="23">
        <v>3.867</v>
      </c>
      <c r="R2849" s="23" t="s">
        <v>42</v>
      </c>
      <c r="S2849" s="23" t="s">
        <v>36</v>
      </c>
    </row>
    <row r="2850" spans="1:19" x14ac:dyDescent="0.35">
      <c r="A2850" s="23" t="str">
        <f t="shared" si="516"/>
        <v>Thomas Nathan</v>
      </c>
      <c r="B2850" s="23" t="str">
        <f t="shared" si="517"/>
        <v>882.90.341.0</v>
      </c>
      <c r="C2850" s="23" t="str">
        <f t="shared" si="518"/>
        <v>R9</v>
      </c>
      <c r="D2850" s="23">
        <f t="shared" si="519"/>
        <v>0.75</v>
      </c>
      <c r="E2850" s="23" t="str">
        <f t="shared" si="520"/>
        <v>35+</v>
      </c>
      <c r="F2850" s="23" t="str">
        <f t="shared" si="521"/>
        <v>S</v>
      </c>
      <c r="G2850" s="27" t="s">
        <v>28</v>
      </c>
      <c r="H2850" s="27" t="str">
        <f t="shared" si="526"/>
        <v/>
      </c>
      <c r="I2850" s="23" t="str">
        <f t="shared" si="522"/>
        <v>Messieurs</v>
      </c>
      <c r="J2850" t="str">
        <f t="shared" si="523"/>
        <v>341.0</v>
      </c>
      <c r="K2850">
        <f t="shared" si="524"/>
        <v>3</v>
      </c>
      <c r="L2850" s="23" t="str">
        <f t="shared" si="525"/>
        <v>R9 </v>
      </c>
      <c r="M2850" s="23" t="s">
        <v>352</v>
      </c>
      <c r="N2850" s="23" t="s">
        <v>353</v>
      </c>
      <c r="O2850" s="23" t="s">
        <v>2525</v>
      </c>
      <c r="P2850" s="23">
        <v>32606</v>
      </c>
      <c r="Q2850" s="23">
        <v>0.75</v>
      </c>
      <c r="R2850" s="23" t="s">
        <v>42</v>
      </c>
      <c r="S2850" s="23" t="s">
        <v>822</v>
      </c>
    </row>
    <row r="2851" spans="1:19" x14ac:dyDescent="0.35">
      <c r="A2851" s="23" t="str">
        <f t="shared" si="516"/>
        <v>Thompson Isabel</v>
      </c>
      <c r="B2851" s="23" t="str">
        <f t="shared" si="517"/>
        <v>882.57.720.0</v>
      </c>
      <c r="C2851" s="23" t="str">
        <f t="shared" si="518"/>
        <v>R9</v>
      </c>
      <c r="D2851" s="23">
        <f t="shared" si="519"/>
        <v>0.75</v>
      </c>
      <c r="E2851" s="23" t="str">
        <f t="shared" si="520"/>
        <v>65+</v>
      </c>
      <c r="F2851" s="23" t="str">
        <f t="shared" si="521"/>
        <v>A</v>
      </c>
      <c r="G2851" s="27" t="s">
        <v>3273</v>
      </c>
      <c r="H2851" s="27" t="str">
        <f t="shared" si="526"/>
        <v/>
      </c>
      <c r="I2851" s="23" t="str">
        <f t="shared" si="522"/>
        <v>Dames</v>
      </c>
      <c r="J2851" t="str">
        <f t="shared" si="523"/>
        <v>720.0</v>
      </c>
      <c r="K2851">
        <f t="shared" si="524"/>
        <v>7</v>
      </c>
      <c r="L2851" s="23" t="str">
        <f t="shared" si="525"/>
        <v>R9 </v>
      </c>
      <c r="M2851" s="23" t="s">
        <v>4978</v>
      </c>
      <c r="N2851" s="23" t="s">
        <v>4979</v>
      </c>
      <c r="O2851" s="23" t="s">
        <v>2525</v>
      </c>
      <c r="P2851" s="23">
        <v>11849</v>
      </c>
      <c r="Q2851" s="23">
        <v>0.75</v>
      </c>
      <c r="R2851" s="23" t="s">
        <v>96</v>
      </c>
      <c r="S2851" s="23" t="s">
        <v>36</v>
      </c>
    </row>
    <row r="2852" spans="1:19" x14ac:dyDescent="0.35">
      <c r="A2852" s="23" t="str">
        <f t="shared" si="516"/>
        <v>Thompson Norman</v>
      </c>
      <c r="B2852" s="23" t="str">
        <f t="shared" si="517"/>
        <v>882.70.367.0</v>
      </c>
      <c r="C2852" s="23" t="str">
        <f t="shared" si="518"/>
        <v>R9</v>
      </c>
      <c r="D2852" s="23">
        <f t="shared" si="519"/>
        <v>0.752</v>
      </c>
      <c r="E2852" s="23" t="str">
        <f t="shared" si="520"/>
        <v>55+</v>
      </c>
      <c r="F2852" s="23" t="str">
        <f t="shared" si="521"/>
        <v>A</v>
      </c>
      <c r="G2852" s="27" t="s">
        <v>28</v>
      </c>
      <c r="H2852" s="27" t="str">
        <f t="shared" si="526"/>
        <v/>
      </c>
      <c r="I2852" s="23" t="str">
        <f t="shared" si="522"/>
        <v>Messieurs</v>
      </c>
      <c r="J2852" t="str">
        <f t="shared" si="523"/>
        <v>367.0</v>
      </c>
      <c r="K2852">
        <f t="shared" si="524"/>
        <v>3</v>
      </c>
      <c r="L2852" s="23" t="str">
        <f t="shared" si="525"/>
        <v>R9 </v>
      </c>
      <c r="M2852" s="23" t="s">
        <v>6106</v>
      </c>
      <c r="N2852" s="23" t="s">
        <v>6107</v>
      </c>
      <c r="O2852" s="23" t="s">
        <v>2525</v>
      </c>
      <c r="P2852" s="23">
        <v>32576</v>
      </c>
      <c r="Q2852" s="23">
        <v>0.752</v>
      </c>
      <c r="R2852" s="23" t="s">
        <v>53</v>
      </c>
      <c r="S2852" s="23" t="s">
        <v>36</v>
      </c>
    </row>
    <row r="2853" spans="1:19" x14ac:dyDescent="0.35">
      <c r="A2853" s="23" t="str">
        <f t="shared" si="516"/>
        <v>Thorburn Sienna</v>
      </c>
      <c r="B2853" s="23" t="str">
        <f t="shared" si="517"/>
        <v>883.12.745.0</v>
      </c>
      <c r="C2853" s="23" t="str">
        <f t="shared" si="518"/>
        <v>R4</v>
      </c>
      <c r="D2853" s="23">
        <f t="shared" si="519"/>
        <v>5.9550000000000001</v>
      </c>
      <c r="E2853" s="23" t="str">
        <f t="shared" si="520"/>
        <v>14&amp;U</v>
      </c>
      <c r="F2853" s="23" t="str">
        <f t="shared" si="521"/>
        <v>A</v>
      </c>
      <c r="G2853" s="27" t="s">
        <v>27</v>
      </c>
      <c r="H2853" s="27" t="str">
        <f t="shared" si="526"/>
        <v/>
      </c>
      <c r="I2853" s="23" t="str">
        <f t="shared" si="522"/>
        <v>Dames</v>
      </c>
      <c r="J2853" t="str">
        <f t="shared" si="523"/>
        <v>745.0</v>
      </c>
      <c r="K2853">
        <f t="shared" si="524"/>
        <v>7</v>
      </c>
      <c r="L2853" s="23" t="str">
        <f t="shared" si="525"/>
        <v>R4 </v>
      </c>
      <c r="M2853" s="23" t="s">
        <v>2266</v>
      </c>
      <c r="N2853" s="23" t="s">
        <v>2267</v>
      </c>
      <c r="O2853" s="23" t="s">
        <v>2516</v>
      </c>
      <c r="P2853" s="23">
        <v>893</v>
      </c>
      <c r="Q2853" s="23">
        <v>5.9550000000000001</v>
      </c>
      <c r="R2853" s="23" t="s">
        <v>81</v>
      </c>
      <c r="S2853" s="23" t="s">
        <v>36</v>
      </c>
    </row>
    <row r="2854" spans="1:19" x14ac:dyDescent="0.35">
      <c r="A2854" s="23" t="str">
        <f t="shared" si="516"/>
        <v>Thorens Claude</v>
      </c>
      <c r="B2854" s="23" t="str">
        <f t="shared" si="517"/>
        <v>883.67.353.0</v>
      </c>
      <c r="C2854" s="23" t="str">
        <f t="shared" si="518"/>
        <v>R7</v>
      </c>
      <c r="D2854" s="23">
        <f t="shared" si="519"/>
        <v>2.073</v>
      </c>
      <c r="E2854" s="23" t="str">
        <f t="shared" si="520"/>
        <v>55+</v>
      </c>
      <c r="F2854" s="23" t="str">
        <f t="shared" si="521"/>
        <v>A</v>
      </c>
      <c r="G2854" s="27" t="s">
        <v>493</v>
      </c>
      <c r="H2854" s="27" t="str">
        <f t="shared" si="526"/>
        <v/>
      </c>
      <c r="I2854" s="23" t="str">
        <f t="shared" si="522"/>
        <v>Messieurs</v>
      </c>
      <c r="J2854" t="str">
        <f t="shared" si="523"/>
        <v>353.0</v>
      </c>
      <c r="K2854">
        <f t="shared" si="524"/>
        <v>3</v>
      </c>
      <c r="L2854" s="23" t="str">
        <f t="shared" si="525"/>
        <v>R7 </v>
      </c>
      <c r="M2854" s="23" t="s">
        <v>447</v>
      </c>
      <c r="N2854" s="23" t="s">
        <v>448</v>
      </c>
      <c r="O2854" s="23" t="s">
        <v>2518</v>
      </c>
      <c r="P2854" s="23">
        <v>18838</v>
      </c>
      <c r="Q2854" s="23">
        <v>2.073</v>
      </c>
      <c r="R2854" s="23" t="s">
        <v>53</v>
      </c>
      <c r="S2854" s="23" t="s">
        <v>36</v>
      </c>
    </row>
    <row r="2855" spans="1:19" x14ac:dyDescent="0.35">
      <c r="A2855" s="23" t="str">
        <f t="shared" si="516"/>
        <v>Thouvenin Alexandre</v>
      </c>
      <c r="B2855" s="23" t="str">
        <f t="shared" si="517"/>
        <v>883.97.454.0</v>
      </c>
      <c r="C2855" s="23" t="str">
        <f t="shared" si="518"/>
        <v>R8</v>
      </c>
      <c r="D2855" s="23">
        <f t="shared" si="519"/>
        <v>1.6479999999999999</v>
      </c>
      <c r="E2855" s="23" t="str">
        <f t="shared" si="520"/>
        <v>A</v>
      </c>
      <c r="F2855" s="23" t="str">
        <f t="shared" si="521"/>
        <v>S</v>
      </c>
      <c r="G2855" s="27" t="s">
        <v>29</v>
      </c>
      <c r="H2855" s="27" t="str">
        <f t="shared" si="526"/>
        <v/>
      </c>
      <c r="I2855" s="23" t="str">
        <f t="shared" si="522"/>
        <v>Messieurs</v>
      </c>
      <c r="J2855" t="str">
        <f t="shared" si="523"/>
        <v>454.0</v>
      </c>
      <c r="K2855">
        <f t="shared" si="524"/>
        <v>4</v>
      </c>
      <c r="L2855" s="23" t="str">
        <f t="shared" si="525"/>
        <v>R8 </v>
      </c>
      <c r="M2855" s="23" t="s">
        <v>4214</v>
      </c>
      <c r="N2855" s="23" t="s">
        <v>4215</v>
      </c>
      <c r="O2855" s="23" t="s">
        <v>2522</v>
      </c>
      <c r="P2855" s="23">
        <v>22333</v>
      </c>
      <c r="Q2855" s="23">
        <v>1.6479999999999999</v>
      </c>
      <c r="R2855" s="23" t="s">
        <v>36</v>
      </c>
      <c r="S2855" s="23" t="s">
        <v>822</v>
      </c>
    </row>
    <row r="2856" spans="1:19" x14ac:dyDescent="0.35">
      <c r="A2856" s="23" t="str">
        <f t="shared" si="516"/>
        <v>Thurre Mélanie</v>
      </c>
      <c r="B2856" s="23" t="str">
        <f t="shared" si="517"/>
        <v>884.95.652.0</v>
      </c>
      <c r="C2856" s="23" t="str">
        <f t="shared" si="518"/>
        <v>R6</v>
      </c>
      <c r="D2856" s="23">
        <f t="shared" si="519"/>
        <v>3.7989999999999999</v>
      </c>
      <c r="E2856" s="23" t="str">
        <f t="shared" si="520"/>
        <v>30+</v>
      </c>
      <c r="F2856" s="23" t="str">
        <f t="shared" si="521"/>
        <v>A</v>
      </c>
      <c r="G2856" s="27" t="s">
        <v>26</v>
      </c>
      <c r="H2856" s="27" t="str">
        <f t="shared" si="526"/>
        <v/>
      </c>
      <c r="I2856" s="23" t="str">
        <f t="shared" si="522"/>
        <v>Dames</v>
      </c>
      <c r="J2856" t="str">
        <f t="shared" si="523"/>
        <v>652.0</v>
      </c>
      <c r="K2856">
        <f t="shared" si="524"/>
        <v>6</v>
      </c>
      <c r="L2856" s="23" t="str">
        <f t="shared" si="525"/>
        <v>R6 </v>
      </c>
      <c r="M2856" s="23" t="s">
        <v>2833</v>
      </c>
      <c r="N2856" s="23" t="s">
        <v>2834</v>
      </c>
      <c r="O2856" s="23" t="s">
        <v>2517</v>
      </c>
      <c r="P2856" s="23">
        <v>3030</v>
      </c>
      <c r="Q2856" s="23">
        <v>3.7989999999999999</v>
      </c>
      <c r="R2856" s="23" t="s">
        <v>35</v>
      </c>
      <c r="S2856" s="23" t="s">
        <v>36</v>
      </c>
    </row>
    <row r="2857" spans="1:19" x14ac:dyDescent="0.35">
      <c r="A2857" s="23" t="str">
        <f t="shared" si="516"/>
        <v>Tièche Grégory</v>
      </c>
      <c r="B2857" s="23" t="str">
        <f t="shared" si="517"/>
        <v>885.76.262.0</v>
      </c>
      <c r="C2857" s="23" t="str">
        <f t="shared" si="518"/>
        <v>R9</v>
      </c>
      <c r="D2857" s="23">
        <f t="shared" si="519"/>
        <v>0.75</v>
      </c>
      <c r="E2857" s="23" t="str">
        <f t="shared" si="520"/>
        <v>50+</v>
      </c>
      <c r="F2857" s="23" t="str">
        <f t="shared" si="521"/>
        <v>S</v>
      </c>
      <c r="G2857" s="27" t="s">
        <v>497</v>
      </c>
      <c r="H2857" s="27" t="str">
        <f t="shared" si="526"/>
        <v/>
      </c>
      <c r="I2857" s="23" t="str">
        <f t="shared" si="522"/>
        <v>Messieurs</v>
      </c>
      <c r="J2857" t="str">
        <f t="shared" si="523"/>
        <v>262.0</v>
      </c>
      <c r="K2857">
        <f t="shared" si="524"/>
        <v>2</v>
      </c>
      <c r="L2857" s="23" t="str">
        <f t="shared" si="525"/>
        <v>R9 </v>
      </c>
      <c r="M2857" s="23" t="s">
        <v>1327</v>
      </c>
      <c r="N2857" s="23" t="s">
        <v>1328</v>
      </c>
      <c r="O2857" s="23" t="s">
        <v>2525</v>
      </c>
      <c r="P2857" s="23">
        <v>32606</v>
      </c>
      <c r="Q2857" s="23">
        <v>0.75</v>
      </c>
      <c r="R2857" s="23" t="s">
        <v>39</v>
      </c>
      <c r="S2857" s="23" t="s">
        <v>822</v>
      </c>
    </row>
    <row r="2858" spans="1:19" x14ac:dyDescent="0.35">
      <c r="A2858" s="23" t="str">
        <f t="shared" si="516"/>
        <v>Tikhonov denis</v>
      </c>
      <c r="B2858" s="23" t="str">
        <f t="shared" si="517"/>
        <v>885.80.241.0</v>
      </c>
      <c r="C2858" s="23" t="str">
        <f t="shared" si="518"/>
        <v>R9</v>
      </c>
      <c r="D2858" s="23">
        <f t="shared" si="519"/>
        <v>0.75</v>
      </c>
      <c r="E2858" s="23" t="str">
        <f t="shared" si="520"/>
        <v>45+</v>
      </c>
      <c r="F2858" s="23" t="str">
        <f t="shared" si="521"/>
        <v>S</v>
      </c>
      <c r="G2858" s="27" t="s">
        <v>4910</v>
      </c>
      <c r="H2858" s="27" t="str">
        <f t="shared" si="526"/>
        <v/>
      </c>
      <c r="I2858" s="23" t="str">
        <f t="shared" si="522"/>
        <v>Messieurs</v>
      </c>
      <c r="J2858" t="str">
        <f t="shared" si="523"/>
        <v>241.0</v>
      </c>
      <c r="K2858">
        <f t="shared" si="524"/>
        <v>2</v>
      </c>
      <c r="L2858" s="23" t="str">
        <f t="shared" si="525"/>
        <v>R9 </v>
      </c>
      <c r="M2858" s="23" t="s">
        <v>6888</v>
      </c>
      <c r="N2858" s="23" t="s">
        <v>6889</v>
      </c>
      <c r="O2858" s="23" t="s">
        <v>2525</v>
      </c>
      <c r="P2858" s="23">
        <v>32606</v>
      </c>
      <c r="Q2858" s="23">
        <v>0.75</v>
      </c>
      <c r="R2858" s="23" t="s">
        <v>76</v>
      </c>
      <c r="S2858" s="23" t="s">
        <v>822</v>
      </c>
    </row>
    <row r="2859" spans="1:19" x14ac:dyDescent="0.35">
      <c r="A2859" s="23" t="str">
        <f t="shared" si="516"/>
        <v>Tinello Laura</v>
      </c>
      <c r="B2859" s="23" t="str">
        <f t="shared" si="517"/>
        <v>885.97.632.0</v>
      </c>
      <c r="C2859" s="23" t="str">
        <f t="shared" si="518"/>
        <v>R7</v>
      </c>
      <c r="D2859" s="23">
        <f t="shared" si="519"/>
        <v>1.853</v>
      </c>
      <c r="E2859" s="23" t="str">
        <f t="shared" si="520"/>
        <v>A</v>
      </c>
      <c r="F2859" s="23" t="str">
        <f t="shared" si="521"/>
        <v>S</v>
      </c>
      <c r="G2859" s="27" t="s">
        <v>3273</v>
      </c>
      <c r="H2859" s="27" t="str">
        <f t="shared" si="526"/>
        <v/>
      </c>
      <c r="I2859" s="23" t="str">
        <f t="shared" si="522"/>
        <v>Dames</v>
      </c>
      <c r="J2859" t="str">
        <f t="shared" si="523"/>
        <v>632.0</v>
      </c>
      <c r="K2859">
        <f t="shared" si="524"/>
        <v>6</v>
      </c>
      <c r="L2859" s="23" t="str">
        <f t="shared" si="525"/>
        <v>R7 </v>
      </c>
      <c r="M2859" s="23" t="s">
        <v>3339</v>
      </c>
      <c r="N2859" s="23" t="s">
        <v>3340</v>
      </c>
      <c r="O2859" s="23" t="s">
        <v>2518</v>
      </c>
      <c r="P2859" s="23">
        <v>7343</v>
      </c>
      <c r="Q2859" s="23">
        <v>1.853</v>
      </c>
      <c r="R2859" s="23" t="s">
        <v>36</v>
      </c>
      <c r="S2859" s="23" t="s">
        <v>822</v>
      </c>
    </row>
    <row r="2860" spans="1:19" x14ac:dyDescent="0.35">
      <c r="A2860" s="23" t="str">
        <f t="shared" si="516"/>
        <v>Tiquet Julien</v>
      </c>
      <c r="B2860" s="23" t="str">
        <f t="shared" si="517"/>
        <v>885.92.202.0</v>
      </c>
      <c r="C2860" s="23" t="str">
        <f t="shared" si="518"/>
        <v>R7</v>
      </c>
      <c r="D2860" s="23">
        <f t="shared" si="519"/>
        <v>2.2789999999999999</v>
      </c>
      <c r="E2860" s="23" t="str">
        <f t="shared" si="520"/>
        <v>A</v>
      </c>
      <c r="F2860" s="23" t="str">
        <f t="shared" si="521"/>
        <v>A</v>
      </c>
      <c r="G2860" s="27" t="s">
        <v>2786</v>
      </c>
      <c r="H2860" s="27" t="str">
        <f t="shared" si="526"/>
        <v/>
      </c>
      <c r="I2860" s="23" t="str">
        <f t="shared" si="522"/>
        <v>Messieurs</v>
      </c>
      <c r="J2860" t="str">
        <f t="shared" si="523"/>
        <v>202.0</v>
      </c>
      <c r="K2860">
        <f t="shared" si="524"/>
        <v>2</v>
      </c>
      <c r="L2860" s="23" t="str">
        <f t="shared" si="525"/>
        <v>R7 </v>
      </c>
      <c r="M2860" s="23" t="s">
        <v>3834</v>
      </c>
      <c r="N2860" s="23" t="s">
        <v>3835</v>
      </c>
      <c r="O2860" s="23" t="s">
        <v>2518</v>
      </c>
      <c r="P2860" s="23">
        <v>17374</v>
      </c>
      <c r="Q2860" s="23">
        <v>2.2789999999999999</v>
      </c>
      <c r="R2860" s="23" t="s">
        <v>36</v>
      </c>
      <c r="S2860" s="23" t="s">
        <v>36</v>
      </c>
    </row>
    <row r="2861" spans="1:19" x14ac:dyDescent="0.35">
      <c r="A2861" s="23" t="str">
        <f t="shared" si="516"/>
        <v>Tireford Nicolas</v>
      </c>
      <c r="B2861" s="23" t="str">
        <f t="shared" si="517"/>
        <v>886.99.233.0</v>
      </c>
      <c r="C2861" s="23" t="str">
        <f t="shared" si="518"/>
        <v>R7</v>
      </c>
      <c r="D2861" s="23">
        <f t="shared" si="519"/>
        <v>1.94</v>
      </c>
      <c r="E2861" s="23" t="str">
        <f t="shared" si="520"/>
        <v>A</v>
      </c>
      <c r="F2861" s="23" t="str">
        <f t="shared" si="521"/>
        <v>A</v>
      </c>
      <c r="G2861" s="27" t="s">
        <v>493</v>
      </c>
      <c r="H2861" s="27" t="str">
        <f t="shared" si="526"/>
        <v/>
      </c>
      <c r="I2861" s="23" t="str">
        <f t="shared" si="522"/>
        <v>Messieurs</v>
      </c>
      <c r="J2861" t="str">
        <f t="shared" si="523"/>
        <v>233.0</v>
      </c>
      <c r="K2861">
        <f t="shared" si="524"/>
        <v>2</v>
      </c>
      <c r="L2861" s="23" t="str">
        <f t="shared" si="525"/>
        <v>R7 </v>
      </c>
      <c r="M2861" s="23" t="s">
        <v>1026</v>
      </c>
      <c r="N2861" s="23" t="s">
        <v>1027</v>
      </c>
      <c r="O2861" s="23" t="s">
        <v>2518</v>
      </c>
      <c r="P2861" s="23">
        <v>19884</v>
      </c>
      <c r="Q2861" s="23">
        <v>1.94</v>
      </c>
      <c r="R2861" s="23" t="s">
        <v>36</v>
      </c>
      <c r="S2861" s="23" t="s">
        <v>36</v>
      </c>
    </row>
    <row r="2862" spans="1:19" x14ac:dyDescent="0.35">
      <c r="A2862" s="23" t="str">
        <f t="shared" si="516"/>
        <v>Tireford Valérie</v>
      </c>
      <c r="B2862" s="23" t="str">
        <f t="shared" si="517"/>
        <v>886.68.760.0</v>
      </c>
      <c r="C2862" s="23" t="str">
        <f t="shared" si="518"/>
        <v>R9</v>
      </c>
      <c r="D2862" s="23">
        <f t="shared" si="519"/>
        <v>0.75</v>
      </c>
      <c r="E2862" s="23" t="str">
        <f t="shared" si="520"/>
        <v>55+</v>
      </c>
      <c r="F2862" s="23" t="str">
        <f t="shared" si="521"/>
        <v>A</v>
      </c>
      <c r="G2862" s="27" t="s">
        <v>493</v>
      </c>
      <c r="H2862" s="27" t="str">
        <f t="shared" si="526"/>
        <v/>
      </c>
      <c r="I2862" s="23" t="str">
        <f t="shared" si="522"/>
        <v>Dames</v>
      </c>
      <c r="J2862" t="str">
        <f t="shared" si="523"/>
        <v>760.0</v>
      </c>
      <c r="K2862">
        <f t="shared" si="524"/>
        <v>7</v>
      </c>
      <c r="L2862" s="23" t="str">
        <f t="shared" si="525"/>
        <v>R9 </v>
      </c>
      <c r="M2862" s="23" t="s">
        <v>2118</v>
      </c>
      <c r="N2862" s="23" t="s">
        <v>2119</v>
      </c>
      <c r="O2862" s="23" t="s">
        <v>2525</v>
      </c>
      <c r="P2862" s="23">
        <v>11849</v>
      </c>
      <c r="Q2862" s="23">
        <v>0.75</v>
      </c>
      <c r="R2862" s="23" t="s">
        <v>53</v>
      </c>
      <c r="S2862" s="23" t="s">
        <v>36</v>
      </c>
    </row>
    <row r="2863" spans="1:19" x14ac:dyDescent="0.35">
      <c r="A2863" s="23" t="str">
        <f t="shared" si="516"/>
        <v>Tirilly Arthur</v>
      </c>
      <c r="B2863" s="23" t="str">
        <f t="shared" si="517"/>
        <v>886.10.392.0</v>
      </c>
      <c r="C2863" s="23" t="str">
        <f t="shared" si="518"/>
        <v>R7</v>
      </c>
      <c r="D2863" s="23">
        <f t="shared" si="519"/>
        <v>2.0489999999999999</v>
      </c>
      <c r="E2863" s="23" t="str">
        <f t="shared" si="520"/>
        <v>16&amp;U</v>
      </c>
      <c r="F2863" s="23" t="str">
        <f t="shared" si="521"/>
        <v>A</v>
      </c>
      <c r="G2863" s="27" t="s">
        <v>29</v>
      </c>
      <c r="H2863" s="27" t="str">
        <f t="shared" si="526"/>
        <v/>
      </c>
      <c r="I2863" s="23" t="str">
        <f t="shared" si="522"/>
        <v>Messieurs</v>
      </c>
      <c r="J2863" t="str">
        <f t="shared" si="523"/>
        <v>392.0</v>
      </c>
      <c r="K2863">
        <f t="shared" si="524"/>
        <v>3</v>
      </c>
      <c r="L2863" s="23" t="str">
        <f t="shared" si="525"/>
        <v>R7 </v>
      </c>
      <c r="M2863" s="23" t="s">
        <v>4212</v>
      </c>
      <c r="N2863" s="23" t="s">
        <v>4213</v>
      </c>
      <c r="O2863" s="23" t="s">
        <v>2518</v>
      </c>
      <c r="P2863" s="23">
        <v>19018</v>
      </c>
      <c r="Q2863" s="23">
        <v>2.0489999999999999</v>
      </c>
      <c r="R2863" s="23" t="s">
        <v>85</v>
      </c>
      <c r="S2863" s="23" t="s">
        <v>36</v>
      </c>
    </row>
    <row r="2864" spans="1:19" x14ac:dyDescent="0.35">
      <c r="A2864" s="23" t="str">
        <f t="shared" si="516"/>
        <v>Tirilly Maxime</v>
      </c>
      <c r="B2864" s="23" t="str">
        <f t="shared" si="517"/>
        <v>886.13.322.0</v>
      </c>
      <c r="C2864" s="23" t="str">
        <f t="shared" si="518"/>
        <v>R9</v>
      </c>
      <c r="D2864" s="23">
        <f t="shared" si="519"/>
        <v>0.75</v>
      </c>
      <c r="E2864" s="23" t="str">
        <f t="shared" si="520"/>
        <v>14&amp;U</v>
      </c>
      <c r="F2864" s="23" t="str">
        <f t="shared" si="521"/>
        <v>S</v>
      </c>
      <c r="G2864" s="27" t="s">
        <v>29</v>
      </c>
      <c r="H2864" s="27" t="str">
        <f t="shared" si="526"/>
        <v/>
      </c>
      <c r="I2864" s="23" t="str">
        <f t="shared" si="522"/>
        <v>Messieurs</v>
      </c>
      <c r="J2864" t="str">
        <f t="shared" si="523"/>
        <v>322.0</v>
      </c>
      <c r="K2864">
        <f t="shared" si="524"/>
        <v>3</v>
      </c>
      <c r="L2864" s="23" t="str">
        <f t="shared" si="525"/>
        <v>R9 </v>
      </c>
      <c r="M2864" s="23" t="s">
        <v>4334</v>
      </c>
      <c r="N2864" s="23" t="s">
        <v>4335</v>
      </c>
      <c r="O2864" s="23" t="s">
        <v>2525</v>
      </c>
      <c r="P2864" s="23">
        <v>32606</v>
      </c>
      <c r="Q2864" s="23">
        <v>0.75</v>
      </c>
      <c r="R2864" s="23" t="s">
        <v>81</v>
      </c>
      <c r="S2864" s="23" t="s">
        <v>822</v>
      </c>
    </row>
    <row r="2865" spans="1:19" x14ac:dyDescent="0.35">
      <c r="A2865" s="23" t="str">
        <f t="shared" si="516"/>
        <v>Tissot-Gaillard Julia</v>
      </c>
      <c r="B2865" s="23" t="str">
        <f t="shared" si="517"/>
        <v>886.87.722.0</v>
      </c>
      <c r="C2865" s="23" t="str">
        <f t="shared" si="518"/>
        <v>R4</v>
      </c>
      <c r="D2865" s="23">
        <f t="shared" si="519"/>
        <v>6.1840000000000002</v>
      </c>
      <c r="E2865" s="23" t="str">
        <f t="shared" si="520"/>
        <v>35+</v>
      </c>
      <c r="F2865" s="23" t="str">
        <f t="shared" si="521"/>
        <v>A</v>
      </c>
      <c r="G2865" s="27" t="s">
        <v>7013</v>
      </c>
      <c r="H2865" s="27" t="str">
        <f t="shared" si="526"/>
        <v/>
      </c>
      <c r="I2865" s="23" t="str">
        <f t="shared" si="522"/>
        <v>Dames</v>
      </c>
      <c r="J2865" t="str">
        <f t="shared" si="523"/>
        <v>722.0</v>
      </c>
      <c r="K2865">
        <f t="shared" si="524"/>
        <v>7</v>
      </c>
      <c r="L2865" s="23" t="str">
        <f t="shared" si="525"/>
        <v>R4 </v>
      </c>
      <c r="M2865" s="23" t="s">
        <v>4899</v>
      </c>
      <c r="N2865" s="23" t="s">
        <v>4900</v>
      </c>
      <c r="O2865" s="23" t="s">
        <v>2516</v>
      </c>
      <c r="P2865" s="23">
        <v>778</v>
      </c>
      <c r="Q2865" s="23">
        <v>6.1840000000000002</v>
      </c>
      <c r="R2865" s="23" t="s">
        <v>42</v>
      </c>
      <c r="S2865" s="23" t="s">
        <v>36</v>
      </c>
    </row>
    <row r="2866" spans="1:19" x14ac:dyDescent="0.35">
      <c r="A2866" s="23" t="str">
        <f t="shared" si="516"/>
        <v>Tofield Thomas</v>
      </c>
      <c r="B2866" s="23" t="str">
        <f t="shared" si="517"/>
        <v>887.70.486.0</v>
      </c>
      <c r="C2866" s="23" t="str">
        <f t="shared" si="518"/>
        <v>R8</v>
      </c>
      <c r="D2866" s="23">
        <f t="shared" si="519"/>
        <v>1.0249999999999999</v>
      </c>
      <c r="E2866" s="23" t="str">
        <f t="shared" si="520"/>
        <v>55+</v>
      </c>
      <c r="F2866" s="23" t="str">
        <f t="shared" si="521"/>
        <v>A</v>
      </c>
      <c r="G2866" s="27" t="s">
        <v>3274</v>
      </c>
      <c r="H2866" s="27" t="str">
        <f t="shared" si="526"/>
        <v/>
      </c>
      <c r="I2866" s="23" t="str">
        <f t="shared" si="522"/>
        <v>Messieurs</v>
      </c>
      <c r="J2866" t="str">
        <f t="shared" si="523"/>
        <v>486.0</v>
      </c>
      <c r="K2866">
        <f t="shared" si="524"/>
        <v>4</v>
      </c>
      <c r="L2866" s="23" t="str">
        <f t="shared" si="525"/>
        <v>R8 </v>
      </c>
      <c r="M2866" s="23" t="s">
        <v>3774</v>
      </c>
      <c r="N2866" s="23" t="s">
        <v>3775</v>
      </c>
      <c r="O2866" s="23" t="s">
        <v>2522</v>
      </c>
      <c r="P2866" s="23">
        <v>28826</v>
      </c>
      <c r="Q2866" s="23">
        <v>1.0249999999999999</v>
      </c>
      <c r="R2866" s="23" t="s">
        <v>53</v>
      </c>
      <c r="S2866" s="23" t="s">
        <v>36</v>
      </c>
    </row>
    <row r="2867" spans="1:19" x14ac:dyDescent="0.35">
      <c r="A2867" s="23" t="str">
        <f t="shared" si="516"/>
        <v>Tolgyesi François</v>
      </c>
      <c r="B2867" s="23" t="str">
        <f t="shared" si="517"/>
        <v>888.63.247.0</v>
      </c>
      <c r="C2867" s="23" t="str">
        <f t="shared" si="518"/>
        <v>R9</v>
      </c>
      <c r="D2867" s="23">
        <f t="shared" si="519"/>
        <v>0.75</v>
      </c>
      <c r="E2867" s="23" t="str">
        <f t="shared" si="520"/>
        <v>60+</v>
      </c>
      <c r="F2867" s="23" t="str">
        <f t="shared" si="521"/>
        <v>S</v>
      </c>
      <c r="G2867" s="27" t="s">
        <v>2783</v>
      </c>
      <c r="H2867" s="27" t="str">
        <f t="shared" si="526"/>
        <v/>
      </c>
      <c r="I2867" s="23" t="str">
        <f t="shared" si="522"/>
        <v>Messieurs</v>
      </c>
      <c r="J2867" t="str">
        <f t="shared" si="523"/>
        <v>247.0</v>
      </c>
      <c r="K2867">
        <f t="shared" si="524"/>
        <v>2</v>
      </c>
      <c r="L2867" s="23" t="str">
        <f t="shared" si="525"/>
        <v>R9 </v>
      </c>
      <c r="M2867" s="23" t="s">
        <v>2474</v>
      </c>
      <c r="N2867" s="23" t="s">
        <v>2475</v>
      </c>
      <c r="O2867" s="23" t="s">
        <v>2525</v>
      </c>
      <c r="P2867" s="23">
        <v>32606</v>
      </c>
      <c r="Q2867" s="23">
        <v>0.75</v>
      </c>
      <c r="R2867" s="23" t="s">
        <v>47</v>
      </c>
      <c r="S2867" s="23" t="s">
        <v>822</v>
      </c>
    </row>
    <row r="2868" spans="1:19" x14ac:dyDescent="0.35">
      <c r="A2868" s="23" t="str">
        <f t="shared" si="516"/>
        <v>Toll Katarina</v>
      </c>
      <c r="B2868" s="23" t="str">
        <f t="shared" si="517"/>
        <v>888.62.611.0</v>
      </c>
      <c r="C2868" s="23" t="str">
        <f t="shared" si="518"/>
        <v>R8</v>
      </c>
      <c r="D2868" s="23">
        <f t="shared" si="519"/>
        <v>0.82</v>
      </c>
      <c r="E2868" s="23" t="str">
        <f t="shared" si="520"/>
        <v>60+</v>
      </c>
      <c r="F2868" s="23" t="str">
        <f t="shared" si="521"/>
        <v>S</v>
      </c>
      <c r="G2868" s="27" t="s">
        <v>5553</v>
      </c>
      <c r="H2868" s="27" t="str">
        <f t="shared" si="526"/>
        <v/>
      </c>
      <c r="I2868" s="23" t="str">
        <f t="shared" si="522"/>
        <v>Dames</v>
      </c>
      <c r="J2868" t="str">
        <f t="shared" si="523"/>
        <v>611.0</v>
      </c>
      <c r="K2868">
        <f t="shared" si="524"/>
        <v>6</v>
      </c>
      <c r="L2868" s="23" t="str">
        <f t="shared" si="525"/>
        <v>R8 </v>
      </c>
      <c r="M2868" s="23" t="s">
        <v>5159</v>
      </c>
      <c r="N2868" s="23" t="s">
        <v>5160</v>
      </c>
      <c r="O2868" s="23" t="s">
        <v>2522</v>
      </c>
      <c r="P2868" s="23">
        <v>11492</v>
      </c>
      <c r="Q2868" s="23">
        <v>0.82</v>
      </c>
      <c r="R2868" s="23" t="s">
        <v>47</v>
      </c>
      <c r="S2868" s="23" t="s">
        <v>822</v>
      </c>
    </row>
    <row r="2869" spans="1:19" x14ac:dyDescent="0.35">
      <c r="A2869" s="23" t="str">
        <f t="shared" si="516"/>
        <v>Tolochko Tetiana</v>
      </c>
      <c r="B2869" s="23" t="str">
        <f t="shared" si="517"/>
        <v>888.89.567.0</v>
      </c>
      <c r="C2869" s="23" t="str">
        <f t="shared" si="518"/>
        <v>R7</v>
      </c>
      <c r="D2869" s="23">
        <f t="shared" si="519"/>
        <v>2.3730000000000002</v>
      </c>
      <c r="E2869" s="23" t="str">
        <f t="shared" si="520"/>
        <v>35+</v>
      </c>
      <c r="F2869" s="23" t="str">
        <f t="shared" si="521"/>
        <v>A</v>
      </c>
      <c r="G2869" s="27" t="s">
        <v>3273</v>
      </c>
      <c r="H2869" s="27" t="str">
        <f t="shared" si="526"/>
        <v/>
      </c>
      <c r="I2869" s="23" t="str">
        <f t="shared" si="522"/>
        <v>Dames</v>
      </c>
      <c r="J2869" t="str">
        <f t="shared" si="523"/>
        <v>567.0</v>
      </c>
      <c r="K2869">
        <f t="shared" si="524"/>
        <v>5</v>
      </c>
      <c r="L2869" s="23" t="str">
        <f t="shared" si="525"/>
        <v>R7 </v>
      </c>
      <c r="M2869" s="23" t="s">
        <v>4968</v>
      </c>
      <c r="N2869" s="23" t="s">
        <v>4969</v>
      </c>
      <c r="O2869" s="23" t="s">
        <v>2518</v>
      </c>
      <c r="P2869" s="23">
        <v>5925</v>
      </c>
      <c r="Q2869" s="23">
        <v>2.3730000000000002</v>
      </c>
      <c r="R2869" s="23" t="s">
        <v>42</v>
      </c>
      <c r="S2869" s="23" t="s">
        <v>36</v>
      </c>
    </row>
    <row r="2870" spans="1:19" x14ac:dyDescent="0.35">
      <c r="A2870" s="23" t="str">
        <f t="shared" si="516"/>
        <v>Tomassi Margaret</v>
      </c>
      <c r="B2870" s="23" t="str">
        <f t="shared" si="517"/>
        <v>888.42.703.0</v>
      </c>
      <c r="C2870" s="23" t="str">
        <f t="shared" si="518"/>
        <v>R9</v>
      </c>
      <c r="D2870" s="23">
        <f t="shared" si="519"/>
        <v>0.75</v>
      </c>
      <c r="E2870" s="23" t="str">
        <f t="shared" si="520"/>
        <v>80+</v>
      </c>
      <c r="F2870" s="23" t="str">
        <f t="shared" si="521"/>
        <v>S</v>
      </c>
      <c r="G2870" s="27" t="s">
        <v>5553</v>
      </c>
      <c r="H2870" s="27" t="str">
        <f t="shared" si="526"/>
        <v/>
      </c>
      <c r="I2870" s="23" t="str">
        <f t="shared" si="522"/>
        <v>Dames</v>
      </c>
      <c r="J2870" t="str">
        <f t="shared" si="523"/>
        <v>703.0</v>
      </c>
      <c r="K2870">
        <f t="shared" si="524"/>
        <v>7</v>
      </c>
      <c r="L2870" s="23" t="str">
        <f t="shared" si="525"/>
        <v>R9 </v>
      </c>
      <c r="M2870" s="23" t="s">
        <v>5175</v>
      </c>
      <c r="N2870" s="23" t="s">
        <v>5176</v>
      </c>
      <c r="O2870" s="23" t="s">
        <v>2525</v>
      </c>
      <c r="P2870" s="23">
        <v>11849</v>
      </c>
      <c r="Q2870" s="23">
        <v>0.75</v>
      </c>
      <c r="R2870" s="23" t="s">
        <v>156</v>
      </c>
      <c r="S2870" s="23" t="s">
        <v>822</v>
      </c>
    </row>
    <row r="2871" spans="1:19" x14ac:dyDescent="0.35">
      <c r="A2871" s="23" t="str">
        <f t="shared" si="516"/>
        <v>Tonnerre Quentin</v>
      </c>
      <c r="B2871" s="23" t="str">
        <f t="shared" si="517"/>
        <v>888.91.482.0</v>
      </c>
      <c r="C2871" s="23" t="str">
        <f t="shared" si="518"/>
        <v>R5</v>
      </c>
      <c r="D2871" s="23">
        <f t="shared" si="519"/>
        <v>4.782</v>
      </c>
      <c r="E2871" s="23" t="str">
        <f t="shared" si="520"/>
        <v>35+</v>
      </c>
      <c r="F2871" s="23" t="str">
        <f t="shared" si="521"/>
        <v>A</v>
      </c>
      <c r="G2871" s="27" t="s">
        <v>4909</v>
      </c>
      <c r="H2871" s="27" t="str">
        <f t="shared" si="526"/>
        <v/>
      </c>
      <c r="I2871" s="23" t="str">
        <f t="shared" si="522"/>
        <v>Messieurs</v>
      </c>
      <c r="J2871" t="str">
        <f t="shared" si="523"/>
        <v>482.0</v>
      </c>
      <c r="K2871">
        <f t="shared" si="524"/>
        <v>4</v>
      </c>
      <c r="L2871" s="23" t="str">
        <f t="shared" si="525"/>
        <v>R5 </v>
      </c>
      <c r="M2871" s="23" t="s">
        <v>5667</v>
      </c>
      <c r="N2871" s="23" t="s">
        <v>5668</v>
      </c>
      <c r="O2871" s="23" t="s">
        <v>2536</v>
      </c>
      <c r="P2871" s="23">
        <v>4935</v>
      </c>
      <c r="Q2871" s="23">
        <v>4.782</v>
      </c>
      <c r="R2871" s="23" t="s">
        <v>42</v>
      </c>
      <c r="S2871" s="23" t="s">
        <v>36</v>
      </c>
    </row>
    <row r="2872" spans="1:19" x14ac:dyDescent="0.35">
      <c r="A2872" s="23" t="str">
        <f t="shared" si="516"/>
        <v>Toppet Valérie</v>
      </c>
      <c r="B2872" s="23" t="str">
        <f t="shared" si="517"/>
        <v>888.74.653.0</v>
      </c>
      <c r="C2872" s="23" t="str">
        <f t="shared" si="518"/>
        <v>R6</v>
      </c>
      <c r="D2872" s="23">
        <f t="shared" si="519"/>
        <v>4.444</v>
      </c>
      <c r="E2872" s="23" t="str">
        <f t="shared" si="520"/>
        <v>50+</v>
      </c>
      <c r="F2872" s="23" t="str">
        <f t="shared" si="521"/>
        <v>S</v>
      </c>
      <c r="G2872" s="27" t="s">
        <v>497</v>
      </c>
      <c r="H2872" s="27" t="str">
        <f t="shared" si="526"/>
        <v/>
      </c>
      <c r="I2872" s="23" t="str">
        <f t="shared" si="522"/>
        <v>Dames</v>
      </c>
      <c r="J2872" t="str">
        <f t="shared" si="523"/>
        <v>653.0</v>
      </c>
      <c r="K2872">
        <f t="shared" si="524"/>
        <v>6</v>
      </c>
      <c r="L2872" s="23" t="str">
        <f t="shared" si="525"/>
        <v>R6 </v>
      </c>
      <c r="M2872" s="23" t="s">
        <v>1329</v>
      </c>
      <c r="N2872" s="23" t="s">
        <v>1330</v>
      </c>
      <c r="O2872" s="23" t="s">
        <v>2517</v>
      </c>
      <c r="P2872" s="23">
        <v>2105</v>
      </c>
      <c r="Q2872" s="23">
        <v>4.444</v>
      </c>
      <c r="R2872" s="23" t="s">
        <v>39</v>
      </c>
      <c r="S2872" s="23" t="s">
        <v>822</v>
      </c>
    </row>
    <row r="2873" spans="1:19" x14ac:dyDescent="0.35">
      <c r="A2873" s="23" t="str">
        <f t="shared" si="516"/>
        <v>Torello Jover Ines</v>
      </c>
      <c r="B2873" s="23" t="str">
        <f t="shared" si="517"/>
        <v>889.02.624.0</v>
      </c>
      <c r="C2873" s="23" t="str">
        <f t="shared" si="518"/>
        <v>R8</v>
      </c>
      <c r="D2873" s="23">
        <f t="shared" si="519"/>
        <v>1.01</v>
      </c>
      <c r="E2873" s="23" t="str">
        <f t="shared" si="520"/>
        <v>A</v>
      </c>
      <c r="F2873" s="23" t="str">
        <f t="shared" si="521"/>
        <v>S</v>
      </c>
      <c r="G2873" s="27" t="s">
        <v>28</v>
      </c>
      <c r="H2873" s="27" t="str">
        <f t="shared" si="526"/>
        <v/>
      </c>
      <c r="I2873" s="23" t="str">
        <f t="shared" si="522"/>
        <v>Dames</v>
      </c>
      <c r="J2873" t="str">
        <f t="shared" si="523"/>
        <v>624.0</v>
      </c>
      <c r="K2873">
        <f t="shared" si="524"/>
        <v>6</v>
      </c>
      <c r="L2873" s="23" t="str">
        <f t="shared" si="525"/>
        <v>R8 </v>
      </c>
      <c r="M2873" s="23" t="s">
        <v>484</v>
      </c>
      <c r="N2873" s="23" t="s">
        <v>656</v>
      </c>
      <c r="O2873" s="23" t="s">
        <v>2522</v>
      </c>
      <c r="P2873" s="23">
        <v>10612</v>
      </c>
      <c r="Q2873" s="23">
        <v>1.01</v>
      </c>
      <c r="R2873" s="23" t="s">
        <v>36</v>
      </c>
      <c r="S2873" s="23" t="s">
        <v>822</v>
      </c>
    </row>
    <row r="2874" spans="1:19" x14ac:dyDescent="0.35">
      <c r="A2874" s="23" t="str">
        <f t="shared" si="516"/>
        <v>Torrens Casas Nora</v>
      </c>
      <c r="B2874" s="23" t="str">
        <f t="shared" si="517"/>
        <v>889.97.753.0</v>
      </c>
      <c r="C2874" s="23" t="str">
        <f t="shared" si="518"/>
        <v>R6</v>
      </c>
      <c r="D2874" s="23">
        <f t="shared" si="519"/>
        <v>3.9620000000000002</v>
      </c>
      <c r="E2874" s="23" t="str">
        <f t="shared" si="520"/>
        <v>A</v>
      </c>
      <c r="F2874" s="23" t="str">
        <f t="shared" si="521"/>
        <v>A</v>
      </c>
      <c r="G2874" s="27" t="s">
        <v>1733</v>
      </c>
      <c r="H2874" s="27" t="str">
        <f t="shared" si="526"/>
        <v/>
      </c>
      <c r="I2874" s="23" t="str">
        <f t="shared" si="522"/>
        <v>Dames</v>
      </c>
      <c r="J2874" t="str">
        <f t="shared" si="523"/>
        <v>753.0</v>
      </c>
      <c r="K2874">
        <f t="shared" si="524"/>
        <v>7</v>
      </c>
      <c r="L2874" s="23" t="str">
        <f t="shared" si="525"/>
        <v>R6 </v>
      </c>
      <c r="M2874" s="23" t="s">
        <v>3928</v>
      </c>
      <c r="N2874" s="23" t="s">
        <v>3929</v>
      </c>
      <c r="O2874" s="23" t="s">
        <v>2517</v>
      </c>
      <c r="P2874" s="23">
        <v>2768</v>
      </c>
      <c r="Q2874" s="23">
        <v>3.9620000000000002</v>
      </c>
      <c r="R2874" s="23" t="s">
        <v>36</v>
      </c>
      <c r="S2874" s="23" t="s">
        <v>36</v>
      </c>
    </row>
    <row r="2875" spans="1:19" x14ac:dyDescent="0.35">
      <c r="A2875" s="23" t="str">
        <f t="shared" si="516"/>
        <v>Torrione Andrea</v>
      </c>
      <c r="B2875" s="23" t="str">
        <f t="shared" si="517"/>
        <v>889.94.140.0</v>
      </c>
      <c r="C2875" s="23" t="str">
        <f t="shared" si="518"/>
        <v>R9</v>
      </c>
      <c r="D2875" s="23">
        <f t="shared" si="519"/>
        <v>0.75</v>
      </c>
      <c r="E2875" s="23" t="str">
        <f t="shared" si="520"/>
        <v>A</v>
      </c>
      <c r="F2875" s="23" t="str">
        <f t="shared" si="521"/>
        <v>S</v>
      </c>
      <c r="G2875" s="27" t="s">
        <v>2783</v>
      </c>
      <c r="H2875" s="27" t="str">
        <f t="shared" si="526"/>
        <v/>
      </c>
      <c r="I2875" s="23" t="str">
        <f t="shared" si="522"/>
        <v>Messieurs</v>
      </c>
      <c r="J2875" t="str">
        <f t="shared" si="523"/>
        <v>140.0</v>
      </c>
      <c r="K2875">
        <f t="shared" si="524"/>
        <v>1</v>
      </c>
      <c r="L2875" s="23" t="str">
        <f t="shared" si="525"/>
        <v>R9 </v>
      </c>
      <c r="M2875" s="23" t="s">
        <v>1659</v>
      </c>
      <c r="N2875" s="23" t="s">
        <v>1660</v>
      </c>
      <c r="O2875" s="23" t="s">
        <v>2525</v>
      </c>
      <c r="P2875" s="23">
        <v>32606</v>
      </c>
      <c r="Q2875" s="23">
        <v>0.75</v>
      </c>
      <c r="R2875" s="23" t="s">
        <v>36</v>
      </c>
      <c r="S2875" s="23" t="s">
        <v>822</v>
      </c>
    </row>
    <row r="2876" spans="1:19" x14ac:dyDescent="0.35">
      <c r="A2876" s="23" t="str">
        <f t="shared" si="516"/>
        <v>Tosi Luca</v>
      </c>
      <c r="B2876" s="23" t="str">
        <f t="shared" si="517"/>
        <v>889.61.307.0</v>
      </c>
      <c r="C2876" s="23" t="str">
        <f t="shared" si="518"/>
        <v>R9</v>
      </c>
      <c r="D2876" s="23">
        <f t="shared" si="519"/>
        <v>0.75</v>
      </c>
      <c r="E2876" s="23" t="str">
        <f t="shared" si="520"/>
        <v>65+</v>
      </c>
      <c r="F2876" s="23" t="str">
        <f t="shared" si="521"/>
        <v>S</v>
      </c>
      <c r="G2876" s="27" t="s">
        <v>2783</v>
      </c>
      <c r="H2876" s="27" t="str">
        <f t="shared" si="526"/>
        <v/>
      </c>
      <c r="I2876" s="23" t="str">
        <f t="shared" si="522"/>
        <v>Messieurs</v>
      </c>
      <c r="J2876" t="str">
        <f t="shared" si="523"/>
        <v>307.0</v>
      </c>
      <c r="K2876">
        <f t="shared" si="524"/>
        <v>3</v>
      </c>
      <c r="L2876" s="23" t="str">
        <f t="shared" si="525"/>
        <v>R9 </v>
      </c>
      <c r="M2876" s="23" t="s">
        <v>785</v>
      </c>
      <c r="N2876" s="23" t="s">
        <v>786</v>
      </c>
      <c r="O2876" s="23" t="s">
        <v>2525</v>
      </c>
      <c r="P2876" s="23">
        <v>32606</v>
      </c>
      <c r="Q2876" s="23">
        <v>0.75</v>
      </c>
      <c r="R2876" s="23" t="s">
        <v>96</v>
      </c>
      <c r="S2876" s="23" t="s">
        <v>822</v>
      </c>
    </row>
    <row r="2877" spans="1:19" x14ac:dyDescent="0.35">
      <c r="A2877" s="23" t="str">
        <f t="shared" si="516"/>
        <v>Tosi Patrick</v>
      </c>
      <c r="B2877" s="23" t="str">
        <f t="shared" si="517"/>
        <v>889.92.425.0</v>
      </c>
      <c r="C2877" s="23" t="str">
        <f t="shared" si="518"/>
        <v>R9</v>
      </c>
      <c r="D2877" s="23">
        <f t="shared" si="519"/>
        <v>0.75</v>
      </c>
      <c r="E2877" s="23" t="str">
        <f t="shared" si="520"/>
        <v>A</v>
      </c>
      <c r="F2877" s="23" t="str">
        <f t="shared" si="521"/>
        <v>S</v>
      </c>
      <c r="G2877" s="27" t="s">
        <v>2783</v>
      </c>
      <c r="H2877" s="27" t="str">
        <f t="shared" si="526"/>
        <v/>
      </c>
      <c r="I2877" s="23" t="str">
        <f t="shared" si="522"/>
        <v>Messieurs</v>
      </c>
      <c r="J2877" t="str">
        <f t="shared" si="523"/>
        <v>425.0</v>
      </c>
      <c r="K2877">
        <f t="shared" si="524"/>
        <v>4</v>
      </c>
      <c r="L2877" s="23" t="str">
        <f t="shared" si="525"/>
        <v>R9 </v>
      </c>
      <c r="M2877" s="23" t="s">
        <v>685</v>
      </c>
      <c r="N2877" s="23" t="s">
        <v>686</v>
      </c>
      <c r="O2877" s="23" t="s">
        <v>2525</v>
      </c>
      <c r="P2877" s="23">
        <v>32606</v>
      </c>
      <c r="Q2877" s="23">
        <v>0.75</v>
      </c>
      <c r="R2877" s="23" t="s">
        <v>36</v>
      </c>
      <c r="S2877" s="23" t="s">
        <v>822</v>
      </c>
    </row>
    <row r="2878" spans="1:19" x14ac:dyDescent="0.35">
      <c r="A2878" s="23" t="str">
        <f t="shared" si="516"/>
        <v>Toumi Abdelaziz</v>
      </c>
      <c r="B2878" s="23" t="str">
        <f t="shared" si="517"/>
        <v>889.76.221.0</v>
      </c>
      <c r="C2878" s="23" t="str">
        <f t="shared" si="518"/>
        <v>R7</v>
      </c>
      <c r="D2878" s="23">
        <f t="shared" si="519"/>
        <v>2.9950000000000001</v>
      </c>
      <c r="E2878" s="23" t="str">
        <f t="shared" si="520"/>
        <v>50+</v>
      </c>
      <c r="F2878" s="23" t="str">
        <f t="shared" si="521"/>
        <v>A</v>
      </c>
      <c r="G2878" s="27" t="s">
        <v>2786</v>
      </c>
      <c r="H2878" s="27" t="str">
        <f t="shared" si="526"/>
        <v/>
      </c>
      <c r="I2878" s="23" t="str">
        <f t="shared" si="522"/>
        <v>Messieurs</v>
      </c>
      <c r="J2878" t="str">
        <f t="shared" si="523"/>
        <v>221.0</v>
      </c>
      <c r="K2878">
        <f t="shared" si="524"/>
        <v>2</v>
      </c>
      <c r="L2878" s="23" t="str">
        <f t="shared" si="525"/>
        <v>R7 </v>
      </c>
      <c r="M2878" s="23" t="s">
        <v>3032</v>
      </c>
      <c r="N2878" s="23" t="s">
        <v>3033</v>
      </c>
      <c r="O2878" s="23" t="s">
        <v>2518</v>
      </c>
      <c r="P2878" s="23">
        <v>12708</v>
      </c>
      <c r="Q2878" s="23">
        <v>2.9950000000000001</v>
      </c>
      <c r="R2878" s="23" t="s">
        <v>39</v>
      </c>
      <c r="S2878" s="23" t="s">
        <v>36</v>
      </c>
    </row>
    <row r="2879" spans="1:19" x14ac:dyDescent="0.35">
      <c r="A2879" s="23" t="str">
        <f t="shared" si="516"/>
        <v>Traimond Frédéric</v>
      </c>
      <c r="B2879" s="23" t="str">
        <f t="shared" si="517"/>
        <v>890.69.179.0</v>
      </c>
      <c r="C2879" s="23" t="str">
        <f t="shared" si="518"/>
        <v>R9</v>
      </c>
      <c r="D2879" s="23">
        <f t="shared" si="519"/>
        <v>0.75</v>
      </c>
      <c r="E2879" s="23" t="str">
        <f t="shared" si="520"/>
        <v>55+</v>
      </c>
      <c r="F2879" s="23" t="str">
        <f t="shared" si="521"/>
        <v>S</v>
      </c>
      <c r="G2879" s="27" t="s">
        <v>28</v>
      </c>
      <c r="H2879" s="27" t="str">
        <f t="shared" si="526"/>
        <v/>
      </c>
      <c r="I2879" s="23" t="str">
        <f t="shared" si="522"/>
        <v>Messieurs</v>
      </c>
      <c r="J2879" t="str">
        <f t="shared" si="523"/>
        <v>179.0</v>
      </c>
      <c r="K2879">
        <f t="shared" si="524"/>
        <v>1</v>
      </c>
      <c r="L2879" s="23" t="str">
        <f t="shared" si="525"/>
        <v>R9 </v>
      </c>
      <c r="M2879" s="23" t="s">
        <v>1498</v>
      </c>
      <c r="N2879" s="23" t="s">
        <v>1499</v>
      </c>
      <c r="O2879" s="23" t="s">
        <v>2525</v>
      </c>
      <c r="P2879" s="23">
        <v>32606</v>
      </c>
      <c r="Q2879" s="23">
        <v>0.75</v>
      </c>
      <c r="R2879" s="23" t="s">
        <v>53</v>
      </c>
      <c r="S2879" s="23" t="s">
        <v>822</v>
      </c>
    </row>
    <row r="2880" spans="1:19" x14ac:dyDescent="0.35">
      <c r="A2880" s="23" t="str">
        <f t="shared" si="516"/>
        <v>Traimond Sébastien</v>
      </c>
      <c r="B2880" s="23" t="str">
        <f t="shared" si="517"/>
        <v>890.99.259.0</v>
      </c>
      <c r="C2880" s="23" t="str">
        <f t="shared" si="518"/>
        <v>R9</v>
      </c>
      <c r="D2880" s="23">
        <f t="shared" si="519"/>
        <v>0.75</v>
      </c>
      <c r="E2880" s="23" t="str">
        <f t="shared" si="520"/>
        <v>A</v>
      </c>
      <c r="F2880" s="23" t="str">
        <f t="shared" si="521"/>
        <v>S</v>
      </c>
      <c r="G2880" s="27" t="s">
        <v>28</v>
      </c>
      <c r="H2880" s="27" t="str">
        <f t="shared" si="526"/>
        <v/>
      </c>
      <c r="I2880" s="23" t="str">
        <f t="shared" si="522"/>
        <v>Messieurs</v>
      </c>
      <c r="J2880" t="str">
        <f t="shared" si="523"/>
        <v>259.0</v>
      </c>
      <c r="K2880">
        <f t="shared" si="524"/>
        <v>2</v>
      </c>
      <c r="L2880" s="23" t="str">
        <f t="shared" si="525"/>
        <v>R9 </v>
      </c>
      <c r="M2880" s="23" t="s">
        <v>1500</v>
      </c>
      <c r="N2880" s="23" t="s">
        <v>1501</v>
      </c>
      <c r="O2880" s="23" t="s">
        <v>2525</v>
      </c>
      <c r="P2880" s="23">
        <v>32606</v>
      </c>
      <c r="Q2880" s="23">
        <v>0.75</v>
      </c>
      <c r="R2880" s="23" t="s">
        <v>36</v>
      </c>
      <c r="S2880" s="23" t="s">
        <v>822</v>
      </c>
    </row>
    <row r="2881" spans="1:19" x14ac:dyDescent="0.35">
      <c r="A2881" s="23" t="str">
        <f t="shared" si="516"/>
        <v>Tran Cedric-Chinh</v>
      </c>
      <c r="B2881" s="23" t="str">
        <f t="shared" si="517"/>
        <v>890.55.351.0</v>
      </c>
      <c r="C2881" s="23" t="str">
        <f t="shared" si="518"/>
        <v>R9</v>
      </c>
      <c r="D2881" s="23">
        <f t="shared" si="519"/>
        <v>0.75</v>
      </c>
      <c r="E2881" s="23" t="str">
        <f t="shared" si="520"/>
        <v>70+</v>
      </c>
      <c r="F2881" s="23" t="str">
        <f t="shared" si="521"/>
        <v>S</v>
      </c>
      <c r="G2881" s="27" t="s">
        <v>4910</v>
      </c>
      <c r="H2881" s="27" t="str">
        <f t="shared" si="526"/>
        <v/>
      </c>
      <c r="I2881" s="23" t="str">
        <f t="shared" si="522"/>
        <v>Messieurs</v>
      </c>
      <c r="J2881" t="str">
        <f t="shared" si="523"/>
        <v>351.0</v>
      </c>
      <c r="K2881">
        <f t="shared" si="524"/>
        <v>3</v>
      </c>
      <c r="L2881" s="23" t="str">
        <f t="shared" si="525"/>
        <v>R9 </v>
      </c>
      <c r="M2881" s="23" t="s">
        <v>6856</v>
      </c>
      <c r="N2881" s="23" t="s">
        <v>6857</v>
      </c>
      <c r="O2881" s="23" t="s">
        <v>2525</v>
      </c>
      <c r="P2881" s="23">
        <v>32606</v>
      </c>
      <c r="Q2881" s="23">
        <v>0.75</v>
      </c>
      <c r="R2881" s="23" t="s">
        <v>144</v>
      </c>
      <c r="S2881" s="23" t="s">
        <v>822</v>
      </c>
    </row>
    <row r="2882" spans="1:19" x14ac:dyDescent="0.35">
      <c r="A2882" s="23" t="str">
        <f t="shared" si="516"/>
        <v>Tran Hoai Viet</v>
      </c>
      <c r="B2882" s="23" t="str">
        <f t="shared" si="517"/>
        <v>890.73.432.0</v>
      </c>
      <c r="C2882" s="23" t="str">
        <f t="shared" si="518"/>
        <v>R7</v>
      </c>
      <c r="D2882" s="23">
        <f t="shared" si="519"/>
        <v>2.2719999999999998</v>
      </c>
      <c r="E2882" s="23" t="str">
        <f t="shared" si="520"/>
        <v>50+</v>
      </c>
      <c r="F2882" s="23" t="str">
        <f t="shared" si="521"/>
        <v>A</v>
      </c>
      <c r="G2882" s="27" t="s">
        <v>4910</v>
      </c>
      <c r="H2882" s="27" t="str">
        <f t="shared" si="526"/>
        <v/>
      </c>
      <c r="I2882" s="23" t="str">
        <f t="shared" si="522"/>
        <v>Messieurs</v>
      </c>
      <c r="J2882" t="str">
        <f t="shared" si="523"/>
        <v>432.0</v>
      </c>
      <c r="K2882">
        <f t="shared" si="524"/>
        <v>4</v>
      </c>
      <c r="L2882" s="23" t="str">
        <f t="shared" si="525"/>
        <v>R7 </v>
      </c>
      <c r="M2882" s="23" t="s">
        <v>6660</v>
      </c>
      <c r="N2882" s="23" t="s">
        <v>6661</v>
      </c>
      <c r="O2882" s="23" t="s">
        <v>2518</v>
      </c>
      <c r="P2882" s="23">
        <v>17420</v>
      </c>
      <c r="Q2882" s="23">
        <v>2.2719999999999998</v>
      </c>
      <c r="R2882" s="23" t="s">
        <v>39</v>
      </c>
      <c r="S2882" s="23" t="s">
        <v>36</v>
      </c>
    </row>
    <row r="2883" spans="1:19" x14ac:dyDescent="0.35">
      <c r="A2883" s="23" t="str">
        <f t="shared" si="516"/>
        <v>Tran Thang Chien</v>
      </c>
      <c r="B2883" s="23" t="str">
        <f t="shared" si="517"/>
        <v>890.48.116.0</v>
      </c>
      <c r="C2883" s="23" t="str">
        <f t="shared" si="518"/>
        <v>R7</v>
      </c>
      <c r="D2883" s="23">
        <f t="shared" si="519"/>
        <v>2.4260000000000002</v>
      </c>
      <c r="E2883" s="23" t="str">
        <f t="shared" si="520"/>
        <v>75+</v>
      </c>
      <c r="F2883" s="23" t="str">
        <f t="shared" si="521"/>
        <v>S</v>
      </c>
      <c r="G2883" s="27" t="s">
        <v>4910</v>
      </c>
      <c r="H2883" s="27" t="str">
        <f t="shared" si="526"/>
        <v/>
      </c>
      <c r="I2883" s="23" t="str">
        <f t="shared" si="522"/>
        <v>Messieurs</v>
      </c>
      <c r="J2883" t="str">
        <f t="shared" si="523"/>
        <v>116.0</v>
      </c>
      <c r="K2883">
        <f t="shared" si="524"/>
        <v>1</v>
      </c>
      <c r="L2883" s="23" t="str">
        <f t="shared" si="525"/>
        <v>R7 </v>
      </c>
      <c r="M2883" s="23" t="s">
        <v>6641</v>
      </c>
      <c r="N2883" s="23" t="s">
        <v>6642</v>
      </c>
      <c r="O2883" s="23" t="s">
        <v>2518</v>
      </c>
      <c r="P2883" s="23">
        <v>16300</v>
      </c>
      <c r="Q2883" s="23">
        <v>2.4260000000000002</v>
      </c>
      <c r="R2883" s="23" t="s">
        <v>155</v>
      </c>
      <c r="S2883" s="23" t="s">
        <v>822</v>
      </c>
    </row>
    <row r="2884" spans="1:19" x14ac:dyDescent="0.35">
      <c r="A2884" s="23" t="str">
        <f t="shared" si="516"/>
        <v>Traulsen Barbara</v>
      </c>
      <c r="B2884" s="23" t="str">
        <f t="shared" si="517"/>
        <v>890.63.744.0</v>
      </c>
      <c r="C2884" s="23" t="str">
        <f t="shared" si="518"/>
        <v>R9</v>
      </c>
      <c r="D2884" s="23">
        <f t="shared" si="519"/>
        <v>0.75</v>
      </c>
      <c r="E2884" s="23" t="str">
        <f t="shared" si="520"/>
        <v>60+</v>
      </c>
      <c r="F2884" s="23" t="str">
        <f t="shared" si="521"/>
        <v>A</v>
      </c>
      <c r="G2884" s="27" t="s">
        <v>1733</v>
      </c>
      <c r="H2884" s="27" t="str">
        <f t="shared" si="526"/>
        <v/>
      </c>
      <c r="I2884" s="23" t="str">
        <f t="shared" si="522"/>
        <v>Dames</v>
      </c>
      <c r="J2884" t="str">
        <f t="shared" si="523"/>
        <v>744.0</v>
      </c>
      <c r="K2884">
        <f t="shared" si="524"/>
        <v>7</v>
      </c>
      <c r="L2884" s="23" t="str">
        <f t="shared" si="525"/>
        <v>R9 </v>
      </c>
      <c r="M2884" s="23" t="s">
        <v>2408</v>
      </c>
      <c r="N2884" s="23" t="s">
        <v>2409</v>
      </c>
      <c r="O2884" s="23" t="s">
        <v>2525</v>
      </c>
      <c r="P2884" s="23">
        <v>11849</v>
      </c>
      <c r="Q2884" s="23">
        <v>0.75</v>
      </c>
      <c r="R2884" s="23" t="s">
        <v>47</v>
      </c>
      <c r="S2884" s="23" t="s">
        <v>36</v>
      </c>
    </row>
    <row r="2885" spans="1:19" x14ac:dyDescent="0.35">
      <c r="A2885" s="23" t="str">
        <f t="shared" ref="A2885:A2948" si="527">+N2885</f>
        <v>Traulsen Ernesto</v>
      </c>
      <c r="B2885" s="23" t="str">
        <f t="shared" ref="B2885:B2948" si="528">+M2885</f>
        <v>890.61.452.0</v>
      </c>
      <c r="C2885" s="23" t="str">
        <f t="shared" ref="C2885:C2948" si="529">LEFT(L2885,2)</f>
        <v>R6</v>
      </c>
      <c r="D2885" s="23">
        <f t="shared" ref="D2885:D2948" si="530">+Q2885</f>
        <v>4.6159999999999997</v>
      </c>
      <c r="E2885" s="23" t="str">
        <f t="shared" ref="E2885:E2948" si="531">+R2885</f>
        <v>65+</v>
      </c>
      <c r="F2885" s="23" t="str">
        <f t="shared" ref="F2885:F2948" si="532">+S2885</f>
        <v>A</v>
      </c>
      <c r="G2885" s="27" t="s">
        <v>1733</v>
      </c>
      <c r="H2885" s="27" t="str">
        <f t="shared" si="526"/>
        <v/>
      </c>
      <c r="I2885" s="23" t="str">
        <f t="shared" ref="I2885:I2948" si="533">IF(K2885&gt;4,"Dames","Messieurs")</f>
        <v>Messieurs</v>
      </c>
      <c r="J2885" t="str">
        <f t="shared" ref="J2885:J2948" si="534">RIGHT(B2885,5)</f>
        <v>452.0</v>
      </c>
      <c r="K2885">
        <f t="shared" ref="K2885:K2948" si="535">VALUE(LEFT(J2885,1))</f>
        <v>4</v>
      </c>
      <c r="L2885" s="23" t="str">
        <f t="shared" ref="L2885:L2948" si="536">+O2885</f>
        <v>R6 </v>
      </c>
      <c r="M2885" s="23" t="s">
        <v>6171</v>
      </c>
      <c r="N2885" s="23" t="s">
        <v>6172</v>
      </c>
      <c r="O2885" s="23" t="s">
        <v>2517</v>
      </c>
      <c r="P2885" s="23">
        <v>5456</v>
      </c>
      <c r="Q2885" s="23">
        <v>4.6159999999999997</v>
      </c>
      <c r="R2885" s="23" t="s">
        <v>96</v>
      </c>
      <c r="S2885" s="23" t="s">
        <v>36</v>
      </c>
    </row>
    <row r="2886" spans="1:19" x14ac:dyDescent="0.35">
      <c r="A2886" s="23" t="str">
        <f t="shared" si="527"/>
        <v>Traykov Georgi</v>
      </c>
      <c r="B2886" s="23" t="str">
        <f t="shared" si="528"/>
        <v>749.13.235.0</v>
      </c>
      <c r="C2886" s="23" t="str">
        <f t="shared" si="529"/>
        <v>R9</v>
      </c>
      <c r="D2886" s="23">
        <f t="shared" si="530"/>
        <v>0.745</v>
      </c>
      <c r="E2886" s="23" t="str">
        <f t="shared" si="531"/>
        <v>14&amp;U</v>
      </c>
      <c r="F2886" s="23" t="str">
        <f t="shared" si="532"/>
        <v>A</v>
      </c>
      <c r="G2886" s="27" t="s">
        <v>4909</v>
      </c>
      <c r="H2886" s="27" t="str">
        <f t="shared" si="526"/>
        <v/>
      </c>
      <c r="I2886" s="23" t="str">
        <f t="shared" si="533"/>
        <v>Messieurs</v>
      </c>
      <c r="J2886" t="str">
        <f t="shared" si="534"/>
        <v>235.0</v>
      </c>
      <c r="K2886">
        <f t="shared" si="535"/>
        <v>2</v>
      </c>
      <c r="L2886" s="23" t="str">
        <f t="shared" si="536"/>
        <v>R9 </v>
      </c>
      <c r="M2886" s="23" t="s">
        <v>5965</v>
      </c>
      <c r="N2886" s="23" t="s">
        <v>5966</v>
      </c>
      <c r="O2886" s="23" t="s">
        <v>2525</v>
      </c>
      <c r="P2886" s="23">
        <v>44992</v>
      </c>
      <c r="Q2886" s="23">
        <v>0.745</v>
      </c>
      <c r="R2886" s="23" t="s">
        <v>81</v>
      </c>
      <c r="S2886" s="23" t="s">
        <v>36</v>
      </c>
    </row>
    <row r="2887" spans="1:19" x14ac:dyDescent="0.35">
      <c r="A2887" s="23" t="str">
        <f t="shared" si="527"/>
        <v>Tribolet Hélène</v>
      </c>
      <c r="B2887" s="23" t="str">
        <f t="shared" si="528"/>
        <v>892.87.690.0</v>
      </c>
      <c r="C2887" s="23" t="str">
        <f t="shared" si="529"/>
        <v>R9</v>
      </c>
      <c r="D2887" s="23">
        <f t="shared" si="530"/>
        <v>0.75</v>
      </c>
      <c r="E2887" s="23" t="str">
        <f t="shared" si="531"/>
        <v>35+</v>
      </c>
      <c r="F2887" s="23" t="str">
        <f t="shared" si="532"/>
        <v>S</v>
      </c>
      <c r="G2887" s="27" t="s">
        <v>497</v>
      </c>
      <c r="H2887" s="27" t="str">
        <f t="shared" si="526"/>
        <v/>
      </c>
      <c r="I2887" s="23" t="str">
        <f t="shared" si="533"/>
        <v>Dames</v>
      </c>
      <c r="J2887" t="str">
        <f t="shared" si="534"/>
        <v>690.0</v>
      </c>
      <c r="K2887">
        <f t="shared" si="535"/>
        <v>6</v>
      </c>
      <c r="L2887" s="23" t="str">
        <f t="shared" si="536"/>
        <v>R9 </v>
      </c>
      <c r="M2887" s="23" t="s">
        <v>1331</v>
      </c>
      <c r="N2887" s="23" t="s">
        <v>1332</v>
      </c>
      <c r="O2887" s="23" t="s">
        <v>2525</v>
      </c>
      <c r="P2887" s="23">
        <v>11849</v>
      </c>
      <c r="Q2887" s="23">
        <v>0.75</v>
      </c>
      <c r="R2887" s="23" t="s">
        <v>42</v>
      </c>
      <c r="S2887" s="23" t="s">
        <v>822</v>
      </c>
    </row>
    <row r="2888" spans="1:19" x14ac:dyDescent="0.35">
      <c r="A2888" s="23" t="str">
        <f t="shared" si="527"/>
        <v>Tribolet Loïc</v>
      </c>
      <c r="B2888" s="23" t="str">
        <f t="shared" si="528"/>
        <v>892.89.152.0</v>
      </c>
      <c r="C2888" s="23" t="str">
        <f t="shared" si="529"/>
        <v>R7</v>
      </c>
      <c r="D2888" s="23">
        <f t="shared" si="530"/>
        <v>2.7450000000000001</v>
      </c>
      <c r="E2888" s="23" t="str">
        <f t="shared" si="531"/>
        <v>35+</v>
      </c>
      <c r="F2888" s="23" t="str">
        <f t="shared" si="532"/>
        <v>A</v>
      </c>
      <c r="G2888" s="27" t="s">
        <v>3274</v>
      </c>
      <c r="H2888" s="27" t="str">
        <f t="shared" si="526"/>
        <v/>
      </c>
      <c r="I2888" s="23" t="str">
        <f t="shared" si="533"/>
        <v>Messieurs</v>
      </c>
      <c r="J2888" t="str">
        <f t="shared" si="534"/>
        <v>152.0</v>
      </c>
      <c r="K2888">
        <f t="shared" si="535"/>
        <v>1</v>
      </c>
      <c r="L2888" s="23" t="str">
        <f t="shared" si="536"/>
        <v>R7 </v>
      </c>
      <c r="M2888" s="23" t="s">
        <v>3684</v>
      </c>
      <c r="N2888" s="23" t="s">
        <v>3685</v>
      </c>
      <c r="O2888" s="23" t="s">
        <v>2518</v>
      </c>
      <c r="P2888" s="23">
        <v>14221</v>
      </c>
      <c r="Q2888" s="23">
        <v>2.7450000000000001</v>
      </c>
      <c r="R2888" s="23" t="s">
        <v>42</v>
      </c>
      <c r="S2888" s="23" t="s">
        <v>36</v>
      </c>
    </row>
    <row r="2889" spans="1:19" x14ac:dyDescent="0.35">
      <c r="A2889" s="23" t="str">
        <f t="shared" si="527"/>
        <v>Tribolet Thibault</v>
      </c>
      <c r="B2889" s="23" t="str">
        <f t="shared" si="528"/>
        <v>892.93.265.0</v>
      </c>
      <c r="C2889" s="23" t="str">
        <f t="shared" si="529"/>
        <v>R5</v>
      </c>
      <c r="D2889" s="23">
        <f t="shared" si="530"/>
        <v>5.2329999999999997</v>
      </c>
      <c r="E2889" s="23" t="str">
        <f t="shared" si="531"/>
        <v>A</v>
      </c>
      <c r="F2889" s="23" t="str">
        <f t="shared" si="532"/>
        <v>A</v>
      </c>
      <c r="G2889" s="27" t="s">
        <v>3274</v>
      </c>
      <c r="H2889" s="27" t="str">
        <f t="shared" si="526"/>
        <v/>
      </c>
      <c r="I2889" s="23" t="str">
        <f t="shared" si="533"/>
        <v>Messieurs</v>
      </c>
      <c r="J2889" t="str">
        <f t="shared" si="534"/>
        <v>265.0</v>
      </c>
      <c r="K2889">
        <f t="shared" si="535"/>
        <v>2</v>
      </c>
      <c r="L2889" s="23" t="str">
        <f t="shared" si="536"/>
        <v>R5 </v>
      </c>
      <c r="M2889" s="23" t="s">
        <v>3678</v>
      </c>
      <c r="N2889" s="23" t="s">
        <v>3679</v>
      </c>
      <c r="O2889" s="23" t="s">
        <v>2536</v>
      </c>
      <c r="P2889" s="23">
        <v>3733</v>
      </c>
      <c r="Q2889" s="23">
        <v>5.2329999999999997</v>
      </c>
      <c r="R2889" s="23" t="s">
        <v>36</v>
      </c>
      <c r="S2889" s="23" t="s">
        <v>36</v>
      </c>
    </row>
    <row r="2890" spans="1:19" x14ac:dyDescent="0.35">
      <c r="A2890" s="23" t="str">
        <f t="shared" si="527"/>
        <v>Tribolet Thierry</v>
      </c>
      <c r="B2890" s="23" t="str">
        <f t="shared" si="528"/>
        <v>892.58.412.0</v>
      </c>
      <c r="C2890" s="23" t="str">
        <f t="shared" si="529"/>
        <v>R7</v>
      </c>
      <c r="D2890" s="23">
        <f t="shared" si="530"/>
        <v>3.0390000000000001</v>
      </c>
      <c r="E2890" s="23" t="str">
        <f t="shared" si="531"/>
        <v>65+</v>
      </c>
      <c r="F2890" s="23" t="str">
        <f t="shared" si="532"/>
        <v>A</v>
      </c>
      <c r="G2890" s="27" t="s">
        <v>3274</v>
      </c>
      <c r="H2890" s="27" t="str">
        <f t="shared" si="526"/>
        <v/>
      </c>
      <c r="I2890" s="23" t="str">
        <f t="shared" si="533"/>
        <v>Messieurs</v>
      </c>
      <c r="J2890" t="str">
        <f t="shared" si="534"/>
        <v>412.0</v>
      </c>
      <c r="K2890">
        <f t="shared" si="535"/>
        <v>4</v>
      </c>
      <c r="L2890" s="23" t="str">
        <f t="shared" si="536"/>
        <v>R7 </v>
      </c>
      <c r="M2890" s="23" t="s">
        <v>3714</v>
      </c>
      <c r="N2890" s="23" t="s">
        <v>3715</v>
      </c>
      <c r="O2890" s="23" t="s">
        <v>2518</v>
      </c>
      <c r="P2890" s="23">
        <v>12449</v>
      </c>
      <c r="Q2890" s="23">
        <v>3.0390000000000001</v>
      </c>
      <c r="R2890" s="23" t="s">
        <v>96</v>
      </c>
      <c r="S2890" s="23" t="s">
        <v>36</v>
      </c>
    </row>
    <row r="2891" spans="1:19" x14ac:dyDescent="0.35">
      <c r="A2891" s="23" t="str">
        <f t="shared" si="527"/>
        <v>Triboullier Estrella</v>
      </c>
      <c r="B2891" s="23" t="str">
        <f t="shared" si="528"/>
        <v>892.60.581.0</v>
      </c>
      <c r="C2891" s="23" t="str">
        <f t="shared" si="529"/>
        <v>R9</v>
      </c>
      <c r="D2891" s="23">
        <f t="shared" si="530"/>
        <v>0.75</v>
      </c>
      <c r="E2891" s="23" t="str">
        <f t="shared" si="531"/>
        <v>65+</v>
      </c>
      <c r="F2891" s="23" t="str">
        <f t="shared" si="532"/>
        <v>S</v>
      </c>
      <c r="G2891" s="27" t="s">
        <v>2783</v>
      </c>
      <c r="H2891" s="27" t="str">
        <f t="shared" si="526"/>
        <v/>
      </c>
      <c r="I2891" s="23" t="str">
        <f t="shared" si="533"/>
        <v>Dames</v>
      </c>
      <c r="J2891" t="str">
        <f t="shared" si="534"/>
        <v>581.0</v>
      </c>
      <c r="K2891">
        <f t="shared" si="535"/>
        <v>5</v>
      </c>
      <c r="L2891" s="23" t="str">
        <f t="shared" si="536"/>
        <v>R9 </v>
      </c>
      <c r="M2891" s="23" t="s">
        <v>1661</v>
      </c>
      <c r="N2891" s="23" t="s">
        <v>1662</v>
      </c>
      <c r="O2891" s="23" t="s">
        <v>2525</v>
      </c>
      <c r="P2891" s="23">
        <v>11849</v>
      </c>
      <c r="Q2891" s="23">
        <v>0.75</v>
      </c>
      <c r="R2891" s="23" t="s">
        <v>96</v>
      </c>
      <c r="S2891" s="23" t="s">
        <v>822</v>
      </c>
    </row>
    <row r="2892" spans="1:19" x14ac:dyDescent="0.35">
      <c r="A2892" s="23" t="str">
        <f t="shared" si="527"/>
        <v>Triboullier Valentin</v>
      </c>
      <c r="B2892" s="23" t="str">
        <f t="shared" si="528"/>
        <v>892.00.314.0</v>
      </c>
      <c r="C2892" s="23" t="str">
        <f t="shared" si="529"/>
        <v>R9</v>
      </c>
      <c r="D2892" s="23">
        <f t="shared" si="530"/>
        <v>0.75</v>
      </c>
      <c r="E2892" s="23" t="str">
        <f t="shared" si="531"/>
        <v>A</v>
      </c>
      <c r="F2892" s="23" t="str">
        <f t="shared" si="532"/>
        <v>S</v>
      </c>
      <c r="G2892" s="27" t="s">
        <v>1733</v>
      </c>
      <c r="H2892" s="27" t="str">
        <f t="shared" si="526"/>
        <v/>
      </c>
      <c r="I2892" s="23" t="str">
        <f t="shared" si="533"/>
        <v>Messieurs</v>
      </c>
      <c r="J2892" t="str">
        <f t="shared" si="534"/>
        <v>314.0</v>
      </c>
      <c r="K2892">
        <f t="shared" si="535"/>
        <v>3</v>
      </c>
      <c r="L2892" s="23" t="str">
        <f t="shared" si="536"/>
        <v>R9 </v>
      </c>
      <c r="M2892" s="23" t="s">
        <v>3218</v>
      </c>
      <c r="N2892" s="23" t="s">
        <v>3219</v>
      </c>
      <c r="O2892" s="23" t="s">
        <v>2525</v>
      </c>
      <c r="P2892" s="23">
        <v>32606</v>
      </c>
      <c r="Q2892" s="23">
        <v>0.75</v>
      </c>
      <c r="R2892" s="23" t="s">
        <v>36</v>
      </c>
      <c r="S2892" s="23" t="s">
        <v>822</v>
      </c>
    </row>
    <row r="2893" spans="1:19" x14ac:dyDescent="0.35">
      <c r="A2893" s="23" t="str">
        <f t="shared" si="527"/>
        <v>Tripod Joshua</v>
      </c>
      <c r="B2893" s="23" t="str">
        <f t="shared" si="528"/>
        <v>892.05.254.0</v>
      </c>
      <c r="C2893" s="23" t="str">
        <f t="shared" si="529"/>
        <v>R7</v>
      </c>
      <c r="D2893" s="23">
        <f t="shared" si="530"/>
        <v>2.4550000000000001</v>
      </c>
      <c r="E2893" s="23" t="str">
        <f t="shared" si="531"/>
        <v>A</v>
      </c>
      <c r="F2893" s="23" t="str">
        <f t="shared" si="532"/>
        <v>A</v>
      </c>
      <c r="G2893" s="27" t="s">
        <v>2783</v>
      </c>
      <c r="H2893" s="27" t="str">
        <f t="shared" si="526"/>
        <v/>
      </c>
      <c r="I2893" s="23" t="str">
        <f t="shared" si="533"/>
        <v>Messieurs</v>
      </c>
      <c r="J2893" t="str">
        <f t="shared" si="534"/>
        <v>254.0</v>
      </c>
      <c r="K2893">
        <f t="shared" si="535"/>
        <v>2</v>
      </c>
      <c r="L2893" s="23" t="str">
        <f t="shared" si="536"/>
        <v>R7 </v>
      </c>
      <c r="M2893" s="23" t="s">
        <v>721</v>
      </c>
      <c r="N2893" s="23" t="s">
        <v>722</v>
      </c>
      <c r="O2893" s="23" t="s">
        <v>2518</v>
      </c>
      <c r="P2893" s="23">
        <v>16111</v>
      </c>
      <c r="Q2893" s="23">
        <v>2.4550000000000001</v>
      </c>
      <c r="R2893" s="23" t="s">
        <v>36</v>
      </c>
      <c r="S2893" s="23" t="s">
        <v>36</v>
      </c>
    </row>
    <row r="2894" spans="1:19" x14ac:dyDescent="0.35">
      <c r="A2894" s="23" t="str">
        <f t="shared" si="527"/>
        <v>Tripod Noam</v>
      </c>
      <c r="B2894" s="23" t="str">
        <f t="shared" si="528"/>
        <v>892.02.289.0</v>
      </c>
      <c r="C2894" s="23" t="str">
        <f t="shared" si="529"/>
        <v>R5</v>
      </c>
      <c r="D2894" s="23">
        <f t="shared" si="530"/>
        <v>5.173</v>
      </c>
      <c r="E2894" s="23" t="str">
        <f t="shared" si="531"/>
        <v>A</v>
      </c>
      <c r="F2894" s="23" t="str">
        <f t="shared" si="532"/>
        <v>A</v>
      </c>
      <c r="G2894" s="27" t="s">
        <v>2783</v>
      </c>
      <c r="H2894" s="27" t="str">
        <f t="shared" si="526"/>
        <v/>
      </c>
      <c r="I2894" s="23" t="str">
        <f t="shared" si="533"/>
        <v>Messieurs</v>
      </c>
      <c r="J2894" t="str">
        <f t="shared" si="534"/>
        <v>289.0</v>
      </c>
      <c r="K2894">
        <f t="shared" si="535"/>
        <v>2</v>
      </c>
      <c r="L2894" s="23" t="str">
        <f t="shared" si="536"/>
        <v>R5 </v>
      </c>
      <c r="M2894" s="23" t="s">
        <v>4048</v>
      </c>
      <c r="N2894" s="23" t="s">
        <v>4049</v>
      </c>
      <c r="O2894" s="23" t="s">
        <v>2536</v>
      </c>
      <c r="P2894" s="23">
        <v>3854</v>
      </c>
      <c r="Q2894" s="23">
        <v>5.173</v>
      </c>
      <c r="R2894" s="23" t="s">
        <v>36</v>
      </c>
      <c r="S2894" s="23" t="s">
        <v>36</v>
      </c>
    </row>
    <row r="2895" spans="1:19" x14ac:dyDescent="0.35">
      <c r="A2895" s="23" t="str">
        <f t="shared" si="527"/>
        <v>Tripod Thierry</v>
      </c>
      <c r="B2895" s="23" t="str">
        <f t="shared" si="528"/>
        <v>892.74.458.0</v>
      </c>
      <c r="C2895" s="23" t="str">
        <f t="shared" si="529"/>
        <v>R9</v>
      </c>
      <c r="D2895" s="23">
        <f t="shared" si="530"/>
        <v>0.75</v>
      </c>
      <c r="E2895" s="23" t="str">
        <f t="shared" si="531"/>
        <v>50+</v>
      </c>
      <c r="F2895" s="23" t="str">
        <f t="shared" si="532"/>
        <v>A</v>
      </c>
      <c r="G2895" s="27" t="s">
        <v>2783</v>
      </c>
      <c r="H2895" s="27" t="str">
        <f t="shared" si="526"/>
        <v/>
      </c>
      <c r="I2895" s="23" t="str">
        <f t="shared" si="533"/>
        <v>Messieurs</v>
      </c>
      <c r="J2895" t="str">
        <f t="shared" si="534"/>
        <v>458.0</v>
      </c>
      <c r="K2895">
        <f t="shared" si="535"/>
        <v>4</v>
      </c>
      <c r="L2895" s="23" t="str">
        <f t="shared" si="536"/>
        <v>R9 </v>
      </c>
      <c r="M2895" s="23" t="s">
        <v>2465</v>
      </c>
      <c r="N2895" s="23" t="s">
        <v>2466</v>
      </c>
      <c r="O2895" s="23" t="s">
        <v>2525</v>
      </c>
      <c r="P2895" s="23">
        <v>32606</v>
      </c>
      <c r="Q2895" s="23">
        <v>0.75</v>
      </c>
      <c r="R2895" s="23" t="s">
        <v>39</v>
      </c>
      <c r="S2895" s="23" t="s">
        <v>36</v>
      </c>
    </row>
    <row r="2896" spans="1:19" x14ac:dyDescent="0.35">
      <c r="A2896" s="23" t="str">
        <f t="shared" si="527"/>
        <v>Triponez Fabrice</v>
      </c>
      <c r="B2896" s="23" t="str">
        <f t="shared" si="528"/>
        <v>892.83.464.0</v>
      </c>
      <c r="C2896" s="23" t="str">
        <f t="shared" si="529"/>
        <v>R9</v>
      </c>
      <c r="D2896" s="23">
        <f t="shared" si="530"/>
        <v>0.77400000000000002</v>
      </c>
      <c r="E2896" s="23" t="str">
        <f t="shared" si="531"/>
        <v>40+</v>
      </c>
      <c r="F2896" s="23" t="str">
        <f t="shared" si="532"/>
        <v>S</v>
      </c>
      <c r="G2896" s="27" t="s">
        <v>4910</v>
      </c>
      <c r="H2896" s="27" t="str">
        <f t="shared" si="526"/>
        <v/>
      </c>
      <c r="I2896" s="23" t="str">
        <f t="shared" si="533"/>
        <v>Messieurs</v>
      </c>
      <c r="J2896" t="str">
        <f t="shared" si="534"/>
        <v>464.0</v>
      </c>
      <c r="K2896">
        <f t="shared" si="535"/>
        <v>4</v>
      </c>
      <c r="L2896" s="23" t="str">
        <f t="shared" si="536"/>
        <v>R9 </v>
      </c>
      <c r="M2896" s="23" t="s">
        <v>6804</v>
      </c>
      <c r="N2896" s="23" t="s">
        <v>6805</v>
      </c>
      <c r="O2896" s="23" t="s">
        <v>2525</v>
      </c>
      <c r="P2896" s="23">
        <v>32300</v>
      </c>
      <c r="Q2896" s="23">
        <v>0.77400000000000002</v>
      </c>
      <c r="R2896" s="23" t="s">
        <v>68</v>
      </c>
      <c r="S2896" s="23" t="s">
        <v>822</v>
      </c>
    </row>
    <row r="2897" spans="1:19" x14ac:dyDescent="0.35">
      <c r="A2897" s="23" t="str">
        <f t="shared" si="527"/>
        <v>Trivella Fabrizio</v>
      </c>
      <c r="B2897" s="23" t="str">
        <f t="shared" si="528"/>
        <v>892.88.114.0</v>
      </c>
      <c r="C2897" s="23" t="str">
        <f t="shared" si="529"/>
        <v>R7</v>
      </c>
      <c r="D2897" s="23">
        <f t="shared" si="530"/>
        <v>3.0329999999999999</v>
      </c>
      <c r="E2897" s="23" t="str">
        <f t="shared" si="531"/>
        <v>35+</v>
      </c>
      <c r="F2897" s="23" t="str">
        <f t="shared" si="532"/>
        <v>A</v>
      </c>
      <c r="G2897" s="27" t="s">
        <v>4910</v>
      </c>
      <c r="H2897" s="27" t="str">
        <f t="shared" si="526"/>
        <v/>
      </c>
      <c r="I2897" s="23" t="str">
        <f t="shared" si="533"/>
        <v>Messieurs</v>
      </c>
      <c r="J2897" t="str">
        <f t="shared" si="534"/>
        <v>114.0</v>
      </c>
      <c r="K2897">
        <f t="shared" si="535"/>
        <v>1</v>
      </c>
      <c r="L2897" s="23" t="str">
        <f t="shared" si="536"/>
        <v>R7 </v>
      </c>
      <c r="M2897" s="23" t="s">
        <v>6573</v>
      </c>
      <c r="N2897" s="23" t="s">
        <v>6574</v>
      </c>
      <c r="O2897" s="23" t="s">
        <v>2518</v>
      </c>
      <c r="P2897" s="23">
        <v>12475</v>
      </c>
      <c r="Q2897" s="23">
        <v>3.0329999999999999</v>
      </c>
      <c r="R2897" s="23" t="s">
        <v>42</v>
      </c>
      <c r="S2897" s="23" t="s">
        <v>36</v>
      </c>
    </row>
    <row r="2898" spans="1:19" x14ac:dyDescent="0.35">
      <c r="A2898" s="23" t="str">
        <f t="shared" si="527"/>
        <v>Trolliet Guy</v>
      </c>
      <c r="B2898" s="23" t="str">
        <f t="shared" si="528"/>
        <v>893.74.461.0</v>
      </c>
      <c r="C2898" s="23" t="str">
        <f t="shared" si="529"/>
        <v>R9</v>
      </c>
      <c r="D2898" s="23">
        <f t="shared" si="530"/>
        <v>0.75</v>
      </c>
      <c r="E2898" s="23" t="str">
        <f t="shared" si="531"/>
        <v>50+</v>
      </c>
      <c r="F2898" s="23" t="str">
        <f t="shared" si="532"/>
        <v>S</v>
      </c>
      <c r="G2898" s="27" t="s">
        <v>497</v>
      </c>
      <c r="H2898" s="27" t="str">
        <f t="shared" ref="H2898:H2959" si="537">IF(B2898=B2897,1,"")</f>
        <v/>
      </c>
      <c r="I2898" s="23" t="str">
        <f t="shared" si="533"/>
        <v>Messieurs</v>
      </c>
      <c r="J2898" t="str">
        <f t="shared" si="534"/>
        <v>461.0</v>
      </c>
      <c r="K2898">
        <f t="shared" si="535"/>
        <v>4</v>
      </c>
      <c r="L2898" s="23" t="str">
        <f t="shared" si="536"/>
        <v>R9 </v>
      </c>
      <c r="M2898" s="23" t="s">
        <v>586</v>
      </c>
      <c r="N2898" s="23" t="s">
        <v>587</v>
      </c>
      <c r="O2898" s="23" t="s">
        <v>2525</v>
      </c>
      <c r="P2898" s="23">
        <v>32606</v>
      </c>
      <c r="Q2898" s="23">
        <v>0.75</v>
      </c>
      <c r="R2898" s="23" t="s">
        <v>39</v>
      </c>
      <c r="S2898" s="23" t="s">
        <v>822</v>
      </c>
    </row>
    <row r="2899" spans="1:19" x14ac:dyDescent="0.35">
      <c r="A2899" s="23" t="str">
        <f t="shared" si="527"/>
        <v>Trubacova Pavlina</v>
      </c>
      <c r="B2899" s="23" t="str">
        <f t="shared" si="528"/>
        <v>894.91.891.0</v>
      </c>
      <c r="C2899" s="23" t="str">
        <f t="shared" si="529"/>
        <v>R9</v>
      </c>
      <c r="D2899" s="23">
        <f t="shared" si="530"/>
        <v>0.75</v>
      </c>
      <c r="E2899" s="23" t="str">
        <f t="shared" si="531"/>
        <v>35+</v>
      </c>
      <c r="F2899" s="23" t="str">
        <f t="shared" si="532"/>
        <v>S</v>
      </c>
      <c r="G2899" s="27" t="s">
        <v>5553</v>
      </c>
      <c r="H2899" s="27" t="str">
        <f t="shared" si="537"/>
        <v/>
      </c>
      <c r="I2899" s="23" t="str">
        <f t="shared" si="533"/>
        <v>Dames</v>
      </c>
      <c r="J2899" t="str">
        <f t="shared" si="534"/>
        <v>891.0</v>
      </c>
      <c r="K2899">
        <f t="shared" si="535"/>
        <v>8</v>
      </c>
      <c r="L2899" s="23" t="str">
        <f t="shared" si="536"/>
        <v>R9 </v>
      </c>
      <c r="M2899" s="23" t="s">
        <v>5223</v>
      </c>
      <c r="N2899" s="23" t="s">
        <v>5224</v>
      </c>
      <c r="O2899" s="23" t="s">
        <v>2525</v>
      </c>
      <c r="P2899" s="23">
        <v>11849</v>
      </c>
      <c r="Q2899" s="23">
        <v>0.75</v>
      </c>
      <c r="R2899" s="23" t="s">
        <v>42</v>
      </c>
      <c r="S2899" s="23" t="s">
        <v>822</v>
      </c>
    </row>
    <row r="2900" spans="1:19" x14ac:dyDescent="0.35">
      <c r="A2900" s="23" t="str">
        <f t="shared" si="527"/>
        <v>Truong Si Hanh</v>
      </c>
      <c r="B2900" s="23" t="str">
        <f t="shared" si="528"/>
        <v>894.53.252.0</v>
      </c>
      <c r="C2900" s="23" t="str">
        <f t="shared" si="529"/>
        <v>R9</v>
      </c>
      <c r="D2900" s="23">
        <f t="shared" si="530"/>
        <v>0.60199999999999998</v>
      </c>
      <c r="E2900" s="23" t="str">
        <f t="shared" si="531"/>
        <v>70+</v>
      </c>
      <c r="F2900" s="23" t="str">
        <f t="shared" si="532"/>
        <v>A</v>
      </c>
      <c r="G2900" s="27" t="s">
        <v>4910</v>
      </c>
      <c r="H2900" s="27" t="str">
        <f t="shared" si="537"/>
        <v/>
      </c>
      <c r="I2900" s="23" t="str">
        <f t="shared" si="533"/>
        <v>Messieurs</v>
      </c>
      <c r="J2900" t="str">
        <f t="shared" si="534"/>
        <v>252.0</v>
      </c>
      <c r="K2900">
        <f t="shared" si="535"/>
        <v>2</v>
      </c>
      <c r="L2900" s="23" t="str">
        <f t="shared" si="536"/>
        <v>R9 </v>
      </c>
      <c r="M2900" s="23" t="s">
        <v>6984</v>
      </c>
      <c r="N2900" s="23" t="s">
        <v>6985</v>
      </c>
      <c r="O2900" s="23" t="s">
        <v>2525</v>
      </c>
      <c r="P2900" s="23">
        <v>58570</v>
      </c>
      <c r="Q2900" s="23">
        <v>0.60199999999999998</v>
      </c>
      <c r="R2900" s="23" t="s">
        <v>144</v>
      </c>
      <c r="S2900" s="23" t="s">
        <v>36</v>
      </c>
    </row>
    <row r="2901" spans="1:19" x14ac:dyDescent="0.35">
      <c r="A2901" s="23" t="str">
        <f t="shared" si="527"/>
        <v>Tsarida Petros</v>
      </c>
      <c r="B2901" s="23" t="str">
        <f t="shared" si="528"/>
        <v>895.78.188.1</v>
      </c>
      <c r="C2901" s="23" t="str">
        <f t="shared" si="529"/>
        <v>R9</v>
      </c>
      <c r="D2901" s="23">
        <f t="shared" si="530"/>
        <v>0.82699999999999996</v>
      </c>
      <c r="E2901" s="23" t="str">
        <f t="shared" si="531"/>
        <v>45+</v>
      </c>
      <c r="F2901" s="23" t="str">
        <f t="shared" si="532"/>
        <v>A</v>
      </c>
      <c r="G2901" s="27" t="s">
        <v>2786</v>
      </c>
      <c r="H2901" s="27" t="str">
        <f t="shared" si="537"/>
        <v/>
      </c>
      <c r="I2901" s="23" t="str">
        <f t="shared" si="533"/>
        <v>Messieurs</v>
      </c>
      <c r="J2901" t="str">
        <f t="shared" si="534"/>
        <v>188.1</v>
      </c>
      <c r="K2901">
        <f t="shared" si="535"/>
        <v>1</v>
      </c>
      <c r="L2901" s="23" t="str">
        <f t="shared" si="536"/>
        <v>R9 </v>
      </c>
      <c r="M2901" s="23" t="s">
        <v>4942</v>
      </c>
      <c r="N2901" s="23" t="s">
        <v>4943</v>
      </c>
      <c r="O2901" s="23" t="s">
        <v>2525</v>
      </c>
      <c r="P2901" s="23">
        <v>31473</v>
      </c>
      <c r="Q2901" s="23">
        <v>0.82699999999999996</v>
      </c>
      <c r="R2901" s="23" t="s">
        <v>76</v>
      </c>
      <c r="S2901" s="23" t="s">
        <v>36</v>
      </c>
    </row>
    <row r="2902" spans="1:19" x14ac:dyDescent="0.35">
      <c r="A2902" s="23" t="str">
        <f t="shared" si="527"/>
        <v>Tschumi Leila</v>
      </c>
      <c r="B2902" s="23" t="str">
        <f t="shared" si="528"/>
        <v>898.09.648.0</v>
      </c>
      <c r="C2902" s="23" t="str">
        <f t="shared" si="529"/>
        <v>R8</v>
      </c>
      <c r="D2902" s="23">
        <f t="shared" si="530"/>
        <v>0.89600000000000002</v>
      </c>
      <c r="E2902" s="23" t="str">
        <f t="shared" si="531"/>
        <v>18&amp;U</v>
      </c>
      <c r="F2902" s="23" t="str">
        <f t="shared" si="532"/>
        <v>S</v>
      </c>
      <c r="G2902" s="27" t="s">
        <v>5553</v>
      </c>
      <c r="H2902" s="27" t="str">
        <f t="shared" si="537"/>
        <v/>
      </c>
      <c r="I2902" s="23" t="str">
        <f t="shared" si="533"/>
        <v>Dames</v>
      </c>
      <c r="J2902" t="str">
        <f t="shared" si="534"/>
        <v>648.0</v>
      </c>
      <c r="K2902">
        <f t="shared" si="535"/>
        <v>6</v>
      </c>
      <c r="L2902" s="23" t="str">
        <f t="shared" si="536"/>
        <v>R8 </v>
      </c>
      <c r="M2902" s="23" t="s">
        <v>5151</v>
      </c>
      <c r="N2902" s="23" t="s">
        <v>5152</v>
      </c>
      <c r="O2902" s="23" t="s">
        <v>2522</v>
      </c>
      <c r="P2902" s="23">
        <v>11138</v>
      </c>
      <c r="Q2902" s="23">
        <v>0.89600000000000002</v>
      </c>
      <c r="R2902" s="23" t="s">
        <v>71</v>
      </c>
      <c r="S2902" s="23" t="s">
        <v>822</v>
      </c>
    </row>
    <row r="2903" spans="1:19" x14ac:dyDescent="0.35">
      <c r="A2903" s="23" t="str">
        <f t="shared" si="527"/>
        <v>Tsukasa Thibault</v>
      </c>
      <c r="B2903" s="23" t="str">
        <f t="shared" si="528"/>
        <v>893.91.480.0</v>
      </c>
      <c r="C2903" s="23" t="str">
        <f t="shared" si="529"/>
        <v>R7</v>
      </c>
      <c r="D2903" s="23">
        <f t="shared" si="530"/>
        <v>2.0449999999999999</v>
      </c>
      <c r="E2903" s="23" t="str">
        <f t="shared" si="531"/>
        <v>35+</v>
      </c>
      <c r="F2903" s="23" t="str">
        <f t="shared" si="532"/>
        <v>A</v>
      </c>
      <c r="G2903" s="27" t="s">
        <v>29</v>
      </c>
      <c r="H2903" s="27" t="str">
        <f t="shared" si="537"/>
        <v/>
      </c>
      <c r="I2903" s="23" t="str">
        <f t="shared" si="533"/>
        <v>Messieurs</v>
      </c>
      <c r="J2903" t="str">
        <f t="shared" si="534"/>
        <v>480.0</v>
      </c>
      <c r="K2903">
        <f t="shared" si="535"/>
        <v>4</v>
      </c>
      <c r="L2903" s="23" t="str">
        <f t="shared" si="536"/>
        <v>R7 </v>
      </c>
      <c r="M2903" s="23" t="s">
        <v>4201</v>
      </c>
      <c r="N2903" s="23" t="s">
        <v>5577</v>
      </c>
      <c r="O2903" s="23" t="s">
        <v>2518</v>
      </c>
      <c r="P2903" s="23">
        <v>19042</v>
      </c>
      <c r="Q2903" s="23">
        <v>2.0449999999999999</v>
      </c>
      <c r="R2903" s="23" t="s">
        <v>42</v>
      </c>
      <c r="S2903" s="23" t="s">
        <v>36</v>
      </c>
    </row>
    <row r="2904" spans="1:19" x14ac:dyDescent="0.35">
      <c r="A2904" s="23" t="str">
        <f t="shared" si="527"/>
        <v>Tuberosa Florian</v>
      </c>
      <c r="B2904" s="23" t="str">
        <f t="shared" si="528"/>
        <v>899.04.473.0</v>
      </c>
      <c r="C2904" s="23" t="str">
        <f t="shared" si="529"/>
        <v>R9</v>
      </c>
      <c r="D2904" s="23">
        <f t="shared" si="530"/>
        <v>0.75</v>
      </c>
      <c r="E2904" s="23" t="str">
        <f t="shared" si="531"/>
        <v>A</v>
      </c>
      <c r="F2904" s="23" t="str">
        <f t="shared" si="532"/>
        <v>S</v>
      </c>
      <c r="G2904" s="27" t="s">
        <v>25</v>
      </c>
      <c r="H2904" s="27" t="str">
        <f t="shared" si="537"/>
        <v/>
      </c>
      <c r="I2904" s="23" t="str">
        <f t="shared" si="533"/>
        <v>Messieurs</v>
      </c>
      <c r="J2904" t="str">
        <f t="shared" si="534"/>
        <v>473.0</v>
      </c>
      <c r="K2904">
        <f t="shared" si="535"/>
        <v>4</v>
      </c>
      <c r="L2904" s="23" t="str">
        <f t="shared" si="536"/>
        <v>R9 </v>
      </c>
      <c r="M2904" s="23" t="s">
        <v>130</v>
      </c>
      <c r="N2904" s="23" t="s">
        <v>131</v>
      </c>
      <c r="O2904" s="23" t="s">
        <v>2525</v>
      </c>
      <c r="P2904" s="23">
        <v>32606</v>
      </c>
      <c r="Q2904" s="23">
        <v>0.75</v>
      </c>
      <c r="R2904" s="23" t="s">
        <v>36</v>
      </c>
      <c r="S2904" s="23" t="s">
        <v>822</v>
      </c>
    </row>
    <row r="2905" spans="1:19" x14ac:dyDescent="0.35">
      <c r="A2905" s="23" t="str">
        <f t="shared" si="527"/>
        <v>Tudori Nikita</v>
      </c>
      <c r="B2905" s="23" t="str">
        <f t="shared" si="528"/>
        <v>899.03.131.0</v>
      </c>
      <c r="C2905" s="23" t="str">
        <f t="shared" si="529"/>
        <v>R9</v>
      </c>
      <c r="D2905" s="23">
        <f t="shared" si="530"/>
        <v>0.75</v>
      </c>
      <c r="E2905" s="23" t="str">
        <f t="shared" si="531"/>
        <v>A</v>
      </c>
      <c r="F2905" s="23" t="str">
        <f t="shared" si="532"/>
        <v>S</v>
      </c>
      <c r="G2905" s="27" t="s">
        <v>497</v>
      </c>
      <c r="H2905" s="27" t="str">
        <f t="shared" si="537"/>
        <v/>
      </c>
      <c r="I2905" s="23" t="str">
        <f t="shared" si="533"/>
        <v>Messieurs</v>
      </c>
      <c r="J2905" t="str">
        <f t="shared" si="534"/>
        <v>131.0</v>
      </c>
      <c r="K2905">
        <f t="shared" si="535"/>
        <v>1</v>
      </c>
      <c r="L2905" s="23" t="str">
        <f t="shared" si="536"/>
        <v>R9 </v>
      </c>
      <c r="M2905" s="23" t="s">
        <v>1333</v>
      </c>
      <c r="N2905" s="23" t="s">
        <v>1334</v>
      </c>
      <c r="O2905" s="23" t="s">
        <v>2525</v>
      </c>
      <c r="P2905" s="23">
        <v>32606</v>
      </c>
      <c r="Q2905" s="23">
        <v>0.75</v>
      </c>
      <c r="R2905" s="23" t="s">
        <v>36</v>
      </c>
      <c r="S2905" s="23" t="s">
        <v>822</v>
      </c>
    </row>
    <row r="2906" spans="1:19" x14ac:dyDescent="0.35">
      <c r="A2906" s="23" t="str">
        <f t="shared" si="527"/>
        <v>Tuerk Elisabeth</v>
      </c>
      <c r="B2906" s="23" t="str">
        <f t="shared" si="528"/>
        <v>899.73.618.0</v>
      </c>
      <c r="C2906" s="23" t="str">
        <f t="shared" si="529"/>
        <v>R9</v>
      </c>
      <c r="D2906" s="23">
        <f t="shared" si="530"/>
        <v>0.75</v>
      </c>
      <c r="E2906" s="23" t="str">
        <f t="shared" si="531"/>
        <v>50+</v>
      </c>
      <c r="F2906" s="23" t="str">
        <f t="shared" si="532"/>
        <v>S</v>
      </c>
      <c r="G2906" s="27" t="s">
        <v>5553</v>
      </c>
      <c r="H2906" s="27" t="str">
        <f t="shared" si="537"/>
        <v/>
      </c>
      <c r="I2906" s="23" t="str">
        <f t="shared" si="533"/>
        <v>Dames</v>
      </c>
      <c r="J2906" t="str">
        <f t="shared" si="534"/>
        <v>618.0</v>
      </c>
      <c r="K2906">
        <f t="shared" si="535"/>
        <v>6</v>
      </c>
      <c r="L2906" s="23" t="str">
        <f t="shared" si="536"/>
        <v>R9 </v>
      </c>
      <c r="M2906" s="23" t="s">
        <v>5243</v>
      </c>
      <c r="N2906" s="23" t="s">
        <v>5244</v>
      </c>
      <c r="O2906" s="23" t="s">
        <v>2525</v>
      </c>
      <c r="P2906" s="23">
        <v>11849</v>
      </c>
      <c r="Q2906" s="23">
        <v>0.75</v>
      </c>
      <c r="R2906" s="23" t="s">
        <v>39</v>
      </c>
      <c r="S2906" s="23" t="s">
        <v>822</v>
      </c>
    </row>
    <row r="2907" spans="1:19" x14ac:dyDescent="0.35">
      <c r="A2907" s="23" t="str">
        <f t="shared" si="527"/>
        <v>Turin Nicolas</v>
      </c>
      <c r="B2907" s="23" t="str">
        <f t="shared" si="528"/>
        <v>899.87.189.0</v>
      </c>
      <c r="C2907" s="23" t="str">
        <f t="shared" si="529"/>
        <v>R8</v>
      </c>
      <c r="D2907" s="23">
        <f t="shared" si="530"/>
        <v>1.347</v>
      </c>
      <c r="E2907" s="23" t="str">
        <f t="shared" si="531"/>
        <v>35+</v>
      </c>
      <c r="F2907" s="23" t="str">
        <f t="shared" si="532"/>
        <v>A</v>
      </c>
      <c r="G2907" s="27" t="s">
        <v>4910</v>
      </c>
      <c r="H2907" s="27" t="str">
        <f t="shared" si="537"/>
        <v/>
      </c>
      <c r="I2907" s="23" t="str">
        <f t="shared" si="533"/>
        <v>Messieurs</v>
      </c>
      <c r="J2907" t="str">
        <f t="shared" si="534"/>
        <v>189.0</v>
      </c>
      <c r="K2907">
        <f t="shared" si="535"/>
        <v>1</v>
      </c>
      <c r="L2907" s="23" t="str">
        <f t="shared" si="536"/>
        <v>R8 </v>
      </c>
      <c r="M2907" s="23" t="s">
        <v>6766</v>
      </c>
      <c r="N2907" s="23" t="s">
        <v>6767</v>
      </c>
      <c r="O2907" s="23" t="s">
        <v>2522</v>
      </c>
      <c r="P2907" s="23">
        <v>25215</v>
      </c>
      <c r="Q2907" s="23">
        <v>1.347</v>
      </c>
      <c r="R2907" s="23" t="s">
        <v>42</v>
      </c>
      <c r="S2907" s="23" t="s">
        <v>36</v>
      </c>
    </row>
    <row r="2908" spans="1:19" x14ac:dyDescent="0.35">
      <c r="A2908" s="23" t="str">
        <f t="shared" si="527"/>
        <v>Türke Laura</v>
      </c>
      <c r="B2908" s="23" t="str">
        <f t="shared" si="528"/>
        <v>899.00.702.0</v>
      </c>
      <c r="C2908" s="23" t="str">
        <f t="shared" si="529"/>
        <v>R9</v>
      </c>
      <c r="D2908" s="23">
        <f t="shared" si="530"/>
        <v>0.75</v>
      </c>
      <c r="E2908" s="23" t="str">
        <f t="shared" si="531"/>
        <v>A</v>
      </c>
      <c r="F2908" s="23" t="str">
        <f t="shared" si="532"/>
        <v>A</v>
      </c>
      <c r="G2908" s="27" t="s">
        <v>4909</v>
      </c>
      <c r="H2908" s="27" t="str">
        <f t="shared" si="537"/>
        <v/>
      </c>
      <c r="I2908" s="23" t="str">
        <f t="shared" si="533"/>
        <v>Dames</v>
      </c>
      <c r="J2908" t="str">
        <f t="shared" si="534"/>
        <v>702.0</v>
      </c>
      <c r="K2908">
        <f t="shared" si="535"/>
        <v>7</v>
      </c>
      <c r="L2908" s="23" t="str">
        <f t="shared" si="536"/>
        <v>R9 </v>
      </c>
      <c r="M2908" s="23" t="s">
        <v>5707</v>
      </c>
      <c r="N2908" s="23" t="s">
        <v>5708</v>
      </c>
      <c r="O2908" s="23" t="s">
        <v>2525</v>
      </c>
      <c r="P2908" s="23">
        <v>11849</v>
      </c>
      <c r="Q2908" s="23">
        <v>0.75</v>
      </c>
      <c r="R2908" s="23" t="s">
        <v>36</v>
      </c>
      <c r="S2908" s="23" t="s">
        <v>36</v>
      </c>
    </row>
    <row r="2909" spans="1:19" x14ac:dyDescent="0.35">
      <c r="A2909" s="23" t="str">
        <f t="shared" si="527"/>
        <v>Turrettini Charles</v>
      </c>
      <c r="B2909" s="23" t="str">
        <f t="shared" si="528"/>
        <v>899.04.220.0</v>
      </c>
      <c r="C2909" s="23" t="str">
        <f t="shared" si="529"/>
        <v>R9</v>
      </c>
      <c r="D2909" s="23">
        <f t="shared" si="530"/>
        <v>0.75</v>
      </c>
      <c r="E2909" s="23" t="str">
        <f t="shared" si="531"/>
        <v>A</v>
      </c>
      <c r="F2909" s="23" t="str">
        <f t="shared" si="532"/>
        <v>S</v>
      </c>
      <c r="G2909" s="27" t="s">
        <v>3273</v>
      </c>
      <c r="H2909" s="27" t="str">
        <f t="shared" si="537"/>
        <v/>
      </c>
      <c r="I2909" s="23" t="str">
        <f t="shared" si="533"/>
        <v>Messieurs</v>
      </c>
      <c r="J2909" t="str">
        <f t="shared" si="534"/>
        <v>220.0</v>
      </c>
      <c r="K2909">
        <f t="shared" si="535"/>
        <v>2</v>
      </c>
      <c r="L2909" s="23" t="str">
        <f t="shared" si="536"/>
        <v>R9 </v>
      </c>
      <c r="M2909" s="23" t="s">
        <v>3483</v>
      </c>
      <c r="N2909" s="23" t="s">
        <v>3484</v>
      </c>
      <c r="O2909" s="23" t="s">
        <v>2525</v>
      </c>
      <c r="P2909" s="23">
        <v>32606</v>
      </c>
      <c r="Q2909" s="23">
        <v>0.75</v>
      </c>
      <c r="R2909" s="23" t="s">
        <v>36</v>
      </c>
      <c r="S2909" s="23" t="s">
        <v>822</v>
      </c>
    </row>
    <row r="2910" spans="1:19" x14ac:dyDescent="0.35">
      <c r="A2910" s="23" t="str">
        <f t="shared" si="527"/>
        <v>Turrian Jean - Paul</v>
      </c>
      <c r="B2910" s="23" t="str">
        <f t="shared" si="528"/>
        <v>899.44.109.0</v>
      </c>
      <c r="C2910" s="23" t="str">
        <f t="shared" si="529"/>
        <v>R7</v>
      </c>
      <c r="D2910" s="23">
        <f t="shared" si="530"/>
        <v>1.9430000000000001</v>
      </c>
      <c r="E2910" s="23" t="str">
        <f t="shared" si="531"/>
        <v>80+</v>
      </c>
      <c r="F2910" s="23" t="str">
        <f t="shared" si="532"/>
        <v>A</v>
      </c>
      <c r="G2910" s="27" t="s">
        <v>1733</v>
      </c>
      <c r="H2910" s="27" t="str">
        <f t="shared" si="537"/>
        <v/>
      </c>
      <c r="I2910" s="23" t="str">
        <f t="shared" si="533"/>
        <v>Messieurs</v>
      </c>
      <c r="J2910" t="str">
        <f t="shared" si="534"/>
        <v>109.0</v>
      </c>
      <c r="K2910">
        <f t="shared" si="535"/>
        <v>1</v>
      </c>
      <c r="L2910" s="23" t="str">
        <f t="shared" si="536"/>
        <v>R7 </v>
      </c>
      <c r="M2910" s="23" t="s">
        <v>1856</v>
      </c>
      <c r="N2910" s="23" t="s">
        <v>1857</v>
      </c>
      <c r="O2910" s="23" t="s">
        <v>2518</v>
      </c>
      <c r="P2910" s="23">
        <v>19865</v>
      </c>
      <c r="Q2910" s="23">
        <v>1.9430000000000001</v>
      </c>
      <c r="R2910" s="23" t="s">
        <v>156</v>
      </c>
      <c r="S2910" s="23" t="s">
        <v>36</v>
      </c>
    </row>
    <row r="2911" spans="1:19" x14ac:dyDescent="0.35">
      <c r="A2911" s="23" t="str">
        <f t="shared" si="527"/>
        <v>Turrian Philippe</v>
      </c>
      <c r="B2911" s="23" t="str">
        <f t="shared" si="528"/>
        <v>899.83.257.0</v>
      </c>
      <c r="C2911" s="23" t="str">
        <f t="shared" si="529"/>
        <v>R9</v>
      </c>
      <c r="D2911" s="23">
        <f t="shared" si="530"/>
        <v>0.75</v>
      </c>
      <c r="E2911" s="23" t="str">
        <f t="shared" si="531"/>
        <v>40+</v>
      </c>
      <c r="F2911" s="23" t="str">
        <f t="shared" si="532"/>
        <v>A</v>
      </c>
      <c r="G2911" s="27" t="s">
        <v>1733</v>
      </c>
      <c r="H2911" s="27" t="str">
        <f t="shared" si="537"/>
        <v/>
      </c>
      <c r="I2911" s="23" t="str">
        <f t="shared" si="533"/>
        <v>Messieurs</v>
      </c>
      <c r="J2911" t="str">
        <f t="shared" si="534"/>
        <v>257.0</v>
      </c>
      <c r="K2911">
        <f t="shared" si="535"/>
        <v>2</v>
      </c>
      <c r="L2911" s="23" t="str">
        <f t="shared" si="536"/>
        <v>R9 </v>
      </c>
      <c r="M2911" s="23" t="s">
        <v>1866</v>
      </c>
      <c r="N2911" s="23" t="s">
        <v>1867</v>
      </c>
      <c r="O2911" s="23" t="s">
        <v>2525</v>
      </c>
      <c r="P2911" s="23">
        <v>32606</v>
      </c>
      <c r="Q2911" s="23">
        <v>0.75</v>
      </c>
      <c r="R2911" s="23" t="s">
        <v>68</v>
      </c>
      <c r="S2911" s="23" t="s">
        <v>36</v>
      </c>
    </row>
    <row r="2912" spans="1:19" x14ac:dyDescent="0.35">
      <c r="A2912" s="23" t="str">
        <f t="shared" si="527"/>
        <v>Tursic Mirza</v>
      </c>
      <c r="B2912" s="23" t="str">
        <f t="shared" si="528"/>
        <v>899.85.129.0</v>
      </c>
      <c r="C2912" s="23" t="str">
        <f t="shared" si="529"/>
        <v>R9</v>
      </c>
      <c r="D2912" s="23">
        <f t="shared" si="530"/>
        <v>0.75</v>
      </c>
      <c r="E2912" s="23" t="str">
        <f t="shared" si="531"/>
        <v>40+</v>
      </c>
      <c r="F2912" s="23" t="str">
        <f t="shared" si="532"/>
        <v>S</v>
      </c>
      <c r="G2912" s="27" t="s">
        <v>4910</v>
      </c>
      <c r="H2912" s="27" t="str">
        <f t="shared" si="537"/>
        <v/>
      </c>
      <c r="I2912" s="23" t="str">
        <f t="shared" si="533"/>
        <v>Messieurs</v>
      </c>
      <c r="J2912" t="str">
        <f t="shared" si="534"/>
        <v>129.0</v>
      </c>
      <c r="K2912">
        <f t="shared" si="535"/>
        <v>1</v>
      </c>
      <c r="L2912" s="23" t="str">
        <f t="shared" si="536"/>
        <v>R9 </v>
      </c>
      <c r="M2912" s="23" t="s">
        <v>6908</v>
      </c>
      <c r="N2912" s="23" t="s">
        <v>6909</v>
      </c>
      <c r="O2912" s="23" t="s">
        <v>2525</v>
      </c>
      <c r="P2912" s="23">
        <v>32606</v>
      </c>
      <c r="Q2912" s="23">
        <v>0.75</v>
      </c>
      <c r="R2912" s="23" t="s">
        <v>68</v>
      </c>
      <c r="S2912" s="23" t="s">
        <v>822</v>
      </c>
    </row>
    <row r="2913" spans="1:19" x14ac:dyDescent="0.35">
      <c r="A2913" s="23" t="str">
        <f t="shared" si="527"/>
        <v>Tyldesley Adèle</v>
      </c>
      <c r="B2913" s="23" t="str">
        <f t="shared" si="528"/>
        <v>899.03.636.0</v>
      </c>
      <c r="C2913" s="23" t="str">
        <f t="shared" si="529"/>
        <v>R8</v>
      </c>
      <c r="D2913" s="23">
        <f t="shared" si="530"/>
        <v>1.0580000000000001</v>
      </c>
      <c r="E2913" s="23" t="str">
        <f t="shared" si="531"/>
        <v>A</v>
      </c>
      <c r="F2913" s="23" t="str">
        <f t="shared" si="532"/>
        <v>S</v>
      </c>
      <c r="G2913" s="27" t="s">
        <v>1733</v>
      </c>
      <c r="H2913" s="27" t="str">
        <f t="shared" si="537"/>
        <v/>
      </c>
      <c r="I2913" s="23" t="str">
        <f t="shared" si="533"/>
        <v>Dames</v>
      </c>
      <c r="J2913" t="str">
        <f t="shared" si="534"/>
        <v>636.0</v>
      </c>
      <c r="K2913">
        <f t="shared" si="535"/>
        <v>6</v>
      </c>
      <c r="L2913" s="23" t="str">
        <f t="shared" si="536"/>
        <v>R8 </v>
      </c>
      <c r="M2913" s="23" t="s">
        <v>540</v>
      </c>
      <c r="N2913" s="23" t="s">
        <v>541</v>
      </c>
      <c r="O2913" s="23" t="s">
        <v>2522</v>
      </c>
      <c r="P2913" s="23">
        <v>10451</v>
      </c>
      <c r="Q2913" s="23">
        <v>1.0580000000000001</v>
      </c>
      <c r="R2913" s="23" t="s">
        <v>36</v>
      </c>
      <c r="S2913" s="23" t="s">
        <v>822</v>
      </c>
    </row>
    <row r="2914" spans="1:19" x14ac:dyDescent="0.35">
      <c r="A2914" s="23" t="str">
        <f t="shared" si="527"/>
        <v>Tymoshchenko Maryna</v>
      </c>
      <c r="B2914" s="23" t="str">
        <f t="shared" si="528"/>
        <v>899.94.755.0</v>
      </c>
      <c r="C2914" s="23" t="str">
        <f t="shared" si="529"/>
        <v>R7</v>
      </c>
      <c r="D2914" s="23">
        <f t="shared" si="530"/>
        <v>1.742</v>
      </c>
      <c r="E2914" s="23" t="str">
        <f t="shared" si="531"/>
        <v>30+</v>
      </c>
      <c r="F2914" s="23" t="str">
        <f t="shared" si="532"/>
        <v>S</v>
      </c>
      <c r="G2914" s="27" t="s">
        <v>5553</v>
      </c>
      <c r="H2914" s="27" t="str">
        <f t="shared" si="537"/>
        <v/>
      </c>
      <c r="I2914" s="23" t="str">
        <f t="shared" si="533"/>
        <v>Dames</v>
      </c>
      <c r="J2914" t="str">
        <f t="shared" si="534"/>
        <v>755.0</v>
      </c>
      <c r="K2914">
        <f t="shared" si="535"/>
        <v>7</v>
      </c>
      <c r="L2914" s="23" t="str">
        <f t="shared" si="536"/>
        <v>R7 </v>
      </c>
      <c r="M2914" s="23" t="s">
        <v>5115</v>
      </c>
      <c r="N2914" s="23" t="s">
        <v>5116</v>
      </c>
      <c r="O2914" s="23" t="s">
        <v>2518</v>
      </c>
      <c r="P2914" s="23">
        <v>7738</v>
      </c>
      <c r="Q2914" s="23">
        <v>1.742</v>
      </c>
      <c r="R2914" s="23" t="s">
        <v>35</v>
      </c>
      <c r="S2914" s="23" t="s">
        <v>822</v>
      </c>
    </row>
    <row r="2915" spans="1:19" x14ac:dyDescent="0.35">
      <c r="A2915" s="23" t="str">
        <f t="shared" si="527"/>
        <v>Uehlinger Jean - Marc</v>
      </c>
      <c r="B2915" s="23" t="str">
        <f t="shared" si="528"/>
        <v>901.74.274.0</v>
      </c>
      <c r="C2915" s="23" t="str">
        <f t="shared" si="529"/>
        <v>R9</v>
      </c>
      <c r="D2915" s="23">
        <f t="shared" si="530"/>
        <v>0.75</v>
      </c>
      <c r="E2915" s="23" t="str">
        <f t="shared" si="531"/>
        <v>50+</v>
      </c>
      <c r="F2915" s="23" t="str">
        <f t="shared" si="532"/>
        <v>S</v>
      </c>
      <c r="G2915" s="27" t="s">
        <v>2783</v>
      </c>
      <c r="H2915" s="27" t="str">
        <f t="shared" si="537"/>
        <v/>
      </c>
      <c r="I2915" s="23" t="str">
        <f t="shared" si="533"/>
        <v>Messieurs</v>
      </c>
      <c r="J2915" t="str">
        <f t="shared" si="534"/>
        <v>274.0</v>
      </c>
      <c r="K2915">
        <f t="shared" si="535"/>
        <v>2</v>
      </c>
      <c r="L2915" s="23" t="str">
        <f t="shared" si="536"/>
        <v>R9 </v>
      </c>
      <c r="M2915" s="23" t="s">
        <v>1663</v>
      </c>
      <c r="N2915" s="23" t="s">
        <v>1664</v>
      </c>
      <c r="O2915" s="23" t="s">
        <v>2525</v>
      </c>
      <c r="P2915" s="23">
        <v>32606</v>
      </c>
      <c r="Q2915" s="23">
        <v>0.75</v>
      </c>
      <c r="R2915" s="23" t="s">
        <v>39</v>
      </c>
      <c r="S2915" s="23" t="s">
        <v>822</v>
      </c>
    </row>
    <row r="2916" spans="1:19" x14ac:dyDescent="0.35">
      <c r="A2916" s="23" t="str">
        <f t="shared" si="527"/>
        <v>Uehlinger Pascal</v>
      </c>
      <c r="B2916" s="23" t="str">
        <f t="shared" si="528"/>
        <v>901.71.360.0</v>
      </c>
      <c r="C2916" s="23" t="str">
        <f t="shared" si="529"/>
        <v>R7</v>
      </c>
      <c r="D2916" s="23">
        <f t="shared" si="530"/>
        <v>2.766</v>
      </c>
      <c r="E2916" s="23" t="str">
        <f t="shared" si="531"/>
        <v>55+</v>
      </c>
      <c r="F2916" s="23" t="str">
        <f t="shared" si="532"/>
        <v>S</v>
      </c>
      <c r="G2916" s="27" t="s">
        <v>2783</v>
      </c>
      <c r="H2916" s="27" t="str">
        <f t="shared" si="537"/>
        <v/>
      </c>
      <c r="I2916" s="23" t="str">
        <f t="shared" si="533"/>
        <v>Messieurs</v>
      </c>
      <c r="J2916" t="str">
        <f t="shared" si="534"/>
        <v>360.0</v>
      </c>
      <c r="K2916">
        <f t="shared" si="535"/>
        <v>3</v>
      </c>
      <c r="L2916" s="23" t="str">
        <f t="shared" si="536"/>
        <v>R7 </v>
      </c>
      <c r="M2916" s="23" t="s">
        <v>665</v>
      </c>
      <c r="N2916" s="23" t="s">
        <v>666</v>
      </c>
      <c r="O2916" s="23" t="s">
        <v>2518</v>
      </c>
      <c r="P2916" s="23">
        <v>14075</v>
      </c>
      <c r="Q2916" s="23">
        <v>2.766</v>
      </c>
      <c r="R2916" s="23" t="s">
        <v>53</v>
      </c>
      <c r="S2916" s="23" t="s">
        <v>822</v>
      </c>
    </row>
    <row r="2917" spans="1:19" x14ac:dyDescent="0.35">
      <c r="A2917" s="23" t="str">
        <f t="shared" si="527"/>
        <v>Ullmo Cedric</v>
      </c>
      <c r="B2917" s="23" t="str">
        <f t="shared" si="528"/>
        <v>902.78.269.0</v>
      </c>
      <c r="C2917" s="23" t="str">
        <f t="shared" si="529"/>
        <v>R5</v>
      </c>
      <c r="D2917" s="23">
        <f t="shared" si="530"/>
        <v>5.3579999999999997</v>
      </c>
      <c r="E2917" s="23" t="str">
        <f t="shared" si="531"/>
        <v>45+</v>
      </c>
      <c r="F2917" s="23" t="str">
        <f t="shared" si="532"/>
        <v>A</v>
      </c>
      <c r="G2917" s="27" t="s">
        <v>6998</v>
      </c>
      <c r="H2917" s="27" t="str">
        <f t="shared" si="537"/>
        <v/>
      </c>
      <c r="I2917" s="23" t="str">
        <f t="shared" si="533"/>
        <v>Messieurs</v>
      </c>
      <c r="J2917" t="str">
        <f t="shared" si="534"/>
        <v>269.0</v>
      </c>
      <c r="K2917">
        <f t="shared" si="535"/>
        <v>2</v>
      </c>
      <c r="L2917" s="23" t="str">
        <f t="shared" si="536"/>
        <v>R5 </v>
      </c>
      <c r="M2917" s="23" t="s">
        <v>3890</v>
      </c>
      <c r="N2917" s="23" t="s">
        <v>3891</v>
      </c>
      <c r="O2917" s="23" t="s">
        <v>2536</v>
      </c>
      <c r="P2917" s="23">
        <v>3457</v>
      </c>
      <c r="Q2917" s="23">
        <v>5.3579999999999997</v>
      </c>
      <c r="R2917" s="23" t="s">
        <v>76</v>
      </c>
      <c r="S2917" s="23" t="s">
        <v>36</v>
      </c>
    </row>
    <row r="2918" spans="1:19" x14ac:dyDescent="0.35">
      <c r="A2918" s="23" t="str">
        <f t="shared" si="527"/>
        <v>Ullmo Raymond</v>
      </c>
      <c r="B2918" s="23" t="str">
        <f t="shared" si="528"/>
        <v>902.49.262.0</v>
      </c>
      <c r="C2918" s="23" t="str">
        <f t="shared" si="529"/>
        <v>R9</v>
      </c>
      <c r="D2918" s="23">
        <f t="shared" si="530"/>
        <v>0.75</v>
      </c>
      <c r="E2918" s="23" t="str">
        <f t="shared" si="531"/>
        <v>75+</v>
      </c>
      <c r="F2918" s="23" t="str">
        <f t="shared" si="532"/>
        <v>S</v>
      </c>
      <c r="G2918" s="27" t="s">
        <v>28</v>
      </c>
      <c r="H2918" s="27" t="str">
        <f t="shared" si="537"/>
        <v/>
      </c>
      <c r="I2918" s="23" t="str">
        <f t="shared" si="533"/>
        <v>Messieurs</v>
      </c>
      <c r="J2918" t="str">
        <f t="shared" si="534"/>
        <v>262.0</v>
      </c>
      <c r="K2918">
        <f t="shared" si="535"/>
        <v>2</v>
      </c>
      <c r="L2918" s="23" t="str">
        <f t="shared" si="536"/>
        <v>R9 </v>
      </c>
      <c r="M2918" s="23" t="s">
        <v>1502</v>
      </c>
      <c r="N2918" s="23" t="s">
        <v>1503</v>
      </c>
      <c r="O2918" s="23" t="s">
        <v>2525</v>
      </c>
      <c r="P2918" s="23">
        <v>32606</v>
      </c>
      <c r="Q2918" s="23">
        <v>0.75</v>
      </c>
      <c r="R2918" s="23" t="s">
        <v>155</v>
      </c>
      <c r="S2918" s="23" t="s">
        <v>822</v>
      </c>
    </row>
    <row r="2919" spans="1:19" x14ac:dyDescent="0.35">
      <c r="A2919" s="23" t="str">
        <f t="shared" si="527"/>
        <v>Ullmo-Besse Sandra</v>
      </c>
      <c r="B2919" s="23" t="str">
        <f t="shared" si="528"/>
        <v>902.80.567.0</v>
      </c>
      <c r="C2919" s="23" t="str">
        <f t="shared" si="529"/>
        <v>R9</v>
      </c>
      <c r="D2919" s="23">
        <f t="shared" si="530"/>
        <v>0.75</v>
      </c>
      <c r="E2919" s="23" t="str">
        <f t="shared" si="531"/>
        <v>45+</v>
      </c>
      <c r="F2919" s="23" t="str">
        <f t="shared" si="532"/>
        <v>S</v>
      </c>
      <c r="G2919" s="27" t="s">
        <v>28</v>
      </c>
      <c r="H2919" s="27" t="str">
        <f t="shared" si="537"/>
        <v/>
      </c>
      <c r="I2919" s="23" t="str">
        <f t="shared" si="533"/>
        <v>Dames</v>
      </c>
      <c r="J2919" t="str">
        <f t="shared" si="534"/>
        <v>567.0</v>
      </c>
      <c r="K2919">
        <f t="shared" si="535"/>
        <v>5</v>
      </c>
      <c r="L2919" s="23" t="str">
        <f t="shared" si="536"/>
        <v>R9 </v>
      </c>
      <c r="M2919" s="23" t="s">
        <v>255</v>
      </c>
      <c r="N2919" s="23" t="s">
        <v>1722</v>
      </c>
      <c r="O2919" s="23" t="s">
        <v>2525</v>
      </c>
      <c r="P2919" s="23">
        <v>11849</v>
      </c>
      <c r="Q2919" s="23">
        <v>0.75</v>
      </c>
      <c r="R2919" s="23" t="s">
        <v>76</v>
      </c>
      <c r="S2919" s="23" t="s">
        <v>822</v>
      </c>
    </row>
    <row r="2920" spans="1:19" x14ac:dyDescent="0.35">
      <c r="A2920" s="23" t="str">
        <f t="shared" si="527"/>
        <v>Ulrike Eitlehuber</v>
      </c>
      <c r="B2920" s="23" t="str">
        <f t="shared" si="528"/>
        <v>902.67.584.0</v>
      </c>
      <c r="C2920" s="23" t="str">
        <f t="shared" si="529"/>
        <v>R9</v>
      </c>
      <c r="D2920" s="23">
        <f t="shared" si="530"/>
        <v>0.75</v>
      </c>
      <c r="E2920" s="23" t="str">
        <f t="shared" si="531"/>
        <v>55+</v>
      </c>
      <c r="F2920" s="23" t="str">
        <f t="shared" si="532"/>
        <v>S</v>
      </c>
      <c r="G2920" s="27" t="s">
        <v>5553</v>
      </c>
      <c r="H2920" s="27" t="str">
        <f t="shared" si="537"/>
        <v/>
      </c>
      <c r="I2920" s="23" t="str">
        <f t="shared" si="533"/>
        <v>Dames</v>
      </c>
      <c r="J2920" t="str">
        <f t="shared" si="534"/>
        <v>584.0</v>
      </c>
      <c r="K2920">
        <f t="shared" si="535"/>
        <v>5</v>
      </c>
      <c r="L2920" s="23" t="str">
        <f t="shared" si="536"/>
        <v>R9 </v>
      </c>
      <c r="M2920" s="23" t="s">
        <v>5191</v>
      </c>
      <c r="N2920" s="23" t="s">
        <v>5192</v>
      </c>
      <c r="O2920" s="23" t="s">
        <v>2525</v>
      </c>
      <c r="P2920" s="23">
        <v>11849</v>
      </c>
      <c r="Q2920" s="23">
        <v>0.75</v>
      </c>
      <c r="R2920" s="23" t="s">
        <v>53</v>
      </c>
      <c r="S2920" s="23" t="s">
        <v>822</v>
      </c>
    </row>
    <row r="2921" spans="1:19" x14ac:dyDescent="0.35">
      <c r="A2921" s="23" t="str">
        <f t="shared" si="527"/>
        <v>Unlü Ibrahim</v>
      </c>
      <c r="B2921" s="23" t="str">
        <f t="shared" si="528"/>
        <v>903.10.392.0</v>
      </c>
      <c r="C2921" s="23" t="str">
        <f t="shared" si="529"/>
        <v>R8</v>
      </c>
      <c r="D2921" s="23">
        <f t="shared" si="530"/>
        <v>1.157</v>
      </c>
      <c r="E2921" s="23" t="str">
        <f t="shared" si="531"/>
        <v>16&amp;U</v>
      </c>
      <c r="F2921" s="23" t="str">
        <f t="shared" si="532"/>
        <v>S</v>
      </c>
      <c r="G2921" s="27" t="s">
        <v>4909</v>
      </c>
      <c r="H2921" s="27" t="str">
        <f t="shared" si="537"/>
        <v/>
      </c>
      <c r="I2921" s="23" t="str">
        <f t="shared" si="533"/>
        <v>Messieurs</v>
      </c>
      <c r="J2921" t="str">
        <f t="shared" si="534"/>
        <v>392.0</v>
      </c>
      <c r="K2921">
        <f t="shared" si="535"/>
        <v>3</v>
      </c>
      <c r="L2921" s="23" t="str">
        <f t="shared" si="536"/>
        <v>R8 </v>
      </c>
      <c r="M2921" s="23" t="s">
        <v>5815</v>
      </c>
      <c r="N2921" s="23" t="s">
        <v>5816</v>
      </c>
      <c r="O2921" s="23" t="s">
        <v>2522</v>
      </c>
      <c r="P2921" s="23">
        <v>27402</v>
      </c>
      <c r="Q2921" s="23">
        <v>1.157</v>
      </c>
      <c r="R2921" s="23" t="s">
        <v>85</v>
      </c>
      <c r="S2921" s="23" t="s">
        <v>822</v>
      </c>
    </row>
    <row r="2922" spans="1:19" x14ac:dyDescent="0.35">
      <c r="A2922" s="23" t="str">
        <f t="shared" si="527"/>
        <v>Uon Thinley</v>
      </c>
      <c r="B2922" s="23" t="str">
        <f t="shared" si="528"/>
        <v>903.08.101.0</v>
      </c>
      <c r="C2922" s="23" t="str">
        <f t="shared" si="529"/>
        <v>R8</v>
      </c>
      <c r="D2922" s="23">
        <f t="shared" si="530"/>
        <v>1.504</v>
      </c>
      <c r="E2922" s="23" t="str">
        <f t="shared" si="531"/>
        <v>18&amp;U</v>
      </c>
      <c r="F2922" s="23" t="str">
        <f t="shared" si="532"/>
        <v>A</v>
      </c>
      <c r="G2922" s="27" t="s">
        <v>2783</v>
      </c>
      <c r="H2922" s="27" t="str">
        <f t="shared" si="537"/>
        <v/>
      </c>
      <c r="I2922" s="23" t="str">
        <f t="shared" si="533"/>
        <v>Messieurs</v>
      </c>
      <c r="J2922" t="str">
        <f t="shared" si="534"/>
        <v>101.0</v>
      </c>
      <c r="K2922">
        <f t="shared" si="535"/>
        <v>1</v>
      </c>
      <c r="L2922" s="23" t="str">
        <f t="shared" si="536"/>
        <v>R8 </v>
      </c>
      <c r="M2922" s="23" t="s">
        <v>1665</v>
      </c>
      <c r="N2922" s="23" t="s">
        <v>1666</v>
      </c>
      <c r="O2922" s="23" t="s">
        <v>2522</v>
      </c>
      <c r="P2922" s="23">
        <v>23618</v>
      </c>
      <c r="Q2922" s="23">
        <v>1.504</v>
      </c>
      <c r="R2922" s="23" t="s">
        <v>71</v>
      </c>
      <c r="S2922" s="23" t="s">
        <v>36</v>
      </c>
    </row>
    <row r="2923" spans="1:19" x14ac:dyDescent="0.35">
      <c r="A2923" s="23" t="str">
        <f t="shared" si="527"/>
        <v>Uon-Spannagel Thevyvattey</v>
      </c>
      <c r="B2923" s="23" t="str">
        <f t="shared" si="528"/>
        <v>903.09.610.0</v>
      </c>
      <c r="C2923" s="23" t="str">
        <f t="shared" si="529"/>
        <v>R8</v>
      </c>
      <c r="D2923" s="23">
        <f t="shared" si="530"/>
        <v>0.99199999999999999</v>
      </c>
      <c r="E2923" s="23" t="str">
        <f t="shared" si="531"/>
        <v>18&amp;U</v>
      </c>
      <c r="F2923" s="23" t="str">
        <f t="shared" si="532"/>
        <v>A</v>
      </c>
      <c r="G2923" s="27" t="s">
        <v>2783</v>
      </c>
      <c r="H2923" s="27" t="str">
        <f t="shared" si="537"/>
        <v/>
      </c>
      <c r="I2923" s="23" t="str">
        <f t="shared" si="533"/>
        <v>Dames</v>
      </c>
      <c r="J2923" t="str">
        <f t="shared" si="534"/>
        <v>610.0</v>
      </c>
      <c r="K2923">
        <f t="shared" si="535"/>
        <v>6</v>
      </c>
      <c r="L2923" s="23" t="str">
        <f t="shared" si="536"/>
        <v>R8 </v>
      </c>
      <c r="M2923" s="23" t="s">
        <v>2484</v>
      </c>
      <c r="N2923" s="23" t="s">
        <v>2485</v>
      </c>
      <c r="O2923" s="23" t="s">
        <v>2522</v>
      </c>
      <c r="P2923" s="23">
        <v>10679</v>
      </c>
      <c r="Q2923" s="23">
        <v>0.99199999999999999</v>
      </c>
      <c r="R2923" s="23" t="s">
        <v>71</v>
      </c>
      <c r="S2923" s="23" t="s">
        <v>36</v>
      </c>
    </row>
    <row r="2924" spans="1:19" x14ac:dyDescent="0.35">
      <c r="A2924" s="23" t="str">
        <f t="shared" si="527"/>
        <v>Urban Marco</v>
      </c>
      <c r="B2924" s="23" t="str">
        <f t="shared" si="528"/>
        <v>904.87.459.0</v>
      </c>
      <c r="C2924" s="23" t="str">
        <f t="shared" si="529"/>
        <v>R8</v>
      </c>
      <c r="D2924" s="23">
        <f t="shared" si="530"/>
        <v>1.431</v>
      </c>
      <c r="E2924" s="23" t="str">
        <f t="shared" si="531"/>
        <v>35+</v>
      </c>
      <c r="F2924" s="23" t="str">
        <f t="shared" si="532"/>
        <v>A</v>
      </c>
      <c r="G2924" s="27" t="s">
        <v>28</v>
      </c>
      <c r="H2924" s="27" t="str">
        <f t="shared" si="537"/>
        <v/>
      </c>
      <c r="I2924" s="23" t="str">
        <f t="shared" si="533"/>
        <v>Messieurs</v>
      </c>
      <c r="J2924" t="str">
        <f t="shared" si="534"/>
        <v>459.0</v>
      </c>
      <c r="K2924">
        <f t="shared" si="535"/>
        <v>4</v>
      </c>
      <c r="L2924" s="23" t="str">
        <f t="shared" si="536"/>
        <v>R8 </v>
      </c>
      <c r="M2924" s="23" t="s">
        <v>2658</v>
      </c>
      <c r="N2924" s="23" t="s">
        <v>2659</v>
      </c>
      <c r="O2924" s="23" t="s">
        <v>2522</v>
      </c>
      <c r="P2924" s="23">
        <v>24312</v>
      </c>
      <c r="Q2924" s="23">
        <v>1.431</v>
      </c>
      <c r="R2924" s="23" t="s">
        <v>42</v>
      </c>
      <c r="S2924" s="23" t="s">
        <v>36</v>
      </c>
    </row>
    <row r="2925" spans="1:19" x14ac:dyDescent="0.35">
      <c r="A2925" s="23" t="str">
        <f t="shared" si="527"/>
        <v>Urfer Laura</v>
      </c>
      <c r="B2925" s="23" t="str">
        <f t="shared" si="528"/>
        <v>904.08.516.0</v>
      </c>
      <c r="C2925" s="23" t="str">
        <f t="shared" si="529"/>
        <v>R7</v>
      </c>
      <c r="D2925" s="23">
        <f t="shared" si="530"/>
        <v>1.88</v>
      </c>
      <c r="E2925" s="23" t="str">
        <f t="shared" si="531"/>
        <v>18&amp;U</v>
      </c>
      <c r="F2925" s="23" t="str">
        <f t="shared" si="532"/>
        <v>A</v>
      </c>
      <c r="G2925" s="27" t="s">
        <v>25</v>
      </c>
      <c r="H2925" s="27" t="str">
        <f t="shared" si="537"/>
        <v/>
      </c>
      <c r="I2925" s="23" t="str">
        <f t="shared" si="533"/>
        <v>Dames</v>
      </c>
      <c r="J2925" t="str">
        <f t="shared" si="534"/>
        <v>516.0</v>
      </c>
      <c r="K2925">
        <f t="shared" si="535"/>
        <v>5</v>
      </c>
      <c r="L2925" s="23" t="str">
        <f t="shared" si="536"/>
        <v>R7 </v>
      </c>
      <c r="M2925" s="23" t="s">
        <v>3311</v>
      </c>
      <c r="N2925" s="23" t="s">
        <v>3312</v>
      </c>
      <c r="O2925" s="23" t="s">
        <v>2518</v>
      </c>
      <c r="P2925" s="23">
        <v>7248</v>
      </c>
      <c r="Q2925" s="23">
        <v>1.88</v>
      </c>
      <c r="R2925" s="23" t="s">
        <v>71</v>
      </c>
      <c r="S2925" s="23" t="s">
        <v>36</v>
      </c>
    </row>
    <row r="2926" spans="1:19" x14ac:dyDescent="0.35">
      <c r="A2926" s="23" t="str">
        <f t="shared" si="527"/>
        <v>Urgel Menendez Berta</v>
      </c>
      <c r="B2926" s="23" t="str">
        <f t="shared" si="528"/>
        <v>904.83.526.0</v>
      </c>
      <c r="C2926" s="23" t="str">
        <f t="shared" si="529"/>
        <v>R6</v>
      </c>
      <c r="D2926" s="23">
        <f t="shared" si="530"/>
        <v>4.2690000000000001</v>
      </c>
      <c r="E2926" s="23" t="str">
        <f t="shared" si="531"/>
        <v>40+</v>
      </c>
      <c r="F2926" s="23" t="str">
        <f t="shared" si="532"/>
        <v>A</v>
      </c>
      <c r="G2926" s="27" t="s">
        <v>4910</v>
      </c>
      <c r="H2926" s="27" t="str">
        <f t="shared" si="537"/>
        <v/>
      </c>
      <c r="I2926" s="23" t="str">
        <f t="shared" si="533"/>
        <v>Dames</v>
      </c>
      <c r="J2926" t="str">
        <f t="shared" si="534"/>
        <v>526.0</v>
      </c>
      <c r="K2926">
        <f t="shared" si="535"/>
        <v>5</v>
      </c>
      <c r="L2926" s="23" t="str">
        <f t="shared" si="536"/>
        <v>R6 </v>
      </c>
      <c r="M2926" s="23" t="s">
        <v>6319</v>
      </c>
      <c r="N2926" s="23" t="s">
        <v>6320</v>
      </c>
      <c r="O2926" s="23" t="s">
        <v>2517</v>
      </c>
      <c r="P2926" s="23">
        <v>2334</v>
      </c>
      <c r="Q2926" s="23">
        <v>4.2690000000000001</v>
      </c>
      <c r="R2926" s="23" t="s">
        <v>68</v>
      </c>
      <c r="S2926" s="23" t="s">
        <v>36</v>
      </c>
    </row>
    <row r="2927" spans="1:19" x14ac:dyDescent="0.35">
      <c r="A2927" s="23" t="str">
        <f t="shared" si="527"/>
        <v>Uslu Adrian</v>
      </c>
      <c r="B2927" s="23" t="str">
        <f t="shared" si="528"/>
        <v>749.10.377.0</v>
      </c>
      <c r="C2927" s="23" t="str">
        <f t="shared" si="529"/>
        <v>R9</v>
      </c>
      <c r="D2927" s="23">
        <f t="shared" si="530"/>
        <v>0.745</v>
      </c>
      <c r="E2927" s="23" t="str">
        <f t="shared" si="531"/>
        <v>16&amp;U</v>
      </c>
      <c r="F2927" s="23" t="str">
        <f t="shared" si="532"/>
        <v>A</v>
      </c>
      <c r="G2927" s="27" t="s">
        <v>4910</v>
      </c>
      <c r="H2927" s="27" t="str">
        <f t="shared" si="537"/>
        <v/>
      </c>
      <c r="I2927" s="23" t="str">
        <f t="shared" si="533"/>
        <v>Messieurs</v>
      </c>
      <c r="J2927" t="str">
        <f t="shared" si="534"/>
        <v>377.0</v>
      </c>
      <c r="K2927">
        <f t="shared" si="535"/>
        <v>3</v>
      </c>
      <c r="L2927" s="23" t="str">
        <f t="shared" si="536"/>
        <v>R9 </v>
      </c>
      <c r="M2927" s="23" t="s">
        <v>6942</v>
      </c>
      <c r="N2927" s="23" t="s">
        <v>6943</v>
      </c>
      <c r="O2927" s="23" t="s">
        <v>2525</v>
      </c>
      <c r="P2927" s="23">
        <v>44992</v>
      </c>
      <c r="Q2927" s="23">
        <v>0.745</v>
      </c>
      <c r="R2927" s="23" t="s">
        <v>85</v>
      </c>
      <c r="S2927" s="23" t="s">
        <v>36</v>
      </c>
    </row>
    <row r="2928" spans="1:19" x14ac:dyDescent="0.35">
      <c r="A2928" s="23" t="str">
        <f t="shared" si="527"/>
        <v>Uzel Olivier</v>
      </c>
      <c r="B2928" s="23" t="str">
        <f t="shared" si="528"/>
        <v>749.79.448.0</v>
      </c>
      <c r="C2928" s="23" t="str">
        <f t="shared" si="529"/>
        <v>R9</v>
      </c>
      <c r="D2928" s="23">
        <f t="shared" si="530"/>
        <v>0.745</v>
      </c>
      <c r="E2928" s="23" t="str">
        <f t="shared" si="531"/>
        <v>45+</v>
      </c>
      <c r="F2928" s="23" t="str">
        <f t="shared" si="532"/>
        <v>A</v>
      </c>
      <c r="G2928" s="27" t="s">
        <v>5553</v>
      </c>
      <c r="H2928" s="27" t="str">
        <f t="shared" si="537"/>
        <v/>
      </c>
      <c r="I2928" s="23" t="str">
        <f t="shared" si="533"/>
        <v>Messieurs</v>
      </c>
      <c r="J2928" t="str">
        <f t="shared" si="534"/>
        <v>448.0</v>
      </c>
      <c r="K2928">
        <f t="shared" si="535"/>
        <v>4</v>
      </c>
      <c r="L2928" s="23" t="str">
        <f t="shared" si="536"/>
        <v>R9 </v>
      </c>
      <c r="M2928" s="23" t="s">
        <v>5529</v>
      </c>
      <c r="N2928" s="23" t="s">
        <v>5530</v>
      </c>
      <c r="O2928" s="23" t="s">
        <v>2525</v>
      </c>
      <c r="P2928" s="23">
        <v>44992</v>
      </c>
      <c r="Q2928" s="23">
        <v>0.745</v>
      </c>
      <c r="R2928" s="23" t="s">
        <v>76</v>
      </c>
      <c r="S2928" s="23" t="s">
        <v>36</v>
      </c>
    </row>
    <row r="2929" spans="1:19" x14ac:dyDescent="0.35">
      <c r="A2929" s="23" t="str">
        <f t="shared" si="527"/>
        <v>Vaccari Colin</v>
      </c>
      <c r="B2929" s="23" t="str">
        <f t="shared" si="528"/>
        <v>905.96.478.0</v>
      </c>
      <c r="C2929" s="23" t="str">
        <f t="shared" si="529"/>
        <v>R5</v>
      </c>
      <c r="D2929" s="23">
        <f t="shared" si="530"/>
        <v>4.819</v>
      </c>
      <c r="E2929" s="23" t="str">
        <f t="shared" si="531"/>
        <v>A</v>
      </c>
      <c r="F2929" s="23" t="str">
        <f t="shared" si="532"/>
        <v>A</v>
      </c>
      <c r="G2929" s="27" t="s">
        <v>27</v>
      </c>
      <c r="H2929" s="27" t="str">
        <f t="shared" si="537"/>
        <v/>
      </c>
      <c r="I2929" s="23" t="str">
        <f t="shared" si="533"/>
        <v>Messieurs</v>
      </c>
      <c r="J2929" t="str">
        <f t="shared" si="534"/>
        <v>478.0</v>
      </c>
      <c r="K2929">
        <f t="shared" si="535"/>
        <v>4</v>
      </c>
      <c r="L2929" s="23" t="str">
        <f t="shared" si="536"/>
        <v>R5 </v>
      </c>
      <c r="M2929" s="23" t="s">
        <v>6031</v>
      </c>
      <c r="N2929" s="23" t="s">
        <v>6032</v>
      </c>
      <c r="O2929" s="23" t="s">
        <v>2536</v>
      </c>
      <c r="P2929" s="23">
        <v>4822</v>
      </c>
      <c r="Q2929" s="23">
        <v>4.819</v>
      </c>
      <c r="R2929" s="23" t="s">
        <v>36</v>
      </c>
      <c r="S2929" s="23" t="s">
        <v>36</v>
      </c>
    </row>
    <row r="2930" spans="1:19" x14ac:dyDescent="0.35">
      <c r="A2930" s="23" t="str">
        <f t="shared" si="527"/>
        <v>Vadot Anne-Marie</v>
      </c>
      <c r="B2930" s="23" t="str">
        <f t="shared" si="528"/>
        <v>905.74.507.0</v>
      </c>
      <c r="C2930" s="23" t="str">
        <f t="shared" si="529"/>
        <v>R8</v>
      </c>
      <c r="D2930" s="23">
        <f t="shared" si="530"/>
        <v>1.714</v>
      </c>
      <c r="E2930" s="23" t="str">
        <f t="shared" si="531"/>
        <v>50+</v>
      </c>
      <c r="F2930" s="23" t="str">
        <f t="shared" si="532"/>
        <v>S</v>
      </c>
      <c r="G2930" s="27" t="s">
        <v>3273</v>
      </c>
      <c r="H2930" s="27" t="str">
        <f t="shared" si="537"/>
        <v/>
      </c>
      <c r="I2930" s="23" t="str">
        <f t="shared" si="533"/>
        <v>Dames</v>
      </c>
      <c r="J2930" t="str">
        <f t="shared" si="534"/>
        <v>507.0</v>
      </c>
      <c r="K2930">
        <f t="shared" si="535"/>
        <v>5</v>
      </c>
      <c r="L2930" s="23" t="str">
        <f t="shared" si="536"/>
        <v>R8 </v>
      </c>
      <c r="M2930" s="23" t="s">
        <v>3345</v>
      </c>
      <c r="N2930" s="23" t="s">
        <v>3346</v>
      </c>
      <c r="O2930" s="23" t="s">
        <v>2522</v>
      </c>
      <c r="P2930" s="23">
        <v>7847</v>
      </c>
      <c r="Q2930" s="23">
        <v>1.714</v>
      </c>
      <c r="R2930" s="23" t="s">
        <v>39</v>
      </c>
      <c r="S2930" s="23" t="s">
        <v>822</v>
      </c>
    </row>
    <row r="2931" spans="1:19" x14ac:dyDescent="0.35">
      <c r="A2931" s="23" t="str">
        <f t="shared" si="527"/>
        <v>Valeanu Cristian</v>
      </c>
      <c r="B2931" s="23" t="str">
        <f t="shared" si="528"/>
        <v>906.09.491.0</v>
      </c>
      <c r="C2931" s="23" t="str">
        <f t="shared" si="529"/>
        <v>R5</v>
      </c>
      <c r="D2931" s="23">
        <f t="shared" si="530"/>
        <v>5.3310000000000004</v>
      </c>
      <c r="E2931" s="23" t="str">
        <f t="shared" si="531"/>
        <v>18&amp;U</v>
      </c>
      <c r="F2931" s="23" t="str">
        <f t="shared" si="532"/>
        <v>A</v>
      </c>
      <c r="G2931" s="27" t="s">
        <v>29</v>
      </c>
      <c r="H2931" s="27" t="str">
        <f t="shared" si="537"/>
        <v/>
      </c>
      <c r="I2931" s="23" t="str">
        <f t="shared" si="533"/>
        <v>Messieurs</v>
      </c>
      <c r="J2931" t="str">
        <f t="shared" si="534"/>
        <v>491.0</v>
      </c>
      <c r="K2931">
        <f t="shared" si="535"/>
        <v>4</v>
      </c>
      <c r="L2931" s="23" t="str">
        <f t="shared" si="536"/>
        <v>R5 </v>
      </c>
      <c r="M2931" s="23" t="s">
        <v>5556</v>
      </c>
      <c r="N2931" s="23" t="s">
        <v>5557</v>
      </c>
      <c r="O2931" s="23" t="s">
        <v>2536</v>
      </c>
      <c r="P2931" s="23">
        <v>3506</v>
      </c>
      <c r="Q2931" s="23">
        <v>5.3310000000000004</v>
      </c>
      <c r="R2931" s="23" t="s">
        <v>71</v>
      </c>
      <c r="S2931" s="23" t="s">
        <v>36</v>
      </c>
    </row>
    <row r="2932" spans="1:19" x14ac:dyDescent="0.35">
      <c r="A2932" s="23" t="str">
        <f t="shared" si="527"/>
        <v>Valeanu Victoria</v>
      </c>
      <c r="B2932" s="23" t="str">
        <f t="shared" si="528"/>
        <v>906.07.783.0</v>
      </c>
      <c r="C2932" s="23" t="str">
        <f t="shared" si="529"/>
        <v>R7</v>
      </c>
      <c r="D2932" s="23">
        <f t="shared" si="530"/>
        <v>1.9450000000000001</v>
      </c>
      <c r="E2932" s="23" t="str">
        <f t="shared" si="531"/>
        <v>A</v>
      </c>
      <c r="F2932" s="23" t="str">
        <f t="shared" si="532"/>
        <v>S</v>
      </c>
      <c r="G2932" s="27" t="s">
        <v>29</v>
      </c>
      <c r="H2932" s="27" t="str">
        <f t="shared" si="537"/>
        <v/>
      </c>
      <c r="I2932" s="23" t="str">
        <f t="shared" si="533"/>
        <v>Dames</v>
      </c>
      <c r="J2932" t="str">
        <f t="shared" si="534"/>
        <v>783.0</v>
      </c>
      <c r="K2932">
        <f t="shared" si="535"/>
        <v>7</v>
      </c>
      <c r="L2932" s="23" t="str">
        <f t="shared" si="536"/>
        <v>R7 </v>
      </c>
      <c r="M2932" s="23" t="s">
        <v>4130</v>
      </c>
      <c r="N2932" s="23" t="s">
        <v>4131</v>
      </c>
      <c r="O2932" s="23" t="s">
        <v>2518</v>
      </c>
      <c r="P2932" s="23">
        <v>7053</v>
      </c>
      <c r="Q2932" s="23">
        <v>1.9450000000000001</v>
      </c>
      <c r="R2932" s="23" t="s">
        <v>36</v>
      </c>
      <c r="S2932" s="23" t="s">
        <v>822</v>
      </c>
    </row>
    <row r="2933" spans="1:19" x14ac:dyDescent="0.35">
      <c r="A2933" s="23" t="str">
        <f t="shared" si="527"/>
        <v>Valkov Platon</v>
      </c>
      <c r="B2933" s="23" t="str">
        <f t="shared" si="528"/>
        <v>906.12.217.0</v>
      </c>
      <c r="C2933" s="23" t="str">
        <f t="shared" si="529"/>
        <v>R7</v>
      </c>
      <c r="D2933" s="23">
        <f t="shared" si="530"/>
        <v>3.0579999999999998</v>
      </c>
      <c r="E2933" s="23" t="str">
        <f t="shared" si="531"/>
        <v>14&amp;U</v>
      </c>
      <c r="F2933" s="23" t="str">
        <f t="shared" si="532"/>
        <v>A</v>
      </c>
      <c r="G2933" s="27" t="s">
        <v>29</v>
      </c>
      <c r="H2933" s="27" t="str">
        <f t="shared" si="537"/>
        <v/>
      </c>
      <c r="I2933" s="23" t="str">
        <f t="shared" si="533"/>
        <v>Messieurs</v>
      </c>
      <c r="J2933" t="str">
        <f t="shared" si="534"/>
        <v>217.0</v>
      </c>
      <c r="K2933">
        <f t="shared" si="535"/>
        <v>2</v>
      </c>
      <c r="L2933" s="23" t="str">
        <f t="shared" si="536"/>
        <v>R7 </v>
      </c>
      <c r="M2933" s="23" t="s">
        <v>5569</v>
      </c>
      <c r="N2933" s="23" t="s">
        <v>5570</v>
      </c>
      <c r="O2933" s="23" t="s">
        <v>2518</v>
      </c>
      <c r="P2933" s="23">
        <v>12355</v>
      </c>
      <c r="Q2933" s="23">
        <v>3.0579999999999998</v>
      </c>
      <c r="R2933" s="23" t="s">
        <v>81</v>
      </c>
      <c r="S2933" s="23" t="s">
        <v>36</v>
      </c>
    </row>
    <row r="2934" spans="1:19" x14ac:dyDescent="0.35">
      <c r="A2934" s="23" t="str">
        <f t="shared" si="527"/>
        <v>Vallade Clara</v>
      </c>
      <c r="B2934" s="23" t="str">
        <f t="shared" si="528"/>
        <v>906.02.552.0</v>
      </c>
      <c r="C2934" s="23" t="str">
        <f t="shared" si="529"/>
        <v>R9</v>
      </c>
      <c r="D2934" s="23">
        <f t="shared" si="530"/>
        <v>0.75</v>
      </c>
      <c r="E2934" s="23" t="str">
        <f t="shared" si="531"/>
        <v>A</v>
      </c>
      <c r="F2934" s="23" t="str">
        <f t="shared" si="532"/>
        <v>S</v>
      </c>
      <c r="G2934" s="27" t="s">
        <v>3273</v>
      </c>
      <c r="H2934" s="27" t="str">
        <f t="shared" si="537"/>
        <v/>
      </c>
      <c r="I2934" s="23" t="str">
        <f t="shared" si="533"/>
        <v>Dames</v>
      </c>
      <c r="J2934" t="str">
        <f t="shared" si="534"/>
        <v>552.0</v>
      </c>
      <c r="K2934">
        <f t="shared" si="535"/>
        <v>5</v>
      </c>
      <c r="L2934" s="23" t="str">
        <f t="shared" si="536"/>
        <v>R9 </v>
      </c>
      <c r="M2934" s="23" t="s">
        <v>3383</v>
      </c>
      <c r="N2934" s="23" t="s">
        <v>3384</v>
      </c>
      <c r="O2934" s="23" t="s">
        <v>2525</v>
      </c>
      <c r="P2934" s="23">
        <v>11849</v>
      </c>
      <c r="Q2934" s="23">
        <v>0.75</v>
      </c>
      <c r="R2934" s="23" t="s">
        <v>36</v>
      </c>
      <c r="S2934" s="23" t="s">
        <v>822</v>
      </c>
    </row>
    <row r="2935" spans="1:19" x14ac:dyDescent="0.35">
      <c r="A2935" s="23" t="str">
        <f t="shared" si="527"/>
        <v>Vallélian Emmanuel</v>
      </c>
      <c r="B2935" s="23" t="str">
        <f t="shared" si="528"/>
        <v>906.81.416.0</v>
      </c>
      <c r="C2935" s="23" t="str">
        <f t="shared" si="529"/>
        <v>R9</v>
      </c>
      <c r="D2935" s="23">
        <f t="shared" si="530"/>
        <v>0.75</v>
      </c>
      <c r="E2935" s="23" t="str">
        <f t="shared" si="531"/>
        <v>45+</v>
      </c>
      <c r="F2935" s="23" t="str">
        <f t="shared" si="532"/>
        <v>S</v>
      </c>
      <c r="G2935" s="27" t="s">
        <v>28</v>
      </c>
      <c r="H2935" s="27" t="str">
        <f t="shared" si="537"/>
        <v/>
      </c>
      <c r="I2935" s="23" t="str">
        <f t="shared" si="533"/>
        <v>Messieurs</v>
      </c>
      <c r="J2935" t="str">
        <f t="shared" si="534"/>
        <v>416.0</v>
      </c>
      <c r="K2935">
        <f t="shared" si="535"/>
        <v>4</v>
      </c>
      <c r="L2935" s="23" t="str">
        <f t="shared" si="536"/>
        <v>R9 </v>
      </c>
      <c r="M2935" s="23" t="s">
        <v>350</v>
      </c>
      <c r="N2935" s="23" t="s">
        <v>351</v>
      </c>
      <c r="O2935" s="23" t="s">
        <v>2525</v>
      </c>
      <c r="P2935" s="23">
        <v>32606</v>
      </c>
      <c r="Q2935" s="23">
        <v>0.75</v>
      </c>
      <c r="R2935" s="23" t="s">
        <v>76</v>
      </c>
      <c r="S2935" s="23" t="s">
        <v>822</v>
      </c>
    </row>
    <row r="2936" spans="1:19" x14ac:dyDescent="0.35">
      <c r="A2936" s="23" t="str">
        <f t="shared" si="527"/>
        <v>Valli Eloïse</v>
      </c>
      <c r="B2936" s="23" t="str">
        <f t="shared" si="528"/>
        <v>906.89.651.0</v>
      </c>
      <c r="C2936" s="23" t="str">
        <f t="shared" si="529"/>
        <v>R9</v>
      </c>
      <c r="D2936" s="23">
        <f t="shared" si="530"/>
        <v>0.75</v>
      </c>
      <c r="E2936" s="23" t="str">
        <f t="shared" si="531"/>
        <v>35+</v>
      </c>
      <c r="F2936" s="23" t="str">
        <f t="shared" si="532"/>
        <v>S</v>
      </c>
      <c r="G2936" s="27" t="s">
        <v>25</v>
      </c>
      <c r="H2936" s="27" t="str">
        <f t="shared" si="537"/>
        <v/>
      </c>
      <c r="I2936" s="23" t="str">
        <f t="shared" si="533"/>
        <v>Dames</v>
      </c>
      <c r="J2936" t="str">
        <f t="shared" si="534"/>
        <v>651.0</v>
      </c>
      <c r="K2936">
        <f t="shared" si="535"/>
        <v>6</v>
      </c>
      <c r="L2936" s="23" t="str">
        <f t="shared" si="536"/>
        <v>R9 </v>
      </c>
      <c r="M2936" s="23" t="s">
        <v>959</v>
      </c>
      <c r="N2936" s="23" t="s">
        <v>960</v>
      </c>
      <c r="O2936" s="23" t="s">
        <v>2525</v>
      </c>
      <c r="P2936" s="23">
        <v>11849</v>
      </c>
      <c r="Q2936" s="23">
        <v>0.75</v>
      </c>
      <c r="R2936" s="23" t="s">
        <v>42</v>
      </c>
      <c r="S2936" s="23" t="s">
        <v>822</v>
      </c>
    </row>
    <row r="2937" spans="1:19" x14ac:dyDescent="0.35">
      <c r="A2937" s="23" t="str">
        <f t="shared" si="527"/>
        <v>Valli Max</v>
      </c>
      <c r="B2937" s="23" t="str">
        <f t="shared" si="528"/>
        <v>906.60.265.0</v>
      </c>
      <c r="C2937" s="23" t="str">
        <f t="shared" si="529"/>
        <v>R9</v>
      </c>
      <c r="D2937" s="23">
        <f t="shared" si="530"/>
        <v>0.75</v>
      </c>
      <c r="E2937" s="23" t="str">
        <f t="shared" si="531"/>
        <v>65+</v>
      </c>
      <c r="F2937" s="23" t="str">
        <f t="shared" si="532"/>
        <v>S</v>
      </c>
      <c r="G2937" s="27" t="s">
        <v>25</v>
      </c>
      <c r="H2937" s="27" t="str">
        <f t="shared" si="537"/>
        <v/>
      </c>
      <c r="I2937" s="23" t="str">
        <f t="shared" si="533"/>
        <v>Messieurs</v>
      </c>
      <c r="J2937" t="str">
        <f t="shared" si="534"/>
        <v>265.0</v>
      </c>
      <c r="K2937">
        <f t="shared" si="535"/>
        <v>2</v>
      </c>
      <c r="L2937" s="23" t="str">
        <f t="shared" si="536"/>
        <v>R9 </v>
      </c>
      <c r="M2937" s="23" t="s">
        <v>961</v>
      </c>
      <c r="N2937" s="23" t="s">
        <v>962</v>
      </c>
      <c r="O2937" s="23" t="s">
        <v>2525</v>
      </c>
      <c r="P2937" s="23">
        <v>32606</v>
      </c>
      <c r="Q2937" s="23">
        <v>0.75</v>
      </c>
      <c r="R2937" s="23" t="s">
        <v>96</v>
      </c>
      <c r="S2937" s="23" t="s">
        <v>822</v>
      </c>
    </row>
    <row r="2938" spans="1:19" x14ac:dyDescent="0.35">
      <c r="A2938" s="23" t="str">
        <f t="shared" si="527"/>
        <v>Vallon Jean-Charles</v>
      </c>
      <c r="B2938" s="23" t="str">
        <f t="shared" si="528"/>
        <v>906.57.243.0</v>
      </c>
      <c r="C2938" s="23" t="str">
        <f t="shared" si="529"/>
        <v>R9</v>
      </c>
      <c r="D2938" s="23">
        <f t="shared" si="530"/>
        <v>0.75</v>
      </c>
      <c r="E2938" s="23" t="str">
        <f t="shared" si="531"/>
        <v>65+</v>
      </c>
      <c r="F2938" s="23" t="str">
        <f t="shared" si="532"/>
        <v>S</v>
      </c>
      <c r="G2938" s="27" t="s">
        <v>3273</v>
      </c>
      <c r="H2938" s="27" t="str">
        <f t="shared" si="537"/>
        <v/>
      </c>
      <c r="I2938" s="23" t="str">
        <f t="shared" si="533"/>
        <v>Messieurs</v>
      </c>
      <c r="J2938" t="str">
        <f t="shared" si="534"/>
        <v>243.0</v>
      </c>
      <c r="K2938">
        <f t="shared" si="535"/>
        <v>2</v>
      </c>
      <c r="L2938" s="23" t="str">
        <f t="shared" si="536"/>
        <v>R9 </v>
      </c>
      <c r="M2938" s="23" t="s">
        <v>3535</v>
      </c>
      <c r="N2938" s="23" t="s">
        <v>3536</v>
      </c>
      <c r="O2938" s="23" t="s">
        <v>2525</v>
      </c>
      <c r="P2938" s="23">
        <v>32606</v>
      </c>
      <c r="Q2938" s="23">
        <v>0.75</v>
      </c>
      <c r="R2938" s="23" t="s">
        <v>96</v>
      </c>
      <c r="S2938" s="23" t="s">
        <v>822</v>
      </c>
    </row>
    <row r="2939" spans="1:19" x14ac:dyDescent="0.35">
      <c r="A2939" s="23" t="str">
        <f t="shared" si="527"/>
        <v>Valluy Bernard</v>
      </c>
      <c r="B2939" s="23" t="str">
        <f t="shared" si="528"/>
        <v>906.74.476.0</v>
      </c>
      <c r="C2939" s="23" t="str">
        <f t="shared" si="529"/>
        <v>R9</v>
      </c>
      <c r="D2939" s="23">
        <f t="shared" si="530"/>
        <v>0.75</v>
      </c>
      <c r="E2939" s="23" t="str">
        <f t="shared" si="531"/>
        <v>50+</v>
      </c>
      <c r="F2939" s="23" t="str">
        <f t="shared" si="532"/>
        <v>A</v>
      </c>
      <c r="G2939" s="27" t="s">
        <v>28</v>
      </c>
      <c r="H2939" s="27" t="str">
        <f t="shared" si="537"/>
        <v/>
      </c>
      <c r="I2939" s="23" t="str">
        <f t="shared" si="533"/>
        <v>Messieurs</v>
      </c>
      <c r="J2939" t="str">
        <f t="shared" si="534"/>
        <v>476.0</v>
      </c>
      <c r="K2939">
        <f t="shared" si="535"/>
        <v>4</v>
      </c>
      <c r="L2939" s="23" t="str">
        <f t="shared" si="536"/>
        <v>R9 </v>
      </c>
      <c r="M2939" s="23" t="s">
        <v>3143</v>
      </c>
      <c r="N2939" s="23" t="s">
        <v>2320</v>
      </c>
      <c r="O2939" s="23" t="s">
        <v>2525</v>
      </c>
      <c r="P2939" s="23">
        <v>32606</v>
      </c>
      <c r="Q2939" s="23">
        <v>0.75</v>
      </c>
      <c r="R2939" s="23" t="s">
        <v>39</v>
      </c>
      <c r="S2939" s="23" t="s">
        <v>36</v>
      </c>
    </row>
    <row r="2940" spans="1:19" x14ac:dyDescent="0.35">
      <c r="A2940" s="23" t="str">
        <f t="shared" si="527"/>
        <v>Valluy Bernard</v>
      </c>
      <c r="B2940" s="23" t="str">
        <f t="shared" si="528"/>
        <v>906.70.477.0</v>
      </c>
      <c r="C2940" s="23" t="str">
        <f t="shared" si="529"/>
        <v>R9</v>
      </c>
      <c r="D2940" s="23">
        <f t="shared" si="530"/>
        <v>0.75</v>
      </c>
      <c r="E2940" s="23" t="str">
        <f t="shared" si="531"/>
        <v>55+</v>
      </c>
      <c r="F2940" s="23" t="str">
        <f t="shared" si="532"/>
        <v>S</v>
      </c>
      <c r="G2940" s="27" t="s">
        <v>28</v>
      </c>
      <c r="H2940" s="27" t="str">
        <f t="shared" si="537"/>
        <v/>
      </c>
      <c r="I2940" s="23" t="str">
        <f t="shared" si="533"/>
        <v>Messieurs</v>
      </c>
      <c r="J2940" t="str">
        <f t="shared" si="534"/>
        <v>477.0</v>
      </c>
      <c r="K2940">
        <f t="shared" si="535"/>
        <v>4</v>
      </c>
      <c r="L2940" s="23" t="str">
        <f t="shared" si="536"/>
        <v>R9 </v>
      </c>
      <c r="M2940" s="23" t="s">
        <v>2319</v>
      </c>
      <c r="N2940" s="23" t="s">
        <v>2320</v>
      </c>
      <c r="O2940" s="23" t="s">
        <v>2525</v>
      </c>
      <c r="P2940" s="23">
        <v>32606</v>
      </c>
      <c r="Q2940" s="23">
        <v>0.75</v>
      </c>
      <c r="R2940" s="23" t="s">
        <v>53</v>
      </c>
      <c r="S2940" s="23" t="s">
        <v>822</v>
      </c>
    </row>
    <row r="2941" spans="1:19" x14ac:dyDescent="0.35">
      <c r="A2941" s="23" t="str">
        <f t="shared" si="527"/>
        <v>Valmas Stefanos</v>
      </c>
      <c r="B2941" s="23" t="str">
        <f t="shared" si="528"/>
        <v>906.16.224.0</v>
      </c>
      <c r="C2941" s="23" t="str">
        <f t="shared" si="529"/>
        <v>R9</v>
      </c>
      <c r="D2941" s="23">
        <f t="shared" si="530"/>
        <v>0.75</v>
      </c>
      <c r="E2941" s="23" t="str">
        <f t="shared" si="531"/>
        <v>10&amp;U</v>
      </c>
      <c r="F2941" s="23" t="str">
        <f t="shared" si="532"/>
        <v>A</v>
      </c>
      <c r="G2941" s="27" t="s">
        <v>27</v>
      </c>
      <c r="H2941" s="27" t="str">
        <f t="shared" si="537"/>
        <v/>
      </c>
      <c r="I2941" s="23" t="str">
        <f t="shared" si="533"/>
        <v>Messieurs</v>
      </c>
      <c r="J2941" t="str">
        <f t="shared" si="534"/>
        <v>224.0</v>
      </c>
      <c r="K2941">
        <f t="shared" si="535"/>
        <v>2</v>
      </c>
      <c r="L2941" s="23" t="str">
        <f t="shared" si="536"/>
        <v>R9 </v>
      </c>
      <c r="M2941" s="23" t="s">
        <v>6055</v>
      </c>
      <c r="N2941" s="23" t="s">
        <v>6056</v>
      </c>
      <c r="O2941" s="23" t="s">
        <v>2525</v>
      </c>
      <c r="P2941" s="23">
        <v>32606</v>
      </c>
      <c r="Q2941" s="23">
        <v>0.75</v>
      </c>
      <c r="R2941" s="23" t="s">
        <v>106</v>
      </c>
      <c r="S2941" s="23" t="s">
        <v>36</v>
      </c>
    </row>
    <row r="2942" spans="1:19" x14ac:dyDescent="0.35">
      <c r="A2942" s="23" t="str">
        <f t="shared" si="527"/>
        <v>Valticos Alexis</v>
      </c>
      <c r="B2942" s="23" t="str">
        <f t="shared" si="528"/>
        <v>906.86.392.0</v>
      </c>
      <c r="C2942" s="23" t="str">
        <f t="shared" si="529"/>
        <v>R9</v>
      </c>
      <c r="D2942" s="23">
        <f t="shared" si="530"/>
        <v>0.75</v>
      </c>
      <c r="E2942" s="23" t="str">
        <f t="shared" si="531"/>
        <v>40+</v>
      </c>
      <c r="F2942" s="23" t="str">
        <f t="shared" si="532"/>
        <v>S</v>
      </c>
      <c r="G2942" s="27" t="s">
        <v>3273</v>
      </c>
      <c r="H2942" s="27" t="str">
        <f t="shared" si="537"/>
        <v/>
      </c>
      <c r="I2942" s="23" t="str">
        <f t="shared" si="533"/>
        <v>Messieurs</v>
      </c>
      <c r="J2942" t="str">
        <f t="shared" si="534"/>
        <v>392.0</v>
      </c>
      <c r="K2942">
        <f t="shared" si="535"/>
        <v>3</v>
      </c>
      <c r="L2942" s="23" t="str">
        <f t="shared" si="536"/>
        <v>R9 </v>
      </c>
      <c r="M2942" s="23" t="s">
        <v>3517</v>
      </c>
      <c r="N2942" s="23" t="s">
        <v>3518</v>
      </c>
      <c r="O2942" s="23" t="s">
        <v>2525</v>
      </c>
      <c r="P2942" s="23">
        <v>32606</v>
      </c>
      <c r="Q2942" s="23">
        <v>0.75</v>
      </c>
      <c r="R2942" s="23" t="s">
        <v>68</v>
      </c>
      <c r="S2942" s="23" t="s">
        <v>822</v>
      </c>
    </row>
    <row r="2943" spans="1:19" x14ac:dyDescent="0.35">
      <c r="A2943" s="23" t="str">
        <f t="shared" si="527"/>
        <v>Valticos Anaïs</v>
      </c>
      <c r="B2943" s="23" t="str">
        <f t="shared" si="528"/>
        <v>906.85.768.0</v>
      </c>
      <c r="C2943" s="23" t="str">
        <f t="shared" si="529"/>
        <v>R9</v>
      </c>
      <c r="D2943" s="23">
        <f t="shared" si="530"/>
        <v>0.75</v>
      </c>
      <c r="E2943" s="23" t="str">
        <f t="shared" si="531"/>
        <v>40+</v>
      </c>
      <c r="F2943" s="23" t="str">
        <f t="shared" si="532"/>
        <v>S</v>
      </c>
      <c r="G2943" s="27" t="s">
        <v>3273</v>
      </c>
      <c r="H2943" s="27" t="str">
        <f t="shared" si="537"/>
        <v/>
      </c>
      <c r="I2943" s="23" t="str">
        <f t="shared" si="533"/>
        <v>Dames</v>
      </c>
      <c r="J2943" t="str">
        <f t="shared" si="534"/>
        <v>768.0</v>
      </c>
      <c r="K2943">
        <f t="shared" si="535"/>
        <v>7</v>
      </c>
      <c r="L2943" s="23" t="str">
        <f t="shared" si="536"/>
        <v>R9 </v>
      </c>
      <c r="M2943" s="23" t="s">
        <v>3365</v>
      </c>
      <c r="N2943" s="23" t="s">
        <v>3366</v>
      </c>
      <c r="O2943" s="23" t="s">
        <v>2525</v>
      </c>
      <c r="P2943" s="23">
        <v>11849</v>
      </c>
      <c r="Q2943" s="23">
        <v>0.75</v>
      </c>
      <c r="R2943" s="23" t="s">
        <v>68</v>
      </c>
      <c r="S2943" s="23" t="s">
        <v>822</v>
      </c>
    </row>
    <row r="2944" spans="1:19" x14ac:dyDescent="0.35">
      <c r="A2944" s="23" t="str">
        <f t="shared" si="527"/>
        <v>Valticos Nicolas</v>
      </c>
      <c r="B2944" s="23" t="str">
        <f t="shared" si="528"/>
        <v>906.82.305.0</v>
      </c>
      <c r="C2944" s="23" t="str">
        <f t="shared" si="529"/>
        <v>R8</v>
      </c>
      <c r="D2944" s="23">
        <f t="shared" si="530"/>
        <v>1.48</v>
      </c>
      <c r="E2944" s="23" t="str">
        <f t="shared" si="531"/>
        <v>40+</v>
      </c>
      <c r="F2944" s="23" t="str">
        <f t="shared" si="532"/>
        <v>A</v>
      </c>
      <c r="G2944" s="27" t="s">
        <v>3273</v>
      </c>
      <c r="H2944" s="27" t="str">
        <f t="shared" si="537"/>
        <v/>
      </c>
      <c r="I2944" s="23" t="str">
        <f t="shared" si="533"/>
        <v>Messieurs</v>
      </c>
      <c r="J2944" t="str">
        <f t="shared" si="534"/>
        <v>305.0</v>
      </c>
      <c r="K2944">
        <f t="shared" si="535"/>
        <v>3</v>
      </c>
      <c r="L2944" s="23" t="str">
        <f t="shared" si="536"/>
        <v>R8 </v>
      </c>
      <c r="M2944" s="23" t="s">
        <v>3447</v>
      </c>
      <c r="N2944" s="23" t="s">
        <v>3448</v>
      </c>
      <c r="O2944" s="23" t="s">
        <v>2522</v>
      </c>
      <c r="P2944" s="23">
        <v>23853</v>
      </c>
      <c r="Q2944" s="23">
        <v>1.48</v>
      </c>
      <c r="R2944" s="23" t="s">
        <v>68</v>
      </c>
      <c r="S2944" s="23" t="s">
        <v>36</v>
      </c>
    </row>
    <row r="2945" spans="1:19" x14ac:dyDescent="0.35">
      <c r="A2945" s="23" t="str">
        <f t="shared" si="527"/>
        <v>Van Appelghem Louis-Alexandre</v>
      </c>
      <c r="B2945" s="23" t="str">
        <f t="shared" si="528"/>
        <v>907.08.310.0</v>
      </c>
      <c r="C2945" s="23" t="str">
        <f t="shared" si="529"/>
        <v>R6</v>
      </c>
      <c r="D2945" s="23">
        <f t="shared" si="530"/>
        <v>4.4240000000000004</v>
      </c>
      <c r="E2945" s="23" t="str">
        <f t="shared" si="531"/>
        <v>18&amp;U</v>
      </c>
      <c r="F2945" s="23" t="str">
        <f t="shared" si="532"/>
        <v>A</v>
      </c>
      <c r="G2945" s="27" t="s">
        <v>3257</v>
      </c>
      <c r="H2945" s="27" t="str">
        <f t="shared" si="537"/>
        <v/>
      </c>
      <c r="I2945" s="23" t="str">
        <f t="shared" si="533"/>
        <v>Messieurs</v>
      </c>
      <c r="J2945" t="str">
        <f t="shared" si="534"/>
        <v>310.0</v>
      </c>
      <c r="K2945">
        <f t="shared" si="535"/>
        <v>3</v>
      </c>
      <c r="L2945" s="23" t="str">
        <f t="shared" si="536"/>
        <v>R6 </v>
      </c>
      <c r="M2945" s="23" t="s">
        <v>1714</v>
      </c>
      <c r="N2945" s="23" t="s">
        <v>1715</v>
      </c>
      <c r="O2945" s="23" t="s">
        <v>2517</v>
      </c>
      <c r="P2945" s="23">
        <v>6117</v>
      </c>
      <c r="Q2945" s="23">
        <v>4.4240000000000004</v>
      </c>
      <c r="R2945" s="23" t="s">
        <v>71</v>
      </c>
      <c r="S2945" s="23" t="s">
        <v>36</v>
      </c>
    </row>
    <row r="2946" spans="1:19" x14ac:dyDescent="0.35">
      <c r="A2946" s="23" t="str">
        <f t="shared" si="527"/>
        <v>Van Bastelaer Max-Olivier</v>
      </c>
      <c r="B2946" s="23" t="str">
        <f t="shared" si="528"/>
        <v>907.99.308.0</v>
      </c>
      <c r="C2946" s="23" t="str">
        <f t="shared" si="529"/>
        <v>R9</v>
      </c>
      <c r="D2946" s="23">
        <f t="shared" si="530"/>
        <v>0.75</v>
      </c>
      <c r="E2946" s="23" t="str">
        <f t="shared" si="531"/>
        <v>A</v>
      </c>
      <c r="F2946" s="23" t="str">
        <f t="shared" si="532"/>
        <v>S</v>
      </c>
      <c r="G2946" s="27" t="s">
        <v>4910</v>
      </c>
      <c r="H2946" s="27" t="str">
        <f t="shared" si="537"/>
        <v/>
      </c>
      <c r="I2946" s="23" t="str">
        <f t="shared" si="533"/>
        <v>Messieurs</v>
      </c>
      <c r="J2946" t="str">
        <f t="shared" si="534"/>
        <v>308.0</v>
      </c>
      <c r="K2946">
        <f t="shared" si="535"/>
        <v>3</v>
      </c>
      <c r="L2946" s="23" t="str">
        <f t="shared" si="536"/>
        <v>R9 </v>
      </c>
      <c r="M2946" s="23" t="s">
        <v>6882</v>
      </c>
      <c r="N2946" s="23" t="s">
        <v>6883</v>
      </c>
      <c r="O2946" s="23" t="s">
        <v>2525</v>
      </c>
      <c r="P2946" s="23">
        <v>32606</v>
      </c>
      <c r="Q2946" s="23">
        <v>0.75</v>
      </c>
      <c r="R2946" s="23" t="s">
        <v>36</v>
      </c>
      <c r="S2946" s="23" t="s">
        <v>822</v>
      </c>
    </row>
    <row r="2947" spans="1:19" x14ac:dyDescent="0.35">
      <c r="A2947" s="23" t="str">
        <f t="shared" si="527"/>
        <v>Van Buel Rick</v>
      </c>
      <c r="B2947" s="23" t="str">
        <f t="shared" si="528"/>
        <v>907.04.308.0</v>
      </c>
      <c r="C2947" s="23" t="str">
        <f t="shared" si="529"/>
        <v>R7</v>
      </c>
      <c r="D2947" s="23">
        <f t="shared" si="530"/>
        <v>2.6419999999999999</v>
      </c>
      <c r="E2947" s="23" t="str">
        <f t="shared" si="531"/>
        <v>A</v>
      </c>
      <c r="F2947" s="23" t="str">
        <f t="shared" si="532"/>
        <v>S</v>
      </c>
      <c r="G2947" s="27" t="s">
        <v>497</v>
      </c>
      <c r="H2947" s="27" t="str">
        <f t="shared" si="537"/>
        <v/>
      </c>
      <c r="I2947" s="23" t="str">
        <f t="shared" si="533"/>
        <v>Messieurs</v>
      </c>
      <c r="J2947" t="str">
        <f t="shared" si="534"/>
        <v>308.0</v>
      </c>
      <c r="K2947">
        <f t="shared" si="535"/>
        <v>3</v>
      </c>
      <c r="L2947" s="23" t="str">
        <f t="shared" si="536"/>
        <v>R7 </v>
      </c>
      <c r="M2947" s="23" t="s">
        <v>3301</v>
      </c>
      <c r="N2947" s="23" t="s">
        <v>3302</v>
      </c>
      <c r="O2947" s="23" t="s">
        <v>2518</v>
      </c>
      <c r="P2947" s="23">
        <v>14844</v>
      </c>
      <c r="Q2947" s="23">
        <v>2.6419999999999999</v>
      </c>
      <c r="R2947" s="23" t="s">
        <v>36</v>
      </c>
      <c r="S2947" s="23" t="s">
        <v>822</v>
      </c>
    </row>
    <row r="2948" spans="1:19" x14ac:dyDescent="0.35">
      <c r="A2948" s="23" t="str">
        <f t="shared" si="527"/>
        <v>Van De Vyvere Philippe</v>
      </c>
      <c r="B2948" s="23" t="str">
        <f t="shared" si="528"/>
        <v>907.72.332.0</v>
      </c>
      <c r="C2948" s="23" t="str">
        <f t="shared" si="529"/>
        <v>R7</v>
      </c>
      <c r="D2948" s="23">
        <f t="shared" si="530"/>
        <v>1.9750000000000001</v>
      </c>
      <c r="E2948" s="23" t="str">
        <f t="shared" si="531"/>
        <v>50+</v>
      </c>
      <c r="F2948" s="23" t="str">
        <f t="shared" si="532"/>
        <v>A</v>
      </c>
      <c r="G2948" s="27" t="s">
        <v>497</v>
      </c>
      <c r="H2948" s="27" t="str">
        <f t="shared" si="537"/>
        <v/>
      </c>
      <c r="I2948" s="23" t="str">
        <f t="shared" si="533"/>
        <v>Messieurs</v>
      </c>
      <c r="J2948" t="str">
        <f t="shared" si="534"/>
        <v>332.0</v>
      </c>
      <c r="K2948">
        <f t="shared" si="535"/>
        <v>3</v>
      </c>
      <c r="L2948" s="23" t="str">
        <f t="shared" si="536"/>
        <v>R7 </v>
      </c>
      <c r="M2948" s="23" t="s">
        <v>1335</v>
      </c>
      <c r="N2948" s="23" t="s">
        <v>1336</v>
      </c>
      <c r="O2948" s="23" t="s">
        <v>2518</v>
      </c>
      <c r="P2948" s="23">
        <v>19610</v>
      </c>
      <c r="Q2948" s="23">
        <v>1.9750000000000001</v>
      </c>
      <c r="R2948" s="23" t="s">
        <v>39</v>
      </c>
      <c r="S2948" s="23" t="s">
        <v>36</v>
      </c>
    </row>
    <row r="2949" spans="1:19" x14ac:dyDescent="0.35">
      <c r="A2949" s="23" t="str">
        <f t="shared" ref="A2949:A3013" si="538">+N2949</f>
        <v>Van Der Wal Dorine</v>
      </c>
      <c r="B2949" s="23" t="str">
        <f t="shared" ref="B2949:B3013" si="539">+M2949</f>
        <v>907.65.629.0</v>
      </c>
      <c r="C2949" s="23" t="str">
        <f t="shared" ref="C2949:C3013" si="540">LEFT(L2949,2)</f>
        <v>R4</v>
      </c>
      <c r="D2949" s="23">
        <f t="shared" ref="D2949:D3013" si="541">+Q2949</f>
        <v>6.0369999999999999</v>
      </c>
      <c r="E2949" s="23" t="str">
        <f t="shared" ref="E2949:E3013" si="542">+R2949</f>
        <v>60+</v>
      </c>
      <c r="F2949" s="23" t="str">
        <f t="shared" ref="F2949:F3013" si="543">+S2949</f>
        <v>A</v>
      </c>
      <c r="G2949" s="27" t="s">
        <v>1733</v>
      </c>
      <c r="H2949" s="27" t="str">
        <f t="shared" si="537"/>
        <v/>
      </c>
      <c r="I2949" s="23" t="str">
        <f t="shared" ref="I2949:I3013" si="544">IF(K2949&gt;4,"Dames","Messieurs")</f>
        <v>Dames</v>
      </c>
      <c r="J2949" t="str">
        <f t="shared" ref="J2949:J3013" si="545">RIGHT(B2949,5)</f>
        <v>629.0</v>
      </c>
      <c r="K2949">
        <f t="shared" ref="K2949:K3013" si="546">VALUE(LEFT(J2949,1))</f>
        <v>6</v>
      </c>
      <c r="L2949" s="23" t="str">
        <f t="shared" ref="L2949:L3013" si="547">+O2949</f>
        <v>R4 </v>
      </c>
      <c r="M2949" s="23" t="s">
        <v>1808</v>
      </c>
      <c r="N2949" s="23" t="s">
        <v>1809</v>
      </c>
      <c r="O2949" s="23" t="s">
        <v>2516</v>
      </c>
      <c r="P2949" s="23">
        <v>853</v>
      </c>
      <c r="Q2949" s="23">
        <v>6.0369999999999999</v>
      </c>
      <c r="R2949" s="23" t="s">
        <v>47</v>
      </c>
      <c r="S2949" s="23" t="s">
        <v>36</v>
      </c>
    </row>
    <row r="2950" spans="1:19" x14ac:dyDescent="0.35">
      <c r="A2950" s="23" t="str">
        <f t="shared" si="538"/>
        <v>Van Grieken Renate</v>
      </c>
      <c r="B2950" s="23" t="str">
        <f t="shared" si="539"/>
        <v>907.71.872.0</v>
      </c>
      <c r="C2950" s="23" t="str">
        <f t="shared" si="540"/>
        <v>R7</v>
      </c>
      <c r="D2950" s="23">
        <f t="shared" si="541"/>
        <v>2.0680000000000001</v>
      </c>
      <c r="E2950" s="23" t="str">
        <f t="shared" si="542"/>
        <v>55+</v>
      </c>
      <c r="F2950" s="23" t="str">
        <f t="shared" si="543"/>
        <v>A</v>
      </c>
      <c r="G2950" s="27" t="s">
        <v>3274</v>
      </c>
      <c r="H2950" s="27" t="str">
        <f t="shared" si="537"/>
        <v/>
      </c>
      <c r="I2950" s="23" t="str">
        <f t="shared" si="544"/>
        <v>Dames</v>
      </c>
      <c r="J2950" t="str">
        <f t="shared" si="545"/>
        <v>872.0</v>
      </c>
      <c r="K2950">
        <f t="shared" si="546"/>
        <v>8</v>
      </c>
      <c r="L2950" s="23" t="str">
        <f t="shared" si="547"/>
        <v>R7 </v>
      </c>
      <c r="M2950" s="23" t="s">
        <v>3654</v>
      </c>
      <c r="N2950" s="23" t="s">
        <v>3655</v>
      </c>
      <c r="O2950" s="23" t="s">
        <v>2518</v>
      </c>
      <c r="P2950" s="23">
        <v>6677</v>
      </c>
      <c r="Q2950" s="23">
        <v>2.0680000000000001</v>
      </c>
      <c r="R2950" s="23" t="s">
        <v>53</v>
      </c>
      <c r="S2950" s="23" t="s">
        <v>36</v>
      </c>
    </row>
    <row r="2951" spans="1:19" x14ac:dyDescent="0.35">
      <c r="A2951" s="23" t="str">
        <f t="shared" si="538"/>
        <v>Van Malder Robert</v>
      </c>
      <c r="B2951" s="23" t="str">
        <f t="shared" si="539"/>
        <v>907.51.259.0</v>
      </c>
      <c r="C2951" s="23" t="str">
        <f t="shared" si="540"/>
        <v>R6</v>
      </c>
      <c r="D2951" s="23">
        <f t="shared" si="541"/>
        <v>4.6429999999999998</v>
      </c>
      <c r="E2951" s="23" t="str">
        <f t="shared" si="542"/>
        <v>75+</v>
      </c>
      <c r="F2951" s="23" t="str">
        <f t="shared" si="543"/>
        <v>A</v>
      </c>
      <c r="G2951" s="27" t="s">
        <v>1733</v>
      </c>
      <c r="H2951" s="27" t="str">
        <f t="shared" si="537"/>
        <v/>
      </c>
      <c r="I2951" s="23" t="str">
        <f t="shared" si="544"/>
        <v>Messieurs</v>
      </c>
      <c r="J2951" t="str">
        <f t="shared" si="545"/>
        <v>259.0</v>
      </c>
      <c r="K2951">
        <f t="shared" si="546"/>
        <v>2</v>
      </c>
      <c r="L2951" s="23" t="str">
        <f t="shared" si="547"/>
        <v>R6 </v>
      </c>
      <c r="M2951" s="23" t="s">
        <v>3954</v>
      </c>
      <c r="N2951" s="23" t="s">
        <v>3955</v>
      </c>
      <c r="O2951" s="23" t="s">
        <v>2517</v>
      </c>
      <c r="P2951" s="23">
        <v>5356</v>
      </c>
      <c r="Q2951" s="23">
        <v>4.6429999999999998</v>
      </c>
      <c r="R2951" s="23" t="s">
        <v>155</v>
      </c>
      <c r="S2951" s="23" t="s">
        <v>36</v>
      </c>
    </row>
    <row r="2952" spans="1:19" x14ac:dyDescent="0.35">
      <c r="A2952" s="23" t="str">
        <f t="shared" si="538"/>
        <v>Van Schendel Philippe</v>
      </c>
      <c r="B2952" s="23" t="str">
        <f t="shared" si="539"/>
        <v>907.64.124.0</v>
      </c>
      <c r="C2952" s="23" t="str">
        <f t="shared" si="540"/>
        <v>R5</v>
      </c>
      <c r="D2952" s="23">
        <f t="shared" si="541"/>
        <v>4.9710000000000001</v>
      </c>
      <c r="E2952" s="23" t="str">
        <f t="shared" si="542"/>
        <v>60+</v>
      </c>
      <c r="F2952" s="23" t="str">
        <f t="shared" si="543"/>
        <v>A</v>
      </c>
      <c r="G2952" s="27" t="s">
        <v>2783</v>
      </c>
      <c r="H2952" s="27" t="str">
        <f t="shared" si="537"/>
        <v/>
      </c>
      <c r="I2952" s="23" t="str">
        <f t="shared" si="544"/>
        <v>Messieurs</v>
      </c>
      <c r="J2952" t="str">
        <f t="shared" si="545"/>
        <v>124.0</v>
      </c>
      <c r="K2952">
        <f t="shared" si="546"/>
        <v>1</v>
      </c>
      <c r="L2952" s="23" t="str">
        <f t="shared" si="547"/>
        <v>R5 </v>
      </c>
      <c r="M2952" s="23" t="s">
        <v>3241</v>
      </c>
      <c r="N2952" s="23" t="s">
        <v>3242</v>
      </c>
      <c r="O2952" s="23" t="s">
        <v>2536</v>
      </c>
      <c r="P2952" s="23">
        <v>4368</v>
      </c>
      <c r="Q2952" s="23">
        <v>4.9710000000000001</v>
      </c>
      <c r="R2952" s="23" t="s">
        <v>47</v>
      </c>
      <c r="S2952" s="23" t="s">
        <v>36</v>
      </c>
    </row>
    <row r="2953" spans="1:19" x14ac:dyDescent="0.35">
      <c r="A2953" s="23" t="str">
        <f t="shared" si="538"/>
        <v>Van Vuuren François</v>
      </c>
      <c r="B2953" s="23" t="str">
        <f t="shared" si="539"/>
        <v>907.75.487.0</v>
      </c>
      <c r="C2953" s="23" t="str">
        <f t="shared" si="540"/>
        <v>R5</v>
      </c>
      <c r="D2953" s="23">
        <f t="shared" si="541"/>
        <v>5.5469999999999997</v>
      </c>
      <c r="E2953" s="23" t="str">
        <f t="shared" si="542"/>
        <v>50+</v>
      </c>
      <c r="F2953" s="23" t="str">
        <f t="shared" si="543"/>
        <v>A</v>
      </c>
      <c r="G2953" s="27" t="s">
        <v>2786</v>
      </c>
      <c r="H2953" s="27" t="str">
        <f t="shared" si="537"/>
        <v/>
      </c>
      <c r="I2953" s="23" t="str">
        <f t="shared" si="544"/>
        <v>Messieurs</v>
      </c>
      <c r="J2953" t="str">
        <f t="shared" si="545"/>
        <v>487.0</v>
      </c>
      <c r="K2953">
        <f t="shared" si="546"/>
        <v>4</v>
      </c>
      <c r="L2953" s="23" t="str">
        <f t="shared" si="547"/>
        <v>R5 </v>
      </c>
      <c r="M2953" s="23" t="s">
        <v>2952</v>
      </c>
      <c r="N2953" s="23" t="s">
        <v>2953</v>
      </c>
      <c r="O2953" s="23" t="s">
        <v>2536</v>
      </c>
      <c r="P2953" s="23">
        <v>3070</v>
      </c>
      <c r="Q2953" s="23">
        <v>5.5469999999999997</v>
      </c>
      <c r="R2953" s="23" t="s">
        <v>39</v>
      </c>
      <c r="S2953" s="23" t="s">
        <v>36</v>
      </c>
    </row>
    <row r="2954" spans="1:19" x14ac:dyDescent="0.35">
      <c r="A2954" s="23" t="str">
        <f t="shared" si="538"/>
        <v>Van Wiggen Julian</v>
      </c>
      <c r="B2954" s="23" t="str">
        <f t="shared" si="539"/>
        <v>907.81.239.0</v>
      </c>
      <c r="C2954" s="23" t="str">
        <f t="shared" si="540"/>
        <v>R9</v>
      </c>
      <c r="D2954" s="23">
        <f t="shared" si="541"/>
        <v>0.75</v>
      </c>
      <c r="E2954" s="23" t="str">
        <f t="shared" si="542"/>
        <v>45+</v>
      </c>
      <c r="F2954" s="23" t="str">
        <f t="shared" si="543"/>
        <v>A</v>
      </c>
      <c r="G2954" s="27" t="s">
        <v>27</v>
      </c>
      <c r="H2954" s="27" t="str">
        <f t="shared" si="537"/>
        <v/>
      </c>
      <c r="I2954" s="23" t="str">
        <f t="shared" si="544"/>
        <v>Messieurs</v>
      </c>
      <c r="J2954" t="str">
        <f t="shared" si="545"/>
        <v>239.0</v>
      </c>
      <c r="K2954">
        <f t="shared" si="546"/>
        <v>2</v>
      </c>
      <c r="L2954" s="23" t="str">
        <f t="shared" si="547"/>
        <v>R9 </v>
      </c>
      <c r="M2954" s="23" t="s">
        <v>3863</v>
      </c>
      <c r="N2954" s="23" t="s">
        <v>3864</v>
      </c>
      <c r="O2954" s="23" t="s">
        <v>2525</v>
      </c>
      <c r="P2954" s="23">
        <v>32606</v>
      </c>
      <c r="Q2954" s="23">
        <v>0.75</v>
      </c>
      <c r="R2954" s="23" t="s">
        <v>76</v>
      </c>
      <c r="S2954" s="23" t="s">
        <v>36</v>
      </c>
    </row>
    <row r="2955" spans="1:19" x14ac:dyDescent="0.35">
      <c r="A2955" s="23" t="str">
        <f t="shared" si="538"/>
        <v>Van Zaen Alain</v>
      </c>
      <c r="B2955" s="23" t="str">
        <f t="shared" si="539"/>
        <v>907.53.448.0</v>
      </c>
      <c r="C2955" s="23" t="str">
        <f t="shared" si="540"/>
        <v>R9</v>
      </c>
      <c r="D2955" s="23">
        <f t="shared" si="541"/>
        <v>0.75</v>
      </c>
      <c r="E2955" s="23" t="str">
        <f t="shared" si="542"/>
        <v>70+</v>
      </c>
      <c r="F2955" s="23" t="str">
        <f t="shared" si="543"/>
        <v>S</v>
      </c>
      <c r="G2955" s="27" t="s">
        <v>4910</v>
      </c>
      <c r="H2955" s="27" t="str">
        <f t="shared" si="537"/>
        <v/>
      </c>
      <c r="I2955" s="23" t="str">
        <f t="shared" si="544"/>
        <v>Messieurs</v>
      </c>
      <c r="J2955" t="str">
        <f t="shared" si="545"/>
        <v>448.0</v>
      </c>
      <c r="K2955">
        <f t="shared" si="546"/>
        <v>4</v>
      </c>
      <c r="L2955" s="23" t="str">
        <f t="shared" si="547"/>
        <v>R9 </v>
      </c>
      <c r="M2955" s="23" t="s">
        <v>6926</v>
      </c>
      <c r="N2955" s="23" t="s">
        <v>6927</v>
      </c>
      <c r="O2955" s="23" t="s">
        <v>2525</v>
      </c>
      <c r="P2955" s="23">
        <v>32606</v>
      </c>
      <c r="Q2955" s="23">
        <v>0.75</v>
      </c>
      <c r="R2955" s="23" t="s">
        <v>144</v>
      </c>
      <c r="S2955" s="23" t="s">
        <v>822</v>
      </c>
    </row>
    <row r="2956" spans="1:19" x14ac:dyDescent="0.35">
      <c r="A2956" s="23" t="str">
        <f t="shared" si="538"/>
        <v>Van Zijll De Jong Elliot</v>
      </c>
      <c r="B2956" s="23" t="str">
        <f t="shared" si="539"/>
        <v>907.14.213.0</v>
      </c>
      <c r="C2956" s="23" t="str">
        <f t="shared" si="540"/>
        <v>R7</v>
      </c>
      <c r="D2956" s="23">
        <f t="shared" si="541"/>
        <v>1.8879999999999999</v>
      </c>
      <c r="E2956" s="23" t="str">
        <f t="shared" si="542"/>
        <v>12&amp;U</v>
      </c>
      <c r="F2956" s="23" t="str">
        <f t="shared" si="543"/>
        <v>A</v>
      </c>
      <c r="G2956" s="27" t="s">
        <v>29</v>
      </c>
      <c r="H2956" s="27" t="str">
        <f t="shared" si="537"/>
        <v/>
      </c>
      <c r="I2956" s="23" t="str">
        <f t="shared" si="544"/>
        <v>Messieurs</v>
      </c>
      <c r="J2956" t="str">
        <f t="shared" si="545"/>
        <v>213.0</v>
      </c>
      <c r="K2956">
        <f t="shared" si="546"/>
        <v>2</v>
      </c>
      <c r="L2956" s="23" t="str">
        <f t="shared" si="547"/>
        <v>R7 </v>
      </c>
      <c r="M2956" s="23" t="s">
        <v>4244</v>
      </c>
      <c r="N2956" s="23" t="s">
        <v>4245</v>
      </c>
      <c r="O2956" s="23" t="s">
        <v>2518</v>
      </c>
      <c r="P2956" s="23">
        <v>20294</v>
      </c>
      <c r="Q2956" s="23">
        <v>1.8879999999999999</v>
      </c>
      <c r="R2956" s="23" t="s">
        <v>50</v>
      </c>
      <c r="S2956" s="23" t="s">
        <v>36</v>
      </c>
    </row>
    <row r="2957" spans="1:19" x14ac:dyDescent="0.35">
      <c r="A2957" s="23" t="str">
        <f t="shared" si="538"/>
        <v>Vanetti Bertil</v>
      </c>
      <c r="B2957" s="23" t="str">
        <f t="shared" si="539"/>
        <v>907.08.301.0</v>
      </c>
      <c r="C2957" s="23" t="str">
        <f t="shared" si="540"/>
        <v>R9</v>
      </c>
      <c r="D2957" s="23">
        <f t="shared" si="541"/>
        <v>0.75</v>
      </c>
      <c r="E2957" s="23" t="str">
        <f t="shared" si="542"/>
        <v>18&amp;U</v>
      </c>
      <c r="F2957" s="23" t="str">
        <f t="shared" si="543"/>
        <v>S</v>
      </c>
      <c r="G2957" s="27" t="s">
        <v>28</v>
      </c>
      <c r="H2957" s="27" t="str">
        <f t="shared" si="537"/>
        <v/>
      </c>
      <c r="I2957" s="23" t="str">
        <f t="shared" si="544"/>
        <v>Messieurs</v>
      </c>
      <c r="J2957" t="str">
        <f t="shared" si="545"/>
        <v>301.0</v>
      </c>
      <c r="K2957">
        <f t="shared" si="546"/>
        <v>3</v>
      </c>
      <c r="L2957" s="23" t="str">
        <f t="shared" si="547"/>
        <v>R9 </v>
      </c>
      <c r="M2957" s="23" t="s">
        <v>1504</v>
      </c>
      <c r="N2957" s="23" t="s">
        <v>1505</v>
      </c>
      <c r="O2957" s="23" t="s">
        <v>2525</v>
      </c>
      <c r="P2957" s="23">
        <v>32606</v>
      </c>
      <c r="Q2957" s="23">
        <v>0.75</v>
      </c>
      <c r="R2957" s="23" t="s">
        <v>71</v>
      </c>
      <c r="S2957" s="23" t="s">
        <v>822</v>
      </c>
    </row>
    <row r="2958" spans="1:19" x14ac:dyDescent="0.35">
      <c r="A2958" s="23" t="str">
        <f t="shared" si="538"/>
        <v>Vanyushin Sophie</v>
      </c>
      <c r="B2958" s="23" t="str">
        <f t="shared" si="539"/>
        <v>907.08.767.0</v>
      </c>
      <c r="C2958" s="23" t="str">
        <f t="shared" si="540"/>
        <v>R9</v>
      </c>
      <c r="D2958" s="23">
        <f t="shared" si="541"/>
        <v>0.75</v>
      </c>
      <c r="E2958" s="23" t="str">
        <f t="shared" si="542"/>
        <v>18&amp;U</v>
      </c>
      <c r="F2958" s="23" t="str">
        <f t="shared" si="543"/>
        <v>S</v>
      </c>
      <c r="G2958" s="27" t="s">
        <v>2783</v>
      </c>
      <c r="H2958" s="27" t="str">
        <f t="shared" si="537"/>
        <v/>
      </c>
      <c r="I2958" s="23" t="str">
        <f t="shared" si="544"/>
        <v>Dames</v>
      </c>
      <c r="J2958" t="str">
        <f t="shared" si="545"/>
        <v>767.0</v>
      </c>
      <c r="K2958">
        <f t="shared" si="546"/>
        <v>7</v>
      </c>
      <c r="L2958" s="23" t="str">
        <f t="shared" si="547"/>
        <v>R9 </v>
      </c>
      <c r="M2958" s="23" t="s">
        <v>1667</v>
      </c>
      <c r="N2958" s="23" t="s">
        <v>1668</v>
      </c>
      <c r="O2958" s="23" t="s">
        <v>2525</v>
      </c>
      <c r="P2958" s="23">
        <v>11849</v>
      </c>
      <c r="Q2958" s="23">
        <v>0.75</v>
      </c>
      <c r="R2958" s="23" t="s">
        <v>71</v>
      </c>
      <c r="S2958" s="23" t="s">
        <v>822</v>
      </c>
    </row>
    <row r="2959" spans="1:19" x14ac:dyDescent="0.35">
      <c r="A2959" s="23" t="str">
        <f t="shared" si="538"/>
        <v>Varela Thilane</v>
      </c>
      <c r="B2959" s="23" t="str">
        <f t="shared" si="539"/>
        <v>908.02.889.0</v>
      </c>
      <c r="C2959" s="23" t="str">
        <f t="shared" si="540"/>
        <v>R9</v>
      </c>
      <c r="D2959" s="23">
        <f t="shared" si="541"/>
        <v>0.75</v>
      </c>
      <c r="E2959" s="23" t="str">
        <f t="shared" si="542"/>
        <v>A</v>
      </c>
      <c r="F2959" s="23" t="str">
        <f t="shared" si="543"/>
        <v>S</v>
      </c>
      <c r="G2959" s="27" t="s">
        <v>25</v>
      </c>
      <c r="H2959" s="27" t="str">
        <f t="shared" si="537"/>
        <v/>
      </c>
      <c r="I2959" s="23" t="str">
        <f t="shared" si="544"/>
        <v>Dames</v>
      </c>
      <c r="J2959" t="str">
        <f t="shared" si="545"/>
        <v>889.0</v>
      </c>
      <c r="K2959">
        <f t="shared" si="546"/>
        <v>8</v>
      </c>
      <c r="L2959" s="23" t="str">
        <f t="shared" si="547"/>
        <v>R9 </v>
      </c>
      <c r="M2959" s="23" t="s">
        <v>401</v>
      </c>
      <c r="N2959" s="23" t="s">
        <v>402</v>
      </c>
      <c r="O2959" s="23" t="s">
        <v>2525</v>
      </c>
      <c r="P2959" s="23">
        <v>11849</v>
      </c>
      <c r="Q2959" s="23">
        <v>0.75</v>
      </c>
      <c r="R2959" s="23" t="s">
        <v>36</v>
      </c>
      <c r="S2959" s="23" t="s">
        <v>822</v>
      </c>
    </row>
    <row r="2960" spans="1:19" x14ac:dyDescent="0.35">
      <c r="A2960" s="23" t="str">
        <f t="shared" si="538"/>
        <v>Varesio Gerard</v>
      </c>
      <c r="B2960" s="23" t="str">
        <f t="shared" si="539"/>
        <v>908.42.406.0</v>
      </c>
      <c r="C2960" s="23" t="str">
        <f t="shared" si="540"/>
        <v>R9</v>
      </c>
      <c r="D2960" s="23">
        <f t="shared" si="541"/>
        <v>0.75</v>
      </c>
      <c r="E2960" s="23" t="str">
        <f t="shared" si="542"/>
        <v>80+</v>
      </c>
      <c r="F2960" s="23" t="str">
        <f t="shared" si="543"/>
        <v>S</v>
      </c>
      <c r="G2960" s="27" t="s">
        <v>3273</v>
      </c>
      <c r="H2960" s="27" t="str">
        <f t="shared" ref="H2960:H3024" si="548">IF(B2960=B2959,1,"")</f>
        <v/>
      </c>
      <c r="I2960" s="23" t="str">
        <f t="shared" si="544"/>
        <v>Messieurs</v>
      </c>
      <c r="J2960" t="str">
        <f t="shared" si="545"/>
        <v>406.0</v>
      </c>
      <c r="K2960">
        <f t="shared" si="546"/>
        <v>4</v>
      </c>
      <c r="L2960" s="23" t="str">
        <f t="shared" si="547"/>
        <v>R9 </v>
      </c>
      <c r="M2960" s="23" t="s">
        <v>3537</v>
      </c>
      <c r="N2960" s="23" t="s">
        <v>3538</v>
      </c>
      <c r="O2960" s="23" t="s">
        <v>2525</v>
      </c>
      <c r="P2960" s="23">
        <v>32606</v>
      </c>
      <c r="Q2960" s="23">
        <v>0.75</v>
      </c>
      <c r="R2960" s="23" t="s">
        <v>156</v>
      </c>
      <c r="S2960" s="23" t="s">
        <v>822</v>
      </c>
    </row>
    <row r="2961" spans="1:19" x14ac:dyDescent="0.35">
      <c r="A2961" s="23" t="str">
        <f t="shared" si="538"/>
        <v>Vassen Claire</v>
      </c>
      <c r="B2961" s="23" t="str">
        <f t="shared" si="539"/>
        <v>908.78.663.0</v>
      </c>
      <c r="C2961" s="23" t="str">
        <f t="shared" si="540"/>
        <v>R9</v>
      </c>
      <c r="D2961" s="23">
        <f t="shared" si="541"/>
        <v>0.75</v>
      </c>
      <c r="E2961" s="23" t="str">
        <f t="shared" si="542"/>
        <v>45+</v>
      </c>
      <c r="F2961" s="23" t="str">
        <f t="shared" si="543"/>
        <v>S</v>
      </c>
      <c r="G2961" s="27" t="s">
        <v>2783</v>
      </c>
      <c r="H2961" s="27" t="str">
        <f t="shared" si="548"/>
        <v/>
      </c>
      <c r="I2961" s="23" t="str">
        <f t="shared" si="544"/>
        <v>Dames</v>
      </c>
      <c r="J2961" t="str">
        <f t="shared" si="545"/>
        <v>663.0</v>
      </c>
      <c r="K2961">
        <f t="shared" si="546"/>
        <v>6</v>
      </c>
      <c r="L2961" s="23" t="str">
        <f t="shared" si="547"/>
        <v>R9 </v>
      </c>
      <c r="M2961" s="23" t="s">
        <v>1669</v>
      </c>
      <c r="N2961" s="23" t="s">
        <v>1670</v>
      </c>
      <c r="O2961" s="23" t="s">
        <v>2525</v>
      </c>
      <c r="P2961" s="23">
        <v>11849</v>
      </c>
      <c r="Q2961" s="23">
        <v>0.75</v>
      </c>
      <c r="R2961" s="23" t="s">
        <v>76</v>
      </c>
      <c r="S2961" s="23" t="s">
        <v>822</v>
      </c>
    </row>
    <row r="2962" spans="1:19" x14ac:dyDescent="0.35">
      <c r="A2962" s="23" t="str">
        <f t="shared" si="538"/>
        <v>Vassen-Auvillain Jules</v>
      </c>
      <c r="B2962" s="23" t="str">
        <f t="shared" si="539"/>
        <v>908.07.466.0</v>
      </c>
      <c r="C2962" s="23" t="str">
        <f t="shared" si="540"/>
        <v>R6</v>
      </c>
      <c r="D2962" s="23">
        <f t="shared" si="541"/>
        <v>3.7629999999999999</v>
      </c>
      <c r="E2962" s="23" t="str">
        <f t="shared" si="542"/>
        <v>A</v>
      </c>
      <c r="F2962" s="23" t="str">
        <f t="shared" si="543"/>
        <v>A</v>
      </c>
      <c r="G2962" s="27" t="s">
        <v>2783</v>
      </c>
      <c r="H2962" s="27" t="str">
        <f t="shared" si="548"/>
        <v/>
      </c>
      <c r="I2962" s="23" t="str">
        <f t="shared" si="544"/>
        <v>Messieurs</v>
      </c>
      <c r="J2962" t="str">
        <f t="shared" si="545"/>
        <v>466.0</v>
      </c>
      <c r="K2962">
        <f t="shared" si="546"/>
        <v>4</v>
      </c>
      <c r="L2962" s="23" t="str">
        <f t="shared" si="547"/>
        <v>R6 </v>
      </c>
      <c r="M2962" s="23" t="s">
        <v>798</v>
      </c>
      <c r="N2962" s="23" t="s">
        <v>799</v>
      </c>
      <c r="O2962" s="23" t="s">
        <v>2517</v>
      </c>
      <c r="P2962" s="23">
        <v>8706</v>
      </c>
      <c r="Q2962" s="23">
        <v>3.7629999999999999</v>
      </c>
      <c r="R2962" s="23" t="s">
        <v>36</v>
      </c>
      <c r="S2962" s="23" t="s">
        <v>36</v>
      </c>
    </row>
    <row r="2963" spans="1:19" x14ac:dyDescent="0.35">
      <c r="A2963" s="23" t="str">
        <f t="shared" si="538"/>
        <v>Vasyliev Danylo</v>
      </c>
      <c r="B2963" s="23" t="str">
        <f t="shared" si="539"/>
        <v>908.17.329.0</v>
      </c>
      <c r="C2963" s="23" t="str">
        <f t="shared" si="540"/>
        <v>R9</v>
      </c>
      <c r="D2963" s="23">
        <f t="shared" si="541"/>
        <v>0.75</v>
      </c>
      <c r="E2963" s="23" t="str">
        <f t="shared" si="542"/>
        <v>10&amp;U</v>
      </c>
      <c r="F2963" s="23" t="str">
        <f t="shared" si="543"/>
        <v>A</v>
      </c>
      <c r="G2963" s="27" t="s">
        <v>4909</v>
      </c>
      <c r="H2963" s="27" t="str">
        <f t="shared" si="548"/>
        <v/>
      </c>
      <c r="I2963" s="23" t="str">
        <f t="shared" si="544"/>
        <v>Messieurs</v>
      </c>
      <c r="J2963" t="str">
        <f t="shared" si="545"/>
        <v>329.0</v>
      </c>
      <c r="K2963">
        <f t="shared" si="546"/>
        <v>3</v>
      </c>
      <c r="L2963" s="23" t="str">
        <f t="shared" si="547"/>
        <v>R9 </v>
      </c>
      <c r="M2963" s="23" t="s">
        <v>5861</v>
      </c>
      <c r="N2963" s="23" t="s">
        <v>5862</v>
      </c>
      <c r="O2963" s="23" t="s">
        <v>2525</v>
      </c>
      <c r="P2963" s="23">
        <v>32606</v>
      </c>
      <c r="Q2963" s="23">
        <v>0.75</v>
      </c>
      <c r="R2963" s="23" t="s">
        <v>106</v>
      </c>
      <c r="S2963" s="23" t="s">
        <v>36</v>
      </c>
    </row>
    <row r="2964" spans="1:19" x14ac:dyDescent="0.35">
      <c r="A2964" s="23" t="str">
        <f t="shared" si="538"/>
        <v>Vasyliev Oleg</v>
      </c>
      <c r="B2964" s="23" t="str">
        <f t="shared" si="539"/>
        <v>908.91.129.0</v>
      </c>
      <c r="C2964" s="23" t="str">
        <f t="shared" si="540"/>
        <v>R6</v>
      </c>
      <c r="D2964" s="23">
        <f t="shared" si="541"/>
        <v>4.0170000000000003</v>
      </c>
      <c r="E2964" s="23" t="str">
        <f t="shared" si="542"/>
        <v>35+</v>
      </c>
      <c r="F2964" s="23" t="str">
        <f t="shared" si="543"/>
        <v>A</v>
      </c>
      <c r="G2964" s="27" t="s">
        <v>4909</v>
      </c>
      <c r="H2964" s="27" t="str">
        <f t="shared" si="548"/>
        <v/>
      </c>
      <c r="I2964" s="23" t="str">
        <f t="shared" si="544"/>
        <v>Messieurs</v>
      </c>
      <c r="J2964" t="str">
        <f t="shared" si="545"/>
        <v>129.0</v>
      </c>
      <c r="K2964">
        <f t="shared" si="546"/>
        <v>1</v>
      </c>
      <c r="L2964" s="23" t="str">
        <f t="shared" si="547"/>
        <v>R6 </v>
      </c>
      <c r="M2964" s="23" t="s">
        <v>5681</v>
      </c>
      <c r="N2964" s="23" t="s">
        <v>5682</v>
      </c>
      <c r="O2964" s="23" t="s">
        <v>2517</v>
      </c>
      <c r="P2964" s="23">
        <v>7574</v>
      </c>
      <c r="Q2964" s="23">
        <v>4.0170000000000003</v>
      </c>
      <c r="R2964" s="23" t="s">
        <v>42</v>
      </c>
      <c r="S2964" s="23" t="s">
        <v>36</v>
      </c>
    </row>
    <row r="2965" spans="1:19" x14ac:dyDescent="0.35">
      <c r="A2965" s="23" t="str">
        <f t="shared" si="538"/>
        <v>Vasyliev Roman</v>
      </c>
      <c r="B2965" s="23" t="str">
        <f t="shared" si="539"/>
        <v>908.15.286.0</v>
      </c>
      <c r="C2965" s="23" t="str">
        <f t="shared" si="540"/>
        <v>R9</v>
      </c>
      <c r="D2965" s="23">
        <f t="shared" si="541"/>
        <v>0.75</v>
      </c>
      <c r="E2965" s="23" t="str">
        <f t="shared" si="542"/>
        <v>12&amp;U</v>
      </c>
      <c r="F2965" s="23" t="str">
        <f t="shared" si="543"/>
        <v>A</v>
      </c>
      <c r="G2965" s="27" t="s">
        <v>4909</v>
      </c>
      <c r="H2965" s="27" t="str">
        <f t="shared" si="548"/>
        <v/>
      </c>
      <c r="I2965" s="23" t="str">
        <f t="shared" si="544"/>
        <v>Messieurs</v>
      </c>
      <c r="J2965" t="str">
        <f t="shared" si="545"/>
        <v>286.0</v>
      </c>
      <c r="K2965">
        <f t="shared" si="546"/>
        <v>2</v>
      </c>
      <c r="L2965" s="23" t="str">
        <f t="shared" si="547"/>
        <v>R9 </v>
      </c>
      <c r="M2965" s="23" t="s">
        <v>5939</v>
      </c>
      <c r="N2965" s="23" t="s">
        <v>5940</v>
      </c>
      <c r="O2965" s="23" t="s">
        <v>2525</v>
      </c>
      <c r="P2965" s="23">
        <v>32606</v>
      </c>
      <c r="Q2965" s="23">
        <v>0.75</v>
      </c>
      <c r="R2965" s="23" t="s">
        <v>50</v>
      </c>
      <c r="S2965" s="23" t="s">
        <v>36</v>
      </c>
    </row>
    <row r="2966" spans="1:19" x14ac:dyDescent="0.35">
      <c r="A2966" s="23" t="str">
        <f t="shared" si="538"/>
        <v>Vaucher Didier</v>
      </c>
      <c r="B2966" s="23" t="str">
        <f t="shared" si="539"/>
        <v>909.68.445.0</v>
      </c>
      <c r="C2966" s="23" t="str">
        <f t="shared" si="540"/>
        <v>R8</v>
      </c>
      <c r="D2966" s="23">
        <f t="shared" si="541"/>
        <v>1.361</v>
      </c>
      <c r="E2966" s="23" t="str">
        <f t="shared" si="542"/>
        <v>55+</v>
      </c>
      <c r="F2966" s="23" t="str">
        <f t="shared" si="543"/>
        <v>A</v>
      </c>
      <c r="G2966" s="27" t="s">
        <v>3274</v>
      </c>
      <c r="H2966" s="27" t="str">
        <f t="shared" si="548"/>
        <v/>
      </c>
      <c r="I2966" s="23" t="str">
        <f t="shared" si="544"/>
        <v>Messieurs</v>
      </c>
      <c r="J2966" t="str">
        <f t="shared" si="545"/>
        <v>445.0</v>
      </c>
      <c r="K2966">
        <f t="shared" si="546"/>
        <v>4</v>
      </c>
      <c r="L2966" s="23" t="str">
        <f t="shared" si="547"/>
        <v>R8 </v>
      </c>
      <c r="M2966" s="23" t="s">
        <v>3722</v>
      </c>
      <c r="N2966" s="23" t="s">
        <v>3723</v>
      </c>
      <c r="O2966" s="23" t="s">
        <v>2522</v>
      </c>
      <c r="P2966" s="23">
        <v>25058</v>
      </c>
      <c r="Q2966" s="23">
        <v>1.361</v>
      </c>
      <c r="R2966" s="23" t="s">
        <v>53</v>
      </c>
      <c r="S2966" s="23" t="s">
        <v>36</v>
      </c>
    </row>
    <row r="2967" spans="1:19" x14ac:dyDescent="0.35">
      <c r="A2967" s="23" t="str">
        <f t="shared" si="538"/>
        <v>Vaucher Joris</v>
      </c>
      <c r="B2967" s="23" t="str">
        <f t="shared" si="539"/>
        <v>909.89.380.0</v>
      </c>
      <c r="C2967" s="23" t="str">
        <f t="shared" si="540"/>
        <v>R6</v>
      </c>
      <c r="D2967" s="23">
        <f t="shared" si="541"/>
        <v>4.4580000000000002</v>
      </c>
      <c r="E2967" s="23" t="str">
        <f t="shared" si="542"/>
        <v>35+</v>
      </c>
      <c r="F2967" s="23" t="str">
        <f t="shared" si="543"/>
        <v>A</v>
      </c>
      <c r="G2967" s="27" t="s">
        <v>2786</v>
      </c>
      <c r="H2967" s="27" t="str">
        <f t="shared" si="548"/>
        <v/>
      </c>
      <c r="I2967" s="23" t="str">
        <f t="shared" si="544"/>
        <v>Messieurs</v>
      </c>
      <c r="J2967" t="str">
        <f t="shared" si="545"/>
        <v>380.0</v>
      </c>
      <c r="K2967">
        <f t="shared" si="546"/>
        <v>3</v>
      </c>
      <c r="L2967" s="23" t="str">
        <f t="shared" si="547"/>
        <v>R6 </v>
      </c>
      <c r="M2967" s="23" t="s">
        <v>2980</v>
      </c>
      <c r="N2967" s="23" t="s">
        <v>2981</v>
      </c>
      <c r="O2967" s="23" t="s">
        <v>2517</v>
      </c>
      <c r="P2967" s="23">
        <v>5978</v>
      </c>
      <c r="Q2967" s="23">
        <v>4.4580000000000002</v>
      </c>
      <c r="R2967" s="23" t="s">
        <v>42</v>
      </c>
      <c r="S2967" s="23" t="s">
        <v>36</v>
      </c>
    </row>
    <row r="2968" spans="1:19" x14ac:dyDescent="0.35">
      <c r="A2968" s="23" t="str">
        <f t="shared" si="538"/>
        <v>Vaucher Samuel</v>
      </c>
      <c r="B2968" s="23" t="str">
        <f t="shared" si="539"/>
        <v>909.05.431.0</v>
      </c>
      <c r="C2968" s="23" t="str">
        <f t="shared" si="540"/>
        <v>R9</v>
      </c>
      <c r="D2968" s="23">
        <f t="shared" si="541"/>
        <v>0.75</v>
      </c>
      <c r="E2968" s="23" t="str">
        <f t="shared" si="542"/>
        <v>A</v>
      </c>
      <c r="F2968" s="23" t="str">
        <f t="shared" si="543"/>
        <v>S</v>
      </c>
      <c r="G2968" s="27" t="s">
        <v>2783</v>
      </c>
      <c r="H2968" s="27" t="str">
        <f t="shared" si="548"/>
        <v/>
      </c>
      <c r="I2968" s="23" t="str">
        <f t="shared" si="544"/>
        <v>Messieurs</v>
      </c>
      <c r="J2968" t="str">
        <f t="shared" si="545"/>
        <v>431.0</v>
      </c>
      <c r="K2968">
        <f t="shared" si="546"/>
        <v>4</v>
      </c>
      <c r="L2968" s="23" t="str">
        <f t="shared" si="547"/>
        <v>R9 </v>
      </c>
      <c r="M2968" s="23" t="s">
        <v>2496</v>
      </c>
      <c r="N2968" s="23" t="s">
        <v>2497</v>
      </c>
      <c r="O2968" s="23" t="s">
        <v>2525</v>
      </c>
      <c r="P2968" s="23">
        <v>32606</v>
      </c>
      <c r="Q2968" s="23">
        <v>0.75</v>
      </c>
      <c r="R2968" s="23" t="s">
        <v>36</v>
      </c>
      <c r="S2968" s="23" t="s">
        <v>822</v>
      </c>
    </row>
    <row r="2969" spans="1:19" x14ac:dyDescent="0.35">
      <c r="A2969" s="23" t="str">
        <f t="shared" ref="A2969" si="549">+N2969</f>
        <v xml:space="preserve">VAUDAUX Jean </v>
      </c>
      <c r="B2969" s="23" t="str">
        <f t="shared" ref="B2969" si="550">+M2969</f>
        <v>749.73.262.0</v>
      </c>
      <c r="C2969" s="23" t="str">
        <f t="shared" ref="C2969" si="551">LEFT(L2969,2)</f>
        <v>R9</v>
      </c>
      <c r="D2969" s="23">
        <f t="shared" ref="D2969" si="552">+Q2969</f>
        <v>0.745</v>
      </c>
      <c r="E2969" s="23" t="str">
        <f t="shared" ref="E2969" si="553">+R2969</f>
        <v>50+</v>
      </c>
      <c r="F2969" s="23" t="str">
        <f t="shared" ref="F2969" si="554">+S2969</f>
        <v>A</v>
      </c>
      <c r="G2969" s="27" t="s">
        <v>497</v>
      </c>
      <c r="H2969" s="27" t="str">
        <f>IF(B2969=B2967,1,"")</f>
        <v/>
      </c>
      <c r="I2969" s="23" t="str">
        <f t="shared" ref="I2969" si="555">IF(K2969&gt;4,"Dames","Messieurs")</f>
        <v>Messieurs</v>
      </c>
      <c r="J2969" t="str">
        <f t="shared" ref="J2969" si="556">RIGHT(B2969,5)</f>
        <v>262.0</v>
      </c>
      <c r="K2969">
        <f t="shared" ref="K2969" si="557">VALUE(LEFT(J2969,1))</f>
        <v>2</v>
      </c>
      <c r="L2969" s="23" t="str">
        <f t="shared" ref="L2969" si="558">+O2969</f>
        <v>R9 </v>
      </c>
      <c r="M2969" s="23" t="s">
        <v>7103</v>
      </c>
      <c r="N2969" s="23" t="s">
        <v>7104</v>
      </c>
      <c r="O2969" s="23" t="s">
        <v>2525</v>
      </c>
      <c r="P2969" s="23">
        <v>44992</v>
      </c>
      <c r="Q2969" s="23">
        <v>0.745</v>
      </c>
      <c r="R2969" s="23" t="s">
        <v>39</v>
      </c>
      <c r="S2969" s="23" t="s">
        <v>36</v>
      </c>
    </row>
    <row r="2970" spans="1:19" x14ac:dyDescent="0.35">
      <c r="A2970" s="23" t="str">
        <f t="shared" si="538"/>
        <v>Vauthey Damien</v>
      </c>
      <c r="B2970" s="23" t="str">
        <f t="shared" si="539"/>
        <v>909.93.208.0</v>
      </c>
      <c r="C2970" s="23" t="str">
        <f t="shared" si="540"/>
        <v>R5</v>
      </c>
      <c r="D2970" s="23">
        <f t="shared" si="541"/>
        <v>4.8689999999999998</v>
      </c>
      <c r="E2970" s="23" t="str">
        <f t="shared" si="542"/>
        <v>A</v>
      </c>
      <c r="F2970" s="23" t="str">
        <f t="shared" si="543"/>
        <v>S</v>
      </c>
      <c r="G2970" s="27" t="s">
        <v>2786</v>
      </c>
      <c r="H2970" s="27" t="str">
        <f>IF(B2970=B2968,1,"")</f>
        <v/>
      </c>
      <c r="I2970" s="23" t="str">
        <f t="shared" si="544"/>
        <v>Messieurs</v>
      </c>
      <c r="J2970" t="str">
        <f t="shared" si="545"/>
        <v>208.0</v>
      </c>
      <c r="K2970">
        <f t="shared" si="546"/>
        <v>2</v>
      </c>
      <c r="L2970" s="23" t="str">
        <f t="shared" si="547"/>
        <v>R5 </v>
      </c>
      <c r="M2970" s="23" t="s">
        <v>4922</v>
      </c>
      <c r="N2970" s="23" t="s">
        <v>4923</v>
      </c>
      <c r="O2970" s="23" t="s">
        <v>2536</v>
      </c>
      <c r="P2970" s="23">
        <v>4641</v>
      </c>
      <c r="Q2970" s="23">
        <v>4.8689999999999998</v>
      </c>
      <c r="R2970" s="23" t="s">
        <v>36</v>
      </c>
      <c r="S2970" s="23" t="s">
        <v>822</v>
      </c>
    </row>
    <row r="2971" spans="1:19" x14ac:dyDescent="0.35">
      <c r="A2971" s="23" t="str">
        <f t="shared" si="538"/>
        <v>Vechec Nicolas</v>
      </c>
      <c r="B2971" s="23" t="str">
        <f t="shared" si="539"/>
        <v>910.10.322.0</v>
      </c>
      <c r="C2971" s="23" t="str">
        <f t="shared" si="540"/>
        <v>R7</v>
      </c>
      <c r="D2971" s="23">
        <f t="shared" si="541"/>
        <v>2.3130000000000002</v>
      </c>
      <c r="E2971" s="23" t="str">
        <f t="shared" si="542"/>
        <v>16&amp;U</v>
      </c>
      <c r="F2971" s="23" t="str">
        <f t="shared" si="543"/>
        <v>A</v>
      </c>
      <c r="G2971" s="27" t="s">
        <v>3274</v>
      </c>
      <c r="H2971" s="27" t="str">
        <f t="shared" si="548"/>
        <v/>
      </c>
      <c r="I2971" s="23" t="str">
        <f t="shared" si="544"/>
        <v>Messieurs</v>
      </c>
      <c r="J2971" t="str">
        <f t="shared" si="545"/>
        <v>322.0</v>
      </c>
      <c r="K2971">
        <f t="shared" si="546"/>
        <v>3</v>
      </c>
      <c r="L2971" s="23" t="str">
        <f t="shared" si="547"/>
        <v>R7 </v>
      </c>
      <c r="M2971" s="23" t="s">
        <v>3688</v>
      </c>
      <c r="N2971" s="23" t="s">
        <v>3689</v>
      </c>
      <c r="O2971" s="23" t="s">
        <v>2518</v>
      </c>
      <c r="P2971" s="23">
        <v>17126</v>
      </c>
      <c r="Q2971" s="23">
        <v>2.3130000000000002</v>
      </c>
      <c r="R2971" s="23" t="s">
        <v>85</v>
      </c>
      <c r="S2971" s="23" t="s">
        <v>36</v>
      </c>
    </row>
    <row r="2972" spans="1:19" x14ac:dyDescent="0.35">
      <c r="A2972" s="23" t="str">
        <f t="shared" si="538"/>
        <v>Velasquez Fernando</v>
      </c>
      <c r="B2972" s="23" t="str">
        <f t="shared" si="539"/>
        <v>910.55.244.0</v>
      </c>
      <c r="C2972" s="23" t="str">
        <f t="shared" si="540"/>
        <v>R9</v>
      </c>
      <c r="D2972" s="23">
        <f t="shared" si="541"/>
        <v>0.75</v>
      </c>
      <c r="E2972" s="23" t="str">
        <f t="shared" si="542"/>
        <v>70+</v>
      </c>
      <c r="F2972" s="23" t="str">
        <f t="shared" si="543"/>
        <v>S</v>
      </c>
      <c r="G2972" s="27" t="s">
        <v>5553</v>
      </c>
      <c r="H2972" s="27" t="str">
        <f t="shared" si="548"/>
        <v/>
      </c>
      <c r="I2972" s="23" t="str">
        <f t="shared" si="544"/>
        <v>Messieurs</v>
      </c>
      <c r="J2972" t="str">
        <f t="shared" si="545"/>
        <v>244.0</v>
      </c>
      <c r="K2972">
        <f t="shared" si="546"/>
        <v>2</v>
      </c>
      <c r="L2972" s="23" t="str">
        <f t="shared" si="547"/>
        <v>R9 </v>
      </c>
      <c r="M2972" s="23" t="s">
        <v>5401</v>
      </c>
      <c r="N2972" s="23" t="s">
        <v>5402</v>
      </c>
      <c r="O2972" s="23" t="s">
        <v>2525</v>
      </c>
      <c r="P2972" s="23">
        <v>32606</v>
      </c>
      <c r="Q2972" s="23">
        <v>0.75</v>
      </c>
      <c r="R2972" s="23" t="s">
        <v>144</v>
      </c>
      <c r="S2972" s="23" t="s">
        <v>822</v>
      </c>
    </row>
    <row r="2973" spans="1:19" x14ac:dyDescent="0.35">
      <c r="A2973" s="23" t="str">
        <f t="shared" si="538"/>
        <v>Velickovic Toplica</v>
      </c>
      <c r="B2973" s="23" t="str">
        <f t="shared" si="539"/>
        <v>910.65.448.0</v>
      </c>
      <c r="C2973" s="23" t="str">
        <f t="shared" si="540"/>
        <v>R7</v>
      </c>
      <c r="D2973" s="23">
        <f t="shared" si="541"/>
        <v>2.9620000000000002</v>
      </c>
      <c r="E2973" s="23" t="str">
        <f t="shared" si="542"/>
        <v>60+</v>
      </c>
      <c r="F2973" s="23" t="str">
        <f t="shared" si="543"/>
        <v>A</v>
      </c>
      <c r="G2973" s="27" t="s">
        <v>29</v>
      </c>
      <c r="H2973" s="27" t="str">
        <f t="shared" si="548"/>
        <v/>
      </c>
      <c r="I2973" s="23" t="str">
        <f t="shared" si="544"/>
        <v>Messieurs</v>
      </c>
      <c r="J2973" t="str">
        <f t="shared" si="545"/>
        <v>448.0</v>
      </c>
      <c r="K2973">
        <f t="shared" si="546"/>
        <v>4</v>
      </c>
      <c r="L2973" s="23" t="str">
        <f t="shared" si="547"/>
        <v>R7 </v>
      </c>
      <c r="M2973" s="23" t="s">
        <v>4178</v>
      </c>
      <c r="N2973" s="23" t="s">
        <v>4179</v>
      </c>
      <c r="O2973" s="23" t="s">
        <v>2518</v>
      </c>
      <c r="P2973" s="23">
        <v>12916</v>
      </c>
      <c r="Q2973" s="23">
        <v>2.9620000000000002</v>
      </c>
      <c r="R2973" s="23" t="s">
        <v>47</v>
      </c>
      <c r="S2973" s="23" t="s">
        <v>36</v>
      </c>
    </row>
    <row r="2974" spans="1:19" x14ac:dyDescent="0.35">
      <c r="A2974" s="23" t="str">
        <f t="shared" si="538"/>
        <v>Vencel Michaela</v>
      </c>
      <c r="B2974" s="23" t="str">
        <f t="shared" si="539"/>
        <v>910.96.613.0</v>
      </c>
      <c r="C2974" s="23" t="str">
        <f t="shared" si="540"/>
        <v>R5</v>
      </c>
      <c r="D2974" s="23">
        <f t="shared" si="541"/>
        <v>5.4939999999999998</v>
      </c>
      <c r="E2974" s="23" t="str">
        <f t="shared" si="542"/>
        <v>30+</v>
      </c>
      <c r="F2974" s="23" t="str">
        <f t="shared" si="543"/>
        <v>S</v>
      </c>
      <c r="G2974" s="27" t="s">
        <v>1733</v>
      </c>
      <c r="H2974" s="27" t="str">
        <f t="shared" si="548"/>
        <v/>
      </c>
      <c r="I2974" s="23" t="str">
        <f t="shared" si="544"/>
        <v>Dames</v>
      </c>
      <c r="J2974" t="str">
        <f t="shared" si="545"/>
        <v>613.0</v>
      </c>
      <c r="K2974">
        <f t="shared" si="546"/>
        <v>6</v>
      </c>
      <c r="L2974" s="23" t="str">
        <f t="shared" si="547"/>
        <v>R5 </v>
      </c>
      <c r="M2974" s="23" t="s">
        <v>3922</v>
      </c>
      <c r="N2974" s="23" t="s">
        <v>3923</v>
      </c>
      <c r="O2974" s="23" t="s">
        <v>2536</v>
      </c>
      <c r="P2974" s="23">
        <v>1163</v>
      </c>
      <c r="Q2974" s="23">
        <v>5.4939999999999998</v>
      </c>
      <c r="R2974" s="23" t="s">
        <v>35</v>
      </c>
      <c r="S2974" s="23" t="s">
        <v>822</v>
      </c>
    </row>
    <row r="2975" spans="1:19" x14ac:dyDescent="0.35">
      <c r="A2975" s="23" t="str">
        <f t="shared" si="538"/>
        <v>Venetz Savioz Silvia</v>
      </c>
      <c r="B2975" s="23" t="str">
        <f t="shared" si="539"/>
        <v>910.64.849.0</v>
      </c>
      <c r="C2975" s="23" t="str">
        <f t="shared" si="540"/>
        <v>R9</v>
      </c>
      <c r="D2975" s="23">
        <f t="shared" si="541"/>
        <v>0.75</v>
      </c>
      <c r="E2975" s="23" t="str">
        <f t="shared" si="542"/>
        <v>60+</v>
      </c>
      <c r="F2975" s="23" t="str">
        <f t="shared" si="543"/>
        <v>S</v>
      </c>
      <c r="G2975" s="27" t="s">
        <v>493</v>
      </c>
      <c r="H2975" s="27" t="str">
        <f t="shared" si="548"/>
        <v/>
      </c>
      <c r="I2975" s="23" t="str">
        <f t="shared" si="544"/>
        <v>Dames</v>
      </c>
      <c r="J2975" t="str">
        <f t="shared" si="545"/>
        <v>849.0</v>
      </c>
      <c r="K2975">
        <f t="shared" si="546"/>
        <v>8</v>
      </c>
      <c r="L2975" s="23" t="str">
        <f t="shared" si="547"/>
        <v>R9 </v>
      </c>
      <c r="M2975" s="23" t="s">
        <v>449</v>
      </c>
      <c r="N2975" s="23" t="s">
        <v>450</v>
      </c>
      <c r="O2975" s="23" t="s">
        <v>2525</v>
      </c>
      <c r="P2975" s="23">
        <v>11849</v>
      </c>
      <c r="Q2975" s="23">
        <v>0.75</v>
      </c>
      <c r="R2975" s="23" t="s">
        <v>47</v>
      </c>
      <c r="S2975" s="23" t="s">
        <v>822</v>
      </c>
    </row>
    <row r="2976" spans="1:19" x14ac:dyDescent="0.35">
      <c r="A2976" s="23" t="str">
        <f t="shared" si="538"/>
        <v>Ventura François</v>
      </c>
      <c r="B2976" s="23" t="str">
        <f t="shared" si="539"/>
        <v>910.67.129.0</v>
      </c>
      <c r="C2976" s="23" t="str">
        <f t="shared" si="540"/>
        <v>R7</v>
      </c>
      <c r="D2976" s="23">
        <f t="shared" si="541"/>
        <v>2.3929999999999998</v>
      </c>
      <c r="E2976" s="23" t="str">
        <f t="shared" si="542"/>
        <v>55+</v>
      </c>
      <c r="F2976" s="23" t="str">
        <f t="shared" si="543"/>
        <v>A</v>
      </c>
      <c r="G2976" s="27" t="s">
        <v>2783</v>
      </c>
      <c r="H2976" s="27" t="str">
        <f t="shared" si="548"/>
        <v/>
      </c>
      <c r="I2976" s="23" t="str">
        <f t="shared" si="544"/>
        <v>Messieurs</v>
      </c>
      <c r="J2976" t="str">
        <f t="shared" si="545"/>
        <v>129.0</v>
      </c>
      <c r="K2976">
        <f t="shared" si="546"/>
        <v>1</v>
      </c>
      <c r="L2976" s="23" t="str">
        <f t="shared" si="547"/>
        <v>R7 </v>
      </c>
      <c r="M2976" s="23" t="s">
        <v>800</v>
      </c>
      <c r="N2976" s="23" t="s">
        <v>801</v>
      </c>
      <c r="O2976" s="23" t="s">
        <v>2518</v>
      </c>
      <c r="P2976" s="23">
        <v>16538</v>
      </c>
      <c r="Q2976" s="23">
        <v>2.3929999999999998</v>
      </c>
      <c r="R2976" s="23" t="s">
        <v>53</v>
      </c>
      <c r="S2976" s="23" t="s">
        <v>36</v>
      </c>
    </row>
    <row r="2977" spans="1:19" x14ac:dyDescent="0.35">
      <c r="A2977" s="23" t="str">
        <f t="shared" si="538"/>
        <v>Ventura giuseppe</v>
      </c>
      <c r="B2977" s="23" t="str">
        <f t="shared" si="539"/>
        <v>910.89.250.0</v>
      </c>
      <c r="C2977" s="23" t="str">
        <f t="shared" si="540"/>
        <v>R9</v>
      </c>
      <c r="D2977" s="23">
        <f t="shared" si="541"/>
        <v>0.75</v>
      </c>
      <c r="E2977" s="23" t="str">
        <f t="shared" si="542"/>
        <v>35+</v>
      </c>
      <c r="F2977" s="23" t="str">
        <f t="shared" si="543"/>
        <v>S</v>
      </c>
      <c r="G2977" s="27" t="s">
        <v>497</v>
      </c>
      <c r="H2977" s="27" t="str">
        <f t="shared" si="548"/>
        <v/>
      </c>
      <c r="I2977" s="23" t="str">
        <f t="shared" si="544"/>
        <v>Messieurs</v>
      </c>
      <c r="J2977" t="str">
        <f t="shared" si="545"/>
        <v>250.0</v>
      </c>
      <c r="K2977">
        <f t="shared" si="546"/>
        <v>2</v>
      </c>
      <c r="L2977" s="23" t="str">
        <f t="shared" si="547"/>
        <v>R9 </v>
      </c>
      <c r="M2977" s="23" t="s">
        <v>617</v>
      </c>
      <c r="N2977" s="23" t="s">
        <v>618</v>
      </c>
      <c r="O2977" s="23" t="s">
        <v>2525</v>
      </c>
      <c r="P2977" s="23">
        <v>32606</v>
      </c>
      <c r="Q2977" s="23">
        <v>0.75</v>
      </c>
      <c r="R2977" s="23" t="s">
        <v>42</v>
      </c>
      <c r="S2977" s="23" t="s">
        <v>822</v>
      </c>
    </row>
    <row r="2978" spans="1:19" x14ac:dyDescent="0.35">
      <c r="A2978" s="23" t="str">
        <f t="shared" si="538"/>
        <v>Venturi Marco</v>
      </c>
      <c r="B2978" s="23" t="str">
        <f t="shared" si="539"/>
        <v>910.83.262.0</v>
      </c>
      <c r="C2978" s="23" t="str">
        <f t="shared" si="540"/>
        <v>R8</v>
      </c>
      <c r="D2978" s="23">
        <f t="shared" si="541"/>
        <v>1.776</v>
      </c>
      <c r="E2978" s="23" t="str">
        <f t="shared" si="542"/>
        <v>40+</v>
      </c>
      <c r="F2978" s="23" t="str">
        <f t="shared" si="543"/>
        <v>A</v>
      </c>
      <c r="G2978" s="27" t="s">
        <v>4910</v>
      </c>
      <c r="H2978" s="27" t="str">
        <f t="shared" si="548"/>
        <v/>
      </c>
      <c r="I2978" s="23" t="str">
        <f t="shared" si="544"/>
        <v>Messieurs</v>
      </c>
      <c r="J2978" t="str">
        <f t="shared" si="545"/>
        <v>262.0</v>
      </c>
      <c r="K2978">
        <f t="shared" si="546"/>
        <v>2</v>
      </c>
      <c r="L2978" s="23" t="str">
        <f t="shared" si="547"/>
        <v>R8 </v>
      </c>
      <c r="M2978" s="23" t="s">
        <v>6722</v>
      </c>
      <c r="N2978" s="23" t="s">
        <v>6723</v>
      </c>
      <c r="O2978" s="23" t="s">
        <v>2522</v>
      </c>
      <c r="P2978" s="23">
        <v>21201</v>
      </c>
      <c r="Q2978" s="23">
        <v>1.776</v>
      </c>
      <c r="R2978" s="23" t="s">
        <v>68</v>
      </c>
      <c r="S2978" s="23" t="s">
        <v>36</v>
      </c>
    </row>
    <row r="2979" spans="1:19" x14ac:dyDescent="0.35">
      <c r="A2979" s="23" t="str">
        <f t="shared" si="538"/>
        <v>Verdasco Raphael</v>
      </c>
      <c r="B2979" s="23" t="str">
        <f t="shared" si="539"/>
        <v>910.61.389.0</v>
      </c>
      <c r="C2979" s="23" t="str">
        <f t="shared" si="540"/>
        <v>R9</v>
      </c>
      <c r="D2979" s="23">
        <f t="shared" si="541"/>
        <v>0.75</v>
      </c>
      <c r="E2979" s="23" t="str">
        <f t="shared" si="542"/>
        <v>65+</v>
      </c>
      <c r="F2979" s="23" t="str">
        <f t="shared" si="543"/>
        <v>S</v>
      </c>
      <c r="G2979" s="27" t="s">
        <v>5553</v>
      </c>
      <c r="H2979" s="27" t="str">
        <f t="shared" si="548"/>
        <v/>
      </c>
      <c r="I2979" s="23" t="str">
        <f t="shared" si="544"/>
        <v>Messieurs</v>
      </c>
      <c r="J2979" t="str">
        <f t="shared" si="545"/>
        <v>389.0</v>
      </c>
      <c r="K2979">
        <f t="shared" si="546"/>
        <v>3</v>
      </c>
      <c r="L2979" s="23" t="str">
        <f t="shared" si="547"/>
        <v>R9 </v>
      </c>
      <c r="M2979" s="23" t="s">
        <v>5435</v>
      </c>
      <c r="N2979" s="23" t="s">
        <v>5436</v>
      </c>
      <c r="O2979" s="23" t="s">
        <v>2525</v>
      </c>
      <c r="P2979" s="23">
        <v>32606</v>
      </c>
      <c r="Q2979" s="23">
        <v>0.75</v>
      </c>
      <c r="R2979" s="23" t="s">
        <v>96</v>
      </c>
      <c r="S2979" s="23" t="s">
        <v>822</v>
      </c>
    </row>
    <row r="2980" spans="1:19" x14ac:dyDescent="0.35">
      <c r="A2980" s="23" t="str">
        <f t="shared" si="538"/>
        <v>Verdasco Raphaël</v>
      </c>
      <c r="B2980" s="23" t="str">
        <f t="shared" si="539"/>
        <v>749.61.389.0</v>
      </c>
      <c r="C2980" s="23" t="str">
        <f t="shared" si="540"/>
        <v>R9</v>
      </c>
      <c r="D2980" s="23">
        <f t="shared" si="541"/>
        <v>0.745</v>
      </c>
      <c r="E2980" s="23" t="str">
        <f t="shared" si="542"/>
        <v>65+</v>
      </c>
      <c r="F2980" s="23" t="str">
        <f t="shared" si="543"/>
        <v>A</v>
      </c>
      <c r="G2980" s="27" t="s">
        <v>5553</v>
      </c>
      <c r="H2980" s="27" t="str">
        <f t="shared" si="548"/>
        <v/>
      </c>
      <c r="I2980" s="23" t="str">
        <f t="shared" si="544"/>
        <v>Messieurs</v>
      </c>
      <c r="J2980" t="str">
        <f t="shared" si="545"/>
        <v>389.0</v>
      </c>
      <c r="K2980">
        <f t="shared" si="546"/>
        <v>3</v>
      </c>
      <c r="L2980" s="23" t="str">
        <f t="shared" si="547"/>
        <v>R9 </v>
      </c>
      <c r="M2980" s="23" t="s">
        <v>5539</v>
      </c>
      <c r="N2980" s="23" t="s">
        <v>5540</v>
      </c>
      <c r="O2980" s="23" t="s">
        <v>2525</v>
      </c>
      <c r="P2980" s="23">
        <v>44992</v>
      </c>
      <c r="Q2980" s="23">
        <v>0.745</v>
      </c>
      <c r="R2980" s="23" t="s">
        <v>96</v>
      </c>
      <c r="S2980" s="23" t="s">
        <v>36</v>
      </c>
    </row>
    <row r="2981" spans="1:19" x14ac:dyDescent="0.35">
      <c r="A2981" s="23" t="str">
        <f t="shared" si="538"/>
        <v>Verdasco Raphael junior</v>
      </c>
      <c r="B2981" s="23" t="str">
        <f t="shared" si="539"/>
        <v>910.97.233.0</v>
      </c>
      <c r="C2981" s="23" t="str">
        <f t="shared" si="540"/>
        <v>R7</v>
      </c>
      <c r="D2981" s="23">
        <f t="shared" si="541"/>
        <v>2.266</v>
      </c>
      <c r="E2981" s="23" t="str">
        <f t="shared" si="542"/>
        <v>A</v>
      </c>
      <c r="F2981" s="23" t="str">
        <f t="shared" si="543"/>
        <v>A</v>
      </c>
      <c r="G2981" s="27" t="s">
        <v>5553</v>
      </c>
      <c r="H2981" s="27" t="str">
        <f t="shared" si="548"/>
        <v/>
      </c>
      <c r="I2981" s="23" t="str">
        <f t="shared" si="544"/>
        <v>Messieurs</v>
      </c>
      <c r="J2981" t="str">
        <f t="shared" si="545"/>
        <v>233.0</v>
      </c>
      <c r="K2981">
        <f t="shared" si="546"/>
        <v>2</v>
      </c>
      <c r="L2981" s="23" t="str">
        <f t="shared" si="547"/>
        <v>R7 </v>
      </c>
      <c r="M2981" s="23" t="s">
        <v>5193</v>
      </c>
      <c r="N2981" s="23" t="s">
        <v>5194</v>
      </c>
      <c r="O2981" s="23" t="s">
        <v>2518</v>
      </c>
      <c r="P2981" s="23">
        <v>17466</v>
      </c>
      <c r="Q2981" s="23">
        <v>2.266</v>
      </c>
      <c r="R2981" s="23" t="s">
        <v>36</v>
      </c>
      <c r="S2981" s="23" t="s">
        <v>36</v>
      </c>
    </row>
    <row r="2982" spans="1:19" x14ac:dyDescent="0.35">
      <c r="A2982" s="23" t="str">
        <f t="shared" si="538"/>
        <v>Verdasco Romina</v>
      </c>
      <c r="B2982" s="23" t="str">
        <f t="shared" si="539"/>
        <v>910.88.657.0</v>
      </c>
      <c r="C2982" s="23" t="str">
        <f t="shared" si="540"/>
        <v>R7</v>
      </c>
      <c r="D2982" s="23">
        <f t="shared" si="541"/>
        <v>3.1429999999999998</v>
      </c>
      <c r="E2982" s="23" t="str">
        <f t="shared" si="542"/>
        <v>35+</v>
      </c>
      <c r="F2982" s="23" t="str">
        <f t="shared" si="543"/>
        <v>A</v>
      </c>
      <c r="G2982" s="27" t="s">
        <v>5553</v>
      </c>
      <c r="H2982" s="27" t="str">
        <f t="shared" si="548"/>
        <v/>
      </c>
      <c r="I2982" s="23" t="str">
        <f t="shared" si="544"/>
        <v>Dames</v>
      </c>
      <c r="J2982" t="str">
        <f t="shared" si="545"/>
        <v>657.0</v>
      </c>
      <c r="K2982">
        <f t="shared" si="546"/>
        <v>6</v>
      </c>
      <c r="L2982" s="23" t="str">
        <f t="shared" si="547"/>
        <v>R7 </v>
      </c>
      <c r="M2982" s="23" t="s">
        <v>5095</v>
      </c>
      <c r="N2982" s="23" t="s">
        <v>5096</v>
      </c>
      <c r="O2982" s="23" t="s">
        <v>2518</v>
      </c>
      <c r="P2982" s="23">
        <v>4137</v>
      </c>
      <c r="Q2982" s="23">
        <v>3.1429999999999998</v>
      </c>
      <c r="R2982" s="23" t="s">
        <v>42</v>
      </c>
      <c r="S2982" s="23" t="s">
        <v>36</v>
      </c>
    </row>
    <row r="2983" spans="1:19" x14ac:dyDescent="0.35">
      <c r="A2983" s="23" t="str">
        <f t="shared" si="538"/>
        <v>Vermette Annick</v>
      </c>
      <c r="B2983" s="23" t="str">
        <f t="shared" si="539"/>
        <v>910.76.788.0</v>
      </c>
      <c r="C2983" s="23" t="str">
        <f t="shared" si="540"/>
        <v>R8</v>
      </c>
      <c r="D2983" s="23">
        <f t="shared" si="541"/>
        <v>0.79900000000000004</v>
      </c>
      <c r="E2983" s="23" t="str">
        <f t="shared" si="542"/>
        <v>50+</v>
      </c>
      <c r="F2983" s="23" t="str">
        <f t="shared" si="543"/>
        <v>A</v>
      </c>
      <c r="G2983" s="27" t="s">
        <v>29</v>
      </c>
      <c r="H2983" s="27" t="str">
        <f t="shared" si="548"/>
        <v/>
      </c>
      <c r="I2983" s="23" t="str">
        <f t="shared" si="544"/>
        <v>Dames</v>
      </c>
      <c r="J2983" t="str">
        <f t="shared" si="545"/>
        <v>788.0</v>
      </c>
      <c r="K2983">
        <f t="shared" si="546"/>
        <v>7</v>
      </c>
      <c r="L2983" s="23" t="str">
        <f t="shared" si="547"/>
        <v>R8 </v>
      </c>
      <c r="M2983" s="23" t="s">
        <v>4126</v>
      </c>
      <c r="N2983" s="23" t="s">
        <v>4127</v>
      </c>
      <c r="O2983" s="23" t="s">
        <v>2522</v>
      </c>
      <c r="P2983" s="23">
        <v>11603</v>
      </c>
      <c r="Q2983" s="23">
        <v>0.79900000000000004</v>
      </c>
      <c r="R2983" s="23" t="s">
        <v>39</v>
      </c>
      <c r="S2983" s="23" t="s">
        <v>36</v>
      </c>
    </row>
    <row r="2984" spans="1:19" x14ac:dyDescent="0.35">
      <c r="A2984" s="23" t="str">
        <f t="shared" si="538"/>
        <v>Vernerey Antoine</v>
      </c>
      <c r="B2984" s="23" t="str">
        <f t="shared" si="539"/>
        <v>910.06.241.0</v>
      </c>
      <c r="C2984" s="23" t="str">
        <f t="shared" si="540"/>
        <v>R9</v>
      </c>
      <c r="D2984" s="23">
        <f t="shared" si="541"/>
        <v>0.75</v>
      </c>
      <c r="E2984" s="23" t="str">
        <f t="shared" si="542"/>
        <v>A</v>
      </c>
      <c r="F2984" s="23" t="str">
        <f t="shared" si="543"/>
        <v>S</v>
      </c>
      <c r="G2984" s="27" t="s">
        <v>2783</v>
      </c>
      <c r="H2984" s="27" t="str">
        <f t="shared" si="548"/>
        <v/>
      </c>
      <c r="I2984" s="23" t="str">
        <f t="shared" si="544"/>
        <v>Messieurs</v>
      </c>
      <c r="J2984" t="str">
        <f t="shared" si="545"/>
        <v>241.0</v>
      </c>
      <c r="K2984">
        <f t="shared" si="546"/>
        <v>2</v>
      </c>
      <c r="L2984" s="23" t="str">
        <f t="shared" si="547"/>
        <v>R9 </v>
      </c>
      <c r="M2984" s="23" t="s">
        <v>1671</v>
      </c>
      <c r="N2984" s="23" t="s">
        <v>1672</v>
      </c>
      <c r="O2984" s="23" t="s">
        <v>2525</v>
      </c>
      <c r="P2984" s="23">
        <v>32606</v>
      </c>
      <c r="Q2984" s="23">
        <v>0.75</v>
      </c>
      <c r="R2984" s="23" t="s">
        <v>36</v>
      </c>
      <c r="S2984" s="23" t="s">
        <v>822</v>
      </c>
    </row>
    <row r="2985" spans="1:19" x14ac:dyDescent="0.35">
      <c r="A2985" s="23" t="str">
        <f t="shared" si="538"/>
        <v>Verri Anthony</v>
      </c>
      <c r="B2985" s="23" t="str">
        <f t="shared" si="539"/>
        <v>910.85.286.0</v>
      </c>
      <c r="C2985" s="23" t="str">
        <f t="shared" si="540"/>
        <v>R9</v>
      </c>
      <c r="D2985" s="23">
        <f t="shared" si="541"/>
        <v>0.75</v>
      </c>
      <c r="E2985" s="23" t="str">
        <f t="shared" si="542"/>
        <v>40+</v>
      </c>
      <c r="F2985" s="23" t="str">
        <f t="shared" si="543"/>
        <v>A</v>
      </c>
      <c r="G2985" s="27" t="s">
        <v>3274</v>
      </c>
      <c r="H2985" s="27" t="str">
        <f t="shared" si="548"/>
        <v/>
      </c>
      <c r="I2985" s="23" t="str">
        <f t="shared" si="544"/>
        <v>Messieurs</v>
      </c>
      <c r="J2985" t="str">
        <f t="shared" si="545"/>
        <v>286.0</v>
      </c>
      <c r="K2985">
        <f t="shared" si="546"/>
        <v>2</v>
      </c>
      <c r="L2985" s="23" t="str">
        <f t="shared" si="547"/>
        <v>R9 </v>
      </c>
      <c r="M2985" s="23" t="s">
        <v>6007</v>
      </c>
      <c r="N2985" s="23" t="s">
        <v>6008</v>
      </c>
      <c r="O2985" s="23" t="s">
        <v>2525</v>
      </c>
      <c r="P2985" s="23">
        <v>32606</v>
      </c>
      <c r="Q2985" s="23">
        <v>0.75</v>
      </c>
      <c r="R2985" s="23" t="s">
        <v>68</v>
      </c>
      <c r="S2985" s="23" t="s">
        <v>36</v>
      </c>
    </row>
    <row r="2986" spans="1:19" x14ac:dyDescent="0.35">
      <c r="A2986" s="23" t="str">
        <f t="shared" si="538"/>
        <v>Vial Charlotte</v>
      </c>
      <c r="B2986" s="23" t="str">
        <f t="shared" si="539"/>
        <v>912.10.620.0</v>
      </c>
      <c r="C2986" s="23" t="str">
        <f t="shared" si="540"/>
        <v>R9</v>
      </c>
      <c r="D2986" s="23">
        <f t="shared" si="541"/>
        <v>0.75</v>
      </c>
      <c r="E2986" s="23" t="str">
        <f t="shared" si="542"/>
        <v>16&amp;U</v>
      </c>
      <c r="F2986" s="23" t="str">
        <f t="shared" si="543"/>
        <v>S</v>
      </c>
      <c r="G2986" s="27" t="s">
        <v>2786</v>
      </c>
      <c r="H2986" s="27" t="str">
        <f t="shared" si="548"/>
        <v/>
      </c>
      <c r="I2986" s="23" t="str">
        <f t="shared" si="544"/>
        <v>Dames</v>
      </c>
      <c r="J2986" t="str">
        <f t="shared" si="545"/>
        <v>620.0</v>
      </c>
      <c r="K2986">
        <f t="shared" si="546"/>
        <v>6</v>
      </c>
      <c r="L2986" s="23" t="str">
        <f t="shared" si="547"/>
        <v>R9 </v>
      </c>
      <c r="M2986" s="23" t="s">
        <v>2926</v>
      </c>
      <c r="N2986" s="23" t="s">
        <v>2927</v>
      </c>
      <c r="O2986" s="23" t="s">
        <v>2525</v>
      </c>
      <c r="P2986" s="23">
        <v>11849</v>
      </c>
      <c r="Q2986" s="23">
        <v>0.75</v>
      </c>
      <c r="R2986" s="23" t="s">
        <v>85</v>
      </c>
      <c r="S2986" s="23" t="s">
        <v>822</v>
      </c>
    </row>
    <row r="2987" spans="1:19" x14ac:dyDescent="0.35">
      <c r="A2987" s="23" t="str">
        <f t="shared" si="538"/>
        <v>Viennet Charles</v>
      </c>
      <c r="B2987" s="23" t="str">
        <f t="shared" si="539"/>
        <v>912.74.186.0</v>
      </c>
      <c r="C2987" s="23" t="str">
        <f t="shared" si="540"/>
        <v>R7</v>
      </c>
      <c r="D2987" s="23">
        <f t="shared" si="541"/>
        <v>2.605</v>
      </c>
      <c r="E2987" s="23" t="str">
        <f t="shared" si="542"/>
        <v>50+</v>
      </c>
      <c r="F2987" s="23" t="str">
        <f t="shared" si="543"/>
        <v>A</v>
      </c>
      <c r="G2987" s="27" t="s">
        <v>28</v>
      </c>
      <c r="H2987" s="27" t="str">
        <f t="shared" si="548"/>
        <v/>
      </c>
      <c r="I2987" s="23" t="str">
        <f t="shared" si="544"/>
        <v>Messieurs</v>
      </c>
      <c r="J2987" t="str">
        <f t="shared" si="545"/>
        <v>186.0</v>
      </c>
      <c r="K2987">
        <f t="shared" si="546"/>
        <v>1</v>
      </c>
      <c r="L2987" s="23" t="str">
        <f t="shared" si="547"/>
        <v>R7 </v>
      </c>
      <c r="M2987" s="23" t="s">
        <v>3909</v>
      </c>
      <c r="N2987" s="23" t="s">
        <v>3910</v>
      </c>
      <c r="O2987" s="23" t="s">
        <v>2518</v>
      </c>
      <c r="P2987" s="23">
        <v>15093</v>
      </c>
      <c r="Q2987" s="23">
        <v>2.605</v>
      </c>
      <c r="R2987" s="23" t="s">
        <v>39</v>
      </c>
      <c r="S2987" s="23" t="s">
        <v>36</v>
      </c>
    </row>
    <row r="2988" spans="1:19" x14ac:dyDescent="0.35">
      <c r="A2988" s="23" t="str">
        <f t="shared" si="538"/>
        <v>Viertl Bujard Béatrice</v>
      </c>
      <c r="B2988" s="23" t="str">
        <f t="shared" si="539"/>
        <v>912.65.870.0</v>
      </c>
      <c r="C2988" s="23" t="str">
        <f t="shared" si="540"/>
        <v>R7</v>
      </c>
      <c r="D2988" s="23">
        <f t="shared" si="541"/>
        <v>2.706</v>
      </c>
      <c r="E2988" s="23" t="str">
        <f t="shared" si="542"/>
        <v>60+</v>
      </c>
      <c r="F2988" s="23" t="str">
        <f t="shared" si="543"/>
        <v>A</v>
      </c>
      <c r="G2988" s="27" t="s">
        <v>3273</v>
      </c>
      <c r="H2988" s="27" t="str">
        <f t="shared" si="548"/>
        <v/>
      </c>
      <c r="I2988" s="23" t="str">
        <f t="shared" si="544"/>
        <v>Dames</v>
      </c>
      <c r="J2988" t="str">
        <f t="shared" si="545"/>
        <v>870.0</v>
      </c>
      <c r="K2988">
        <f t="shared" si="546"/>
        <v>8</v>
      </c>
      <c r="L2988" s="23" t="str">
        <f t="shared" si="547"/>
        <v>R7 </v>
      </c>
      <c r="M2988" s="23" t="s">
        <v>3337</v>
      </c>
      <c r="N2988" s="23" t="s">
        <v>3338</v>
      </c>
      <c r="O2988" s="23" t="s">
        <v>2518</v>
      </c>
      <c r="P2988" s="23">
        <v>5021</v>
      </c>
      <c r="Q2988" s="23">
        <v>2.706</v>
      </c>
      <c r="R2988" s="23" t="s">
        <v>47</v>
      </c>
      <c r="S2988" s="23" t="s">
        <v>36</v>
      </c>
    </row>
    <row r="2989" spans="1:19" x14ac:dyDescent="0.35">
      <c r="A2989" s="23" t="str">
        <f t="shared" si="538"/>
        <v>Vigne Clemence</v>
      </c>
      <c r="B2989" s="23" t="str">
        <f t="shared" si="539"/>
        <v>912.08.604.0</v>
      </c>
      <c r="C2989" s="23" t="str">
        <f t="shared" si="540"/>
        <v>R9</v>
      </c>
      <c r="D2989" s="23">
        <f t="shared" si="541"/>
        <v>0.75</v>
      </c>
      <c r="E2989" s="23" t="str">
        <f t="shared" si="542"/>
        <v>18&amp;U</v>
      </c>
      <c r="F2989" s="23" t="str">
        <f t="shared" si="543"/>
        <v>S</v>
      </c>
      <c r="G2989" s="27" t="s">
        <v>28</v>
      </c>
      <c r="H2989" s="27" t="str">
        <f t="shared" si="548"/>
        <v/>
      </c>
      <c r="I2989" s="23" t="str">
        <f t="shared" si="544"/>
        <v>Dames</v>
      </c>
      <c r="J2989" t="str">
        <f t="shared" si="545"/>
        <v>604.0</v>
      </c>
      <c r="K2989">
        <f t="shared" si="546"/>
        <v>6</v>
      </c>
      <c r="L2989" s="23" t="str">
        <f t="shared" si="547"/>
        <v>R9 </v>
      </c>
      <c r="M2989" s="23" t="s">
        <v>1729</v>
      </c>
      <c r="N2989" s="23" t="s">
        <v>1730</v>
      </c>
      <c r="O2989" s="23" t="s">
        <v>2525</v>
      </c>
      <c r="P2989" s="23">
        <v>11849</v>
      </c>
      <c r="Q2989" s="23">
        <v>0.75</v>
      </c>
      <c r="R2989" s="23" t="s">
        <v>71</v>
      </c>
      <c r="S2989" s="23" t="s">
        <v>822</v>
      </c>
    </row>
    <row r="2990" spans="1:19" x14ac:dyDescent="0.35">
      <c r="A2990" s="23" t="str">
        <f t="shared" si="538"/>
        <v>Vigne Grégoire</v>
      </c>
      <c r="B2990" s="23" t="str">
        <f t="shared" si="539"/>
        <v>912.00.276.0</v>
      </c>
      <c r="C2990" s="23" t="str">
        <f t="shared" si="540"/>
        <v>R9</v>
      </c>
      <c r="D2990" s="23">
        <f t="shared" si="541"/>
        <v>0.75</v>
      </c>
      <c r="E2990" s="23" t="str">
        <f t="shared" si="542"/>
        <v>A</v>
      </c>
      <c r="F2990" s="23" t="str">
        <f t="shared" si="543"/>
        <v>S</v>
      </c>
      <c r="G2990" s="27" t="s">
        <v>28</v>
      </c>
      <c r="H2990" s="27" t="str">
        <f t="shared" si="548"/>
        <v/>
      </c>
      <c r="I2990" s="23" t="str">
        <f t="shared" si="544"/>
        <v>Messieurs</v>
      </c>
      <c r="J2990" t="str">
        <f t="shared" si="545"/>
        <v>276.0</v>
      </c>
      <c r="K2990">
        <f t="shared" si="546"/>
        <v>2</v>
      </c>
      <c r="L2990" s="23" t="str">
        <f t="shared" si="547"/>
        <v>R9 </v>
      </c>
      <c r="M2990" s="23" t="s">
        <v>330</v>
      </c>
      <c r="N2990" s="23" t="s">
        <v>331</v>
      </c>
      <c r="O2990" s="23" t="s">
        <v>2525</v>
      </c>
      <c r="P2990" s="23">
        <v>32606</v>
      </c>
      <c r="Q2990" s="23">
        <v>0.75</v>
      </c>
      <c r="R2990" s="23" t="s">
        <v>36</v>
      </c>
      <c r="S2990" s="23" t="s">
        <v>822</v>
      </c>
    </row>
    <row r="2991" spans="1:19" x14ac:dyDescent="0.35">
      <c r="A2991" s="23" t="str">
        <f t="shared" si="538"/>
        <v>Vigne Tessa</v>
      </c>
      <c r="B2991" s="23" t="str">
        <f t="shared" si="539"/>
        <v>912.71.846.0</v>
      </c>
      <c r="C2991" s="23" t="str">
        <f t="shared" si="540"/>
        <v>R9</v>
      </c>
      <c r="D2991" s="23">
        <f t="shared" si="541"/>
        <v>0.75</v>
      </c>
      <c r="E2991" s="23" t="str">
        <f t="shared" si="542"/>
        <v>55+</v>
      </c>
      <c r="F2991" s="23" t="str">
        <f t="shared" si="543"/>
        <v>S</v>
      </c>
      <c r="G2991" s="27" t="s">
        <v>28</v>
      </c>
      <c r="H2991" s="27" t="str">
        <f t="shared" si="548"/>
        <v/>
      </c>
      <c r="I2991" s="23" t="str">
        <f t="shared" si="544"/>
        <v>Dames</v>
      </c>
      <c r="J2991" t="str">
        <f t="shared" si="545"/>
        <v>846.0</v>
      </c>
      <c r="K2991">
        <f t="shared" si="546"/>
        <v>8</v>
      </c>
      <c r="L2991" s="23" t="str">
        <f t="shared" si="547"/>
        <v>R9 </v>
      </c>
      <c r="M2991" s="23" t="s">
        <v>1506</v>
      </c>
      <c r="N2991" s="23" t="s">
        <v>1507</v>
      </c>
      <c r="O2991" s="23" t="s">
        <v>2525</v>
      </c>
      <c r="P2991" s="23">
        <v>11849</v>
      </c>
      <c r="Q2991" s="23">
        <v>0.75</v>
      </c>
      <c r="R2991" s="23" t="s">
        <v>53</v>
      </c>
      <c r="S2991" s="23" t="s">
        <v>822</v>
      </c>
    </row>
    <row r="2992" spans="1:19" x14ac:dyDescent="0.35">
      <c r="A2992" s="23" t="str">
        <f t="shared" si="538"/>
        <v>Vigne Thierry</v>
      </c>
      <c r="B2992" s="23" t="str">
        <f t="shared" si="539"/>
        <v>912.69.406.0</v>
      </c>
      <c r="C2992" s="23" t="str">
        <f t="shared" si="540"/>
        <v>R9</v>
      </c>
      <c r="D2992" s="23">
        <f t="shared" si="541"/>
        <v>0.75</v>
      </c>
      <c r="E2992" s="23" t="str">
        <f t="shared" si="542"/>
        <v>55+</v>
      </c>
      <c r="F2992" s="23" t="str">
        <f t="shared" si="543"/>
        <v>S</v>
      </c>
      <c r="G2992" s="27" t="s">
        <v>28</v>
      </c>
      <c r="H2992" s="27" t="str">
        <f t="shared" si="548"/>
        <v/>
      </c>
      <c r="I2992" s="23" t="str">
        <f t="shared" si="544"/>
        <v>Messieurs</v>
      </c>
      <c r="J2992" t="str">
        <f t="shared" si="545"/>
        <v>406.0</v>
      </c>
      <c r="K2992">
        <f t="shared" si="546"/>
        <v>4</v>
      </c>
      <c r="L2992" s="23" t="str">
        <f t="shared" si="547"/>
        <v>R9 </v>
      </c>
      <c r="M2992" s="23" t="s">
        <v>300</v>
      </c>
      <c r="N2992" s="23" t="s">
        <v>301</v>
      </c>
      <c r="O2992" s="23" t="s">
        <v>2525</v>
      </c>
      <c r="P2992" s="23">
        <v>32606</v>
      </c>
      <c r="Q2992" s="23">
        <v>0.75</v>
      </c>
      <c r="R2992" s="23" t="s">
        <v>53</v>
      </c>
      <c r="S2992" s="23" t="s">
        <v>822</v>
      </c>
    </row>
    <row r="2993" spans="1:19" x14ac:dyDescent="0.35">
      <c r="A2993" s="23" t="str">
        <f t="shared" si="538"/>
        <v>Vignot Valentin</v>
      </c>
      <c r="B2993" s="23" t="str">
        <f t="shared" si="539"/>
        <v>912.03.430.0</v>
      </c>
      <c r="C2993" s="23" t="str">
        <f t="shared" si="540"/>
        <v>R9</v>
      </c>
      <c r="D2993" s="23">
        <f t="shared" si="541"/>
        <v>0.75</v>
      </c>
      <c r="E2993" s="23" t="str">
        <f t="shared" si="542"/>
        <v>A</v>
      </c>
      <c r="F2993" s="23" t="str">
        <f t="shared" si="543"/>
        <v>S</v>
      </c>
      <c r="G2993" s="27" t="s">
        <v>2786</v>
      </c>
      <c r="H2993" s="27" t="str">
        <f t="shared" si="548"/>
        <v/>
      </c>
      <c r="I2993" s="23" t="str">
        <f t="shared" si="544"/>
        <v>Messieurs</v>
      </c>
      <c r="J2993" t="str">
        <f t="shared" si="545"/>
        <v>430.0</v>
      </c>
      <c r="K2993">
        <f t="shared" si="546"/>
        <v>4</v>
      </c>
      <c r="L2993" s="23" t="str">
        <f t="shared" si="547"/>
        <v>R9 </v>
      </c>
      <c r="M2993" s="23" t="s">
        <v>3008</v>
      </c>
      <c r="N2993" s="23" t="s">
        <v>3009</v>
      </c>
      <c r="O2993" s="23" t="s">
        <v>2525</v>
      </c>
      <c r="P2993" s="23">
        <v>32606</v>
      </c>
      <c r="Q2993" s="23">
        <v>0.75</v>
      </c>
      <c r="R2993" s="23" t="s">
        <v>36</v>
      </c>
      <c r="S2993" s="23" t="s">
        <v>822</v>
      </c>
    </row>
    <row r="2994" spans="1:19" x14ac:dyDescent="0.35">
      <c r="A2994" s="23" t="str">
        <f t="shared" si="538"/>
        <v>Vila Gauthier</v>
      </c>
      <c r="B2994" s="23" t="str">
        <f t="shared" si="539"/>
        <v>383.92.303.0</v>
      </c>
      <c r="C2994" s="23" t="str">
        <f t="shared" si="540"/>
        <v>R8</v>
      </c>
      <c r="D2994" s="23">
        <f t="shared" si="541"/>
        <v>1.1060000000000001</v>
      </c>
      <c r="E2994" s="23" t="str">
        <f t="shared" si="542"/>
        <v>A</v>
      </c>
      <c r="F2994" s="23" t="str">
        <f t="shared" si="543"/>
        <v>A</v>
      </c>
      <c r="G2994" s="27" t="s">
        <v>4910</v>
      </c>
      <c r="H2994" s="27" t="str">
        <f t="shared" si="548"/>
        <v/>
      </c>
      <c r="I2994" s="23" t="str">
        <f t="shared" si="544"/>
        <v>Messieurs</v>
      </c>
      <c r="J2994" t="str">
        <f t="shared" si="545"/>
        <v>303.0</v>
      </c>
      <c r="K2994">
        <f t="shared" si="546"/>
        <v>3</v>
      </c>
      <c r="L2994" s="23" t="str">
        <f t="shared" si="547"/>
        <v>R8 </v>
      </c>
      <c r="M2994" s="23" t="s">
        <v>6780</v>
      </c>
      <c r="N2994" s="23" t="s">
        <v>6781</v>
      </c>
      <c r="O2994" s="23" t="s">
        <v>2522</v>
      </c>
      <c r="P2994" s="23">
        <v>27990</v>
      </c>
      <c r="Q2994" s="23">
        <v>1.1060000000000001</v>
      </c>
      <c r="R2994" s="23" t="s">
        <v>36</v>
      </c>
      <c r="S2994" s="23" t="s">
        <v>36</v>
      </c>
    </row>
    <row r="2995" spans="1:19" x14ac:dyDescent="0.35">
      <c r="A2995" s="23" t="str">
        <f t="shared" si="538"/>
        <v>Villa Albert</v>
      </c>
      <c r="B2995" s="23" t="str">
        <f t="shared" si="539"/>
        <v>913.77.218.0</v>
      </c>
      <c r="C2995" s="23" t="str">
        <f t="shared" si="540"/>
        <v>R7</v>
      </c>
      <c r="D2995" s="23">
        <f t="shared" si="541"/>
        <v>2.0590000000000002</v>
      </c>
      <c r="E2995" s="23" t="str">
        <f t="shared" si="542"/>
        <v>45+</v>
      </c>
      <c r="F2995" s="23" t="str">
        <f t="shared" si="543"/>
        <v>A</v>
      </c>
      <c r="G2995" s="27" t="s">
        <v>493</v>
      </c>
      <c r="H2995" s="27" t="str">
        <f t="shared" si="548"/>
        <v/>
      </c>
      <c r="I2995" s="23" t="str">
        <f t="shared" si="544"/>
        <v>Messieurs</v>
      </c>
      <c r="J2995" t="str">
        <f t="shared" si="545"/>
        <v>218.0</v>
      </c>
      <c r="K2995">
        <f t="shared" si="546"/>
        <v>2</v>
      </c>
      <c r="L2995" s="23" t="str">
        <f t="shared" si="547"/>
        <v>R7 </v>
      </c>
      <c r="M2995" s="23" t="s">
        <v>524</v>
      </c>
      <c r="N2995" s="23" t="s">
        <v>525</v>
      </c>
      <c r="O2995" s="23" t="s">
        <v>2518</v>
      </c>
      <c r="P2995" s="23">
        <v>18948</v>
      </c>
      <c r="Q2995" s="23">
        <v>2.0590000000000002</v>
      </c>
      <c r="R2995" s="23" t="s">
        <v>76</v>
      </c>
      <c r="S2995" s="23" t="s">
        <v>36</v>
      </c>
    </row>
    <row r="2996" spans="1:19" x14ac:dyDescent="0.35">
      <c r="A2996" s="23" t="str">
        <f t="shared" si="538"/>
        <v>Villa Arthur</v>
      </c>
      <c r="B2996" s="23" t="str">
        <f t="shared" si="539"/>
        <v>913.13.489.0</v>
      </c>
      <c r="C2996" s="23" t="str">
        <f t="shared" si="540"/>
        <v>R8</v>
      </c>
      <c r="D2996" s="23">
        <f t="shared" si="541"/>
        <v>1.2909999999999999</v>
      </c>
      <c r="E2996" s="23" t="str">
        <f t="shared" si="542"/>
        <v>14&amp;U</v>
      </c>
      <c r="F2996" s="23" t="str">
        <f t="shared" si="543"/>
        <v>A</v>
      </c>
      <c r="G2996" s="27" t="s">
        <v>493</v>
      </c>
      <c r="H2996" s="27" t="str">
        <f t="shared" si="548"/>
        <v/>
      </c>
      <c r="I2996" s="23" t="str">
        <f t="shared" si="544"/>
        <v>Messieurs</v>
      </c>
      <c r="J2996" t="str">
        <f t="shared" si="545"/>
        <v>489.0</v>
      </c>
      <c r="K2996">
        <f t="shared" si="546"/>
        <v>4</v>
      </c>
      <c r="L2996" s="23" t="str">
        <f t="shared" si="547"/>
        <v>R8 </v>
      </c>
      <c r="M2996" s="23" t="s">
        <v>2866</v>
      </c>
      <c r="N2996" s="23" t="s">
        <v>2867</v>
      </c>
      <c r="O2996" s="23" t="s">
        <v>2522</v>
      </c>
      <c r="P2996" s="23">
        <v>25834</v>
      </c>
      <c r="Q2996" s="23">
        <v>1.2909999999999999</v>
      </c>
      <c r="R2996" s="23" t="s">
        <v>81</v>
      </c>
      <c r="S2996" s="23" t="s">
        <v>36</v>
      </c>
    </row>
    <row r="2997" spans="1:19" x14ac:dyDescent="0.35">
      <c r="A2997" s="23" t="str">
        <f t="shared" si="538"/>
        <v>Villard Elias</v>
      </c>
      <c r="B2997" s="23" t="str">
        <f t="shared" si="539"/>
        <v>749.14.345.0</v>
      </c>
      <c r="C2997" s="23" t="str">
        <f t="shared" si="540"/>
        <v>R9</v>
      </c>
      <c r="D2997" s="23">
        <f t="shared" si="541"/>
        <v>0.745</v>
      </c>
      <c r="E2997" s="23" t="str">
        <f t="shared" si="542"/>
        <v>12&amp;U</v>
      </c>
      <c r="F2997" s="23" t="str">
        <f t="shared" si="543"/>
        <v>A</v>
      </c>
      <c r="G2997" s="27" t="s">
        <v>28</v>
      </c>
      <c r="H2997" s="27" t="str">
        <f t="shared" si="548"/>
        <v/>
      </c>
      <c r="I2997" s="23" t="str">
        <f t="shared" si="544"/>
        <v>Messieurs</v>
      </c>
      <c r="J2997" t="str">
        <f t="shared" si="545"/>
        <v>345.0</v>
      </c>
      <c r="K2997">
        <f t="shared" si="546"/>
        <v>3</v>
      </c>
      <c r="L2997" s="23" t="str">
        <f t="shared" si="547"/>
        <v>R9 </v>
      </c>
      <c r="M2997" s="23" t="s">
        <v>6132</v>
      </c>
      <c r="N2997" s="23" t="s">
        <v>6133</v>
      </c>
      <c r="O2997" s="23" t="s">
        <v>2525</v>
      </c>
      <c r="P2997" s="23">
        <v>44992</v>
      </c>
      <c r="Q2997" s="23">
        <v>0.745</v>
      </c>
      <c r="R2997" s="23" t="s">
        <v>50</v>
      </c>
      <c r="S2997" s="23" t="s">
        <v>36</v>
      </c>
    </row>
    <row r="2998" spans="1:19" x14ac:dyDescent="0.35">
      <c r="A2998" s="23" t="str">
        <f t="shared" si="538"/>
        <v>Villavicencio Omar</v>
      </c>
      <c r="B2998" s="23" t="str">
        <f t="shared" si="539"/>
        <v>913.88.173.0</v>
      </c>
      <c r="C2998" s="23" t="str">
        <f t="shared" si="540"/>
        <v>R7</v>
      </c>
      <c r="D2998" s="23">
        <f t="shared" si="541"/>
        <v>2.17</v>
      </c>
      <c r="E2998" s="23" t="str">
        <f t="shared" si="542"/>
        <v>35+</v>
      </c>
      <c r="F2998" s="23" t="str">
        <f t="shared" si="543"/>
        <v>S</v>
      </c>
      <c r="G2998" s="27" t="s">
        <v>497</v>
      </c>
      <c r="H2998" s="27" t="str">
        <f t="shared" si="548"/>
        <v/>
      </c>
      <c r="I2998" s="23" t="str">
        <f t="shared" si="544"/>
        <v>Messieurs</v>
      </c>
      <c r="J2998" t="str">
        <f t="shared" si="545"/>
        <v>173.0</v>
      </c>
      <c r="K2998">
        <f t="shared" si="546"/>
        <v>1</v>
      </c>
      <c r="L2998" s="23" t="str">
        <f t="shared" si="547"/>
        <v>R7 </v>
      </c>
      <c r="M2998" s="23" t="s">
        <v>1337</v>
      </c>
      <c r="N2998" s="23" t="s">
        <v>1338</v>
      </c>
      <c r="O2998" s="23" t="s">
        <v>2518</v>
      </c>
      <c r="P2998" s="23">
        <v>18145</v>
      </c>
      <c r="Q2998" s="23">
        <v>2.17</v>
      </c>
      <c r="R2998" s="23" t="s">
        <v>42</v>
      </c>
      <c r="S2998" s="23" t="s">
        <v>822</v>
      </c>
    </row>
    <row r="2999" spans="1:19" x14ac:dyDescent="0.35">
      <c r="A2999" s="23" t="str">
        <f t="shared" si="538"/>
        <v>Villena Melissa</v>
      </c>
      <c r="B2999" s="23" t="str">
        <f t="shared" si="539"/>
        <v>913.09.702.0</v>
      </c>
      <c r="C2999" s="23" t="str">
        <f t="shared" si="540"/>
        <v>R7</v>
      </c>
      <c r="D2999" s="23">
        <f t="shared" si="541"/>
        <v>2.222</v>
      </c>
      <c r="E2999" s="23" t="str">
        <f t="shared" si="542"/>
        <v>18&amp;U</v>
      </c>
      <c r="F2999" s="23" t="str">
        <f t="shared" si="543"/>
        <v>A</v>
      </c>
      <c r="G2999" s="27" t="s">
        <v>1733</v>
      </c>
      <c r="H2999" s="27" t="str">
        <f t="shared" si="548"/>
        <v/>
      </c>
      <c r="I2999" s="23" t="str">
        <f t="shared" si="544"/>
        <v>Dames</v>
      </c>
      <c r="J2999" t="str">
        <f t="shared" si="545"/>
        <v>702.0</v>
      </c>
      <c r="K2999">
        <f t="shared" si="546"/>
        <v>7</v>
      </c>
      <c r="L2999" s="23" t="str">
        <f t="shared" si="547"/>
        <v>R7 </v>
      </c>
      <c r="M2999" s="23" t="s">
        <v>2402</v>
      </c>
      <c r="N2999" s="23" t="s">
        <v>2403</v>
      </c>
      <c r="O2999" s="23" t="s">
        <v>2518</v>
      </c>
      <c r="P2999" s="23">
        <v>6207</v>
      </c>
      <c r="Q2999" s="23">
        <v>2.222</v>
      </c>
      <c r="R2999" s="23" t="s">
        <v>71</v>
      </c>
      <c r="S2999" s="23" t="s">
        <v>36</v>
      </c>
    </row>
    <row r="3000" spans="1:19" x14ac:dyDescent="0.35">
      <c r="A3000" s="23" t="str">
        <f t="shared" si="538"/>
        <v>Villié Till</v>
      </c>
      <c r="B3000" s="23" t="str">
        <f t="shared" si="539"/>
        <v>913.16.429.0</v>
      </c>
      <c r="C3000" s="23" t="str">
        <f t="shared" si="540"/>
        <v>R8</v>
      </c>
      <c r="D3000" s="23">
        <f t="shared" si="541"/>
        <v>0.98399999999999999</v>
      </c>
      <c r="E3000" s="23" t="str">
        <f t="shared" si="542"/>
        <v>10&amp;U</v>
      </c>
      <c r="F3000" s="23" t="str">
        <f t="shared" si="543"/>
        <v>S</v>
      </c>
      <c r="G3000" s="27" t="s">
        <v>2783</v>
      </c>
      <c r="H3000" s="27" t="str">
        <f t="shared" si="548"/>
        <v/>
      </c>
      <c r="I3000" s="23" t="str">
        <f t="shared" si="544"/>
        <v>Messieurs</v>
      </c>
      <c r="J3000" t="str">
        <f t="shared" si="545"/>
        <v>429.0</v>
      </c>
      <c r="K3000">
        <f t="shared" si="546"/>
        <v>4</v>
      </c>
      <c r="L3000" s="23" t="str">
        <f t="shared" si="547"/>
        <v>R8 </v>
      </c>
      <c r="M3000" s="23" t="s">
        <v>4076</v>
      </c>
      <c r="N3000" s="23" t="s">
        <v>4077</v>
      </c>
      <c r="O3000" s="23" t="s">
        <v>2522</v>
      </c>
      <c r="P3000" s="23">
        <v>29272</v>
      </c>
      <c r="Q3000" s="23">
        <v>0.98399999999999999</v>
      </c>
      <c r="R3000" s="23" t="s">
        <v>106</v>
      </c>
      <c r="S3000" s="23" t="s">
        <v>822</v>
      </c>
    </row>
    <row r="3001" spans="1:19" x14ac:dyDescent="0.35">
      <c r="A3001" s="23" t="str">
        <f t="shared" si="538"/>
        <v>Villiger Damien</v>
      </c>
      <c r="B3001" s="23" t="str">
        <f t="shared" si="539"/>
        <v>913.77.336.0</v>
      </c>
      <c r="C3001" s="23" t="str">
        <f t="shared" si="540"/>
        <v>R9</v>
      </c>
      <c r="D3001" s="23">
        <f t="shared" si="541"/>
        <v>0.75</v>
      </c>
      <c r="E3001" s="23" t="str">
        <f t="shared" si="542"/>
        <v>45+</v>
      </c>
      <c r="F3001" s="23" t="str">
        <f t="shared" si="543"/>
        <v>S</v>
      </c>
      <c r="G3001" s="27" t="s">
        <v>497</v>
      </c>
      <c r="H3001" s="27" t="str">
        <f t="shared" si="548"/>
        <v/>
      </c>
      <c r="I3001" s="23" t="str">
        <f t="shared" si="544"/>
        <v>Messieurs</v>
      </c>
      <c r="J3001" t="str">
        <f t="shared" si="545"/>
        <v>336.0</v>
      </c>
      <c r="K3001">
        <f t="shared" si="546"/>
        <v>3</v>
      </c>
      <c r="L3001" s="23" t="str">
        <f t="shared" si="547"/>
        <v>R9 </v>
      </c>
      <c r="M3001" s="23" t="s">
        <v>1339</v>
      </c>
      <c r="N3001" s="23" t="s">
        <v>1340</v>
      </c>
      <c r="O3001" s="23" t="s">
        <v>2525</v>
      </c>
      <c r="P3001" s="23">
        <v>32606</v>
      </c>
      <c r="Q3001" s="23">
        <v>0.75</v>
      </c>
      <c r="R3001" s="23" t="s">
        <v>76</v>
      </c>
      <c r="S3001" s="23" t="s">
        <v>822</v>
      </c>
    </row>
    <row r="3002" spans="1:19" x14ac:dyDescent="0.35">
      <c r="A3002" s="23" t="str">
        <f t="shared" si="538"/>
        <v>Vine Julie</v>
      </c>
      <c r="B3002" s="23" t="str">
        <f t="shared" si="539"/>
        <v>913.68.558.0</v>
      </c>
      <c r="C3002" s="23" t="str">
        <f t="shared" si="540"/>
        <v>R8</v>
      </c>
      <c r="D3002" s="23">
        <f t="shared" si="541"/>
        <v>1.413</v>
      </c>
      <c r="E3002" s="23" t="str">
        <f t="shared" si="542"/>
        <v>55+</v>
      </c>
      <c r="F3002" s="23" t="str">
        <f t="shared" si="543"/>
        <v>S</v>
      </c>
      <c r="G3002" s="27" t="s">
        <v>1733</v>
      </c>
      <c r="H3002" s="27" t="str">
        <f t="shared" si="548"/>
        <v/>
      </c>
      <c r="I3002" s="23" t="str">
        <f t="shared" si="544"/>
        <v>Dames</v>
      </c>
      <c r="J3002" t="str">
        <f t="shared" si="545"/>
        <v>558.0</v>
      </c>
      <c r="K3002">
        <f t="shared" si="546"/>
        <v>5</v>
      </c>
      <c r="L3002" s="23" t="str">
        <f t="shared" si="547"/>
        <v>R8 </v>
      </c>
      <c r="M3002" s="23" t="s">
        <v>546</v>
      </c>
      <c r="N3002" s="23" t="s">
        <v>547</v>
      </c>
      <c r="O3002" s="23" t="s">
        <v>2522</v>
      </c>
      <c r="P3002" s="23">
        <v>8948</v>
      </c>
      <c r="Q3002" s="23">
        <v>1.413</v>
      </c>
      <c r="R3002" s="23" t="s">
        <v>53</v>
      </c>
      <c r="S3002" s="23" t="s">
        <v>822</v>
      </c>
    </row>
    <row r="3003" spans="1:19" x14ac:dyDescent="0.35">
      <c r="A3003" s="23" t="str">
        <f t="shared" si="538"/>
        <v>Vineis Sven</v>
      </c>
      <c r="B3003" s="23" t="str">
        <f t="shared" si="539"/>
        <v>913.03.481.0</v>
      </c>
      <c r="C3003" s="23" t="str">
        <f t="shared" si="540"/>
        <v>R9</v>
      </c>
      <c r="D3003" s="23">
        <f t="shared" si="541"/>
        <v>0.75</v>
      </c>
      <c r="E3003" s="23" t="str">
        <f t="shared" si="542"/>
        <v>A</v>
      </c>
      <c r="F3003" s="23" t="str">
        <f t="shared" si="543"/>
        <v>S</v>
      </c>
      <c r="G3003" s="27" t="s">
        <v>2783</v>
      </c>
      <c r="H3003" s="27" t="str">
        <f t="shared" si="548"/>
        <v/>
      </c>
      <c r="I3003" s="23" t="str">
        <f t="shared" si="544"/>
        <v>Messieurs</v>
      </c>
      <c r="J3003" t="str">
        <f t="shared" si="545"/>
        <v>481.0</v>
      </c>
      <c r="K3003">
        <f t="shared" si="546"/>
        <v>4</v>
      </c>
      <c r="L3003" s="23" t="str">
        <f t="shared" si="547"/>
        <v>R9 </v>
      </c>
      <c r="M3003" s="23" t="s">
        <v>363</v>
      </c>
      <c r="N3003" s="23" t="s">
        <v>364</v>
      </c>
      <c r="O3003" s="23" t="s">
        <v>2525</v>
      </c>
      <c r="P3003" s="23">
        <v>32606</v>
      </c>
      <c r="Q3003" s="23">
        <v>0.75</v>
      </c>
      <c r="R3003" s="23" t="s">
        <v>36</v>
      </c>
      <c r="S3003" s="23" t="s">
        <v>822</v>
      </c>
    </row>
    <row r="3004" spans="1:19" x14ac:dyDescent="0.35">
      <c r="A3004" s="23" t="str">
        <f t="shared" si="538"/>
        <v>Vinzio Alexandre</v>
      </c>
      <c r="B3004" s="23" t="str">
        <f t="shared" si="539"/>
        <v>913.98.346.0</v>
      </c>
      <c r="C3004" s="23" t="str">
        <f t="shared" si="540"/>
        <v>R9</v>
      </c>
      <c r="D3004" s="23">
        <f t="shared" si="541"/>
        <v>0.75</v>
      </c>
      <c r="E3004" s="23" t="str">
        <f t="shared" si="542"/>
        <v>A</v>
      </c>
      <c r="F3004" s="23" t="str">
        <f t="shared" si="543"/>
        <v>S</v>
      </c>
      <c r="G3004" s="27" t="s">
        <v>493</v>
      </c>
      <c r="H3004" s="27" t="str">
        <f t="shared" si="548"/>
        <v/>
      </c>
      <c r="I3004" s="23" t="str">
        <f t="shared" si="544"/>
        <v>Messieurs</v>
      </c>
      <c r="J3004" t="str">
        <f t="shared" si="545"/>
        <v>346.0</v>
      </c>
      <c r="K3004">
        <f t="shared" si="546"/>
        <v>3</v>
      </c>
      <c r="L3004" s="23" t="str">
        <f t="shared" si="547"/>
        <v>R9 </v>
      </c>
      <c r="M3004" s="23" t="s">
        <v>451</v>
      </c>
      <c r="N3004" s="23" t="s">
        <v>452</v>
      </c>
      <c r="O3004" s="23" t="s">
        <v>2525</v>
      </c>
      <c r="P3004" s="23">
        <v>32606</v>
      </c>
      <c r="Q3004" s="23">
        <v>0.75</v>
      </c>
      <c r="R3004" s="23" t="s">
        <v>36</v>
      </c>
      <c r="S3004" s="23" t="s">
        <v>822</v>
      </c>
    </row>
    <row r="3005" spans="1:19" x14ac:dyDescent="0.35">
      <c r="A3005" s="23" t="str">
        <f t="shared" si="538"/>
        <v>Vispe Lemoine Leonor</v>
      </c>
      <c r="B3005" s="23" t="str">
        <f t="shared" si="539"/>
        <v>914.14.790.0</v>
      </c>
      <c r="C3005" s="23" t="str">
        <f t="shared" si="540"/>
        <v>R9</v>
      </c>
      <c r="D3005" s="23">
        <f t="shared" si="541"/>
        <v>0.75</v>
      </c>
      <c r="E3005" s="23" t="str">
        <f t="shared" si="542"/>
        <v>12&amp;U</v>
      </c>
      <c r="F3005" s="23" t="str">
        <f t="shared" si="543"/>
        <v>A</v>
      </c>
      <c r="G3005" s="27" t="s">
        <v>1733</v>
      </c>
      <c r="H3005" s="27" t="str">
        <f t="shared" si="548"/>
        <v/>
      </c>
      <c r="I3005" s="23" t="str">
        <f t="shared" si="544"/>
        <v>Dames</v>
      </c>
      <c r="J3005" t="str">
        <f t="shared" si="545"/>
        <v>790.0</v>
      </c>
      <c r="K3005">
        <f t="shared" si="546"/>
        <v>7</v>
      </c>
      <c r="L3005" s="23" t="str">
        <f t="shared" si="547"/>
        <v>R9 </v>
      </c>
      <c r="M3005" s="23" t="s">
        <v>6201</v>
      </c>
      <c r="N3005" s="23" t="s">
        <v>6202</v>
      </c>
      <c r="O3005" s="23" t="s">
        <v>2525</v>
      </c>
      <c r="P3005" s="23">
        <v>11849</v>
      </c>
      <c r="Q3005" s="23">
        <v>0.75</v>
      </c>
      <c r="R3005" s="23" t="s">
        <v>50</v>
      </c>
      <c r="S3005" s="23" t="s">
        <v>36</v>
      </c>
    </row>
    <row r="3006" spans="1:19" x14ac:dyDescent="0.35">
      <c r="A3006" s="23" t="str">
        <f t="shared" si="538"/>
        <v>Vispe Victor</v>
      </c>
      <c r="B3006" s="23" t="str">
        <f t="shared" si="539"/>
        <v>914.12.193.0</v>
      </c>
      <c r="C3006" s="23" t="str">
        <f t="shared" si="540"/>
        <v>R6</v>
      </c>
      <c r="D3006" s="23">
        <f t="shared" si="541"/>
        <v>3.641</v>
      </c>
      <c r="E3006" s="23" t="str">
        <f t="shared" si="542"/>
        <v>14&amp;U</v>
      </c>
      <c r="F3006" s="23" t="str">
        <f t="shared" si="543"/>
        <v>A</v>
      </c>
      <c r="G3006" s="27" t="s">
        <v>1733</v>
      </c>
      <c r="H3006" s="27" t="str">
        <f t="shared" si="548"/>
        <v/>
      </c>
      <c r="I3006" s="23" t="str">
        <f t="shared" si="544"/>
        <v>Messieurs</v>
      </c>
      <c r="J3006" t="str">
        <f t="shared" si="545"/>
        <v>193.0</v>
      </c>
      <c r="K3006">
        <f t="shared" si="546"/>
        <v>1</v>
      </c>
      <c r="L3006" s="23" t="str">
        <f t="shared" si="547"/>
        <v>R6 </v>
      </c>
      <c r="M3006" s="23" t="s">
        <v>2717</v>
      </c>
      <c r="N3006" s="23" t="s">
        <v>2718</v>
      </c>
      <c r="O3006" s="23" t="s">
        <v>2517</v>
      </c>
      <c r="P3006" s="23">
        <v>9301</v>
      </c>
      <c r="Q3006" s="23">
        <v>3.641</v>
      </c>
      <c r="R3006" s="23" t="s">
        <v>81</v>
      </c>
      <c r="S3006" s="23" t="s">
        <v>36</v>
      </c>
    </row>
    <row r="3007" spans="1:19" x14ac:dyDescent="0.35">
      <c r="A3007" s="23" t="str">
        <f t="shared" si="538"/>
        <v>Vispe-Roman Joaquin</v>
      </c>
      <c r="B3007" s="23" t="str">
        <f t="shared" si="539"/>
        <v>914.70.465.0</v>
      </c>
      <c r="C3007" s="23" t="str">
        <f t="shared" si="540"/>
        <v>R8</v>
      </c>
      <c r="D3007" s="23">
        <f t="shared" si="541"/>
        <v>1.663</v>
      </c>
      <c r="E3007" s="23" t="str">
        <f t="shared" si="542"/>
        <v>55+</v>
      </c>
      <c r="F3007" s="23" t="str">
        <f t="shared" si="543"/>
        <v>A</v>
      </c>
      <c r="G3007" s="27" t="s">
        <v>1733</v>
      </c>
      <c r="H3007" s="27" t="str">
        <f t="shared" si="548"/>
        <v/>
      </c>
      <c r="I3007" s="23" t="str">
        <f t="shared" si="544"/>
        <v>Messieurs</v>
      </c>
      <c r="J3007" t="str">
        <f t="shared" si="545"/>
        <v>465.0</v>
      </c>
      <c r="K3007">
        <f t="shared" si="546"/>
        <v>4</v>
      </c>
      <c r="L3007" s="23" t="str">
        <f t="shared" si="547"/>
        <v>R8 </v>
      </c>
      <c r="M3007" s="23" t="s">
        <v>3196</v>
      </c>
      <c r="N3007" s="23" t="s">
        <v>3197</v>
      </c>
      <c r="O3007" s="23" t="s">
        <v>2522</v>
      </c>
      <c r="P3007" s="23">
        <v>22222</v>
      </c>
      <c r="Q3007" s="23">
        <v>1.663</v>
      </c>
      <c r="R3007" s="23" t="s">
        <v>53</v>
      </c>
      <c r="S3007" s="23" t="s">
        <v>36</v>
      </c>
    </row>
    <row r="3008" spans="1:19" x14ac:dyDescent="0.35">
      <c r="A3008" s="23" t="str">
        <f t="shared" si="538"/>
        <v>Vittoni Nathan</v>
      </c>
      <c r="B3008" s="23" t="str">
        <f t="shared" si="539"/>
        <v>914.07.159.0</v>
      </c>
      <c r="C3008" s="23" t="str">
        <f t="shared" si="540"/>
        <v>R9</v>
      </c>
      <c r="D3008" s="23">
        <f t="shared" si="541"/>
        <v>0.75</v>
      </c>
      <c r="E3008" s="23" t="str">
        <f t="shared" si="542"/>
        <v>A</v>
      </c>
      <c r="F3008" s="23" t="str">
        <f t="shared" si="543"/>
        <v>S</v>
      </c>
      <c r="G3008" s="27" t="s">
        <v>5553</v>
      </c>
      <c r="H3008" s="27" t="str">
        <f t="shared" si="548"/>
        <v/>
      </c>
      <c r="I3008" s="23" t="str">
        <f t="shared" si="544"/>
        <v>Messieurs</v>
      </c>
      <c r="J3008" t="str">
        <f t="shared" si="545"/>
        <v>159.0</v>
      </c>
      <c r="K3008">
        <f t="shared" si="546"/>
        <v>1</v>
      </c>
      <c r="L3008" s="23" t="str">
        <f t="shared" si="547"/>
        <v>R9 </v>
      </c>
      <c r="M3008" s="23" t="s">
        <v>5503</v>
      </c>
      <c r="N3008" s="23" t="s">
        <v>5504</v>
      </c>
      <c r="O3008" s="23" t="s">
        <v>2525</v>
      </c>
      <c r="P3008" s="23">
        <v>32606</v>
      </c>
      <c r="Q3008" s="23">
        <v>0.75</v>
      </c>
      <c r="R3008" s="23" t="s">
        <v>36</v>
      </c>
      <c r="S3008" s="23" t="s">
        <v>822</v>
      </c>
    </row>
    <row r="3009" spans="1:19" x14ac:dyDescent="0.35">
      <c r="A3009" s="23" t="str">
        <f t="shared" si="538"/>
        <v>Vivani Nolan</v>
      </c>
      <c r="B3009" s="23" t="str">
        <f t="shared" si="539"/>
        <v>914.04.375.0</v>
      </c>
      <c r="C3009" s="23" t="str">
        <f t="shared" si="540"/>
        <v>R9</v>
      </c>
      <c r="D3009" s="23">
        <f t="shared" si="541"/>
        <v>0.75</v>
      </c>
      <c r="E3009" s="23" t="str">
        <f t="shared" si="542"/>
        <v>A</v>
      </c>
      <c r="F3009" s="23" t="str">
        <f t="shared" si="543"/>
        <v>S</v>
      </c>
      <c r="G3009" s="27" t="s">
        <v>25</v>
      </c>
      <c r="H3009" s="27" t="str">
        <f t="shared" si="548"/>
        <v/>
      </c>
      <c r="I3009" s="23" t="str">
        <f t="shared" si="544"/>
        <v>Messieurs</v>
      </c>
      <c r="J3009" t="str">
        <f t="shared" si="545"/>
        <v>375.0</v>
      </c>
      <c r="K3009">
        <f t="shared" si="546"/>
        <v>3</v>
      </c>
      <c r="L3009" s="23" t="str">
        <f t="shared" si="547"/>
        <v>R9 </v>
      </c>
      <c r="M3009" s="23" t="s">
        <v>145</v>
      </c>
      <c r="N3009" s="23" t="s">
        <v>146</v>
      </c>
      <c r="O3009" s="23" t="s">
        <v>2525</v>
      </c>
      <c r="P3009" s="23">
        <v>32606</v>
      </c>
      <c r="Q3009" s="23">
        <v>0.75</v>
      </c>
      <c r="R3009" s="23" t="s">
        <v>36</v>
      </c>
      <c r="S3009" s="23" t="s">
        <v>822</v>
      </c>
    </row>
    <row r="3010" spans="1:19" x14ac:dyDescent="0.35">
      <c r="A3010" s="23" t="str">
        <f t="shared" si="538"/>
        <v>Vivani Paolo</v>
      </c>
      <c r="B3010" s="23" t="str">
        <f t="shared" si="539"/>
        <v>914.68.452.0</v>
      </c>
      <c r="C3010" s="23" t="str">
        <f t="shared" si="540"/>
        <v>R6</v>
      </c>
      <c r="D3010" s="23">
        <f t="shared" si="541"/>
        <v>3.835</v>
      </c>
      <c r="E3010" s="23" t="str">
        <f t="shared" si="542"/>
        <v>55+</v>
      </c>
      <c r="F3010" s="23" t="str">
        <f t="shared" si="543"/>
        <v>A</v>
      </c>
      <c r="G3010" s="27" t="s">
        <v>25</v>
      </c>
      <c r="H3010" s="27" t="str">
        <f t="shared" si="548"/>
        <v/>
      </c>
      <c r="I3010" s="23" t="str">
        <f t="shared" si="544"/>
        <v>Messieurs</v>
      </c>
      <c r="J3010" t="str">
        <f t="shared" si="545"/>
        <v>452.0</v>
      </c>
      <c r="K3010">
        <f t="shared" si="546"/>
        <v>4</v>
      </c>
      <c r="L3010" s="23" t="str">
        <f t="shared" si="547"/>
        <v>R6 </v>
      </c>
      <c r="M3010" s="23" t="s">
        <v>77</v>
      </c>
      <c r="N3010" s="23" t="s">
        <v>78</v>
      </c>
      <c r="O3010" s="23" t="s">
        <v>2517</v>
      </c>
      <c r="P3010" s="23">
        <v>8398</v>
      </c>
      <c r="Q3010" s="23">
        <v>3.835</v>
      </c>
      <c r="R3010" s="23" t="s">
        <v>53</v>
      </c>
      <c r="S3010" s="23" t="s">
        <v>36</v>
      </c>
    </row>
    <row r="3011" spans="1:19" x14ac:dyDescent="0.35">
      <c r="A3011" s="23" t="str">
        <f t="shared" si="538"/>
        <v>Vlahos Alex</v>
      </c>
      <c r="B3011" s="23" t="str">
        <f t="shared" si="539"/>
        <v>914.06.131.0</v>
      </c>
      <c r="C3011" s="23" t="str">
        <f t="shared" si="540"/>
        <v>R6</v>
      </c>
      <c r="D3011" s="23">
        <f t="shared" si="541"/>
        <v>3.629</v>
      </c>
      <c r="E3011" s="23" t="str">
        <f t="shared" si="542"/>
        <v>A</v>
      </c>
      <c r="F3011" s="23" t="str">
        <f t="shared" si="543"/>
        <v>S</v>
      </c>
      <c r="G3011" s="27" t="s">
        <v>497</v>
      </c>
      <c r="H3011" s="27" t="str">
        <f t="shared" si="548"/>
        <v/>
      </c>
      <c r="I3011" s="23" t="str">
        <f t="shared" si="544"/>
        <v>Messieurs</v>
      </c>
      <c r="J3011" t="str">
        <f t="shared" si="545"/>
        <v>131.0</v>
      </c>
      <c r="K3011">
        <f t="shared" si="546"/>
        <v>1</v>
      </c>
      <c r="L3011" s="23" t="str">
        <f t="shared" si="547"/>
        <v>R6 </v>
      </c>
      <c r="M3011" s="23" t="s">
        <v>3295</v>
      </c>
      <c r="N3011" s="23" t="s">
        <v>3296</v>
      </c>
      <c r="O3011" s="23" t="s">
        <v>2517</v>
      </c>
      <c r="P3011" s="23">
        <v>9341</v>
      </c>
      <c r="Q3011" s="23">
        <v>3.629</v>
      </c>
      <c r="R3011" s="23" t="s">
        <v>36</v>
      </c>
      <c r="S3011" s="23" t="s">
        <v>822</v>
      </c>
    </row>
    <row r="3012" spans="1:19" x14ac:dyDescent="0.35">
      <c r="A3012" s="23" t="str">
        <f t="shared" si="538"/>
        <v>Vlahos Sebastian</v>
      </c>
      <c r="B3012" s="23" t="str">
        <f t="shared" si="539"/>
        <v>914.07.230.0</v>
      </c>
      <c r="C3012" s="23" t="str">
        <f t="shared" si="540"/>
        <v>R7</v>
      </c>
      <c r="D3012" s="23">
        <f t="shared" si="541"/>
        <v>2.734</v>
      </c>
      <c r="E3012" s="23" t="str">
        <f t="shared" si="542"/>
        <v>A</v>
      </c>
      <c r="F3012" s="23" t="str">
        <f t="shared" si="543"/>
        <v>S</v>
      </c>
      <c r="G3012" s="27" t="s">
        <v>497</v>
      </c>
      <c r="H3012" s="27" t="str">
        <f t="shared" si="548"/>
        <v/>
      </c>
      <c r="I3012" s="23" t="str">
        <f t="shared" si="544"/>
        <v>Messieurs</v>
      </c>
      <c r="J3012" t="str">
        <f t="shared" si="545"/>
        <v>230.0</v>
      </c>
      <c r="K3012">
        <f t="shared" si="546"/>
        <v>2</v>
      </c>
      <c r="L3012" s="23" t="str">
        <f t="shared" si="547"/>
        <v>R7 </v>
      </c>
      <c r="M3012" s="23" t="s">
        <v>2804</v>
      </c>
      <c r="N3012" s="23" t="s">
        <v>2805</v>
      </c>
      <c r="O3012" s="23" t="s">
        <v>2518</v>
      </c>
      <c r="P3012" s="23">
        <v>14292</v>
      </c>
      <c r="Q3012" s="23">
        <v>2.734</v>
      </c>
      <c r="R3012" s="23" t="s">
        <v>36</v>
      </c>
      <c r="S3012" s="23" t="s">
        <v>822</v>
      </c>
    </row>
    <row r="3013" spans="1:19" x14ac:dyDescent="0.35">
      <c r="A3013" s="23" t="str">
        <f t="shared" si="538"/>
        <v>VLAHOS-LASOCKA Magdalena</v>
      </c>
      <c r="B3013" s="23" t="str">
        <f t="shared" si="539"/>
        <v>914.73.551.0</v>
      </c>
      <c r="C3013" s="23" t="str">
        <f t="shared" si="540"/>
        <v>R7</v>
      </c>
      <c r="D3013" s="23">
        <f t="shared" si="541"/>
        <v>2.5329999999999999</v>
      </c>
      <c r="E3013" s="23" t="str">
        <f t="shared" si="542"/>
        <v>50+</v>
      </c>
      <c r="F3013" s="23" t="str">
        <f t="shared" si="543"/>
        <v>A</v>
      </c>
      <c r="G3013" s="27" t="s">
        <v>497</v>
      </c>
      <c r="H3013" s="27" t="str">
        <f t="shared" si="548"/>
        <v/>
      </c>
      <c r="I3013" s="23" t="str">
        <f t="shared" si="544"/>
        <v>Dames</v>
      </c>
      <c r="J3013" t="str">
        <f t="shared" si="545"/>
        <v>551.0</v>
      </c>
      <c r="K3013">
        <f t="shared" si="546"/>
        <v>5</v>
      </c>
      <c r="L3013" s="23" t="str">
        <f t="shared" si="547"/>
        <v>R7 </v>
      </c>
      <c r="M3013" s="23" t="s">
        <v>3287</v>
      </c>
      <c r="N3013" s="23" t="s">
        <v>3288</v>
      </c>
      <c r="O3013" s="23" t="s">
        <v>2518</v>
      </c>
      <c r="P3013" s="23">
        <v>5406</v>
      </c>
      <c r="Q3013" s="23">
        <v>2.5329999999999999</v>
      </c>
      <c r="R3013" s="23" t="s">
        <v>39</v>
      </c>
      <c r="S3013" s="23" t="s">
        <v>36</v>
      </c>
    </row>
    <row r="3014" spans="1:19" x14ac:dyDescent="0.35">
      <c r="A3014" s="23" t="str">
        <f t="shared" ref="A3014:A3077" si="559">+N3014</f>
        <v>Vocat Alexandre</v>
      </c>
      <c r="B3014" s="23" t="str">
        <f t="shared" ref="B3014:B3077" si="560">+M3014</f>
        <v>915.08.434.0</v>
      </c>
      <c r="C3014" s="23" t="str">
        <f t="shared" ref="C3014:C3077" si="561">LEFT(L3014,2)</f>
        <v>R5</v>
      </c>
      <c r="D3014" s="23">
        <f t="shared" ref="D3014:D3077" si="562">+Q3014</f>
        <v>4.9859999999999998</v>
      </c>
      <c r="E3014" s="23" t="str">
        <f t="shared" ref="E3014:E3077" si="563">+R3014</f>
        <v>18&amp;U</v>
      </c>
      <c r="F3014" s="23" t="str">
        <f t="shared" ref="F3014:F3077" si="564">+S3014</f>
        <v>A</v>
      </c>
      <c r="G3014" s="27" t="s">
        <v>4910</v>
      </c>
      <c r="H3014" s="27" t="str">
        <f t="shared" si="548"/>
        <v/>
      </c>
      <c r="I3014" s="23" t="str">
        <f t="shared" ref="I3014:I3077" si="565">IF(K3014&gt;4,"Dames","Messieurs")</f>
        <v>Messieurs</v>
      </c>
      <c r="J3014" t="str">
        <f t="shared" ref="J3014:J3077" si="566">RIGHT(B3014,5)</f>
        <v>434.0</v>
      </c>
      <c r="K3014">
        <f t="shared" ref="K3014:K3077" si="567">VALUE(LEFT(J3014,1))</f>
        <v>4</v>
      </c>
      <c r="L3014" s="23" t="str">
        <f t="shared" ref="L3014:L3077" si="568">+O3014</f>
        <v>R5 </v>
      </c>
      <c r="M3014" s="23" t="s">
        <v>6321</v>
      </c>
      <c r="N3014" s="23" t="s">
        <v>6322</v>
      </c>
      <c r="O3014" s="23" t="s">
        <v>2536</v>
      </c>
      <c r="P3014" s="23">
        <v>4334</v>
      </c>
      <c r="Q3014" s="23">
        <v>4.9859999999999998</v>
      </c>
      <c r="R3014" s="23" t="s">
        <v>71</v>
      </c>
      <c r="S3014" s="23" t="s">
        <v>36</v>
      </c>
    </row>
    <row r="3015" spans="1:19" x14ac:dyDescent="0.35">
      <c r="A3015" s="23" t="str">
        <f t="shared" si="559"/>
        <v>Vodoz Sonia</v>
      </c>
      <c r="B3015" s="23" t="str">
        <f t="shared" si="560"/>
        <v>915.78.660.0</v>
      </c>
      <c r="C3015" s="23" t="str">
        <f t="shared" si="561"/>
        <v>R9</v>
      </c>
      <c r="D3015" s="23">
        <f t="shared" si="562"/>
        <v>0.75</v>
      </c>
      <c r="E3015" s="23" t="str">
        <f t="shared" si="563"/>
        <v>45+</v>
      </c>
      <c r="F3015" s="23" t="str">
        <f t="shared" si="564"/>
        <v>S</v>
      </c>
      <c r="G3015" s="27" t="s">
        <v>2783</v>
      </c>
      <c r="H3015" s="27" t="str">
        <f t="shared" si="548"/>
        <v/>
      </c>
      <c r="I3015" s="23" t="str">
        <f t="shared" si="565"/>
        <v>Dames</v>
      </c>
      <c r="J3015" t="str">
        <f t="shared" si="566"/>
        <v>660.0</v>
      </c>
      <c r="K3015">
        <f t="shared" si="567"/>
        <v>6</v>
      </c>
      <c r="L3015" s="23" t="str">
        <f t="shared" si="568"/>
        <v>R9 </v>
      </c>
      <c r="M3015" s="23" t="s">
        <v>1673</v>
      </c>
      <c r="N3015" s="23" t="s">
        <v>1674</v>
      </c>
      <c r="O3015" s="23" t="s">
        <v>2525</v>
      </c>
      <c r="P3015" s="23">
        <v>11849</v>
      </c>
      <c r="Q3015" s="23">
        <v>0.75</v>
      </c>
      <c r="R3015" s="23" t="s">
        <v>76</v>
      </c>
      <c r="S3015" s="23" t="s">
        <v>822</v>
      </c>
    </row>
    <row r="3016" spans="1:19" x14ac:dyDescent="0.35">
      <c r="A3016" s="23" t="str">
        <f t="shared" si="559"/>
        <v>Vogel Justin</v>
      </c>
      <c r="B3016" s="23" t="str">
        <f t="shared" si="560"/>
        <v>916.10.348.0</v>
      </c>
      <c r="C3016" s="23" t="str">
        <f t="shared" si="561"/>
        <v>R7</v>
      </c>
      <c r="D3016" s="23">
        <f t="shared" si="562"/>
        <v>2.915</v>
      </c>
      <c r="E3016" s="23" t="str">
        <f t="shared" si="563"/>
        <v>16&amp;U</v>
      </c>
      <c r="F3016" s="23" t="str">
        <f t="shared" si="564"/>
        <v>A</v>
      </c>
      <c r="G3016" s="27" t="s">
        <v>2783</v>
      </c>
      <c r="H3016" s="27" t="str">
        <f t="shared" si="548"/>
        <v/>
      </c>
      <c r="I3016" s="23" t="str">
        <f t="shared" si="565"/>
        <v>Messieurs</v>
      </c>
      <c r="J3016" t="str">
        <f t="shared" si="566"/>
        <v>348.0</v>
      </c>
      <c r="K3016">
        <f t="shared" si="567"/>
        <v>3</v>
      </c>
      <c r="L3016" s="23" t="str">
        <f t="shared" si="568"/>
        <v>R7 </v>
      </c>
      <c r="M3016" s="23" t="s">
        <v>1765</v>
      </c>
      <c r="N3016" s="23" t="s">
        <v>1766</v>
      </c>
      <c r="O3016" s="23" t="s">
        <v>2518</v>
      </c>
      <c r="P3016" s="23">
        <v>13204</v>
      </c>
      <c r="Q3016" s="23">
        <v>2.915</v>
      </c>
      <c r="R3016" s="23" t="s">
        <v>85</v>
      </c>
      <c r="S3016" s="23" t="s">
        <v>36</v>
      </c>
    </row>
    <row r="3017" spans="1:19" x14ac:dyDescent="0.35">
      <c r="A3017" s="23" t="str">
        <f t="shared" si="559"/>
        <v>Vogtle Ismael</v>
      </c>
      <c r="B3017" s="23" t="str">
        <f t="shared" si="560"/>
        <v>917.75.319.0</v>
      </c>
      <c r="C3017" s="23" t="str">
        <f t="shared" si="561"/>
        <v>R8</v>
      </c>
      <c r="D3017" s="23">
        <f t="shared" si="562"/>
        <v>0.90300000000000002</v>
      </c>
      <c r="E3017" s="23" t="str">
        <f t="shared" si="563"/>
        <v>50+</v>
      </c>
      <c r="F3017" s="23" t="str">
        <f t="shared" si="564"/>
        <v>A</v>
      </c>
      <c r="G3017" s="27" t="s">
        <v>3273</v>
      </c>
      <c r="H3017" s="27" t="str">
        <f t="shared" si="548"/>
        <v/>
      </c>
      <c r="I3017" s="23" t="str">
        <f t="shared" si="565"/>
        <v>Messieurs</v>
      </c>
      <c r="J3017" t="str">
        <f t="shared" si="566"/>
        <v>319.0</v>
      </c>
      <c r="K3017">
        <f t="shared" si="567"/>
        <v>3</v>
      </c>
      <c r="L3017" s="23" t="str">
        <f t="shared" si="568"/>
        <v>R8 </v>
      </c>
      <c r="M3017" s="23" t="s">
        <v>3451</v>
      </c>
      <c r="N3017" s="23" t="s">
        <v>3452</v>
      </c>
      <c r="O3017" s="23" t="s">
        <v>2522</v>
      </c>
      <c r="P3017" s="23">
        <v>30440</v>
      </c>
      <c r="Q3017" s="23">
        <v>0.90300000000000002</v>
      </c>
      <c r="R3017" s="23" t="s">
        <v>39</v>
      </c>
      <c r="S3017" s="23" t="s">
        <v>36</v>
      </c>
    </row>
    <row r="3018" spans="1:19" x14ac:dyDescent="0.35">
      <c r="A3018" s="23" t="str">
        <f t="shared" si="559"/>
        <v>Volf Reinoso Irina</v>
      </c>
      <c r="B3018" s="23" t="str">
        <f t="shared" si="560"/>
        <v>919.79.677.0</v>
      </c>
      <c r="C3018" s="23" t="str">
        <f t="shared" si="561"/>
        <v>R7</v>
      </c>
      <c r="D3018" s="23">
        <f t="shared" si="562"/>
        <v>2.1709999999999998</v>
      </c>
      <c r="E3018" s="23" t="str">
        <f t="shared" si="563"/>
        <v>45+</v>
      </c>
      <c r="F3018" s="23" t="str">
        <f t="shared" si="564"/>
        <v>A</v>
      </c>
      <c r="G3018" s="27" t="s">
        <v>3273</v>
      </c>
      <c r="H3018" s="27" t="str">
        <f t="shared" si="548"/>
        <v/>
      </c>
      <c r="I3018" s="23" t="str">
        <f t="shared" si="565"/>
        <v>Dames</v>
      </c>
      <c r="J3018" t="str">
        <f t="shared" si="566"/>
        <v>677.0</v>
      </c>
      <c r="K3018">
        <f t="shared" si="567"/>
        <v>6</v>
      </c>
      <c r="L3018" s="23" t="str">
        <f t="shared" si="568"/>
        <v>R7 </v>
      </c>
      <c r="M3018" s="23" t="s">
        <v>4974</v>
      </c>
      <c r="N3018" s="23" t="s">
        <v>4975</v>
      </c>
      <c r="O3018" s="23" t="s">
        <v>2518</v>
      </c>
      <c r="P3018" s="23">
        <v>6352</v>
      </c>
      <c r="Q3018" s="23">
        <v>2.1709999999999998</v>
      </c>
      <c r="R3018" s="23" t="s">
        <v>76</v>
      </c>
      <c r="S3018" s="23" t="s">
        <v>36</v>
      </c>
    </row>
    <row r="3019" spans="1:19" x14ac:dyDescent="0.35">
      <c r="A3019" s="23" t="str">
        <f t="shared" si="559"/>
        <v>Vollet Leighton</v>
      </c>
      <c r="B3019" s="23" t="str">
        <f t="shared" si="560"/>
        <v>919.07.858.0</v>
      </c>
      <c r="C3019" s="23" t="str">
        <f t="shared" si="561"/>
        <v>R9</v>
      </c>
      <c r="D3019" s="23">
        <f t="shared" si="562"/>
        <v>0.75</v>
      </c>
      <c r="E3019" s="23" t="str">
        <f t="shared" si="563"/>
        <v>A</v>
      </c>
      <c r="F3019" s="23" t="str">
        <f t="shared" si="564"/>
        <v>S</v>
      </c>
      <c r="G3019" s="27" t="s">
        <v>4910</v>
      </c>
      <c r="H3019" s="27" t="str">
        <f t="shared" si="548"/>
        <v/>
      </c>
      <c r="I3019" s="23" t="str">
        <f t="shared" si="565"/>
        <v>Dames</v>
      </c>
      <c r="J3019" t="str">
        <f t="shared" si="566"/>
        <v>858.0</v>
      </c>
      <c r="K3019">
        <f t="shared" si="567"/>
        <v>8</v>
      </c>
      <c r="L3019" s="23" t="str">
        <f t="shared" si="568"/>
        <v>R9 </v>
      </c>
      <c r="M3019" s="23" t="s">
        <v>6537</v>
      </c>
      <c r="N3019" s="23" t="s">
        <v>6538</v>
      </c>
      <c r="O3019" s="23" t="s">
        <v>2525</v>
      </c>
      <c r="P3019" s="23">
        <v>11849</v>
      </c>
      <c r="Q3019" s="23">
        <v>0.75</v>
      </c>
      <c r="R3019" s="23" t="s">
        <v>36</v>
      </c>
      <c r="S3019" s="23" t="s">
        <v>822</v>
      </c>
    </row>
    <row r="3020" spans="1:19" x14ac:dyDescent="0.35">
      <c r="A3020" s="23" t="str">
        <f t="shared" si="559"/>
        <v>Vollet Stéphane</v>
      </c>
      <c r="B3020" s="23" t="str">
        <f t="shared" si="560"/>
        <v>919.75.309.0</v>
      </c>
      <c r="C3020" s="23" t="str">
        <f t="shared" si="561"/>
        <v>R9</v>
      </c>
      <c r="D3020" s="23">
        <f t="shared" si="562"/>
        <v>0.75</v>
      </c>
      <c r="E3020" s="23" t="str">
        <f t="shared" si="563"/>
        <v>50+</v>
      </c>
      <c r="F3020" s="23" t="str">
        <f t="shared" si="564"/>
        <v>S</v>
      </c>
      <c r="G3020" s="27" t="s">
        <v>4910</v>
      </c>
      <c r="H3020" s="27" t="str">
        <f t="shared" si="548"/>
        <v/>
      </c>
      <c r="I3020" s="23" t="str">
        <f t="shared" si="565"/>
        <v>Messieurs</v>
      </c>
      <c r="J3020" t="str">
        <f t="shared" si="566"/>
        <v>309.0</v>
      </c>
      <c r="K3020">
        <f t="shared" si="567"/>
        <v>3</v>
      </c>
      <c r="L3020" s="23" t="str">
        <f t="shared" si="568"/>
        <v>R9 </v>
      </c>
      <c r="M3020" s="23" t="s">
        <v>6862</v>
      </c>
      <c r="N3020" s="23" t="s">
        <v>6863</v>
      </c>
      <c r="O3020" s="23" t="s">
        <v>2525</v>
      </c>
      <c r="P3020" s="23">
        <v>32606</v>
      </c>
      <c r="Q3020" s="23">
        <v>0.75</v>
      </c>
      <c r="R3020" s="23" t="s">
        <v>39</v>
      </c>
      <c r="S3020" s="23" t="s">
        <v>822</v>
      </c>
    </row>
    <row r="3021" spans="1:19" x14ac:dyDescent="0.35">
      <c r="A3021" s="23" t="str">
        <f t="shared" si="559"/>
        <v>Vollmer Aline</v>
      </c>
      <c r="B3021" s="23" t="str">
        <f t="shared" si="560"/>
        <v>749.83.731.0</v>
      </c>
      <c r="C3021" s="23" t="str">
        <f t="shared" si="561"/>
        <v>R9</v>
      </c>
      <c r="D3021" s="23">
        <f t="shared" si="562"/>
        <v>0.74299999999999999</v>
      </c>
      <c r="E3021" s="23" t="str">
        <f t="shared" si="563"/>
        <v>40+</v>
      </c>
      <c r="F3021" s="23" t="str">
        <f t="shared" si="564"/>
        <v>A</v>
      </c>
      <c r="G3021" s="27" t="s">
        <v>4909</v>
      </c>
      <c r="H3021" s="27" t="str">
        <f t="shared" si="548"/>
        <v/>
      </c>
      <c r="I3021" s="23" t="str">
        <f t="shared" si="565"/>
        <v>Dames</v>
      </c>
      <c r="J3021" t="str">
        <f t="shared" si="566"/>
        <v>731.0</v>
      </c>
      <c r="K3021">
        <f t="shared" si="567"/>
        <v>7</v>
      </c>
      <c r="L3021" s="23" t="str">
        <f t="shared" si="568"/>
        <v>R9 </v>
      </c>
      <c r="M3021" s="23" t="s">
        <v>5809</v>
      </c>
      <c r="N3021" s="23" t="s">
        <v>5810</v>
      </c>
      <c r="O3021" s="23" t="s">
        <v>2525</v>
      </c>
      <c r="P3021" s="23">
        <v>16773</v>
      </c>
      <c r="Q3021" s="23">
        <v>0.74299999999999999</v>
      </c>
      <c r="R3021" s="23" t="s">
        <v>68</v>
      </c>
      <c r="S3021" s="23" t="s">
        <v>36</v>
      </c>
    </row>
    <row r="3022" spans="1:19" x14ac:dyDescent="0.35">
      <c r="A3022" s="23" t="str">
        <f t="shared" si="559"/>
        <v>Völlmin Jeremy</v>
      </c>
      <c r="B3022" s="23" t="str">
        <f t="shared" si="560"/>
        <v>919.95.144.0</v>
      </c>
      <c r="C3022" s="23" t="str">
        <f t="shared" si="561"/>
        <v>R5</v>
      </c>
      <c r="D3022" s="23">
        <f t="shared" si="562"/>
        <v>5.6630000000000003</v>
      </c>
      <c r="E3022" s="23" t="str">
        <f t="shared" si="563"/>
        <v>A</v>
      </c>
      <c r="F3022" s="23" t="str">
        <f t="shared" si="564"/>
        <v>A</v>
      </c>
      <c r="G3022" s="27" t="s">
        <v>28</v>
      </c>
      <c r="H3022" s="27" t="str">
        <f t="shared" si="548"/>
        <v/>
      </c>
      <c r="I3022" s="23" t="str">
        <f t="shared" si="565"/>
        <v>Messieurs</v>
      </c>
      <c r="J3022" t="str">
        <f t="shared" si="566"/>
        <v>144.0</v>
      </c>
      <c r="K3022">
        <f t="shared" si="567"/>
        <v>1</v>
      </c>
      <c r="L3022" s="23" t="str">
        <f t="shared" si="568"/>
        <v>R5 </v>
      </c>
      <c r="M3022" s="23" t="s">
        <v>3892</v>
      </c>
      <c r="N3022" s="23" t="s">
        <v>3893</v>
      </c>
      <c r="O3022" s="23" t="s">
        <v>2536</v>
      </c>
      <c r="P3022" s="23">
        <v>2841</v>
      </c>
      <c r="Q3022" s="23">
        <v>5.6630000000000003</v>
      </c>
      <c r="R3022" s="23" t="s">
        <v>36</v>
      </c>
      <c r="S3022" s="23" t="s">
        <v>36</v>
      </c>
    </row>
    <row r="3023" spans="1:19" x14ac:dyDescent="0.35">
      <c r="A3023" s="23" t="str">
        <f t="shared" si="559"/>
        <v>Volluz Fabrice</v>
      </c>
      <c r="B3023" s="23" t="str">
        <f t="shared" si="560"/>
        <v>919.74.485.0</v>
      </c>
      <c r="C3023" s="23" t="str">
        <f t="shared" si="561"/>
        <v>R9</v>
      </c>
      <c r="D3023" s="23">
        <f t="shared" si="562"/>
        <v>0.75</v>
      </c>
      <c r="E3023" s="23" t="str">
        <f t="shared" si="563"/>
        <v>50+</v>
      </c>
      <c r="F3023" s="23" t="str">
        <f t="shared" si="564"/>
        <v>S</v>
      </c>
      <c r="G3023" s="27" t="s">
        <v>26</v>
      </c>
      <c r="H3023" s="27" t="str">
        <f t="shared" si="548"/>
        <v/>
      </c>
      <c r="I3023" s="23" t="str">
        <f t="shared" si="565"/>
        <v>Messieurs</v>
      </c>
      <c r="J3023" t="str">
        <f t="shared" si="566"/>
        <v>485.0</v>
      </c>
      <c r="K3023">
        <f t="shared" si="567"/>
        <v>4</v>
      </c>
      <c r="L3023" s="23" t="str">
        <f t="shared" si="568"/>
        <v>R9 </v>
      </c>
      <c r="M3023" s="23" t="s">
        <v>511</v>
      </c>
      <c r="N3023" s="23" t="s">
        <v>512</v>
      </c>
      <c r="O3023" s="23" t="s">
        <v>2525</v>
      </c>
      <c r="P3023" s="23">
        <v>32606</v>
      </c>
      <c r="Q3023" s="23">
        <v>0.75</v>
      </c>
      <c r="R3023" s="23" t="s">
        <v>39</v>
      </c>
      <c r="S3023" s="23" t="s">
        <v>822</v>
      </c>
    </row>
    <row r="3024" spans="1:19" x14ac:dyDescent="0.35">
      <c r="A3024" s="23" t="str">
        <f t="shared" si="559"/>
        <v>Volodina Evgeniya</v>
      </c>
      <c r="B3024" s="23" t="str">
        <f t="shared" si="560"/>
        <v>919.71.615.0</v>
      </c>
      <c r="C3024" s="23" t="str">
        <f t="shared" si="561"/>
        <v>R6</v>
      </c>
      <c r="D3024" s="23">
        <f t="shared" si="562"/>
        <v>4.423</v>
      </c>
      <c r="E3024" s="23" t="str">
        <f t="shared" si="563"/>
        <v>55+</v>
      </c>
      <c r="F3024" s="23" t="str">
        <f t="shared" si="564"/>
        <v>A</v>
      </c>
      <c r="G3024" s="27" t="s">
        <v>497</v>
      </c>
      <c r="H3024" s="27" t="str">
        <f t="shared" si="548"/>
        <v/>
      </c>
      <c r="I3024" s="23" t="str">
        <f t="shared" si="565"/>
        <v>Dames</v>
      </c>
      <c r="J3024" t="str">
        <f t="shared" si="566"/>
        <v>615.0</v>
      </c>
      <c r="K3024">
        <f t="shared" si="567"/>
        <v>6</v>
      </c>
      <c r="L3024" s="23" t="str">
        <f t="shared" si="568"/>
        <v>R6 </v>
      </c>
      <c r="M3024" s="23" t="s">
        <v>2222</v>
      </c>
      <c r="N3024" s="23" t="s">
        <v>2223</v>
      </c>
      <c r="O3024" s="23" t="s">
        <v>2517</v>
      </c>
      <c r="P3024" s="23">
        <v>2137</v>
      </c>
      <c r="Q3024" s="23">
        <v>4.423</v>
      </c>
      <c r="R3024" s="23" t="s">
        <v>53</v>
      </c>
      <c r="S3024" s="23" t="s">
        <v>36</v>
      </c>
    </row>
    <row r="3025" spans="1:19" x14ac:dyDescent="0.35">
      <c r="A3025" s="23" t="str">
        <f t="shared" si="559"/>
        <v>Von Bueren Stéphane</v>
      </c>
      <c r="B3025" s="23" t="str">
        <f t="shared" si="560"/>
        <v>920.77.432.0</v>
      </c>
      <c r="C3025" s="23" t="str">
        <f t="shared" si="561"/>
        <v>R8</v>
      </c>
      <c r="D3025" s="23">
        <f t="shared" si="562"/>
        <v>1.1830000000000001</v>
      </c>
      <c r="E3025" s="23" t="str">
        <f t="shared" si="563"/>
        <v>45+</v>
      </c>
      <c r="F3025" s="23" t="str">
        <f t="shared" si="564"/>
        <v>A</v>
      </c>
      <c r="G3025" s="27" t="s">
        <v>28</v>
      </c>
      <c r="H3025" s="27" t="str">
        <f t="shared" ref="H3025:H3088" si="569">IF(B3025=B3024,1,"")</f>
        <v/>
      </c>
      <c r="I3025" s="23" t="str">
        <f t="shared" si="565"/>
        <v>Messieurs</v>
      </c>
      <c r="J3025" t="str">
        <f t="shared" si="566"/>
        <v>432.0</v>
      </c>
      <c r="K3025">
        <f t="shared" si="567"/>
        <v>4</v>
      </c>
      <c r="L3025" s="23" t="str">
        <f t="shared" si="568"/>
        <v>R8 </v>
      </c>
      <c r="M3025" s="23" t="s">
        <v>3913</v>
      </c>
      <c r="N3025" s="23" t="s">
        <v>3914</v>
      </c>
      <c r="O3025" s="23" t="s">
        <v>2522</v>
      </c>
      <c r="P3025" s="23">
        <v>27129</v>
      </c>
      <c r="Q3025" s="23">
        <v>1.1830000000000001</v>
      </c>
      <c r="R3025" s="23" t="s">
        <v>76</v>
      </c>
      <c r="S3025" s="23" t="s">
        <v>36</v>
      </c>
    </row>
    <row r="3026" spans="1:19" x14ac:dyDescent="0.35">
      <c r="A3026" s="23" t="str">
        <f t="shared" si="559"/>
        <v>Von Büren Sacha</v>
      </c>
      <c r="B3026" s="23" t="str">
        <f t="shared" si="560"/>
        <v>920.09.356.0</v>
      </c>
      <c r="C3026" s="23" t="str">
        <f t="shared" si="561"/>
        <v>R7</v>
      </c>
      <c r="D3026" s="23">
        <f t="shared" si="562"/>
        <v>3.35</v>
      </c>
      <c r="E3026" s="23" t="str">
        <f t="shared" si="563"/>
        <v>18&amp;U</v>
      </c>
      <c r="F3026" s="23" t="str">
        <f t="shared" si="564"/>
        <v>A</v>
      </c>
      <c r="G3026" s="27" t="s">
        <v>28</v>
      </c>
      <c r="H3026" s="27" t="str">
        <f t="shared" si="569"/>
        <v/>
      </c>
      <c r="I3026" s="23" t="str">
        <f t="shared" si="565"/>
        <v>Messieurs</v>
      </c>
      <c r="J3026" t="str">
        <f t="shared" si="566"/>
        <v>356.0</v>
      </c>
      <c r="K3026">
        <f t="shared" si="567"/>
        <v>3</v>
      </c>
      <c r="L3026" s="23" t="str">
        <f t="shared" si="568"/>
        <v>R7 </v>
      </c>
      <c r="M3026" s="23" t="s">
        <v>1508</v>
      </c>
      <c r="N3026" s="23" t="s">
        <v>1509</v>
      </c>
      <c r="O3026" s="23" t="s">
        <v>2518</v>
      </c>
      <c r="P3026" s="23">
        <v>10750</v>
      </c>
      <c r="Q3026" s="23">
        <v>3.35</v>
      </c>
      <c r="R3026" s="23" t="s">
        <v>71</v>
      </c>
      <c r="S3026" s="23" t="s">
        <v>36</v>
      </c>
    </row>
    <row r="3027" spans="1:19" x14ac:dyDescent="0.35">
      <c r="A3027" s="23" t="str">
        <f t="shared" si="559"/>
        <v>Von Riedmatten Ilyes Lars</v>
      </c>
      <c r="B3027" s="23" t="str">
        <f t="shared" si="560"/>
        <v>922.17.148.0</v>
      </c>
      <c r="C3027" s="23" t="str">
        <f t="shared" si="561"/>
        <v>R9</v>
      </c>
      <c r="D3027" s="23">
        <f t="shared" si="562"/>
        <v>0.61399999999999999</v>
      </c>
      <c r="E3027" s="23" t="str">
        <f t="shared" si="563"/>
        <v>10&amp;U</v>
      </c>
      <c r="F3027" s="23" t="str">
        <f t="shared" si="564"/>
        <v>A</v>
      </c>
      <c r="G3027" s="27" t="s">
        <v>2786</v>
      </c>
      <c r="H3027" s="27" t="str">
        <f t="shared" si="569"/>
        <v/>
      </c>
      <c r="I3027" s="23" t="str">
        <f t="shared" si="565"/>
        <v>Messieurs</v>
      </c>
      <c r="J3027" t="str">
        <f t="shared" si="566"/>
        <v>148.0</v>
      </c>
      <c r="K3027">
        <f t="shared" si="567"/>
        <v>1</v>
      </c>
      <c r="L3027" s="23" t="str">
        <f t="shared" si="568"/>
        <v>R9 </v>
      </c>
      <c r="M3027" s="23" t="s">
        <v>4956</v>
      </c>
      <c r="N3027" s="23" t="s">
        <v>4957</v>
      </c>
      <c r="O3027" s="23" t="s">
        <v>2525</v>
      </c>
      <c r="P3027" s="23">
        <v>58494</v>
      </c>
      <c r="Q3027" s="23">
        <v>0.61399999999999999</v>
      </c>
      <c r="R3027" s="23" t="s">
        <v>106</v>
      </c>
      <c r="S3027" s="23" t="s">
        <v>36</v>
      </c>
    </row>
    <row r="3028" spans="1:19" x14ac:dyDescent="0.35">
      <c r="A3028" s="23" t="str">
        <f t="shared" si="559"/>
        <v>Vorobiev Kuzma</v>
      </c>
      <c r="B3028" s="23" t="str">
        <f t="shared" si="560"/>
        <v>923.08.373.0</v>
      </c>
      <c r="C3028" s="23" t="str">
        <f t="shared" si="561"/>
        <v>R8</v>
      </c>
      <c r="D3028" s="23">
        <f t="shared" si="562"/>
        <v>1.2649999999999999</v>
      </c>
      <c r="E3028" s="23" t="str">
        <f t="shared" si="563"/>
        <v>18&amp;U</v>
      </c>
      <c r="F3028" s="23" t="str">
        <f t="shared" si="564"/>
        <v>A</v>
      </c>
      <c r="G3028" s="27" t="s">
        <v>497</v>
      </c>
      <c r="H3028" s="27" t="str">
        <f t="shared" si="569"/>
        <v/>
      </c>
      <c r="I3028" s="23" t="str">
        <f t="shared" si="565"/>
        <v>Messieurs</v>
      </c>
      <c r="J3028" t="str">
        <f t="shared" si="566"/>
        <v>373.0</v>
      </c>
      <c r="K3028">
        <f t="shared" si="567"/>
        <v>3</v>
      </c>
      <c r="L3028" s="23" t="str">
        <f t="shared" si="568"/>
        <v>R8 </v>
      </c>
      <c r="M3028" s="23" t="s">
        <v>2232</v>
      </c>
      <c r="N3028" s="23" t="s">
        <v>2233</v>
      </c>
      <c r="O3028" s="23" t="s">
        <v>2522</v>
      </c>
      <c r="P3028" s="23">
        <v>26177</v>
      </c>
      <c r="Q3028" s="23">
        <v>1.2649999999999999</v>
      </c>
      <c r="R3028" s="23" t="s">
        <v>71</v>
      </c>
      <c r="S3028" s="23" t="s">
        <v>36</v>
      </c>
    </row>
    <row r="3029" spans="1:19" x14ac:dyDescent="0.35">
      <c r="A3029" s="23" t="str">
        <f t="shared" si="559"/>
        <v>Voumard Michaël</v>
      </c>
      <c r="B3029" s="23" t="str">
        <f t="shared" si="560"/>
        <v>923.85.424.0</v>
      </c>
      <c r="C3029" s="23" t="str">
        <f t="shared" si="561"/>
        <v>R9</v>
      </c>
      <c r="D3029" s="23">
        <f t="shared" si="562"/>
        <v>0.75</v>
      </c>
      <c r="E3029" s="23" t="str">
        <f t="shared" si="563"/>
        <v>40+</v>
      </c>
      <c r="F3029" s="23" t="str">
        <f t="shared" si="564"/>
        <v>S</v>
      </c>
      <c r="G3029" s="27" t="s">
        <v>25</v>
      </c>
      <c r="H3029" s="27" t="str">
        <f t="shared" si="569"/>
        <v/>
      </c>
      <c r="I3029" s="23" t="str">
        <f t="shared" si="565"/>
        <v>Messieurs</v>
      </c>
      <c r="J3029" t="str">
        <f t="shared" si="566"/>
        <v>424.0</v>
      </c>
      <c r="K3029">
        <f t="shared" si="567"/>
        <v>4</v>
      </c>
      <c r="L3029" s="23" t="str">
        <f t="shared" si="568"/>
        <v>R9 </v>
      </c>
      <c r="M3029" s="23" t="s">
        <v>837</v>
      </c>
      <c r="N3029" s="23" t="s">
        <v>838</v>
      </c>
      <c r="O3029" s="23" t="s">
        <v>2525</v>
      </c>
      <c r="P3029" s="23">
        <v>32606</v>
      </c>
      <c r="Q3029" s="23">
        <v>0.75</v>
      </c>
      <c r="R3029" s="23" t="s">
        <v>68</v>
      </c>
      <c r="S3029" s="23" t="s">
        <v>822</v>
      </c>
    </row>
    <row r="3030" spans="1:19" x14ac:dyDescent="0.35">
      <c r="A3030" s="23" t="str">
        <f t="shared" si="559"/>
        <v>Vraca Nicolas</v>
      </c>
      <c r="B3030" s="23" t="str">
        <f t="shared" si="560"/>
        <v>923.56.438.0</v>
      </c>
      <c r="C3030" s="23" t="str">
        <f t="shared" si="561"/>
        <v>R7</v>
      </c>
      <c r="D3030" s="23">
        <f t="shared" si="562"/>
        <v>2.9289999999999998</v>
      </c>
      <c r="E3030" s="23" t="str">
        <f t="shared" si="563"/>
        <v>70+</v>
      </c>
      <c r="F3030" s="23" t="str">
        <f t="shared" si="564"/>
        <v>A</v>
      </c>
      <c r="G3030" s="27" t="s">
        <v>4910</v>
      </c>
      <c r="H3030" s="27" t="str">
        <f t="shared" si="569"/>
        <v/>
      </c>
      <c r="I3030" s="23" t="str">
        <f t="shared" si="565"/>
        <v>Messieurs</v>
      </c>
      <c r="J3030" t="str">
        <f t="shared" si="566"/>
        <v>438.0</v>
      </c>
      <c r="K3030">
        <f t="shared" si="567"/>
        <v>4</v>
      </c>
      <c r="L3030" s="23" t="str">
        <f t="shared" si="568"/>
        <v>R7 </v>
      </c>
      <c r="M3030" s="23" t="s">
        <v>6585</v>
      </c>
      <c r="N3030" s="23" t="s">
        <v>6586</v>
      </c>
      <c r="O3030" s="23" t="s">
        <v>2518</v>
      </c>
      <c r="P3030" s="23">
        <v>13125</v>
      </c>
      <c r="Q3030" s="23">
        <v>2.9289999999999998</v>
      </c>
      <c r="R3030" s="23" t="s">
        <v>144</v>
      </c>
      <c r="S3030" s="23" t="s">
        <v>36</v>
      </c>
    </row>
    <row r="3031" spans="1:19" x14ac:dyDescent="0.35">
      <c r="A3031" s="23" t="str">
        <f t="shared" si="559"/>
        <v>Vuarnier Fradique Sabrina</v>
      </c>
      <c r="B3031" s="23" t="str">
        <f t="shared" si="560"/>
        <v>924.87.738.0</v>
      </c>
      <c r="C3031" s="23" t="str">
        <f t="shared" si="561"/>
        <v>R8</v>
      </c>
      <c r="D3031" s="23">
        <f t="shared" si="562"/>
        <v>0.82099999999999995</v>
      </c>
      <c r="E3031" s="23" t="str">
        <f t="shared" si="563"/>
        <v>35+</v>
      </c>
      <c r="F3031" s="23" t="str">
        <f t="shared" si="564"/>
        <v>A</v>
      </c>
      <c r="G3031" s="27" t="s">
        <v>493</v>
      </c>
      <c r="H3031" s="27" t="str">
        <f t="shared" si="569"/>
        <v/>
      </c>
      <c r="I3031" s="23" t="str">
        <f t="shared" si="565"/>
        <v>Dames</v>
      </c>
      <c r="J3031" t="str">
        <f t="shared" si="566"/>
        <v>738.0</v>
      </c>
      <c r="K3031">
        <f t="shared" si="567"/>
        <v>7</v>
      </c>
      <c r="L3031" s="23" t="str">
        <f t="shared" si="568"/>
        <v>R8 </v>
      </c>
      <c r="M3031" s="23" t="s">
        <v>2841</v>
      </c>
      <c r="N3031" s="23" t="s">
        <v>2842</v>
      </c>
      <c r="O3031" s="23" t="s">
        <v>2522</v>
      </c>
      <c r="P3031" s="23">
        <v>11485</v>
      </c>
      <c r="Q3031" s="23">
        <v>0.82099999999999995</v>
      </c>
      <c r="R3031" s="23" t="s">
        <v>42</v>
      </c>
      <c r="S3031" s="23" t="s">
        <v>36</v>
      </c>
    </row>
    <row r="3032" spans="1:19" x14ac:dyDescent="0.35">
      <c r="A3032" s="23" t="str">
        <f t="shared" si="559"/>
        <v>Vuarnier Sebastien</v>
      </c>
      <c r="B3032" s="23" t="str">
        <f t="shared" si="560"/>
        <v>924.79.137.0</v>
      </c>
      <c r="C3032" s="23" t="str">
        <f t="shared" si="561"/>
        <v>R5</v>
      </c>
      <c r="D3032" s="23">
        <f t="shared" si="562"/>
        <v>5.4980000000000002</v>
      </c>
      <c r="E3032" s="23" t="str">
        <f t="shared" si="563"/>
        <v>45+</v>
      </c>
      <c r="F3032" s="23" t="str">
        <f t="shared" si="564"/>
        <v>A</v>
      </c>
      <c r="G3032" s="27" t="s">
        <v>493</v>
      </c>
      <c r="H3032" s="27" t="str">
        <f t="shared" si="569"/>
        <v/>
      </c>
      <c r="I3032" s="23" t="str">
        <f t="shared" si="565"/>
        <v>Messieurs</v>
      </c>
      <c r="J3032" t="str">
        <f t="shared" si="566"/>
        <v>137.0</v>
      </c>
      <c r="K3032">
        <f t="shared" si="567"/>
        <v>1</v>
      </c>
      <c r="L3032" s="23" t="str">
        <f t="shared" si="568"/>
        <v>R5 </v>
      </c>
      <c r="M3032" s="23" t="s">
        <v>2851</v>
      </c>
      <c r="N3032" s="23" t="s">
        <v>2852</v>
      </c>
      <c r="O3032" s="23" t="s">
        <v>2536</v>
      </c>
      <c r="P3032" s="23">
        <v>3149</v>
      </c>
      <c r="Q3032" s="23">
        <v>5.4980000000000002</v>
      </c>
      <c r="R3032" s="23" t="s">
        <v>76</v>
      </c>
      <c r="S3032" s="23" t="s">
        <v>36</v>
      </c>
    </row>
    <row r="3033" spans="1:19" x14ac:dyDescent="0.35">
      <c r="A3033" s="23" t="str">
        <f t="shared" si="559"/>
        <v>Vuarnier Stephane</v>
      </c>
      <c r="B3033" s="23" t="str">
        <f t="shared" si="560"/>
        <v>924.82.483.0</v>
      </c>
      <c r="C3033" s="23" t="str">
        <f t="shared" si="561"/>
        <v>R9</v>
      </c>
      <c r="D3033" s="23">
        <f t="shared" si="562"/>
        <v>0.75</v>
      </c>
      <c r="E3033" s="23" t="str">
        <f t="shared" si="563"/>
        <v>40+</v>
      </c>
      <c r="F3033" s="23" t="str">
        <f t="shared" si="564"/>
        <v>S</v>
      </c>
      <c r="G3033" s="27" t="s">
        <v>493</v>
      </c>
      <c r="H3033" s="27" t="str">
        <f t="shared" si="569"/>
        <v/>
      </c>
      <c r="I3033" s="23" t="str">
        <f t="shared" si="565"/>
        <v>Messieurs</v>
      </c>
      <c r="J3033" t="str">
        <f t="shared" si="566"/>
        <v>483.0</v>
      </c>
      <c r="K3033">
        <f t="shared" si="567"/>
        <v>4</v>
      </c>
      <c r="L3033" s="23" t="str">
        <f t="shared" si="568"/>
        <v>R9 </v>
      </c>
      <c r="M3033" s="23" t="s">
        <v>1028</v>
      </c>
      <c r="N3033" s="23" t="s">
        <v>2547</v>
      </c>
      <c r="O3033" s="23" t="s">
        <v>2525</v>
      </c>
      <c r="P3033" s="23">
        <v>32606</v>
      </c>
      <c r="Q3033" s="23">
        <v>0.75</v>
      </c>
      <c r="R3033" s="23" t="s">
        <v>68</v>
      </c>
      <c r="S3033" s="23" t="s">
        <v>822</v>
      </c>
    </row>
    <row r="3034" spans="1:19" x14ac:dyDescent="0.35">
      <c r="A3034" s="23" t="str">
        <f t="shared" si="559"/>
        <v>Vuillemin Manuel</v>
      </c>
      <c r="B3034" s="23" t="str">
        <f t="shared" si="560"/>
        <v>924.68.235.0</v>
      </c>
      <c r="C3034" s="23" t="str">
        <f t="shared" si="561"/>
        <v>R9</v>
      </c>
      <c r="D3034" s="23">
        <f t="shared" si="562"/>
        <v>0.64100000000000001</v>
      </c>
      <c r="E3034" s="23" t="str">
        <f t="shared" si="563"/>
        <v>55+</v>
      </c>
      <c r="F3034" s="23" t="str">
        <f t="shared" si="564"/>
        <v>A</v>
      </c>
      <c r="G3034" s="27" t="s">
        <v>493</v>
      </c>
      <c r="H3034" s="27" t="str">
        <f t="shared" si="569"/>
        <v/>
      </c>
      <c r="I3034" s="23" t="str">
        <f t="shared" si="565"/>
        <v>Messieurs</v>
      </c>
      <c r="J3034" t="str">
        <f t="shared" si="566"/>
        <v>235.0</v>
      </c>
      <c r="K3034">
        <f t="shared" si="567"/>
        <v>2</v>
      </c>
      <c r="L3034" s="23" t="str">
        <f t="shared" si="568"/>
        <v>R9 </v>
      </c>
      <c r="M3034" s="23" t="s">
        <v>530</v>
      </c>
      <c r="N3034" s="23" t="s">
        <v>531</v>
      </c>
      <c r="O3034" s="23" t="s">
        <v>2525</v>
      </c>
      <c r="P3034" s="23">
        <v>58250</v>
      </c>
      <c r="Q3034" s="23">
        <v>0.64100000000000001</v>
      </c>
      <c r="R3034" s="23" t="s">
        <v>53</v>
      </c>
      <c r="S3034" s="23" t="s">
        <v>36</v>
      </c>
    </row>
    <row r="3035" spans="1:19" x14ac:dyDescent="0.35">
      <c r="A3035" s="23" t="str">
        <f t="shared" si="559"/>
        <v>Vuilleumier Edouard</v>
      </c>
      <c r="B3035" s="23" t="str">
        <f t="shared" si="560"/>
        <v>924.07.484.0</v>
      </c>
      <c r="C3035" s="23" t="str">
        <f t="shared" si="561"/>
        <v>R9</v>
      </c>
      <c r="D3035" s="23">
        <f t="shared" si="562"/>
        <v>0.75</v>
      </c>
      <c r="E3035" s="23" t="str">
        <f t="shared" si="563"/>
        <v>A</v>
      </c>
      <c r="F3035" s="23" t="str">
        <f t="shared" si="564"/>
        <v>S</v>
      </c>
      <c r="G3035" s="27" t="s">
        <v>2783</v>
      </c>
      <c r="H3035" s="27" t="str">
        <f t="shared" si="569"/>
        <v/>
      </c>
      <c r="I3035" s="23" t="str">
        <f t="shared" si="565"/>
        <v>Messieurs</v>
      </c>
      <c r="J3035" t="str">
        <f t="shared" si="566"/>
        <v>484.0</v>
      </c>
      <c r="K3035">
        <f t="shared" si="567"/>
        <v>4</v>
      </c>
      <c r="L3035" s="23" t="str">
        <f t="shared" si="568"/>
        <v>R9 </v>
      </c>
      <c r="M3035" s="23" t="s">
        <v>747</v>
      </c>
      <c r="N3035" s="23" t="s">
        <v>748</v>
      </c>
      <c r="O3035" s="23" t="s">
        <v>2525</v>
      </c>
      <c r="P3035" s="23">
        <v>32606</v>
      </c>
      <c r="Q3035" s="23">
        <v>0.75</v>
      </c>
      <c r="R3035" s="23" t="s">
        <v>36</v>
      </c>
      <c r="S3035" s="23" t="s">
        <v>822</v>
      </c>
    </row>
    <row r="3036" spans="1:19" x14ac:dyDescent="0.35">
      <c r="A3036" s="23" t="str">
        <f t="shared" si="559"/>
        <v>Vuilliomenet Diego</v>
      </c>
      <c r="B3036" s="23" t="str">
        <f t="shared" si="560"/>
        <v>924.81.256.0</v>
      </c>
      <c r="C3036" s="23" t="str">
        <f t="shared" si="561"/>
        <v>R6</v>
      </c>
      <c r="D3036" s="23">
        <f t="shared" si="562"/>
        <v>3.57</v>
      </c>
      <c r="E3036" s="23" t="str">
        <f t="shared" si="563"/>
        <v>45+</v>
      </c>
      <c r="F3036" s="23" t="str">
        <f t="shared" si="564"/>
        <v>A</v>
      </c>
      <c r="G3036" s="27" t="s">
        <v>1733</v>
      </c>
      <c r="H3036" s="27" t="str">
        <f t="shared" si="569"/>
        <v/>
      </c>
      <c r="I3036" s="23" t="str">
        <f t="shared" si="565"/>
        <v>Messieurs</v>
      </c>
      <c r="J3036" t="str">
        <f t="shared" si="566"/>
        <v>256.0</v>
      </c>
      <c r="K3036">
        <f t="shared" si="567"/>
        <v>2</v>
      </c>
      <c r="L3036" s="23" t="str">
        <f t="shared" si="568"/>
        <v>R6 </v>
      </c>
      <c r="M3036" s="23" t="s">
        <v>2387</v>
      </c>
      <c r="N3036" s="23" t="s">
        <v>2388</v>
      </c>
      <c r="O3036" s="23" t="s">
        <v>2517</v>
      </c>
      <c r="P3036" s="23">
        <v>9631</v>
      </c>
      <c r="Q3036" s="23">
        <v>3.57</v>
      </c>
      <c r="R3036" s="23" t="s">
        <v>76</v>
      </c>
      <c r="S3036" s="23" t="s">
        <v>36</v>
      </c>
    </row>
    <row r="3037" spans="1:19" x14ac:dyDescent="0.35">
      <c r="A3037" s="23" t="str">
        <f t="shared" si="559"/>
        <v>Vulliamy Philippe</v>
      </c>
      <c r="B3037" s="23" t="str">
        <f t="shared" si="560"/>
        <v>924.75.476.0</v>
      </c>
      <c r="C3037" s="23" t="str">
        <f t="shared" si="561"/>
        <v>R8</v>
      </c>
      <c r="D3037" s="23">
        <f t="shared" si="562"/>
        <v>1.702</v>
      </c>
      <c r="E3037" s="23" t="str">
        <f t="shared" si="563"/>
        <v>50+</v>
      </c>
      <c r="F3037" s="23" t="str">
        <f t="shared" si="564"/>
        <v>A</v>
      </c>
      <c r="G3037" s="27" t="s">
        <v>28</v>
      </c>
      <c r="H3037" s="27" t="str">
        <f t="shared" si="569"/>
        <v/>
      </c>
      <c r="I3037" s="23" t="str">
        <f t="shared" si="565"/>
        <v>Messieurs</v>
      </c>
      <c r="J3037" t="str">
        <f t="shared" si="566"/>
        <v>476.0</v>
      </c>
      <c r="K3037">
        <f t="shared" si="567"/>
        <v>4</v>
      </c>
      <c r="L3037" s="23" t="str">
        <f t="shared" si="568"/>
        <v>R8 </v>
      </c>
      <c r="M3037" s="23" t="s">
        <v>270</v>
      </c>
      <c r="N3037" s="23" t="s">
        <v>271</v>
      </c>
      <c r="O3037" s="23" t="s">
        <v>2522</v>
      </c>
      <c r="P3037" s="23">
        <v>21841</v>
      </c>
      <c r="Q3037" s="23">
        <v>1.702</v>
      </c>
      <c r="R3037" s="23" t="s">
        <v>39</v>
      </c>
      <c r="S3037" s="23" t="s">
        <v>36</v>
      </c>
    </row>
    <row r="3038" spans="1:19" x14ac:dyDescent="0.35">
      <c r="A3038" s="23" t="str">
        <f t="shared" si="559"/>
        <v>Waechter Léa</v>
      </c>
      <c r="B3038" s="23" t="str">
        <f t="shared" si="560"/>
        <v>925.97.619.0</v>
      </c>
      <c r="C3038" s="23" t="str">
        <f t="shared" si="561"/>
        <v>R9</v>
      </c>
      <c r="D3038" s="23">
        <f t="shared" si="562"/>
        <v>0.75</v>
      </c>
      <c r="E3038" s="23" t="str">
        <f t="shared" si="563"/>
        <v>A</v>
      </c>
      <c r="F3038" s="23" t="str">
        <f t="shared" si="564"/>
        <v>S</v>
      </c>
      <c r="G3038" s="27" t="s">
        <v>493</v>
      </c>
      <c r="H3038" s="27" t="str">
        <f t="shared" si="569"/>
        <v/>
      </c>
      <c r="I3038" s="23" t="str">
        <f t="shared" si="565"/>
        <v>Dames</v>
      </c>
      <c r="J3038" t="str">
        <f t="shared" si="566"/>
        <v>619.0</v>
      </c>
      <c r="K3038">
        <f t="shared" si="567"/>
        <v>6</v>
      </c>
      <c r="L3038" s="23" t="str">
        <f t="shared" si="568"/>
        <v>R9 </v>
      </c>
      <c r="M3038" s="23" t="s">
        <v>1029</v>
      </c>
      <c r="N3038" s="23" t="s">
        <v>1030</v>
      </c>
      <c r="O3038" s="23" t="s">
        <v>2525</v>
      </c>
      <c r="P3038" s="23">
        <v>11849</v>
      </c>
      <c r="Q3038" s="23">
        <v>0.75</v>
      </c>
      <c r="R3038" s="23" t="s">
        <v>36</v>
      </c>
      <c r="S3038" s="23" t="s">
        <v>822</v>
      </c>
    </row>
    <row r="3039" spans="1:19" x14ac:dyDescent="0.35">
      <c r="A3039" s="23" t="str">
        <f t="shared" si="559"/>
        <v>Waechter Liliane</v>
      </c>
      <c r="B3039" s="23" t="str">
        <f t="shared" si="560"/>
        <v>925.62.845.0</v>
      </c>
      <c r="C3039" s="23" t="str">
        <f t="shared" si="561"/>
        <v>R9</v>
      </c>
      <c r="D3039" s="23">
        <f t="shared" si="562"/>
        <v>0.75</v>
      </c>
      <c r="E3039" s="23" t="str">
        <f t="shared" si="563"/>
        <v>60+</v>
      </c>
      <c r="F3039" s="23" t="str">
        <f t="shared" si="564"/>
        <v>S</v>
      </c>
      <c r="G3039" s="27" t="s">
        <v>493</v>
      </c>
      <c r="H3039" s="27" t="str">
        <f t="shared" si="569"/>
        <v/>
      </c>
      <c r="I3039" s="23" t="str">
        <f t="shared" si="565"/>
        <v>Dames</v>
      </c>
      <c r="J3039" t="str">
        <f t="shared" si="566"/>
        <v>845.0</v>
      </c>
      <c r="K3039">
        <f t="shared" si="567"/>
        <v>8</v>
      </c>
      <c r="L3039" s="23" t="str">
        <f t="shared" si="568"/>
        <v>R9 </v>
      </c>
      <c r="M3039" s="23" t="s">
        <v>2160</v>
      </c>
      <c r="N3039" s="23" t="s">
        <v>2161</v>
      </c>
      <c r="O3039" s="23" t="s">
        <v>2525</v>
      </c>
      <c r="P3039" s="23">
        <v>11849</v>
      </c>
      <c r="Q3039" s="23">
        <v>0.75</v>
      </c>
      <c r="R3039" s="23" t="s">
        <v>47</v>
      </c>
      <c r="S3039" s="23" t="s">
        <v>822</v>
      </c>
    </row>
    <row r="3040" spans="1:19" x14ac:dyDescent="0.35">
      <c r="A3040" s="23" t="str">
        <f t="shared" si="559"/>
        <v>Wahl Audrey</v>
      </c>
      <c r="B3040" s="23" t="str">
        <f t="shared" si="560"/>
        <v>927.84.574.0</v>
      </c>
      <c r="C3040" s="23" t="str">
        <f t="shared" si="561"/>
        <v>R9</v>
      </c>
      <c r="D3040" s="23">
        <f t="shared" si="562"/>
        <v>0.75</v>
      </c>
      <c r="E3040" s="23" t="str">
        <f t="shared" si="563"/>
        <v>40+</v>
      </c>
      <c r="F3040" s="23" t="str">
        <f t="shared" si="564"/>
        <v>S</v>
      </c>
      <c r="G3040" s="27" t="s">
        <v>2783</v>
      </c>
      <c r="H3040" s="27" t="str">
        <f t="shared" si="569"/>
        <v/>
      </c>
      <c r="I3040" s="23" t="str">
        <f t="shared" si="565"/>
        <v>Dames</v>
      </c>
      <c r="J3040" t="str">
        <f t="shared" si="566"/>
        <v>574.0</v>
      </c>
      <c r="K3040">
        <f t="shared" si="567"/>
        <v>5</v>
      </c>
      <c r="L3040" s="23" t="str">
        <f t="shared" si="568"/>
        <v>R9 </v>
      </c>
      <c r="M3040" s="23" t="s">
        <v>1675</v>
      </c>
      <c r="N3040" s="23" t="s">
        <v>1676</v>
      </c>
      <c r="O3040" s="23" t="s">
        <v>2525</v>
      </c>
      <c r="P3040" s="23">
        <v>11849</v>
      </c>
      <c r="Q3040" s="23">
        <v>0.75</v>
      </c>
      <c r="R3040" s="23" t="s">
        <v>68</v>
      </c>
      <c r="S3040" s="23" t="s">
        <v>822</v>
      </c>
    </row>
    <row r="3041" spans="1:19" x14ac:dyDescent="0.35">
      <c r="A3041" s="23" t="str">
        <f t="shared" si="559"/>
        <v>Waldmeyer Jana</v>
      </c>
      <c r="B3041" s="23" t="str">
        <f t="shared" si="560"/>
        <v>929.56.779.0</v>
      </c>
      <c r="C3041" s="23" t="str">
        <f t="shared" si="561"/>
        <v>R8</v>
      </c>
      <c r="D3041" s="23">
        <f t="shared" si="562"/>
        <v>1.4610000000000001</v>
      </c>
      <c r="E3041" s="23" t="str">
        <f t="shared" si="563"/>
        <v>70+</v>
      </c>
      <c r="F3041" s="23" t="str">
        <f t="shared" si="564"/>
        <v>A</v>
      </c>
      <c r="G3041" s="27" t="s">
        <v>2786</v>
      </c>
      <c r="H3041" s="27" t="str">
        <f t="shared" si="569"/>
        <v/>
      </c>
      <c r="I3041" s="23" t="str">
        <f t="shared" si="565"/>
        <v>Dames</v>
      </c>
      <c r="J3041" t="str">
        <f t="shared" si="566"/>
        <v>779.0</v>
      </c>
      <c r="K3041">
        <f t="shared" si="567"/>
        <v>7</v>
      </c>
      <c r="L3041" s="23" t="str">
        <f t="shared" si="568"/>
        <v>R8 </v>
      </c>
      <c r="M3041" s="23" t="s">
        <v>2920</v>
      </c>
      <c r="N3041" s="23" t="s">
        <v>2921</v>
      </c>
      <c r="O3041" s="23" t="s">
        <v>2522</v>
      </c>
      <c r="P3041" s="23">
        <v>8743</v>
      </c>
      <c r="Q3041" s="23">
        <v>1.4610000000000001</v>
      </c>
      <c r="R3041" s="23" t="s">
        <v>144</v>
      </c>
      <c r="S3041" s="23" t="s">
        <v>36</v>
      </c>
    </row>
    <row r="3042" spans="1:19" x14ac:dyDescent="0.35">
      <c r="A3042" s="23" t="str">
        <f t="shared" si="559"/>
        <v>Waldvogel Christian</v>
      </c>
      <c r="B3042" s="23" t="str">
        <f t="shared" si="560"/>
        <v>929.66.315.0</v>
      </c>
      <c r="C3042" s="23" t="str">
        <f t="shared" si="561"/>
        <v>R7</v>
      </c>
      <c r="D3042" s="23">
        <f t="shared" si="562"/>
        <v>1.9019999999999999</v>
      </c>
      <c r="E3042" s="23" t="str">
        <f t="shared" si="563"/>
        <v>60+</v>
      </c>
      <c r="F3042" s="23" t="str">
        <f t="shared" si="564"/>
        <v>A</v>
      </c>
      <c r="G3042" s="27" t="s">
        <v>4910</v>
      </c>
      <c r="H3042" s="27" t="str">
        <f t="shared" si="569"/>
        <v/>
      </c>
      <c r="I3042" s="23" t="str">
        <f t="shared" si="565"/>
        <v>Messieurs</v>
      </c>
      <c r="J3042" t="str">
        <f t="shared" si="566"/>
        <v>315.0</v>
      </c>
      <c r="K3042">
        <f t="shared" si="567"/>
        <v>3</v>
      </c>
      <c r="L3042" s="23" t="str">
        <f t="shared" si="568"/>
        <v>R7 </v>
      </c>
      <c r="M3042" s="23" t="s">
        <v>6702</v>
      </c>
      <c r="N3042" s="23" t="s">
        <v>6703</v>
      </c>
      <c r="O3042" s="23" t="s">
        <v>2518</v>
      </c>
      <c r="P3042" s="23">
        <v>20169</v>
      </c>
      <c r="Q3042" s="23">
        <v>1.9019999999999999</v>
      </c>
      <c r="R3042" s="23" t="s">
        <v>47</v>
      </c>
      <c r="S3042" s="23" t="s">
        <v>36</v>
      </c>
    </row>
    <row r="3043" spans="1:19" x14ac:dyDescent="0.35">
      <c r="A3043" s="23" t="str">
        <f t="shared" si="559"/>
        <v>Waldvogel-Huang Muriel</v>
      </c>
      <c r="B3043" s="23" t="str">
        <f t="shared" si="560"/>
        <v>929.64.866.0</v>
      </c>
      <c r="C3043" s="23" t="str">
        <f t="shared" si="561"/>
        <v>R9</v>
      </c>
      <c r="D3043" s="23">
        <f t="shared" si="562"/>
        <v>0.75</v>
      </c>
      <c r="E3043" s="23" t="str">
        <f t="shared" si="563"/>
        <v>60+</v>
      </c>
      <c r="F3043" s="23" t="str">
        <f t="shared" si="564"/>
        <v>S</v>
      </c>
      <c r="G3043" s="27" t="s">
        <v>4910</v>
      </c>
      <c r="H3043" s="27" t="str">
        <f t="shared" si="569"/>
        <v/>
      </c>
      <c r="I3043" s="23" t="str">
        <f t="shared" si="565"/>
        <v>Dames</v>
      </c>
      <c r="J3043" t="str">
        <f t="shared" si="566"/>
        <v>866.0</v>
      </c>
      <c r="K3043">
        <f t="shared" si="567"/>
        <v>8</v>
      </c>
      <c r="L3043" s="23" t="str">
        <f t="shared" si="568"/>
        <v>R9 </v>
      </c>
      <c r="M3043" s="23" t="s">
        <v>6505</v>
      </c>
      <c r="N3043" s="23" t="s">
        <v>6506</v>
      </c>
      <c r="O3043" s="23" t="s">
        <v>2525</v>
      </c>
      <c r="P3043" s="23">
        <v>11849</v>
      </c>
      <c r="Q3043" s="23">
        <v>0.75</v>
      </c>
      <c r="R3043" s="23" t="s">
        <v>47</v>
      </c>
      <c r="S3043" s="23" t="s">
        <v>822</v>
      </c>
    </row>
    <row r="3044" spans="1:19" x14ac:dyDescent="0.35">
      <c r="A3044" s="23" t="str">
        <f t="shared" si="559"/>
        <v>Walford Lapteva Vassilina</v>
      </c>
      <c r="B3044" s="23" t="str">
        <f t="shared" si="560"/>
        <v>930.74.813.0</v>
      </c>
      <c r="C3044" s="23" t="str">
        <f t="shared" si="561"/>
        <v>R9</v>
      </c>
      <c r="D3044" s="23">
        <f t="shared" si="562"/>
        <v>0.75</v>
      </c>
      <c r="E3044" s="23" t="str">
        <f t="shared" si="563"/>
        <v>50+</v>
      </c>
      <c r="F3044" s="23" t="str">
        <f t="shared" si="564"/>
        <v>A</v>
      </c>
      <c r="G3044" s="27" t="s">
        <v>29</v>
      </c>
      <c r="H3044" s="27" t="str">
        <f t="shared" si="569"/>
        <v/>
      </c>
      <c r="I3044" s="23" t="str">
        <f t="shared" si="565"/>
        <v>Dames</v>
      </c>
      <c r="J3044" t="str">
        <f t="shared" si="566"/>
        <v>813.0</v>
      </c>
      <c r="K3044">
        <f t="shared" si="567"/>
        <v>8</v>
      </c>
      <c r="L3044" s="23" t="str">
        <f t="shared" si="568"/>
        <v>R9 </v>
      </c>
      <c r="M3044" s="23" t="s">
        <v>5573</v>
      </c>
      <c r="N3044" s="23" t="s">
        <v>5574</v>
      </c>
      <c r="O3044" s="23" t="s">
        <v>2525</v>
      </c>
      <c r="P3044" s="23">
        <v>11849</v>
      </c>
      <c r="Q3044" s="23">
        <v>0.75</v>
      </c>
      <c r="R3044" s="23" t="s">
        <v>39</v>
      </c>
      <c r="S3044" s="23" t="s">
        <v>36</v>
      </c>
    </row>
    <row r="3045" spans="1:19" x14ac:dyDescent="0.35">
      <c r="A3045" s="23" t="str">
        <f t="shared" si="559"/>
        <v>Wälli Phaneuf Fabienne</v>
      </c>
      <c r="B3045" s="23" t="str">
        <f t="shared" si="560"/>
        <v>931.76.556.0</v>
      </c>
      <c r="C3045" s="23" t="str">
        <f t="shared" si="561"/>
        <v>R9</v>
      </c>
      <c r="D3045" s="23">
        <f t="shared" si="562"/>
        <v>0.75</v>
      </c>
      <c r="E3045" s="23" t="str">
        <f t="shared" si="563"/>
        <v>50+</v>
      </c>
      <c r="F3045" s="23" t="str">
        <f t="shared" si="564"/>
        <v>S</v>
      </c>
      <c r="G3045" s="27" t="s">
        <v>2783</v>
      </c>
      <c r="H3045" s="27" t="str">
        <f t="shared" si="569"/>
        <v/>
      </c>
      <c r="I3045" s="23" t="str">
        <f t="shared" si="565"/>
        <v>Dames</v>
      </c>
      <c r="J3045" t="str">
        <f t="shared" si="566"/>
        <v>556.0</v>
      </c>
      <c r="K3045">
        <f t="shared" si="567"/>
        <v>5</v>
      </c>
      <c r="L3045" s="23" t="str">
        <f t="shared" si="568"/>
        <v>R9 </v>
      </c>
      <c r="M3045" s="23" t="s">
        <v>1767</v>
      </c>
      <c r="N3045" s="23" t="s">
        <v>1768</v>
      </c>
      <c r="O3045" s="23" t="s">
        <v>2525</v>
      </c>
      <c r="P3045" s="23">
        <v>11849</v>
      </c>
      <c r="Q3045" s="23">
        <v>0.75</v>
      </c>
      <c r="R3045" s="23" t="s">
        <v>39</v>
      </c>
      <c r="S3045" s="23" t="s">
        <v>822</v>
      </c>
    </row>
    <row r="3046" spans="1:19" x14ac:dyDescent="0.35">
      <c r="A3046" s="23" t="str">
        <f t="shared" si="559"/>
        <v>Wallin Rafael</v>
      </c>
      <c r="B3046" s="23" t="str">
        <f t="shared" si="560"/>
        <v>931.08.126.0</v>
      </c>
      <c r="C3046" s="23" t="str">
        <f t="shared" si="561"/>
        <v>R9</v>
      </c>
      <c r="D3046" s="23">
        <f t="shared" si="562"/>
        <v>0.75</v>
      </c>
      <c r="E3046" s="23" t="str">
        <f t="shared" si="563"/>
        <v>18&amp;U</v>
      </c>
      <c r="F3046" s="23" t="str">
        <f t="shared" si="564"/>
        <v>S</v>
      </c>
      <c r="G3046" s="27" t="s">
        <v>493</v>
      </c>
      <c r="H3046" s="27" t="str">
        <f t="shared" si="569"/>
        <v/>
      </c>
      <c r="I3046" s="23" t="str">
        <f t="shared" si="565"/>
        <v>Messieurs</v>
      </c>
      <c r="J3046" t="str">
        <f t="shared" si="566"/>
        <v>126.0</v>
      </c>
      <c r="K3046">
        <f t="shared" si="567"/>
        <v>1</v>
      </c>
      <c r="L3046" s="23" t="str">
        <f t="shared" si="568"/>
        <v>R9 </v>
      </c>
      <c r="M3046" s="23" t="s">
        <v>1031</v>
      </c>
      <c r="N3046" s="23" t="s">
        <v>1032</v>
      </c>
      <c r="O3046" s="23" t="s">
        <v>2525</v>
      </c>
      <c r="P3046" s="23">
        <v>32606</v>
      </c>
      <c r="Q3046" s="23">
        <v>0.75</v>
      </c>
      <c r="R3046" s="23" t="s">
        <v>71</v>
      </c>
      <c r="S3046" s="23" t="s">
        <v>822</v>
      </c>
    </row>
    <row r="3047" spans="1:19" x14ac:dyDescent="0.35">
      <c r="A3047" s="23" t="str">
        <f t="shared" si="559"/>
        <v>Wallin Thomas</v>
      </c>
      <c r="B3047" s="23" t="str">
        <f t="shared" si="560"/>
        <v>931.05.274.0</v>
      </c>
      <c r="C3047" s="23" t="str">
        <f t="shared" si="561"/>
        <v>R7</v>
      </c>
      <c r="D3047" s="23">
        <f t="shared" si="562"/>
        <v>2.8980000000000001</v>
      </c>
      <c r="E3047" s="23" t="str">
        <f t="shared" si="563"/>
        <v>A</v>
      </c>
      <c r="F3047" s="23" t="str">
        <f t="shared" si="564"/>
        <v>A</v>
      </c>
      <c r="G3047" s="27" t="s">
        <v>493</v>
      </c>
      <c r="H3047" s="27" t="str">
        <f t="shared" si="569"/>
        <v/>
      </c>
      <c r="I3047" s="23" t="str">
        <f t="shared" si="565"/>
        <v>Messieurs</v>
      </c>
      <c r="J3047" t="str">
        <f t="shared" si="566"/>
        <v>274.0</v>
      </c>
      <c r="K3047">
        <f t="shared" si="567"/>
        <v>2</v>
      </c>
      <c r="L3047" s="23" t="str">
        <f t="shared" si="568"/>
        <v>R7 </v>
      </c>
      <c r="M3047" s="23" t="s">
        <v>520</v>
      </c>
      <c r="N3047" s="23" t="s">
        <v>521</v>
      </c>
      <c r="O3047" s="23" t="s">
        <v>2518</v>
      </c>
      <c r="P3047" s="23">
        <v>13299</v>
      </c>
      <c r="Q3047" s="23">
        <v>2.8980000000000001</v>
      </c>
      <c r="R3047" s="23" t="s">
        <v>36</v>
      </c>
      <c r="S3047" s="23" t="s">
        <v>36</v>
      </c>
    </row>
    <row r="3048" spans="1:19" x14ac:dyDescent="0.35">
      <c r="A3048" s="23" t="str">
        <f t="shared" si="559"/>
        <v>Walsh Elisabeth</v>
      </c>
      <c r="B3048" s="23" t="str">
        <f t="shared" si="560"/>
        <v>931.65.875.0</v>
      </c>
      <c r="C3048" s="23" t="str">
        <f t="shared" si="561"/>
        <v>R9</v>
      </c>
      <c r="D3048" s="23">
        <f t="shared" si="562"/>
        <v>0.75</v>
      </c>
      <c r="E3048" s="23" t="str">
        <f t="shared" si="563"/>
        <v>60+</v>
      </c>
      <c r="F3048" s="23" t="str">
        <f t="shared" si="564"/>
        <v>S</v>
      </c>
      <c r="G3048" s="27" t="s">
        <v>5553</v>
      </c>
      <c r="H3048" s="27" t="str">
        <f t="shared" si="569"/>
        <v/>
      </c>
      <c r="I3048" s="23" t="str">
        <f t="shared" si="565"/>
        <v>Dames</v>
      </c>
      <c r="J3048" t="str">
        <f t="shared" si="566"/>
        <v>875.0</v>
      </c>
      <c r="K3048">
        <f t="shared" si="567"/>
        <v>8</v>
      </c>
      <c r="L3048" s="23" t="str">
        <f t="shared" si="568"/>
        <v>R9 </v>
      </c>
      <c r="M3048" s="23" t="s">
        <v>5211</v>
      </c>
      <c r="N3048" s="23" t="s">
        <v>5212</v>
      </c>
      <c r="O3048" s="23" t="s">
        <v>2525</v>
      </c>
      <c r="P3048" s="23">
        <v>11849</v>
      </c>
      <c r="Q3048" s="23">
        <v>0.75</v>
      </c>
      <c r="R3048" s="23" t="s">
        <v>47</v>
      </c>
      <c r="S3048" s="23" t="s">
        <v>822</v>
      </c>
    </row>
    <row r="3049" spans="1:19" x14ac:dyDescent="0.35">
      <c r="A3049" s="23" t="str">
        <f t="shared" si="559"/>
        <v>Walther Adrien</v>
      </c>
      <c r="B3049" s="23" t="str">
        <f t="shared" si="560"/>
        <v>932.87.349.0</v>
      </c>
      <c r="C3049" s="23" t="str">
        <f t="shared" si="561"/>
        <v>R7</v>
      </c>
      <c r="D3049" s="23">
        <f t="shared" si="562"/>
        <v>2.5979999999999999</v>
      </c>
      <c r="E3049" s="23" t="str">
        <f t="shared" si="563"/>
        <v>35+</v>
      </c>
      <c r="F3049" s="23" t="str">
        <f t="shared" si="564"/>
        <v>A</v>
      </c>
      <c r="G3049" s="27" t="s">
        <v>2783</v>
      </c>
      <c r="H3049" s="27" t="str">
        <f t="shared" si="569"/>
        <v/>
      </c>
      <c r="I3049" s="23" t="str">
        <f t="shared" si="565"/>
        <v>Messieurs</v>
      </c>
      <c r="J3049" t="str">
        <f t="shared" si="566"/>
        <v>349.0</v>
      </c>
      <c r="K3049">
        <f t="shared" si="567"/>
        <v>3</v>
      </c>
      <c r="L3049" s="23" t="str">
        <f t="shared" si="568"/>
        <v>R7 </v>
      </c>
      <c r="M3049" s="23" t="s">
        <v>5053</v>
      </c>
      <c r="N3049" s="23" t="s">
        <v>5054</v>
      </c>
      <c r="O3049" s="23" t="s">
        <v>2518</v>
      </c>
      <c r="P3049" s="23">
        <v>15351</v>
      </c>
      <c r="Q3049" s="23">
        <v>2.5979999999999999</v>
      </c>
      <c r="R3049" s="23" t="s">
        <v>42</v>
      </c>
      <c r="S3049" s="23" t="s">
        <v>36</v>
      </c>
    </row>
    <row r="3050" spans="1:19" x14ac:dyDescent="0.35">
      <c r="A3050" s="23" t="str">
        <f t="shared" si="559"/>
        <v>Wang Jidong</v>
      </c>
      <c r="B3050" s="23" t="str">
        <f t="shared" si="560"/>
        <v>933.94.381.0</v>
      </c>
      <c r="C3050" s="23" t="str">
        <f t="shared" si="561"/>
        <v>R8</v>
      </c>
      <c r="D3050" s="23">
        <f t="shared" si="562"/>
        <v>1.512</v>
      </c>
      <c r="E3050" s="23" t="str">
        <f t="shared" si="563"/>
        <v>A</v>
      </c>
      <c r="F3050" s="23" t="str">
        <f t="shared" si="564"/>
        <v>A</v>
      </c>
      <c r="G3050" s="27" t="s">
        <v>4909</v>
      </c>
      <c r="H3050" s="27" t="str">
        <f t="shared" si="569"/>
        <v/>
      </c>
      <c r="I3050" s="23" t="str">
        <f t="shared" si="565"/>
        <v>Messieurs</v>
      </c>
      <c r="J3050" t="str">
        <f t="shared" si="566"/>
        <v>381.0</v>
      </c>
      <c r="K3050">
        <f t="shared" si="567"/>
        <v>3</v>
      </c>
      <c r="L3050" s="23" t="str">
        <f t="shared" si="568"/>
        <v>R8 </v>
      </c>
      <c r="M3050" s="23" t="s">
        <v>5769</v>
      </c>
      <c r="N3050" s="23" t="s">
        <v>5770</v>
      </c>
      <c r="O3050" s="23" t="s">
        <v>2522</v>
      </c>
      <c r="P3050" s="23">
        <v>23550</v>
      </c>
      <c r="Q3050" s="23">
        <v>1.512</v>
      </c>
      <c r="R3050" s="23" t="s">
        <v>36</v>
      </c>
      <c r="S3050" s="23" t="s">
        <v>36</v>
      </c>
    </row>
    <row r="3051" spans="1:19" x14ac:dyDescent="0.35">
      <c r="A3051" s="23" t="str">
        <f t="shared" si="559"/>
        <v>Wann Charlie</v>
      </c>
      <c r="B3051" s="23" t="str">
        <f t="shared" si="560"/>
        <v>933.15.177.0</v>
      </c>
      <c r="C3051" s="23" t="str">
        <f t="shared" si="561"/>
        <v>R8</v>
      </c>
      <c r="D3051" s="23">
        <f t="shared" si="562"/>
        <v>1.506</v>
      </c>
      <c r="E3051" s="23" t="str">
        <f t="shared" si="563"/>
        <v>12&amp;U</v>
      </c>
      <c r="F3051" s="23" t="str">
        <f t="shared" si="564"/>
        <v>S</v>
      </c>
      <c r="G3051" s="27" t="s">
        <v>1733</v>
      </c>
      <c r="H3051" s="27" t="str">
        <f t="shared" si="569"/>
        <v/>
      </c>
      <c r="I3051" s="23" t="str">
        <f t="shared" si="565"/>
        <v>Messieurs</v>
      </c>
      <c r="J3051" t="str">
        <f t="shared" si="566"/>
        <v>177.0</v>
      </c>
      <c r="K3051">
        <f t="shared" si="567"/>
        <v>1</v>
      </c>
      <c r="L3051" s="23" t="str">
        <f t="shared" si="568"/>
        <v>R8 </v>
      </c>
      <c r="M3051" s="23" t="s">
        <v>3228</v>
      </c>
      <c r="N3051" s="23" t="s">
        <v>3229</v>
      </c>
      <c r="O3051" s="23" t="s">
        <v>2522</v>
      </c>
      <c r="P3051" s="23">
        <v>23599</v>
      </c>
      <c r="Q3051" s="23">
        <v>1.506</v>
      </c>
      <c r="R3051" s="23" t="s">
        <v>50</v>
      </c>
      <c r="S3051" s="23" t="s">
        <v>822</v>
      </c>
    </row>
    <row r="3052" spans="1:19" x14ac:dyDescent="0.35">
      <c r="A3052" s="23" t="str">
        <f t="shared" si="559"/>
        <v>Wann Jackson</v>
      </c>
      <c r="B3052" s="23" t="str">
        <f t="shared" si="560"/>
        <v>933.12.136.0</v>
      </c>
      <c r="C3052" s="23" t="str">
        <f t="shared" si="561"/>
        <v>R7</v>
      </c>
      <c r="D3052" s="23">
        <f t="shared" si="562"/>
        <v>2.625</v>
      </c>
      <c r="E3052" s="23" t="str">
        <f t="shared" si="563"/>
        <v>14&amp;U</v>
      </c>
      <c r="F3052" s="23" t="str">
        <f t="shared" si="564"/>
        <v>S</v>
      </c>
      <c r="G3052" s="27" t="s">
        <v>1733</v>
      </c>
      <c r="H3052" s="27" t="str">
        <f t="shared" si="569"/>
        <v/>
      </c>
      <c r="I3052" s="23" t="str">
        <f t="shared" si="565"/>
        <v>Messieurs</v>
      </c>
      <c r="J3052" t="str">
        <f t="shared" si="566"/>
        <v>136.0</v>
      </c>
      <c r="K3052">
        <f t="shared" si="567"/>
        <v>1</v>
      </c>
      <c r="L3052" s="23" t="str">
        <f t="shared" si="568"/>
        <v>R7 </v>
      </c>
      <c r="M3052" s="23" t="s">
        <v>2357</v>
      </c>
      <c r="N3052" s="23" t="s">
        <v>2358</v>
      </c>
      <c r="O3052" s="23" t="s">
        <v>2518</v>
      </c>
      <c r="P3052" s="23">
        <v>14948</v>
      </c>
      <c r="Q3052" s="23">
        <v>2.625</v>
      </c>
      <c r="R3052" s="23" t="s">
        <v>81</v>
      </c>
      <c r="S3052" s="23" t="s">
        <v>822</v>
      </c>
    </row>
    <row r="3053" spans="1:19" x14ac:dyDescent="0.35">
      <c r="A3053" s="23" t="str">
        <f t="shared" si="559"/>
        <v>Wann James</v>
      </c>
      <c r="B3053" s="23" t="str">
        <f t="shared" si="560"/>
        <v>933.10.229.0</v>
      </c>
      <c r="C3053" s="23" t="str">
        <f t="shared" si="561"/>
        <v>R8</v>
      </c>
      <c r="D3053" s="23">
        <f t="shared" si="562"/>
        <v>1.6659999999999999</v>
      </c>
      <c r="E3053" s="23" t="str">
        <f t="shared" si="563"/>
        <v>16&amp;U</v>
      </c>
      <c r="F3053" s="23" t="str">
        <f t="shared" si="564"/>
        <v>S</v>
      </c>
      <c r="G3053" s="27" t="s">
        <v>1733</v>
      </c>
      <c r="H3053" s="27" t="str">
        <f t="shared" si="569"/>
        <v/>
      </c>
      <c r="I3053" s="23" t="str">
        <f t="shared" si="565"/>
        <v>Messieurs</v>
      </c>
      <c r="J3053" t="str">
        <f t="shared" si="566"/>
        <v>229.0</v>
      </c>
      <c r="K3053">
        <f t="shared" si="567"/>
        <v>2</v>
      </c>
      <c r="L3053" s="23" t="str">
        <f t="shared" si="568"/>
        <v>R8 </v>
      </c>
      <c r="M3053" s="23" t="s">
        <v>2365</v>
      </c>
      <c r="N3053" s="23" t="s">
        <v>2366</v>
      </c>
      <c r="O3053" s="23" t="s">
        <v>2522</v>
      </c>
      <c r="P3053" s="23">
        <v>22184</v>
      </c>
      <c r="Q3053" s="23">
        <v>1.6659999999999999</v>
      </c>
      <c r="R3053" s="23" t="s">
        <v>85</v>
      </c>
      <c r="S3053" s="23" t="s">
        <v>822</v>
      </c>
    </row>
    <row r="3054" spans="1:19" x14ac:dyDescent="0.35">
      <c r="A3054" s="23" t="str">
        <f t="shared" si="559"/>
        <v>Wann Stephen</v>
      </c>
      <c r="B3054" s="23" t="str">
        <f t="shared" si="560"/>
        <v>933.74.444.0</v>
      </c>
      <c r="C3054" s="23" t="str">
        <f t="shared" si="561"/>
        <v>R9</v>
      </c>
      <c r="D3054" s="23">
        <f t="shared" si="562"/>
        <v>0.75</v>
      </c>
      <c r="E3054" s="23" t="str">
        <f t="shared" si="563"/>
        <v>50+</v>
      </c>
      <c r="F3054" s="23" t="str">
        <f t="shared" si="564"/>
        <v>S</v>
      </c>
      <c r="G3054" s="27" t="s">
        <v>1733</v>
      </c>
      <c r="H3054" s="27" t="str">
        <f t="shared" si="569"/>
        <v/>
      </c>
      <c r="I3054" s="23" t="str">
        <f t="shared" si="565"/>
        <v>Messieurs</v>
      </c>
      <c r="J3054" t="str">
        <f t="shared" si="566"/>
        <v>444.0</v>
      </c>
      <c r="K3054">
        <f t="shared" si="567"/>
        <v>4</v>
      </c>
      <c r="L3054" s="23" t="str">
        <f t="shared" si="568"/>
        <v>R9 </v>
      </c>
      <c r="M3054" s="23" t="s">
        <v>2452</v>
      </c>
      <c r="N3054" s="23" t="s">
        <v>2453</v>
      </c>
      <c r="O3054" s="23" t="s">
        <v>2525</v>
      </c>
      <c r="P3054" s="23">
        <v>32606</v>
      </c>
      <c r="Q3054" s="23">
        <v>0.75</v>
      </c>
      <c r="R3054" s="23" t="s">
        <v>39</v>
      </c>
      <c r="S3054" s="23" t="s">
        <v>822</v>
      </c>
    </row>
    <row r="3055" spans="1:19" x14ac:dyDescent="0.35">
      <c r="A3055" s="23" t="str">
        <f t="shared" si="559"/>
        <v>Weaver Meredith</v>
      </c>
      <c r="B3055" s="23" t="str">
        <f t="shared" si="560"/>
        <v>937.74.555.0</v>
      </c>
      <c r="C3055" s="23" t="str">
        <f t="shared" si="561"/>
        <v>R9</v>
      </c>
      <c r="D3055" s="23">
        <f t="shared" si="562"/>
        <v>0.75</v>
      </c>
      <c r="E3055" s="23" t="str">
        <f t="shared" si="563"/>
        <v>50+</v>
      </c>
      <c r="F3055" s="23" t="str">
        <f t="shared" si="564"/>
        <v>A</v>
      </c>
      <c r="G3055" s="27" t="s">
        <v>1733</v>
      </c>
      <c r="H3055" s="27" t="str">
        <f t="shared" si="569"/>
        <v/>
      </c>
      <c r="I3055" s="23" t="str">
        <f t="shared" si="565"/>
        <v>Dames</v>
      </c>
      <c r="J3055" t="str">
        <f t="shared" si="566"/>
        <v>555.0</v>
      </c>
      <c r="K3055">
        <f t="shared" si="567"/>
        <v>5</v>
      </c>
      <c r="L3055" s="23" t="str">
        <f t="shared" si="568"/>
        <v>R9 </v>
      </c>
      <c r="M3055" s="23" t="s">
        <v>2697</v>
      </c>
      <c r="N3055" s="23" t="s">
        <v>2698</v>
      </c>
      <c r="O3055" s="23" t="s">
        <v>2525</v>
      </c>
      <c r="P3055" s="23">
        <v>11849</v>
      </c>
      <c r="Q3055" s="23">
        <v>0.75</v>
      </c>
      <c r="R3055" s="23" t="s">
        <v>39</v>
      </c>
      <c r="S3055" s="23" t="s">
        <v>36</v>
      </c>
    </row>
    <row r="3056" spans="1:19" x14ac:dyDescent="0.35">
      <c r="A3056" s="23" t="str">
        <f t="shared" si="559"/>
        <v>Weber Boris</v>
      </c>
      <c r="B3056" s="23" t="str">
        <f t="shared" si="560"/>
        <v>937.81.380.0</v>
      </c>
      <c r="C3056" s="23" t="str">
        <f t="shared" si="561"/>
        <v>R7</v>
      </c>
      <c r="D3056" s="23">
        <f t="shared" si="562"/>
        <v>2.1379999999999999</v>
      </c>
      <c r="E3056" s="23" t="str">
        <f t="shared" si="563"/>
        <v>45+</v>
      </c>
      <c r="F3056" s="23" t="str">
        <f t="shared" si="564"/>
        <v>A</v>
      </c>
      <c r="G3056" s="27" t="s">
        <v>4910</v>
      </c>
      <c r="H3056" s="27" t="str">
        <f t="shared" si="569"/>
        <v/>
      </c>
      <c r="I3056" s="23" t="str">
        <f t="shared" si="565"/>
        <v>Messieurs</v>
      </c>
      <c r="J3056" t="str">
        <f t="shared" si="566"/>
        <v>380.0</v>
      </c>
      <c r="K3056">
        <f t="shared" si="567"/>
        <v>3</v>
      </c>
      <c r="L3056" s="23" t="str">
        <f t="shared" si="568"/>
        <v>R7 </v>
      </c>
      <c r="M3056" s="23" t="s">
        <v>6676</v>
      </c>
      <c r="N3056" s="23" t="s">
        <v>6677</v>
      </c>
      <c r="O3056" s="23" t="s">
        <v>2518</v>
      </c>
      <c r="P3056" s="23">
        <v>18382</v>
      </c>
      <c r="Q3056" s="23">
        <v>2.1379999999999999</v>
      </c>
      <c r="R3056" s="23" t="s">
        <v>76</v>
      </c>
      <c r="S3056" s="23" t="s">
        <v>36</v>
      </c>
    </row>
    <row r="3057" spans="1:19" x14ac:dyDescent="0.35">
      <c r="A3057" s="23" t="str">
        <f t="shared" si="559"/>
        <v>Weber Jacques</v>
      </c>
      <c r="B3057" s="23" t="str">
        <f t="shared" si="560"/>
        <v>937.60.486.0</v>
      </c>
      <c r="C3057" s="23" t="str">
        <f t="shared" si="561"/>
        <v>R5</v>
      </c>
      <c r="D3057" s="23">
        <f t="shared" si="562"/>
        <v>5.5970000000000004</v>
      </c>
      <c r="E3057" s="23" t="str">
        <f t="shared" si="563"/>
        <v>65+</v>
      </c>
      <c r="F3057" s="23" t="str">
        <f t="shared" si="564"/>
        <v>A</v>
      </c>
      <c r="G3057" s="27" t="s">
        <v>28</v>
      </c>
      <c r="H3057" s="27" t="str">
        <f t="shared" si="569"/>
        <v/>
      </c>
      <c r="I3057" s="23" t="str">
        <f t="shared" si="565"/>
        <v>Messieurs</v>
      </c>
      <c r="J3057" t="str">
        <f t="shared" si="566"/>
        <v>486.0</v>
      </c>
      <c r="K3057">
        <f t="shared" si="567"/>
        <v>4</v>
      </c>
      <c r="L3057" s="23" t="str">
        <f t="shared" si="568"/>
        <v>R5 </v>
      </c>
      <c r="M3057" s="23" t="s">
        <v>2289</v>
      </c>
      <c r="N3057" s="23" t="s">
        <v>2290</v>
      </c>
      <c r="O3057" s="23" t="s">
        <v>2536</v>
      </c>
      <c r="P3057" s="23">
        <v>2968</v>
      </c>
      <c r="Q3057" s="23">
        <v>5.5970000000000004</v>
      </c>
      <c r="R3057" s="23" t="s">
        <v>96</v>
      </c>
      <c r="S3057" s="23" t="s">
        <v>36</v>
      </c>
    </row>
    <row r="3058" spans="1:19" x14ac:dyDescent="0.35">
      <c r="A3058" s="23" t="str">
        <f t="shared" si="559"/>
        <v>Weber Jirina</v>
      </c>
      <c r="B3058" s="23" t="str">
        <f t="shared" si="560"/>
        <v>937.43.539.0</v>
      </c>
      <c r="C3058" s="23" t="str">
        <f t="shared" si="561"/>
        <v>R7</v>
      </c>
      <c r="D3058" s="23">
        <f t="shared" si="562"/>
        <v>3.1659999999999999</v>
      </c>
      <c r="E3058" s="23" t="str">
        <f t="shared" si="563"/>
        <v>80+</v>
      </c>
      <c r="F3058" s="23" t="str">
        <f t="shared" si="564"/>
        <v>A</v>
      </c>
      <c r="G3058" s="27" t="s">
        <v>27</v>
      </c>
      <c r="H3058" s="27" t="str">
        <f t="shared" si="569"/>
        <v/>
      </c>
      <c r="I3058" s="23" t="str">
        <f t="shared" si="565"/>
        <v>Dames</v>
      </c>
      <c r="J3058" t="str">
        <f t="shared" si="566"/>
        <v>539.0</v>
      </c>
      <c r="K3058">
        <f t="shared" si="567"/>
        <v>5</v>
      </c>
      <c r="L3058" s="23" t="str">
        <f t="shared" si="568"/>
        <v>R7 </v>
      </c>
      <c r="M3058" s="23" t="s">
        <v>189</v>
      </c>
      <c r="N3058" s="23" t="s">
        <v>190</v>
      </c>
      <c r="O3058" s="23" t="s">
        <v>2518</v>
      </c>
      <c r="P3058" s="23">
        <v>4088</v>
      </c>
      <c r="Q3058" s="23">
        <v>3.1659999999999999</v>
      </c>
      <c r="R3058" s="23" t="s">
        <v>156</v>
      </c>
      <c r="S3058" s="23" t="s">
        <v>36</v>
      </c>
    </row>
    <row r="3059" spans="1:19" x14ac:dyDescent="0.35">
      <c r="A3059" s="23" t="str">
        <f t="shared" si="559"/>
        <v>Weber Robin</v>
      </c>
      <c r="B3059" s="23" t="str">
        <f t="shared" si="560"/>
        <v>937.61.111.0</v>
      </c>
      <c r="C3059" s="23" t="str">
        <f t="shared" si="561"/>
        <v>R9</v>
      </c>
      <c r="D3059" s="23">
        <f t="shared" si="562"/>
        <v>0.75</v>
      </c>
      <c r="E3059" s="23" t="str">
        <f t="shared" si="563"/>
        <v>65+</v>
      </c>
      <c r="F3059" s="23" t="str">
        <f t="shared" si="564"/>
        <v>S</v>
      </c>
      <c r="G3059" s="27" t="s">
        <v>5553</v>
      </c>
      <c r="H3059" s="27" t="str">
        <f t="shared" si="569"/>
        <v/>
      </c>
      <c r="I3059" s="23" t="str">
        <f t="shared" si="565"/>
        <v>Messieurs</v>
      </c>
      <c r="J3059" t="str">
        <f t="shared" si="566"/>
        <v>111.0</v>
      </c>
      <c r="K3059">
        <f t="shared" si="567"/>
        <v>1</v>
      </c>
      <c r="L3059" s="23" t="str">
        <f t="shared" si="568"/>
        <v>R9 </v>
      </c>
      <c r="M3059" s="23" t="s">
        <v>5395</v>
      </c>
      <c r="N3059" s="23" t="s">
        <v>5396</v>
      </c>
      <c r="O3059" s="23" t="s">
        <v>2525</v>
      </c>
      <c r="P3059" s="23">
        <v>32606</v>
      </c>
      <c r="Q3059" s="23">
        <v>0.75</v>
      </c>
      <c r="R3059" s="23" t="s">
        <v>96</v>
      </c>
      <c r="S3059" s="23" t="s">
        <v>822</v>
      </c>
    </row>
    <row r="3060" spans="1:19" x14ac:dyDescent="0.35">
      <c r="A3060" s="23" t="str">
        <f t="shared" si="559"/>
        <v>Weber Stéphane</v>
      </c>
      <c r="B3060" s="23" t="str">
        <f t="shared" si="560"/>
        <v>937.06.357.0</v>
      </c>
      <c r="C3060" s="23" t="str">
        <f t="shared" si="561"/>
        <v>R9</v>
      </c>
      <c r="D3060" s="23">
        <f t="shared" si="562"/>
        <v>0.75</v>
      </c>
      <c r="E3060" s="23" t="str">
        <f t="shared" si="563"/>
        <v>A</v>
      </c>
      <c r="F3060" s="23" t="str">
        <f t="shared" si="564"/>
        <v>S</v>
      </c>
      <c r="G3060" s="27" t="s">
        <v>1733</v>
      </c>
      <c r="H3060" s="27" t="str">
        <f t="shared" si="569"/>
        <v/>
      </c>
      <c r="I3060" s="23" t="str">
        <f t="shared" si="565"/>
        <v>Messieurs</v>
      </c>
      <c r="J3060" t="str">
        <f t="shared" si="566"/>
        <v>357.0</v>
      </c>
      <c r="K3060">
        <f t="shared" si="567"/>
        <v>3</v>
      </c>
      <c r="L3060" s="23" t="str">
        <f t="shared" si="568"/>
        <v>R9 </v>
      </c>
      <c r="M3060" s="23" t="s">
        <v>2036</v>
      </c>
      <c r="N3060" s="23" t="s">
        <v>2037</v>
      </c>
      <c r="O3060" s="23" t="s">
        <v>2525</v>
      </c>
      <c r="P3060" s="23">
        <v>32606</v>
      </c>
      <c r="Q3060" s="23">
        <v>0.75</v>
      </c>
      <c r="R3060" s="23" t="s">
        <v>36</v>
      </c>
      <c r="S3060" s="23" t="s">
        <v>822</v>
      </c>
    </row>
    <row r="3061" spans="1:19" x14ac:dyDescent="0.35">
      <c r="A3061" s="23" t="str">
        <f t="shared" si="559"/>
        <v>Weckx Gary</v>
      </c>
      <c r="B3061" s="23" t="str">
        <f t="shared" si="560"/>
        <v>938.83.173.0</v>
      </c>
      <c r="C3061" s="23" t="str">
        <f t="shared" si="561"/>
        <v>R7</v>
      </c>
      <c r="D3061" s="23">
        <f t="shared" si="562"/>
        <v>2.9550000000000001</v>
      </c>
      <c r="E3061" s="23" t="str">
        <f t="shared" si="563"/>
        <v>40+</v>
      </c>
      <c r="F3061" s="23" t="str">
        <f t="shared" si="564"/>
        <v>S</v>
      </c>
      <c r="G3061" s="27" t="s">
        <v>4910</v>
      </c>
      <c r="H3061" s="27" t="str">
        <f t="shared" si="569"/>
        <v/>
      </c>
      <c r="I3061" s="23" t="str">
        <f t="shared" si="565"/>
        <v>Messieurs</v>
      </c>
      <c r="J3061" t="str">
        <f t="shared" si="566"/>
        <v>173.0</v>
      </c>
      <c r="K3061">
        <f t="shared" si="567"/>
        <v>1</v>
      </c>
      <c r="L3061" s="23" t="str">
        <f t="shared" si="568"/>
        <v>R7 </v>
      </c>
      <c r="M3061" s="23" t="s">
        <v>6583</v>
      </c>
      <c r="N3061" s="23" t="s">
        <v>6584</v>
      </c>
      <c r="O3061" s="23" t="s">
        <v>2518</v>
      </c>
      <c r="P3061" s="23">
        <v>12962</v>
      </c>
      <c r="Q3061" s="23">
        <v>2.9550000000000001</v>
      </c>
      <c r="R3061" s="23" t="s">
        <v>68</v>
      </c>
      <c r="S3061" s="23" t="s">
        <v>822</v>
      </c>
    </row>
    <row r="3062" spans="1:19" x14ac:dyDescent="0.35">
      <c r="A3062" s="23" t="str">
        <f t="shared" si="559"/>
        <v>Wegmann Geoffroy</v>
      </c>
      <c r="B3062" s="23" t="str">
        <f t="shared" si="560"/>
        <v>938.04.341.0</v>
      </c>
      <c r="C3062" s="23" t="str">
        <f t="shared" si="561"/>
        <v>R6</v>
      </c>
      <c r="D3062" s="23">
        <f t="shared" si="562"/>
        <v>4.0869999999999997</v>
      </c>
      <c r="E3062" s="23" t="str">
        <f t="shared" si="563"/>
        <v>A</v>
      </c>
      <c r="F3062" s="23" t="str">
        <f t="shared" si="564"/>
        <v>A</v>
      </c>
      <c r="G3062" s="27" t="s">
        <v>4910</v>
      </c>
      <c r="H3062" s="27" t="str">
        <f t="shared" si="569"/>
        <v/>
      </c>
      <c r="I3062" s="23" t="str">
        <f t="shared" si="565"/>
        <v>Messieurs</v>
      </c>
      <c r="J3062" t="str">
        <f t="shared" si="566"/>
        <v>341.0</v>
      </c>
      <c r="K3062">
        <f t="shared" si="567"/>
        <v>3</v>
      </c>
      <c r="L3062" s="23" t="str">
        <f t="shared" si="568"/>
        <v>R6 </v>
      </c>
      <c r="M3062" s="23" t="s">
        <v>6431</v>
      </c>
      <c r="N3062" s="23" t="s">
        <v>6432</v>
      </c>
      <c r="O3062" s="23" t="s">
        <v>2517</v>
      </c>
      <c r="P3062" s="23">
        <v>7285</v>
      </c>
      <c r="Q3062" s="23">
        <v>4.0869999999999997</v>
      </c>
      <c r="R3062" s="23" t="s">
        <v>36</v>
      </c>
      <c r="S3062" s="23" t="s">
        <v>36</v>
      </c>
    </row>
    <row r="3063" spans="1:19" x14ac:dyDescent="0.35">
      <c r="A3063" s="23" t="str">
        <f t="shared" si="559"/>
        <v>Weheba Bassel</v>
      </c>
      <c r="B3063" s="23" t="str">
        <f t="shared" si="560"/>
        <v>939.14.484.0</v>
      </c>
      <c r="C3063" s="23" t="str">
        <f t="shared" si="561"/>
        <v>R8</v>
      </c>
      <c r="D3063" s="23">
        <f t="shared" si="562"/>
        <v>0.997</v>
      </c>
      <c r="E3063" s="23" t="str">
        <f t="shared" si="563"/>
        <v>12&amp;U</v>
      </c>
      <c r="F3063" s="23" t="str">
        <f t="shared" si="564"/>
        <v>S</v>
      </c>
      <c r="G3063" s="27" t="s">
        <v>29</v>
      </c>
      <c r="H3063" s="27" t="str">
        <f t="shared" si="569"/>
        <v/>
      </c>
      <c r="I3063" s="23" t="str">
        <f t="shared" si="565"/>
        <v>Messieurs</v>
      </c>
      <c r="J3063" t="str">
        <f t="shared" si="566"/>
        <v>484.0</v>
      </c>
      <c r="K3063">
        <f t="shared" si="567"/>
        <v>4</v>
      </c>
      <c r="L3063" s="23" t="str">
        <f t="shared" si="568"/>
        <v>R8 </v>
      </c>
      <c r="M3063" s="23" t="s">
        <v>4232</v>
      </c>
      <c r="N3063" s="23" t="s">
        <v>4233</v>
      </c>
      <c r="O3063" s="23" t="s">
        <v>2522</v>
      </c>
      <c r="P3063" s="23">
        <v>29088</v>
      </c>
      <c r="Q3063" s="23">
        <v>0.997</v>
      </c>
      <c r="R3063" s="23" t="s">
        <v>50</v>
      </c>
      <c r="S3063" s="23" t="s">
        <v>822</v>
      </c>
    </row>
    <row r="3064" spans="1:19" x14ac:dyDescent="0.35">
      <c r="A3064" s="23" t="str">
        <f t="shared" si="559"/>
        <v>Weheba Tosson</v>
      </c>
      <c r="B3064" s="23" t="str">
        <f t="shared" si="560"/>
        <v>939.10.281.0</v>
      </c>
      <c r="C3064" s="23" t="str">
        <f t="shared" si="561"/>
        <v>R6</v>
      </c>
      <c r="D3064" s="23">
        <f t="shared" si="562"/>
        <v>3.9009999999999998</v>
      </c>
      <c r="E3064" s="23" t="str">
        <f t="shared" si="563"/>
        <v>16&amp;U</v>
      </c>
      <c r="F3064" s="23" t="str">
        <f t="shared" si="564"/>
        <v>S</v>
      </c>
      <c r="G3064" s="27" t="s">
        <v>29</v>
      </c>
      <c r="H3064" s="27" t="str">
        <f t="shared" si="569"/>
        <v/>
      </c>
      <c r="I3064" s="23" t="str">
        <f t="shared" si="565"/>
        <v>Messieurs</v>
      </c>
      <c r="J3064" t="str">
        <f t="shared" si="566"/>
        <v>281.0</v>
      </c>
      <c r="K3064">
        <f t="shared" si="567"/>
        <v>2</v>
      </c>
      <c r="L3064" s="23" t="str">
        <f t="shared" si="568"/>
        <v>R6 </v>
      </c>
      <c r="M3064" s="23" t="s">
        <v>5566</v>
      </c>
      <c r="N3064" s="23" t="s">
        <v>5567</v>
      </c>
      <c r="O3064" s="23" t="s">
        <v>2517</v>
      </c>
      <c r="P3064" s="23">
        <v>8116</v>
      </c>
      <c r="Q3064" s="23">
        <v>3.9009999999999998</v>
      </c>
      <c r="R3064" s="23" t="s">
        <v>85</v>
      </c>
      <c r="S3064" s="23" t="s">
        <v>822</v>
      </c>
    </row>
    <row r="3065" spans="1:19" x14ac:dyDescent="0.35">
      <c r="A3065" s="23" t="str">
        <f t="shared" si="559"/>
        <v>Weichert Florian</v>
      </c>
      <c r="B3065" s="23" t="str">
        <f t="shared" si="560"/>
        <v>940.01.235.0</v>
      </c>
      <c r="C3065" s="23" t="str">
        <f t="shared" si="561"/>
        <v>R7</v>
      </c>
      <c r="D3065" s="23">
        <f t="shared" si="562"/>
        <v>2.5779999999999998</v>
      </c>
      <c r="E3065" s="23" t="str">
        <f t="shared" si="563"/>
        <v>A</v>
      </c>
      <c r="F3065" s="23" t="str">
        <f t="shared" si="564"/>
        <v>A</v>
      </c>
      <c r="G3065" s="27" t="s">
        <v>1733</v>
      </c>
      <c r="H3065" s="27" t="str">
        <f t="shared" si="569"/>
        <v/>
      </c>
      <c r="I3065" s="23" t="str">
        <f t="shared" si="565"/>
        <v>Messieurs</v>
      </c>
      <c r="J3065" t="str">
        <f t="shared" si="566"/>
        <v>235.0</v>
      </c>
      <c r="K3065">
        <f t="shared" si="567"/>
        <v>2</v>
      </c>
      <c r="L3065" s="23" t="str">
        <f t="shared" si="568"/>
        <v>R7 </v>
      </c>
      <c r="M3065" s="23" t="s">
        <v>1802</v>
      </c>
      <c r="N3065" s="23" t="s">
        <v>1803</v>
      </c>
      <c r="O3065" s="23" t="s">
        <v>2518</v>
      </c>
      <c r="P3065" s="23">
        <v>15275</v>
      </c>
      <c r="Q3065" s="23">
        <v>2.5779999999999998</v>
      </c>
      <c r="R3065" s="23" t="s">
        <v>36</v>
      </c>
      <c r="S3065" s="23" t="s">
        <v>36</v>
      </c>
    </row>
    <row r="3066" spans="1:19" x14ac:dyDescent="0.35">
      <c r="A3066" s="23" t="str">
        <f t="shared" si="559"/>
        <v>Weichert Markus</v>
      </c>
      <c r="B3066" s="23" t="str">
        <f t="shared" si="560"/>
        <v>940.62.457.0</v>
      </c>
      <c r="C3066" s="23" t="str">
        <f t="shared" si="561"/>
        <v>R9</v>
      </c>
      <c r="D3066" s="23">
        <f t="shared" si="562"/>
        <v>0.75</v>
      </c>
      <c r="E3066" s="23" t="str">
        <f t="shared" si="563"/>
        <v>60+</v>
      </c>
      <c r="F3066" s="23" t="str">
        <f t="shared" si="564"/>
        <v>S</v>
      </c>
      <c r="G3066" s="27" t="s">
        <v>1733</v>
      </c>
      <c r="H3066" s="27" t="str">
        <f t="shared" si="569"/>
        <v/>
      </c>
      <c r="I3066" s="23" t="str">
        <f t="shared" si="565"/>
        <v>Messieurs</v>
      </c>
      <c r="J3066" t="str">
        <f t="shared" si="566"/>
        <v>457.0</v>
      </c>
      <c r="K3066">
        <f t="shared" si="567"/>
        <v>4</v>
      </c>
      <c r="L3066" s="23" t="str">
        <f t="shared" si="568"/>
        <v>R9 </v>
      </c>
      <c r="M3066" s="23" t="s">
        <v>2440</v>
      </c>
      <c r="N3066" s="23" t="s">
        <v>2441</v>
      </c>
      <c r="O3066" s="23" t="s">
        <v>2525</v>
      </c>
      <c r="P3066" s="23">
        <v>32606</v>
      </c>
      <c r="Q3066" s="23">
        <v>0.75</v>
      </c>
      <c r="R3066" s="23" t="s">
        <v>47</v>
      </c>
      <c r="S3066" s="23" t="s">
        <v>822</v>
      </c>
    </row>
    <row r="3067" spans="1:19" x14ac:dyDescent="0.35">
      <c r="A3067" s="23" t="str">
        <f t="shared" si="559"/>
        <v>Weiss Thomas</v>
      </c>
      <c r="B3067" s="23" t="str">
        <f t="shared" si="560"/>
        <v>942.05.362.0</v>
      </c>
      <c r="C3067" s="23" t="str">
        <f t="shared" si="561"/>
        <v>R9</v>
      </c>
      <c r="D3067" s="23">
        <f t="shared" si="562"/>
        <v>0.75</v>
      </c>
      <c r="E3067" s="23" t="str">
        <f t="shared" si="563"/>
        <v>A</v>
      </c>
      <c r="F3067" s="23" t="str">
        <f t="shared" si="564"/>
        <v>S</v>
      </c>
      <c r="G3067" s="27" t="s">
        <v>4909</v>
      </c>
      <c r="H3067" s="27" t="str">
        <f t="shared" si="569"/>
        <v/>
      </c>
      <c r="I3067" s="23" t="str">
        <f t="shared" si="565"/>
        <v>Messieurs</v>
      </c>
      <c r="J3067" t="str">
        <f t="shared" si="566"/>
        <v>362.0</v>
      </c>
      <c r="K3067">
        <f t="shared" si="567"/>
        <v>3</v>
      </c>
      <c r="L3067" s="23" t="str">
        <f t="shared" si="568"/>
        <v>R9 </v>
      </c>
      <c r="M3067" s="23" t="s">
        <v>5945</v>
      </c>
      <c r="N3067" s="23" t="s">
        <v>5946</v>
      </c>
      <c r="O3067" s="23" t="s">
        <v>2525</v>
      </c>
      <c r="P3067" s="23">
        <v>32606</v>
      </c>
      <c r="Q3067" s="23">
        <v>0.75</v>
      </c>
      <c r="R3067" s="23" t="s">
        <v>36</v>
      </c>
      <c r="S3067" s="23" t="s">
        <v>822</v>
      </c>
    </row>
    <row r="3068" spans="1:19" x14ac:dyDescent="0.35">
      <c r="A3068" s="23" t="str">
        <f t="shared" si="559"/>
        <v>Welsh Baltus</v>
      </c>
      <c r="B3068" s="23" t="str">
        <f t="shared" si="560"/>
        <v>944.07.472.0</v>
      </c>
      <c r="C3068" s="23" t="str">
        <f t="shared" si="561"/>
        <v>R9</v>
      </c>
      <c r="D3068" s="23">
        <f t="shared" si="562"/>
        <v>0.75</v>
      </c>
      <c r="E3068" s="23" t="str">
        <f t="shared" si="563"/>
        <v>A</v>
      </c>
      <c r="F3068" s="23" t="str">
        <f t="shared" si="564"/>
        <v>S</v>
      </c>
      <c r="G3068" s="27" t="s">
        <v>1733</v>
      </c>
      <c r="H3068" s="27" t="str">
        <f t="shared" si="569"/>
        <v/>
      </c>
      <c r="I3068" s="23" t="str">
        <f t="shared" si="565"/>
        <v>Messieurs</v>
      </c>
      <c r="J3068" t="str">
        <f t="shared" si="566"/>
        <v>472.0</v>
      </c>
      <c r="K3068">
        <f t="shared" si="567"/>
        <v>4</v>
      </c>
      <c r="L3068" s="23" t="str">
        <f t="shared" si="568"/>
        <v>R9 </v>
      </c>
      <c r="M3068" s="23" t="s">
        <v>2404</v>
      </c>
      <c r="N3068" s="23" t="s">
        <v>2405</v>
      </c>
      <c r="O3068" s="23" t="s">
        <v>2525</v>
      </c>
      <c r="P3068" s="23">
        <v>32606</v>
      </c>
      <c r="Q3068" s="23">
        <v>0.75</v>
      </c>
      <c r="R3068" s="23" t="s">
        <v>36</v>
      </c>
      <c r="S3068" s="23" t="s">
        <v>822</v>
      </c>
    </row>
    <row r="3069" spans="1:19" x14ac:dyDescent="0.35">
      <c r="A3069" s="23" t="str">
        <f t="shared" si="559"/>
        <v>Wendland Wend</v>
      </c>
      <c r="B3069" s="23" t="str">
        <f t="shared" si="560"/>
        <v>945.62.331.0</v>
      </c>
      <c r="C3069" s="23" t="str">
        <f t="shared" si="561"/>
        <v>R9</v>
      </c>
      <c r="D3069" s="23">
        <f t="shared" si="562"/>
        <v>0.75</v>
      </c>
      <c r="E3069" s="23" t="str">
        <f t="shared" si="563"/>
        <v>60+</v>
      </c>
      <c r="F3069" s="23" t="str">
        <f t="shared" si="564"/>
        <v>S</v>
      </c>
      <c r="G3069" s="27" t="s">
        <v>1733</v>
      </c>
      <c r="H3069" s="27" t="str">
        <f t="shared" si="569"/>
        <v/>
      </c>
      <c r="I3069" s="23" t="str">
        <f t="shared" si="565"/>
        <v>Messieurs</v>
      </c>
      <c r="J3069" t="str">
        <f t="shared" si="566"/>
        <v>331.0</v>
      </c>
      <c r="K3069">
        <f t="shared" si="567"/>
        <v>3</v>
      </c>
      <c r="L3069" s="23" t="str">
        <f t="shared" si="568"/>
        <v>R9 </v>
      </c>
      <c r="M3069" s="23" t="s">
        <v>1992</v>
      </c>
      <c r="N3069" s="23" t="s">
        <v>1993</v>
      </c>
      <c r="O3069" s="23" t="s">
        <v>2525</v>
      </c>
      <c r="P3069" s="23">
        <v>32606</v>
      </c>
      <c r="Q3069" s="23">
        <v>0.75</v>
      </c>
      <c r="R3069" s="23" t="s">
        <v>47</v>
      </c>
      <c r="S3069" s="23" t="s">
        <v>822</v>
      </c>
    </row>
    <row r="3070" spans="1:19" x14ac:dyDescent="0.35">
      <c r="A3070" s="23" t="str">
        <f t="shared" si="559"/>
        <v>Wenger Marco</v>
      </c>
      <c r="B3070" s="23" t="str">
        <f t="shared" si="560"/>
        <v>945.09.264.0</v>
      </c>
      <c r="C3070" s="23" t="str">
        <f t="shared" si="561"/>
        <v>R9</v>
      </c>
      <c r="D3070" s="23">
        <f t="shared" si="562"/>
        <v>0.71199999999999997</v>
      </c>
      <c r="E3070" s="23" t="str">
        <f t="shared" si="563"/>
        <v>18&amp;U</v>
      </c>
      <c r="F3070" s="23" t="str">
        <f t="shared" si="564"/>
        <v>S</v>
      </c>
      <c r="G3070" s="27" t="s">
        <v>4909</v>
      </c>
      <c r="H3070" s="27" t="str">
        <f t="shared" si="569"/>
        <v/>
      </c>
      <c r="I3070" s="23" t="str">
        <f t="shared" si="565"/>
        <v>Messieurs</v>
      </c>
      <c r="J3070" t="str">
        <f t="shared" si="566"/>
        <v>264.0</v>
      </c>
      <c r="K3070">
        <f t="shared" si="567"/>
        <v>2</v>
      </c>
      <c r="L3070" s="23" t="str">
        <f t="shared" si="568"/>
        <v>R9 </v>
      </c>
      <c r="M3070" s="23" t="s">
        <v>5983</v>
      </c>
      <c r="N3070" s="23" t="s">
        <v>5984</v>
      </c>
      <c r="O3070" s="23" t="s">
        <v>2525</v>
      </c>
      <c r="P3070" s="23">
        <v>57500</v>
      </c>
      <c r="Q3070" s="23">
        <v>0.71199999999999997</v>
      </c>
      <c r="R3070" s="23" t="s">
        <v>71</v>
      </c>
      <c r="S3070" s="23" t="s">
        <v>822</v>
      </c>
    </row>
    <row r="3071" spans="1:19" x14ac:dyDescent="0.35">
      <c r="A3071" s="23" t="str">
        <f t="shared" si="559"/>
        <v>Wenk Corinne</v>
      </c>
      <c r="B3071" s="23" t="str">
        <f t="shared" si="560"/>
        <v>945.65.566.0</v>
      </c>
      <c r="C3071" s="23" t="str">
        <f t="shared" si="561"/>
        <v>R9</v>
      </c>
      <c r="D3071" s="23">
        <f t="shared" si="562"/>
        <v>0.75</v>
      </c>
      <c r="E3071" s="23" t="str">
        <f t="shared" si="563"/>
        <v>60+</v>
      </c>
      <c r="F3071" s="23" t="str">
        <f t="shared" si="564"/>
        <v>S</v>
      </c>
      <c r="G3071" s="27" t="s">
        <v>4909</v>
      </c>
      <c r="H3071" s="27" t="str">
        <f t="shared" si="569"/>
        <v/>
      </c>
      <c r="I3071" s="23" t="str">
        <f t="shared" si="565"/>
        <v>Dames</v>
      </c>
      <c r="J3071" t="str">
        <f t="shared" si="566"/>
        <v>566.0</v>
      </c>
      <c r="K3071">
        <f t="shared" si="567"/>
        <v>5</v>
      </c>
      <c r="L3071" s="23" t="str">
        <f t="shared" si="568"/>
        <v>R9 </v>
      </c>
      <c r="M3071" s="23" t="s">
        <v>5733</v>
      </c>
      <c r="N3071" s="23" t="s">
        <v>5734</v>
      </c>
      <c r="O3071" s="23" t="s">
        <v>2525</v>
      </c>
      <c r="P3071" s="23">
        <v>11849</v>
      </c>
      <c r="Q3071" s="23">
        <v>0.75</v>
      </c>
      <c r="R3071" s="23" t="s">
        <v>47</v>
      </c>
      <c r="S3071" s="23" t="s">
        <v>822</v>
      </c>
    </row>
    <row r="3072" spans="1:19" x14ac:dyDescent="0.35">
      <c r="A3072" s="23" t="str">
        <f t="shared" si="559"/>
        <v>Wenk Melissa</v>
      </c>
      <c r="B3072" s="23" t="str">
        <f t="shared" si="560"/>
        <v>945.92.818.0</v>
      </c>
      <c r="C3072" s="23" t="str">
        <f t="shared" si="561"/>
        <v>R9</v>
      </c>
      <c r="D3072" s="23">
        <f t="shared" si="562"/>
        <v>0.75</v>
      </c>
      <c r="E3072" s="23" t="str">
        <f t="shared" si="563"/>
        <v>30+</v>
      </c>
      <c r="F3072" s="23" t="str">
        <f t="shared" si="564"/>
        <v>S</v>
      </c>
      <c r="G3072" s="27" t="s">
        <v>4909</v>
      </c>
      <c r="H3072" s="27" t="str">
        <f t="shared" si="569"/>
        <v/>
      </c>
      <c r="I3072" s="23" t="str">
        <f t="shared" si="565"/>
        <v>Dames</v>
      </c>
      <c r="J3072" t="str">
        <f t="shared" si="566"/>
        <v>818.0</v>
      </c>
      <c r="K3072">
        <f t="shared" si="567"/>
        <v>8</v>
      </c>
      <c r="L3072" s="23" t="str">
        <f t="shared" si="568"/>
        <v>R9 </v>
      </c>
      <c r="M3072" s="23" t="s">
        <v>5741</v>
      </c>
      <c r="N3072" s="23" t="s">
        <v>5742</v>
      </c>
      <c r="O3072" s="23" t="s">
        <v>2525</v>
      </c>
      <c r="P3072" s="23">
        <v>11849</v>
      </c>
      <c r="Q3072" s="23">
        <v>0.75</v>
      </c>
      <c r="R3072" s="23" t="s">
        <v>35</v>
      </c>
      <c r="S3072" s="23" t="s">
        <v>822</v>
      </c>
    </row>
    <row r="3073" spans="1:19" x14ac:dyDescent="0.35">
      <c r="A3073" s="23" t="str">
        <f t="shared" si="559"/>
        <v>Werlen Alyssa</v>
      </c>
      <c r="B3073" s="23" t="str">
        <f t="shared" si="560"/>
        <v>946.09.539.0</v>
      </c>
      <c r="C3073" s="23" t="str">
        <f t="shared" si="561"/>
        <v>R8</v>
      </c>
      <c r="D3073" s="23">
        <f t="shared" si="562"/>
        <v>1.198</v>
      </c>
      <c r="E3073" s="23" t="str">
        <f t="shared" si="563"/>
        <v>18&amp;U</v>
      </c>
      <c r="F3073" s="23" t="str">
        <f t="shared" si="564"/>
        <v>A</v>
      </c>
      <c r="G3073" s="27" t="s">
        <v>25</v>
      </c>
      <c r="H3073" s="27" t="str">
        <f t="shared" si="569"/>
        <v/>
      </c>
      <c r="I3073" s="23" t="str">
        <f t="shared" si="565"/>
        <v>Dames</v>
      </c>
      <c r="J3073" t="str">
        <f t="shared" si="566"/>
        <v>539.0</v>
      </c>
      <c r="K3073">
        <f t="shared" si="567"/>
        <v>5</v>
      </c>
      <c r="L3073" s="23" t="str">
        <f t="shared" si="568"/>
        <v>R8 </v>
      </c>
      <c r="M3073" s="23" t="s">
        <v>2530</v>
      </c>
      <c r="N3073" s="23" t="s">
        <v>2531</v>
      </c>
      <c r="O3073" s="23" t="s">
        <v>2522</v>
      </c>
      <c r="P3073" s="23">
        <v>9872</v>
      </c>
      <c r="Q3073" s="23">
        <v>1.198</v>
      </c>
      <c r="R3073" s="23" t="s">
        <v>71</v>
      </c>
      <c r="S3073" s="23" t="s">
        <v>36</v>
      </c>
    </row>
    <row r="3074" spans="1:19" x14ac:dyDescent="0.35">
      <c r="A3074" s="23" t="str">
        <f t="shared" si="559"/>
        <v>Werly Salomé</v>
      </c>
      <c r="B3074" s="23" t="str">
        <f t="shared" si="560"/>
        <v>946.98.517.0</v>
      </c>
      <c r="C3074" s="23" t="str">
        <f t="shared" si="561"/>
        <v>R9</v>
      </c>
      <c r="D3074" s="23">
        <f t="shared" si="562"/>
        <v>0.75</v>
      </c>
      <c r="E3074" s="23" t="str">
        <f t="shared" si="563"/>
        <v>A</v>
      </c>
      <c r="F3074" s="23" t="str">
        <f t="shared" si="564"/>
        <v>S</v>
      </c>
      <c r="G3074" s="27" t="s">
        <v>497</v>
      </c>
      <c r="H3074" s="27" t="str">
        <f t="shared" si="569"/>
        <v/>
      </c>
      <c r="I3074" s="23" t="str">
        <f t="shared" si="565"/>
        <v>Dames</v>
      </c>
      <c r="J3074" t="str">
        <f t="shared" si="566"/>
        <v>517.0</v>
      </c>
      <c r="K3074">
        <f t="shared" si="567"/>
        <v>5</v>
      </c>
      <c r="L3074" s="23" t="str">
        <f t="shared" si="568"/>
        <v>R9 </v>
      </c>
      <c r="M3074" s="23" t="s">
        <v>1341</v>
      </c>
      <c r="N3074" s="23" t="s">
        <v>1342</v>
      </c>
      <c r="O3074" s="23" t="s">
        <v>2525</v>
      </c>
      <c r="P3074" s="23">
        <v>11849</v>
      </c>
      <c r="Q3074" s="23">
        <v>0.75</v>
      </c>
      <c r="R3074" s="23" t="s">
        <v>36</v>
      </c>
      <c r="S3074" s="23" t="s">
        <v>822</v>
      </c>
    </row>
    <row r="3075" spans="1:19" x14ac:dyDescent="0.35">
      <c r="A3075" s="23" t="str">
        <f t="shared" si="559"/>
        <v>Werner Nathalie</v>
      </c>
      <c r="B3075" s="23" t="str">
        <f t="shared" si="560"/>
        <v>947.73.523.0</v>
      </c>
      <c r="C3075" s="23" t="str">
        <f t="shared" si="561"/>
        <v>R8</v>
      </c>
      <c r="D3075" s="23">
        <f t="shared" si="562"/>
        <v>1.458</v>
      </c>
      <c r="E3075" s="23" t="str">
        <f t="shared" si="563"/>
        <v>50+</v>
      </c>
      <c r="F3075" s="23" t="str">
        <f t="shared" si="564"/>
        <v>S</v>
      </c>
      <c r="G3075" s="27" t="s">
        <v>4909</v>
      </c>
      <c r="H3075" s="27" t="str">
        <f t="shared" si="569"/>
        <v/>
      </c>
      <c r="I3075" s="23" t="str">
        <f t="shared" si="565"/>
        <v>Dames</v>
      </c>
      <c r="J3075" t="str">
        <f t="shared" si="566"/>
        <v>523.0</v>
      </c>
      <c r="K3075">
        <f t="shared" si="567"/>
        <v>5</v>
      </c>
      <c r="L3075" s="23" t="str">
        <f t="shared" si="568"/>
        <v>R8 </v>
      </c>
      <c r="M3075" s="23" t="s">
        <v>5679</v>
      </c>
      <c r="N3075" s="23" t="s">
        <v>5680</v>
      </c>
      <c r="O3075" s="23" t="s">
        <v>2522</v>
      </c>
      <c r="P3075" s="23">
        <v>8759</v>
      </c>
      <c r="Q3075" s="23">
        <v>1.458</v>
      </c>
      <c r="R3075" s="23" t="s">
        <v>39</v>
      </c>
      <c r="S3075" s="23" t="s">
        <v>822</v>
      </c>
    </row>
    <row r="3076" spans="1:19" x14ac:dyDescent="0.35">
      <c r="A3076" s="23" t="str">
        <f t="shared" si="559"/>
        <v>Whitehead Girona Richard</v>
      </c>
      <c r="B3076" s="23" t="str">
        <f t="shared" si="560"/>
        <v>949.82.159.0</v>
      </c>
      <c r="C3076" s="23" t="str">
        <f t="shared" si="561"/>
        <v>R6</v>
      </c>
      <c r="D3076" s="23">
        <f t="shared" si="562"/>
        <v>3.8090000000000002</v>
      </c>
      <c r="E3076" s="23" t="str">
        <f t="shared" si="563"/>
        <v>40+</v>
      </c>
      <c r="F3076" s="23" t="str">
        <f t="shared" si="564"/>
        <v>A</v>
      </c>
      <c r="G3076" s="27" t="s">
        <v>4910</v>
      </c>
      <c r="H3076" s="27" t="str">
        <f t="shared" si="569"/>
        <v/>
      </c>
      <c r="I3076" s="23" t="str">
        <f t="shared" si="565"/>
        <v>Messieurs</v>
      </c>
      <c r="J3076" t="str">
        <f t="shared" si="566"/>
        <v>159.0</v>
      </c>
      <c r="K3076">
        <f t="shared" si="567"/>
        <v>1</v>
      </c>
      <c r="L3076" s="23" t="str">
        <f t="shared" si="568"/>
        <v>R6 </v>
      </c>
      <c r="M3076" s="23" t="s">
        <v>3293</v>
      </c>
      <c r="N3076" s="23" t="s">
        <v>3294</v>
      </c>
      <c r="O3076" s="23" t="s">
        <v>2517</v>
      </c>
      <c r="P3076" s="23">
        <v>8512</v>
      </c>
      <c r="Q3076" s="23">
        <v>3.8090000000000002</v>
      </c>
      <c r="R3076" s="23" t="s">
        <v>68</v>
      </c>
      <c r="S3076" s="23" t="s">
        <v>36</v>
      </c>
    </row>
    <row r="3077" spans="1:19" x14ac:dyDescent="0.35">
      <c r="A3077" s="23" t="str">
        <f t="shared" si="559"/>
        <v>Whiting Margaux</v>
      </c>
      <c r="B3077" s="23" t="str">
        <f t="shared" si="560"/>
        <v>949.98.851.0</v>
      </c>
      <c r="C3077" s="23" t="str">
        <f t="shared" si="561"/>
        <v>R9</v>
      </c>
      <c r="D3077" s="23">
        <f t="shared" si="562"/>
        <v>0.75</v>
      </c>
      <c r="E3077" s="23" t="str">
        <f t="shared" si="563"/>
        <v>A</v>
      </c>
      <c r="F3077" s="23" t="str">
        <f t="shared" si="564"/>
        <v>S</v>
      </c>
      <c r="G3077" s="27" t="s">
        <v>2783</v>
      </c>
      <c r="H3077" s="27" t="str">
        <f t="shared" si="569"/>
        <v/>
      </c>
      <c r="I3077" s="23" t="str">
        <f t="shared" si="565"/>
        <v>Dames</v>
      </c>
      <c r="J3077" t="str">
        <f t="shared" si="566"/>
        <v>851.0</v>
      </c>
      <c r="K3077">
        <f t="shared" si="567"/>
        <v>8</v>
      </c>
      <c r="L3077" s="23" t="str">
        <f t="shared" si="568"/>
        <v>R9 </v>
      </c>
      <c r="M3077" s="23" t="s">
        <v>1677</v>
      </c>
      <c r="N3077" s="23" t="s">
        <v>1678</v>
      </c>
      <c r="O3077" s="23" t="s">
        <v>2525</v>
      </c>
      <c r="P3077" s="23">
        <v>11849</v>
      </c>
      <c r="Q3077" s="23">
        <v>0.75</v>
      </c>
      <c r="R3077" s="23" t="s">
        <v>36</v>
      </c>
      <c r="S3077" s="23" t="s">
        <v>822</v>
      </c>
    </row>
    <row r="3078" spans="1:19" x14ac:dyDescent="0.35">
      <c r="A3078" s="23" t="str">
        <f t="shared" ref="A3078:A3141" si="570">+N3078</f>
        <v>Widakowich Lucas</v>
      </c>
      <c r="B3078" s="23" t="str">
        <f t="shared" ref="B3078:B3141" si="571">+M3078</f>
        <v>951.09.361.0</v>
      </c>
      <c r="C3078" s="23" t="str">
        <f t="shared" ref="C3078:C3141" si="572">LEFT(L3078,2)</f>
        <v>R8</v>
      </c>
      <c r="D3078" s="23">
        <f t="shared" ref="D3078:D3141" si="573">+Q3078</f>
        <v>1.115</v>
      </c>
      <c r="E3078" s="23" t="str">
        <f t="shared" ref="E3078:E3141" si="574">+R3078</f>
        <v>18&amp;U</v>
      </c>
      <c r="F3078" s="23" t="str">
        <f t="shared" ref="F3078:F3141" si="575">+S3078</f>
        <v>S</v>
      </c>
      <c r="G3078" s="27" t="s">
        <v>5553</v>
      </c>
      <c r="H3078" s="27" t="str">
        <f t="shared" si="569"/>
        <v/>
      </c>
      <c r="I3078" s="23" t="str">
        <f t="shared" ref="I3078:I3141" si="576">IF(K3078&gt;4,"Dames","Messieurs")</f>
        <v>Messieurs</v>
      </c>
      <c r="J3078" t="str">
        <f t="shared" ref="J3078:J3141" si="577">RIGHT(B3078,5)</f>
        <v>361.0</v>
      </c>
      <c r="K3078">
        <f t="shared" ref="K3078:K3141" si="578">VALUE(LEFT(J3078,1))</f>
        <v>3</v>
      </c>
      <c r="L3078" s="23" t="str">
        <f t="shared" ref="L3078:L3141" si="579">+O3078</f>
        <v>R8 </v>
      </c>
      <c r="M3078" s="23" t="s">
        <v>5277</v>
      </c>
      <c r="N3078" s="23" t="s">
        <v>5278</v>
      </c>
      <c r="O3078" s="23" t="s">
        <v>2522</v>
      </c>
      <c r="P3078" s="23">
        <v>27903</v>
      </c>
      <c r="Q3078" s="23">
        <v>1.115</v>
      </c>
      <c r="R3078" s="23" t="s">
        <v>71</v>
      </c>
      <c r="S3078" s="23" t="s">
        <v>822</v>
      </c>
    </row>
    <row r="3079" spans="1:19" x14ac:dyDescent="0.35">
      <c r="A3079" s="23" t="str">
        <f t="shared" si="570"/>
        <v>Widmer Chloé</v>
      </c>
      <c r="B3079" s="23" t="str">
        <f t="shared" si="571"/>
        <v>951.08.882.0</v>
      </c>
      <c r="C3079" s="23" t="str">
        <f t="shared" si="572"/>
        <v>R9</v>
      </c>
      <c r="D3079" s="23">
        <f t="shared" si="573"/>
        <v>0.75</v>
      </c>
      <c r="E3079" s="23" t="str">
        <f t="shared" si="574"/>
        <v>18&amp;U</v>
      </c>
      <c r="F3079" s="23" t="str">
        <f t="shared" si="575"/>
        <v>S</v>
      </c>
      <c r="G3079" s="27" t="s">
        <v>497</v>
      </c>
      <c r="H3079" s="27" t="str">
        <f t="shared" si="569"/>
        <v/>
      </c>
      <c r="I3079" s="23" t="str">
        <f t="shared" si="576"/>
        <v>Dames</v>
      </c>
      <c r="J3079" t="str">
        <f t="shared" si="577"/>
        <v>882.0</v>
      </c>
      <c r="K3079">
        <f t="shared" si="578"/>
        <v>8</v>
      </c>
      <c r="L3079" s="23" t="str">
        <f t="shared" si="579"/>
        <v>R9 </v>
      </c>
      <c r="M3079" s="23" t="s">
        <v>2573</v>
      </c>
      <c r="N3079" s="23" t="s">
        <v>2574</v>
      </c>
      <c r="O3079" s="23" t="s">
        <v>2525</v>
      </c>
      <c r="P3079" s="23">
        <v>11849</v>
      </c>
      <c r="Q3079" s="23">
        <v>0.75</v>
      </c>
      <c r="R3079" s="23" t="s">
        <v>71</v>
      </c>
      <c r="S3079" s="23" t="s">
        <v>822</v>
      </c>
    </row>
    <row r="3080" spans="1:19" x14ac:dyDescent="0.35">
      <c r="A3080" s="23" t="str">
        <f t="shared" si="570"/>
        <v>Widmer Johan</v>
      </c>
      <c r="B3080" s="23" t="str">
        <f t="shared" si="571"/>
        <v>951.88.171.0</v>
      </c>
      <c r="C3080" s="23" t="str">
        <f t="shared" si="572"/>
        <v>R9</v>
      </c>
      <c r="D3080" s="23">
        <f t="shared" si="573"/>
        <v>0.75</v>
      </c>
      <c r="E3080" s="23" t="str">
        <f t="shared" si="574"/>
        <v>35+</v>
      </c>
      <c r="F3080" s="23" t="str">
        <f t="shared" si="575"/>
        <v>S</v>
      </c>
      <c r="G3080" s="27" t="s">
        <v>497</v>
      </c>
      <c r="H3080" s="27" t="str">
        <f t="shared" si="569"/>
        <v/>
      </c>
      <c r="I3080" s="23" t="str">
        <f t="shared" si="576"/>
        <v>Messieurs</v>
      </c>
      <c r="J3080" t="str">
        <f t="shared" si="577"/>
        <v>171.0</v>
      </c>
      <c r="K3080">
        <f t="shared" si="578"/>
        <v>1</v>
      </c>
      <c r="L3080" s="23" t="str">
        <f t="shared" si="579"/>
        <v>R9 </v>
      </c>
      <c r="M3080" s="23" t="s">
        <v>1343</v>
      </c>
      <c r="N3080" s="23" t="s">
        <v>1344</v>
      </c>
      <c r="O3080" s="23" t="s">
        <v>2525</v>
      </c>
      <c r="P3080" s="23">
        <v>32606</v>
      </c>
      <c r="Q3080" s="23">
        <v>0.75</v>
      </c>
      <c r="R3080" s="23" t="s">
        <v>42</v>
      </c>
      <c r="S3080" s="23" t="s">
        <v>822</v>
      </c>
    </row>
    <row r="3081" spans="1:19" x14ac:dyDescent="0.35">
      <c r="A3081" s="23" t="str">
        <f t="shared" si="570"/>
        <v>Widmer Megane</v>
      </c>
      <c r="B3081" s="23" t="str">
        <f t="shared" si="571"/>
        <v>951.92.615.0</v>
      </c>
      <c r="C3081" s="23" t="str">
        <f t="shared" si="572"/>
        <v>R9</v>
      </c>
      <c r="D3081" s="23">
        <f t="shared" si="573"/>
        <v>0.75</v>
      </c>
      <c r="E3081" s="23" t="str">
        <f t="shared" si="574"/>
        <v>30+</v>
      </c>
      <c r="F3081" s="23" t="str">
        <f t="shared" si="575"/>
        <v>A</v>
      </c>
      <c r="G3081" s="27" t="s">
        <v>27</v>
      </c>
      <c r="H3081" s="27" t="str">
        <f t="shared" si="569"/>
        <v/>
      </c>
      <c r="I3081" s="23" t="str">
        <f t="shared" si="576"/>
        <v>Dames</v>
      </c>
      <c r="J3081" t="str">
        <f t="shared" si="577"/>
        <v>615.0</v>
      </c>
      <c r="K3081">
        <f t="shared" si="578"/>
        <v>6</v>
      </c>
      <c r="L3081" s="23" t="str">
        <f t="shared" si="579"/>
        <v>R9 </v>
      </c>
      <c r="M3081" s="23" t="s">
        <v>3086</v>
      </c>
      <c r="N3081" s="23" t="s">
        <v>3087</v>
      </c>
      <c r="O3081" s="23" t="s">
        <v>2525</v>
      </c>
      <c r="P3081" s="23">
        <v>11849</v>
      </c>
      <c r="Q3081" s="23">
        <v>0.75</v>
      </c>
      <c r="R3081" s="23" t="s">
        <v>35</v>
      </c>
      <c r="S3081" s="23" t="s">
        <v>36</v>
      </c>
    </row>
    <row r="3082" spans="1:19" x14ac:dyDescent="0.35">
      <c r="A3082" s="23" t="str">
        <f t="shared" si="570"/>
        <v>Widmer Niels</v>
      </c>
      <c r="B3082" s="23" t="str">
        <f t="shared" si="571"/>
        <v>951.13.489.0</v>
      </c>
      <c r="C3082" s="23" t="str">
        <f t="shared" si="572"/>
        <v>R9</v>
      </c>
      <c r="D3082" s="23">
        <f t="shared" si="573"/>
        <v>0.75</v>
      </c>
      <c r="E3082" s="23" t="str">
        <f t="shared" si="574"/>
        <v>14&amp;U</v>
      </c>
      <c r="F3082" s="23" t="str">
        <f t="shared" si="575"/>
        <v>S</v>
      </c>
      <c r="G3082" s="27" t="s">
        <v>497</v>
      </c>
      <c r="H3082" s="27" t="str">
        <f t="shared" si="569"/>
        <v/>
      </c>
      <c r="I3082" s="23" t="str">
        <f t="shared" si="576"/>
        <v>Messieurs</v>
      </c>
      <c r="J3082" t="str">
        <f t="shared" si="577"/>
        <v>489.0</v>
      </c>
      <c r="K3082">
        <f t="shared" si="578"/>
        <v>4</v>
      </c>
      <c r="L3082" s="23" t="str">
        <f t="shared" si="579"/>
        <v>R9 </v>
      </c>
      <c r="M3082" s="23" t="s">
        <v>3307</v>
      </c>
      <c r="N3082" s="23" t="s">
        <v>3308</v>
      </c>
      <c r="O3082" s="23" t="s">
        <v>2525</v>
      </c>
      <c r="P3082" s="23">
        <v>32606</v>
      </c>
      <c r="Q3082" s="23">
        <v>0.75</v>
      </c>
      <c r="R3082" s="23" t="s">
        <v>81</v>
      </c>
      <c r="S3082" s="23" t="s">
        <v>822</v>
      </c>
    </row>
    <row r="3083" spans="1:19" x14ac:dyDescent="0.35">
      <c r="A3083" s="23" t="str">
        <f t="shared" si="570"/>
        <v>Wilber Porto</v>
      </c>
      <c r="B3083" s="23" t="str">
        <f t="shared" si="571"/>
        <v>721.76.172.0</v>
      </c>
      <c r="C3083" s="23" t="str">
        <f t="shared" si="572"/>
        <v>R6</v>
      </c>
      <c r="D3083" s="23">
        <f t="shared" si="573"/>
        <v>3.585</v>
      </c>
      <c r="E3083" s="23" t="str">
        <f t="shared" si="574"/>
        <v>50+</v>
      </c>
      <c r="F3083" s="23" t="str">
        <f t="shared" si="575"/>
        <v>A</v>
      </c>
      <c r="G3083" s="27" t="s">
        <v>29</v>
      </c>
      <c r="H3083" s="27" t="str">
        <f t="shared" si="569"/>
        <v/>
      </c>
      <c r="I3083" s="23" t="str">
        <f t="shared" si="576"/>
        <v>Messieurs</v>
      </c>
      <c r="J3083" t="str">
        <f t="shared" si="577"/>
        <v>172.0</v>
      </c>
      <c r="K3083">
        <f t="shared" si="578"/>
        <v>1</v>
      </c>
      <c r="L3083" s="23" t="str">
        <f t="shared" si="579"/>
        <v>R6 </v>
      </c>
      <c r="M3083" s="23" t="s">
        <v>4188</v>
      </c>
      <c r="N3083" s="23" t="s">
        <v>5568</v>
      </c>
      <c r="O3083" s="23" t="s">
        <v>2517</v>
      </c>
      <c r="P3083" s="23">
        <v>9558</v>
      </c>
      <c r="Q3083" s="23">
        <v>3.585</v>
      </c>
      <c r="R3083" s="23" t="s">
        <v>39</v>
      </c>
      <c r="S3083" s="23" t="s">
        <v>36</v>
      </c>
    </row>
    <row r="3084" spans="1:19" x14ac:dyDescent="0.35">
      <c r="A3084" s="23" t="str">
        <f t="shared" si="570"/>
        <v>Wilhelm Alec</v>
      </c>
      <c r="B3084" s="23" t="str">
        <f t="shared" si="571"/>
        <v>956.09.202.0</v>
      </c>
      <c r="C3084" s="23" t="str">
        <f t="shared" si="572"/>
        <v>R9</v>
      </c>
      <c r="D3084" s="23">
        <f t="shared" si="573"/>
        <v>0.75</v>
      </c>
      <c r="E3084" s="23" t="str">
        <f t="shared" si="574"/>
        <v>18&amp;U</v>
      </c>
      <c r="F3084" s="23" t="str">
        <f t="shared" si="575"/>
        <v>S</v>
      </c>
      <c r="G3084" s="27" t="s">
        <v>2783</v>
      </c>
      <c r="H3084" s="27" t="str">
        <f t="shared" si="569"/>
        <v/>
      </c>
      <c r="I3084" s="23" t="str">
        <f t="shared" si="576"/>
        <v>Messieurs</v>
      </c>
      <c r="J3084" t="str">
        <f t="shared" si="577"/>
        <v>202.0</v>
      </c>
      <c r="K3084">
        <f t="shared" si="578"/>
        <v>2</v>
      </c>
      <c r="L3084" s="23" t="str">
        <f t="shared" si="579"/>
        <v>R9 </v>
      </c>
      <c r="M3084" s="23" t="s">
        <v>2502</v>
      </c>
      <c r="N3084" s="23" t="s">
        <v>2503</v>
      </c>
      <c r="O3084" s="23" t="s">
        <v>2525</v>
      </c>
      <c r="P3084" s="23">
        <v>32606</v>
      </c>
      <c r="Q3084" s="23">
        <v>0.75</v>
      </c>
      <c r="R3084" s="23" t="s">
        <v>71</v>
      </c>
      <c r="S3084" s="23" t="s">
        <v>822</v>
      </c>
    </row>
    <row r="3085" spans="1:19" x14ac:dyDescent="0.35">
      <c r="A3085" s="23" t="str">
        <f t="shared" si="570"/>
        <v>Willi Bérangère</v>
      </c>
      <c r="B3085" s="23" t="str">
        <f t="shared" si="571"/>
        <v>956.03.530.0</v>
      </c>
      <c r="C3085" s="23" t="str">
        <f t="shared" si="572"/>
        <v>R8</v>
      </c>
      <c r="D3085" s="23">
        <f t="shared" si="573"/>
        <v>1.387</v>
      </c>
      <c r="E3085" s="23" t="str">
        <f t="shared" si="574"/>
        <v>A</v>
      </c>
      <c r="F3085" s="23" t="str">
        <f t="shared" si="575"/>
        <v>A</v>
      </c>
      <c r="G3085" s="27" t="s">
        <v>4910</v>
      </c>
      <c r="H3085" s="27" t="str">
        <f t="shared" si="569"/>
        <v/>
      </c>
      <c r="I3085" s="23" t="str">
        <f t="shared" si="576"/>
        <v>Dames</v>
      </c>
      <c r="J3085" t="str">
        <f t="shared" si="577"/>
        <v>530.0</v>
      </c>
      <c r="K3085">
        <f t="shared" si="578"/>
        <v>5</v>
      </c>
      <c r="L3085" s="23" t="str">
        <f t="shared" si="579"/>
        <v>R8 </v>
      </c>
      <c r="M3085" s="23" t="s">
        <v>6459</v>
      </c>
      <c r="N3085" s="23" t="s">
        <v>6460</v>
      </c>
      <c r="O3085" s="23" t="s">
        <v>2522</v>
      </c>
      <c r="P3085" s="23">
        <v>9073</v>
      </c>
      <c r="Q3085" s="23">
        <v>1.387</v>
      </c>
      <c r="R3085" s="23" t="s">
        <v>36</v>
      </c>
      <c r="S3085" s="23" t="s">
        <v>36</v>
      </c>
    </row>
    <row r="3086" spans="1:19" x14ac:dyDescent="0.35">
      <c r="A3086" s="23" t="str">
        <f t="shared" si="570"/>
        <v>Willi Nicole</v>
      </c>
      <c r="B3086" s="23" t="str">
        <f t="shared" si="571"/>
        <v>956.67.824.0</v>
      </c>
      <c r="C3086" s="23" t="str">
        <f t="shared" si="572"/>
        <v>R9</v>
      </c>
      <c r="D3086" s="23">
        <f t="shared" si="573"/>
        <v>0.75</v>
      </c>
      <c r="E3086" s="23" t="str">
        <f t="shared" si="574"/>
        <v>55+</v>
      </c>
      <c r="F3086" s="23" t="str">
        <f t="shared" si="575"/>
        <v>S</v>
      </c>
      <c r="G3086" s="27" t="s">
        <v>1733</v>
      </c>
      <c r="H3086" s="27" t="str">
        <f t="shared" si="569"/>
        <v/>
      </c>
      <c r="I3086" s="23" t="str">
        <f t="shared" si="576"/>
        <v>Dames</v>
      </c>
      <c r="J3086" t="str">
        <f t="shared" si="577"/>
        <v>824.0</v>
      </c>
      <c r="K3086">
        <f t="shared" si="578"/>
        <v>8</v>
      </c>
      <c r="L3086" s="23" t="str">
        <f t="shared" si="579"/>
        <v>R9 </v>
      </c>
      <c r="M3086" s="23" t="s">
        <v>1822</v>
      </c>
      <c r="N3086" s="23" t="s">
        <v>1823</v>
      </c>
      <c r="O3086" s="23" t="s">
        <v>2525</v>
      </c>
      <c r="P3086" s="23">
        <v>11849</v>
      </c>
      <c r="Q3086" s="23">
        <v>0.75</v>
      </c>
      <c r="R3086" s="23" t="s">
        <v>53</v>
      </c>
      <c r="S3086" s="23" t="s">
        <v>822</v>
      </c>
    </row>
    <row r="3087" spans="1:19" x14ac:dyDescent="0.35">
      <c r="A3087" s="23" t="str">
        <f t="shared" si="570"/>
        <v>Williams Gabriele</v>
      </c>
      <c r="B3087" s="23" t="str">
        <f t="shared" si="571"/>
        <v>956.07.464.0</v>
      </c>
      <c r="C3087" s="23" t="str">
        <f t="shared" si="572"/>
        <v>R9</v>
      </c>
      <c r="D3087" s="23">
        <f t="shared" si="573"/>
        <v>0.75</v>
      </c>
      <c r="E3087" s="23" t="str">
        <f t="shared" si="574"/>
        <v>A</v>
      </c>
      <c r="F3087" s="23" t="str">
        <f t="shared" si="575"/>
        <v>S</v>
      </c>
      <c r="G3087" s="27" t="s">
        <v>3273</v>
      </c>
      <c r="H3087" s="27" t="str">
        <f t="shared" si="569"/>
        <v/>
      </c>
      <c r="I3087" s="23" t="str">
        <f t="shared" si="576"/>
        <v>Messieurs</v>
      </c>
      <c r="J3087" t="str">
        <f t="shared" si="577"/>
        <v>464.0</v>
      </c>
      <c r="K3087">
        <f t="shared" si="578"/>
        <v>4</v>
      </c>
      <c r="L3087" s="23" t="str">
        <f t="shared" si="579"/>
        <v>R9 </v>
      </c>
      <c r="M3087" s="23" t="s">
        <v>3587</v>
      </c>
      <c r="N3087" s="23" t="s">
        <v>3588</v>
      </c>
      <c r="O3087" s="23" t="s">
        <v>2525</v>
      </c>
      <c r="P3087" s="23">
        <v>32606</v>
      </c>
      <c r="Q3087" s="23">
        <v>0.75</v>
      </c>
      <c r="R3087" s="23" t="s">
        <v>36</v>
      </c>
      <c r="S3087" s="23" t="s">
        <v>822</v>
      </c>
    </row>
    <row r="3088" spans="1:19" x14ac:dyDescent="0.35">
      <c r="A3088" s="23" t="str">
        <f t="shared" si="570"/>
        <v>Wilmot Tabitha</v>
      </c>
      <c r="B3088" s="23" t="str">
        <f t="shared" si="571"/>
        <v>956.03.839.0</v>
      </c>
      <c r="C3088" s="23" t="str">
        <f t="shared" si="572"/>
        <v>R8</v>
      </c>
      <c r="D3088" s="23">
        <f t="shared" si="573"/>
        <v>1.012</v>
      </c>
      <c r="E3088" s="23" t="str">
        <f t="shared" si="574"/>
        <v>A</v>
      </c>
      <c r="F3088" s="23" t="str">
        <f t="shared" si="575"/>
        <v>S</v>
      </c>
      <c r="G3088" s="27" t="s">
        <v>1733</v>
      </c>
      <c r="H3088" s="27" t="str">
        <f t="shared" si="569"/>
        <v/>
      </c>
      <c r="I3088" s="23" t="str">
        <f t="shared" si="576"/>
        <v>Dames</v>
      </c>
      <c r="J3088" t="str">
        <f t="shared" si="577"/>
        <v>839.0</v>
      </c>
      <c r="K3088">
        <f t="shared" si="578"/>
        <v>8</v>
      </c>
      <c r="L3088" s="23" t="str">
        <f t="shared" si="579"/>
        <v>R8 </v>
      </c>
      <c r="M3088" s="23" t="s">
        <v>1876</v>
      </c>
      <c r="N3088" s="23" t="s">
        <v>1877</v>
      </c>
      <c r="O3088" s="23" t="s">
        <v>2522</v>
      </c>
      <c r="P3088" s="23">
        <v>10604</v>
      </c>
      <c r="Q3088" s="23">
        <v>1.012</v>
      </c>
      <c r="R3088" s="23" t="s">
        <v>36</v>
      </c>
      <c r="S3088" s="23" t="s">
        <v>822</v>
      </c>
    </row>
    <row r="3089" spans="1:19" x14ac:dyDescent="0.35">
      <c r="A3089" s="23" t="str">
        <f t="shared" si="570"/>
        <v>Winterhalter Frederic</v>
      </c>
      <c r="B3089" s="23" t="str">
        <f t="shared" si="571"/>
        <v>957.73.381.0</v>
      </c>
      <c r="C3089" s="23" t="str">
        <f t="shared" si="572"/>
        <v>R9</v>
      </c>
      <c r="D3089" s="23">
        <f t="shared" si="573"/>
        <v>0.75</v>
      </c>
      <c r="E3089" s="23" t="str">
        <f t="shared" si="574"/>
        <v>50+</v>
      </c>
      <c r="F3089" s="23" t="str">
        <f t="shared" si="575"/>
        <v>S</v>
      </c>
      <c r="G3089" s="27" t="s">
        <v>493</v>
      </c>
      <c r="H3089" s="27" t="str">
        <f t="shared" ref="H3089:H3151" si="580">IF(B3089=B3088,1,"")</f>
        <v/>
      </c>
      <c r="I3089" s="23" t="str">
        <f t="shared" si="576"/>
        <v>Messieurs</v>
      </c>
      <c r="J3089" t="str">
        <f t="shared" si="577"/>
        <v>381.0</v>
      </c>
      <c r="K3089">
        <f t="shared" si="578"/>
        <v>3</v>
      </c>
      <c r="L3089" s="23" t="str">
        <f t="shared" si="579"/>
        <v>R9 </v>
      </c>
      <c r="M3089" s="23" t="s">
        <v>2545</v>
      </c>
      <c r="N3089" s="23" t="s">
        <v>2546</v>
      </c>
      <c r="O3089" s="23" t="s">
        <v>2525</v>
      </c>
      <c r="P3089" s="23">
        <v>32606</v>
      </c>
      <c r="Q3089" s="23">
        <v>0.75</v>
      </c>
      <c r="R3089" s="23" t="s">
        <v>39</v>
      </c>
      <c r="S3089" s="23" t="s">
        <v>822</v>
      </c>
    </row>
    <row r="3090" spans="1:19" x14ac:dyDescent="0.35">
      <c r="A3090" s="23" t="str">
        <f t="shared" si="570"/>
        <v>Winterhalter Ludovic</v>
      </c>
      <c r="B3090" s="23" t="str">
        <f t="shared" si="571"/>
        <v>957.07.379.0</v>
      </c>
      <c r="C3090" s="23" t="str">
        <f t="shared" si="572"/>
        <v>R9</v>
      </c>
      <c r="D3090" s="23">
        <f t="shared" si="573"/>
        <v>0.75</v>
      </c>
      <c r="E3090" s="23" t="str">
        <f t="shared" si="574"/>
        <v>A</v>
      </c>
      <c r="F3090" s="23" t="str">
        <f t="shared" si="575"/>
        <v>S</v>
      </c>
      <c r="G3090" s="27" t="s">
        <v>493</v>
      </c>
      <c r="H3090" s="27" t="str">
        <f t="shared" si="580"/>
        <v/>
      </c>
      <c r="I3090" s="23" t="str">
        <f t="shared" si="576"/>
        <v>Messieurs</v>
      </c>
      <c r="J3090" t="str">
        <f t="shared" si="577"/>
        <v>379.0</v>
      </c>
      <c r="K3090">
        <f t="shared" si="578"/>
        <v>3</v>
      </c>
      <c r="L3090" s="23" t="str">
        <f t="shared" si="579"/>
        <v>R9 </v>
      </c>
      <c r="M3090" s="23" t="s">
        <v>2168</v>
      </c>
      <c r="N3090" s="23" t="s">
        <v>2169</v>
      </c>
      <c r="O3090" s="23" t="s">
        <v>2525</v>
      </c>
      <c r="P3090" s="23">
        <v>32606</v>
      </c>
      <c r="Q3090" s="23">
        <v>0.75</v>
      </c>
      <c r="R3090" s="23" t="s">
        <v>36</v>
      </c>
      <c r="S3090" s="23" t="s">
        <v>822</v>
      </c>
    </row>
    <row r="3091" spans="1:19" x14ac:dyDescent="0.35">
      <c r="A3091" s="23" t="str">
        <f t="shared" si="570"/>
        <v>Winterhalter Marie</v>
      </c>
      <c r="B3091" s="23" t="str">
        <f t="shared" si="571"/>
        <v>957.13.652.0</v>
      </c>
      <c r="C3091" s="23" t="str">
        <f t="shared" si="572"/>
        <v>R9</v>
      </c>
      <c r="D3091" s="23">
        <f t="shared" si="573"/>
        <v>0.73799999999999999</v>
      </c>
      <c r="E3091" s="23" t="str">
        <f t="shared" si="574"/>
        <v>14&amp;U</v>
      </c>
      <c r="F3091" s="23" t="str">
        <f t="shared" si="575"/>
        <v>S</v>
      </c>
      <c r="G3091" s="27" t="s">
        <v>493</v>
      </c>
      <c r="H3091" s="27" t="str">
        <f t="shared" si="580"/>
        <v/>
      </c>
      <c r="I3091" s="23" t="str">
        <f t="shared" si="576"/>
        <v>Dames</v>
      </c>
      <c r="J3091" t="str">
        <f t="shared" si="577"/>
        <v>652.0</v>
      </c>
      <c r="K3091">
        <f t="shared" si="578"/>
        <v>6</v>
      </c>
      <c r="L3091" s="23" t="str">
        <f t="shared" si="579"/>
        <v>R9 </v>
      </c>
      <c r="M3091" s="23" t="s">
        <v>2566</v>
      </c>
      <c r="N3091" s="23" t="s">
        <v>2567</v>
      </c>
      <c r="O3091" s="23" t="s">
        <v>2525</v>
      </c>
      <c r="P3091" s="23">
        <v>21114</v>
      </c>
      <c r="Q3091" s="23">
        <v>0.73799999999999999</v>
      </c>
      <c r="R3091" s="23" t="s">
        <v>81</v>
      </c>
      <c r="S3091" s="23" t="s">
        <v>822</v>
      </c>
    </row>
    <row r="3092" spans="1:19" x14ac:dyDescent="0.35">
      <c r="A3092" s="23" t="str">
        <f t="shared" si="570"/>
        <v>Wittig Alain</v>
      </c>
      <c r="B3092" s="23" t="str">
        <f t="shared" si="571"/>
        <v>962.72.405.0</v>
      </c>
      <c r="C3092" s="23" t="str">
        <f t="shared" si="572"/>
        <v>R9</v>
      </c>
      <c r="D3092" s="23">
        <f t="shared" si="573"/>
        <v>0.504</v>
      </c>
      <c r="E3092" s="23" t="str">
        <f t="shared" si="574"/>
        <v>50+</v>
      </c>
      <c r="F3092" s="23" t="str">
        <f t="shared" si="575"/>
        <v>A</v>
      </c>
      <c r="G3092" s="27" t="s">
        <v>1733</v>
      </c>
      <c r="H3092" s="27" t="str">
        <f t="shared" si="580"/>
        <v/>
      </c>
      <c r="I3092" s="23" t="str">
        <f t="shared" si="576"/>
        <v>Messieurs</v>
      </c>
      <c r="J3092" t="str">
        <f t="shared" si="577"/>
        <v>405.0</v>
      </c>
      <c r="K3092">
        <f t="shared" si="578"/>
        <v>4</v>
      </c>
      <c r="L3092" s="23" t="str">
        <f t="shared" si="579"/>
        <v>R9 </v>
      </c>
      <c r="M3092" s="23" t="s">
        <v>4026</v>
      </c>
      <c r="N3092" s="23" t="s">
        <v>4027</v>
      </c>
      <c r="O3092" s="23" t="s">
        <v>2525</v>
      </c>
      <c r="P3092" s="23">
        <v>59024</v>
      </c>
      <c r="Q3092" s="23">
        <v>0.504</v>
      </c>
      <c r="R3092" s="23" t="s">
        <v>39</v>
      </c>
      <c r="S3092" s="23" t="s">
        <v>36</v>
      </c>
    </row>
    <row r="3093" spans="1:19" x14ac:dyDescent="0.35">
      <c r="A3093" s="23" t="str">
        <f t="shared" si="570"/>
        <v>Wittmann Yves</v>
      </c>
      <c r="B3093" s="23" t="str">
        <f t="shared" si="571"/>
        <v>962.78.110.0</v>
      </c>
      <c r="C3093" s="23" t="str">
        <f t="shared" si="572"/>
        <v>R7</v>
      </c>
      <c r="D3093" s="23">
        <f t="shared" si="573"/>
        <v>2.6840000000000002</v>
      </c>
      <c r="E3093" s="23" t="str">
        <f t="shared" si="574"/>
        <v>45+</v>
      </c>
      <c r="F3093" s="23" t="str">
        <f t="shared" si="575"/>
        <v>A</v>
      </c>
      <c r="G3093" s="27" t="s">
        <v>4910</v>
      </c>
      <c r="H3093" s="27" t="str">
        <f t="shared" si="580"/>
        <v/>
      </c>
      <c r="I3093" s="23" t="str">
        <f t="shared" si="576"/>
        <v>Messieurs</v>
      </c>
      <c r="J3093" t="str">
        <f t="shared" si="577"/>
        <v>110.0</v>
      </c>
      <c r="K3093">
        <f t="shared" si="578"/>
        <v>1</v>
      </c>
      <c r="L3093" s="23" t="str">
        <f t="shared" si="579"/>
        <v>R7 </v>
      </c>
      <c r="M3093" s="23" t="s">
        <v>6605</v>
      </c>
      <c r="N3093" s="23" t="s">
        <v>6606</v>
      </c>
      <c r="O3093" s="23" t="s">
        <v>2518</v>
      </c>
      <c r="P3093" s="23">
        <v>14594</v>
      </c>
      <c r="Q3093" s="23">
        <v>2.6840000000000002</v>
      </c>
      <c r="R3093" s="23" t="s">
        <v>76</v>
      </c>
      <c r="S3093" s="23" t="s">
        <v>36</v>
      </c>
    </row>
    <row r="3094" spans="1:19" x14ac:dyDescent="0.35">
      <c r="A3094" s="23" t="str">
        <f t="shared" si="570"/>
        <v>Witz Elias</v>
      </c>
      <c r="B3094" s="23" t="str">
        <f t="shared" si="571"/>
        <v>962.08.372.0</v>
      </c>
      <c r="C3094" s="23" t="str">
        <f t="shared" si="572"/>
        <v>R9</v>
      </c>
      <c r="D3094" s="23">
        <f t="shared" si="573"/>
        <v>0.75</v>
      </c>
      <c r="E3094" s="23" t="str">
        <f t="shared" si="574"/>
        <v>18&amp;U</v>
      </c>
      <c r="F3094" s="23" t="str">
        <f t="shared" si="575"/>
        <v>S</v>
      </c>
      <c r="G3094" s="27" t="s">
        <v>4909</v>
      </c>
      <c r="H3094" s="27" t="str">
        <f t="shared" si="580"/>
        <v/>
      </c>
      <c r="I3094" s="23" t="str">
        <f t="shared" si="576"/>
        <v>Messieurs</v>
      </c>
      <c r="J3094" t="str">
        <f t="shared" si="577"/>
        <v>372.0</v>
      </c>
      <c r="K3094">
        <f t="shared" si="578"/>
        <v>3</v>
      </c>
      <c r="L3094" s="23" t="str">
        <f t="shared" si="579"/>
        <v>R9 </v>
      </c>
      <c r="M3094" s="23" t="s">
        <v>5891</v>
      </c>
      <c r="N3094" s="23" t="s">
        <v>5892</v>
      </c>
      <c r="O3094" s="23" t="s">
        <v>2525</v>
      </c>
      <c r="P3094" s="23">
        <v>32606</v>
      </c>
      <c r="Q3094" s="23">
        <v>0.75</v>
      </c>
      <c r="R3094" s="23" t="s">
        <v>71</v>
      </c>
      <c r="S3094" s="23" t="s">
        <v>822</v>
      </c>
    </row>
    <row r="3095" spans="1:19" x14ac:dyDescent="0.35">
      <c r="A3095" s="23" t="str">
        <f t="shared" si="570"/>
        <v>Wolff Albert</v>
      </c>
      <c r="B3095" s="23" t="str">
        <f t="shared" si="571"/>
        <v>964.15.469.0</v>
      </c>
      <c r="C3095" s="23" t="str">
        <f t="shared" si="572"/>
        <v>R9</v>
      </c>
      <c r="D3095" s="23">
        <f t="shared" si="573"/>
        <v>0.55900000000000005</v>
      </c>
      <c r="E3095" s="23" t="str">
        <f t="shared" si="574"/>
        <v>12&amp;U</v>
      </c>
      <c r="F3095" s="23" t="str">
        <f t="shared" si="575"/>
        <v>A</v>
      </c>
      <c r="G3095" s="27" t="s">
        <v>4910</v>
      </c>
      <c r="H3095" s="27" t="str">
        <f t="shared" si="580"/>
        <v/>
      </c>
      <c r="I3095" s="23" t="str">
        <f t="shared" si="576"/>
        <v>Messieurs</v>
      </c>
      <c r="J3095" t="str">
        <f t="shared" si="577"/>
        <v>469.0</v>
      </c>
      <c r="K3095">
        <f t="shared" si="578"/>
        <v>4</v>
      </c>
      <c r="L3095" s="23" t="str">
        <f t="shared" si="579"/>
        <v>R9 </v>
      </c>
      <c r="M3095" s="23" t="s">
        <v>6988</v>
      </c>
      <c r="N3095" s="23" t="s">
        <v>6989</v>
      </c>
      <c r="O3095" s="23" t="s">
        <v>2525</v>
      </c>
      <c r="P3095" s="23">
        <v>58809</v>
      </c>
      <c r="Q3095" s="23">
        <v>0.55900000000000005</v>
      </c>
      <c r="R3095" s="23" t="s">
        <v>50</v>
      </c>
      <c r="S3095" s="23" t="s">
        <v>36</v>
      </c>
    </row>
    <row r="3096" spans="1:19" x14ac:dyDescent="0.35">
      <c r="A3096" s="23" t="str">
        <f t="shared" si="570"/>
        <v>Wollheim Mathias</v>
      </c>
      <c r="B3096" s="23" t="str">
        <f t="shared" si="571"/>
        <v>964.74.456.0</v>
      </c>
      <c r="C3096" s="23" t="str">
        <f t="shared" si="572"/>
        <v>R6</v>
      </c>
      <c r="D3096" s="23">
        <f t="shared" si="573"/>
        <v>4.5640000000000001</v>
      </c>
      <c r="E3096" s="23" t="str">
        <f t="shared" si="574"/>
        <v>50+</v>
      </c>
      <c r="F3096" s="23" t="str">
        <f t="shared" si="575"/>
        <v>A</v>
      </c>
      <c r="G3096" s="27" t="s">
        <v>3273</v>
      </c>
      <c r="H3096" s="27" t="str">
        <f t="shared" si="580"/>
        <v/>
      </c>
      <c r="I3096" s="23" t="str">
        <f t="shared" si="576"/>
        <v>Messieurs</v>
      </c>
      <c r="J3096" t="str">
        <f t="shared" si="577"/>
        <v>456.0</v>
      </c>
      <c r="K3096">
        <f t="shared" si="578"/>
        <v>4</v>
      </c>
      <c r="L3096" s="23" t="str">
        <f t="shared" si="579"/>
        <v>R6 </v>
      </c>
      <c r="M3096" s="23" t="s">
        <v>4962</v>
      </c>
      <c r="N3096" s="23" t="s">
        <v>4963</v>
      </c>
      <c r="O3096" s="23" t="s">
        <v>2517</v>
      </c>
      <c r="P3096" s="23">
        <v>5626</v>
      </c>
      <c r="Q3096" s="23">
        <v>4.5640000000000001</v>
      </c>
      <c r="R3096" s="23" t="s">
        <v>39</v>
      </c>
      <c r="S3096" s="23" t="s">
        <v>36</v>
      </c>
    </row>
    <row r="3097" spans="1:19" x14ac:dyDescent="0.35">
      <c r="A3097" s="23" t="str">
        <f t="shared" si="570"/>
        <v>Wuichet Alexia</v>
      </c>
      <c r="B3097" s="23" t="str">
        <f t="shared" si="571"/>
        <v>966.09.730.0</v>
      </c>
      <c r="C3097" s="23" t="str">
        <f t="shared" si="572"/>
        <v>R4</v>
      </c>
      <c r="D3097" s="23">
        <f t="shared" si="573"/>
        <v>5.7320000000000002</v>
      </c>
      <c r="E3097" s="23" t="str">
        <f t="shared" si="574"/>
        <v>18&amp;U</v>
      </c>
      <c r="F3097" s="23" t="str">
        <f t="shared" si="575"/>
        <v>A</v>
      </c>
      <c r="G3097" s="27" t="s">
        <v>1733</v>
      </c>
      <c r="H3097" s="27" t="str">
        <f t="shared" si="580"/>
        <v/>
      </c>
      <c r="I3097" s="23" t="str">
        <f t="shared" si="576"/>
        <v>Dames</v>
      </c>
      <c r="J3097" t="str">
        <f t="shared" si="577"/>
        <v>730.0</v>
      </c>
      <c r="K3097">
        <f t="shared" si="578"/>
        <v>7</v>
      </c>
      <c r="L3097" s="23" t="str">
        <f t="shared" si="579"/>
        <v>R4 </v>
      </c>
      <c r="M3097" s="23" t="s">
        <v>6146</v>
      </c>
      <c r="N3097" s="23" t="s">
        <v>6147</v>
      </c>
      <c r="O3097" s="23" t="s">
        <v>2516</v>
      </c>
      <c r="P3097" s="23">
        <v>1016</v>
      </c>
      <c r="Q3097" s="23">
        <v>5.7320000000000002</v>
      </c>
      <c r="R3097" s="23" t="s">
        <v>71</v>
      </c>
      <c r="S3097" s="23" t="s">
        <v>36</v>
      </c>
    </row>
    <row r="3098" spans="1:19" x14ac:dyDescent="0.35">
      <c r="A3098" s="23" t="str">
        <f t="shared" si="570"/>
        <v>Wuthrich René</v>
      </c>
      <c r="B3098" s="23" t="str">
        <f t="shared" si="571"/>
        <v>969.50.366.0</v>
      </c>
      <c r="C3098" s="23" t="str">
        <f t="shared" si="572"/>
        <v>R9</v>
      </c>
      <c r="D3098" s="23">
        <f t="shared" si="573"/>
        <v>0.75</v>
      </c>
      <c r="E3098" s="23" t="str">
        <f t="shared" si="574"/>
        <v>75+</v>
      </c>
      <c r="F3098" s="23" t="str">
        <f t="shared" si="575"/>
        <v>S</v>
      </c>
      <c r="G3098" s="27" t="s">
        <v>3273</v>
      </c>
      <c r="H3098" s="27" t="str">
        <f t="shared" si="580"/>
        <v/>
      </c>
      <c r="I3098" s="23" t="str">
        <f t="shared" si="576"/>
        <v>Messieurs</v>
      </c>
      <c r="J3098" t="str">
        <f t="shared" si="577"/>
        <v>366.0</v>
      </c>
      <c r="K3098">
        <f t="shared" si="578"/>
        <v>3</v>
      </c>
      <c r="L3098" s="23" t="str">
        <f t="shared" si="579"/>
        <v>R9 </v>
      </c>
      <c r="M3098" s="23" t="s">
        <v>3571</v>
      </c>
      <c r="N3098" s="23" t="s">
        <v>3572</v>
      </c>
      <c r="O3098" s="23" t="s">
        <v>2525</v>
      </c>
      <c r="P3098" s="23">
        <v>32606</v>
      </c>
      <c r="Q3098" s="23">
        <v>0.75</v>
      </c>
      <c r="R3098" s="23" t="s">
        <v>155</v>
      </c>
      <c r="S3098" s="23" t="s">
        <v>822</v>
      </c>
    </row>
    <row r="3099" spans="1:19" x14ac:dyDescent="0.35">
      <c r="A3099" s="23" t="str">
        <f t="shared" si="570"/>
        <v>Wymann Loïc</v>
      </c>
      <c r="B3099" s="23" t="str">
        <f t="shared" si="571"/>
        <v>971.76.230.0</v>
      </c>
      <c r="C3099" s="23" t="str">
        <f t="shared" si="572"/>
        <v>R9</v>
      </c>
      <c r="D3099" s="23">
        <f t="shared" si="573"/>
        <v>0.75</v>
      </c>
      <c r="E3099" s="23" t="str">
        <f t="shared" si="574"/>
        <v>50+</v>
      </c>
      <c r="F3099" s="23" t="str">
        <f t="shared" si="575"/>
        <v>A</v>
      </c>
      <c r="G3099" s="27" t="s">
        <v>3260</v>
      </c>
      <c r="H3099" s="27" t="str">
        <f t="shared" si="580"/>
        <v/>
      </c>
      <c r="I3099" s="23" t="str">
        <f t="shared" si="576"/>
        <v>Messieurs</v>
      </c>
      <c r="J3099" t="str">
        <f t="shared" si="577"/>
        <v>230.0</v>
      </c>
      <c r="K3099">
        <f t="shared" si="578"/>
        <v>2</v>
      </c>
      <c r="L3099" s="23" t="str">
        <f t="shared" si="579"/>
        <v>R9 </v>
      </c>
      <c r="M3099" s="23" t="s">
        <v>3108</v>
      </c>
      <c r="N3099" s="23" t="s">
        <v>3109</v>
      </c>
      <c r="O3099" s="23" t="s">
        <v>2525</v>
      </c>
      <c r="P3099" s="23">
        <v>32606</v>
      </c>
      <c r="Q3099" s="23">
        <v>0.75</v>
      </c>
      <c r="R3099" s="23" t="s">
        <v>39</v>
      </c>
      <c r="S3099" s="23" t="s">
        <v>36</v>
      </c>
    </row>
    <row r="3100" spans="1:19" x14ac:dyDescent="0.35">
      <c r="A3100" s="23" t="str">
        <f t="shared" si="570"/>
        <v>Wyss Louis</v>
      </c>
      <c r="B3100" s="23" t="str">
        <f t="shared" si="571"/>
        <v>973.05.411.0</v>
      </c>
      <c r="C3100" s="23" t="str">
        <f t="shared" si="572"/>
        <v>R9</v>
      </c>
      <c r="D3100" s="23">
        <f t="shared" si="573"/>
        <v>0.75</v>
      </c>
      <c r="E3100" s="23" t="str">
        <f t="shared" si="574"/>
        <v>A</v>
      </c>
      <c r="F3100" s="23" t="str">
        <f t="shared" si="575"/>
        <v>S</v>
      </c>
      <c r="G3100" s="27" t="s">
        <v>5553</v>
      </c>
      <c r="H3100" s="27" t="str">
        <f t="shared" si="580"/>
        <v/>
      </c>
      <c r="I3100" s="23" t="str">
        <f t="shared" si="576"/>
        <v>Messieurs</v>
      </c>
      <c r="J3100" t="str">
        <f t="shared" si="577"/>
        <v>411.0</v>
      </c>
      <c r="K3100">
        <f t="shared" si="578"/>
        <v>4</v>
      </c>
      <c r="L3100" s="23" t="str">
        <f t="shared" si="579"/>
        <v>R9 </v>
      </c>
      <c r="M3100" s="23" t="s">
        <v>5345</v>
      </c>
      <c r="N3100" s="23" t="s">
        <v>5346</v>
      </c>
      <c r="O3100" s="23" t="s">
        <v>2525</v>
      </c>
      <c r="P3100" s="23">
        <v>32606</v>
      </c>
      <c r="Q3100" s="23">
        <v>0.75</v>
      </c>
      <c r="R3100" s="23" t="s">
        <v>36</v>
      </c>
      <c r="S3100" s="23" t="s">
        <v>822</v>
      </c>
    </row>
    <row r="3101" spans="1:19" x14ac:dyDescent="0.35">
      <c r="A3101" s="23" t="str">
        <f t="shared" si="570"/>
        <v>Xie Jiaheng</v>
      </c>
      <c r="B3101" s="23" t="str">
        <f t="shared" si="571"/>
        <v>974.12.358.0</v>
      </c>
      <c r="C3101" s="23" t="str">
        <f t="shared" si="572"/>
        <v>R7</v>
      </c>
      <c r="D3101" s="23">
        <f t="shared" si="573"/>
        <v>2.2890000000000001</v>
      </c>
      <c r="E3101" s="23" t="str">
        <f t="shared" si="574"/>
        <v>14&amp;U</v>
      </c>
      <c r="F3101" s="23" t="str">
        <f t="shared" si="575"/>
        <v>S</v>
      </c>
      <c r="G3101" s="27" t="s">
        <v>29</v>
      </c>
      <c r="H3101" s="27" t="str">
        <f t="shared" si="580"/>
        <v/>
      </c>
      <c r="I3101" s="23" t="str">
        <f t="shared" si="576"/>
        <v>Messieurs</v>
      </c>
      <c r="J3101" t="str">
        <f t="shared" si="577"/>
        <v>358.0</v>
      </c>
      <c r="K3101">
        <f t="shared" si="578"/>
        <v>3</v>
      </c>
      <c r="L3101" s="23" t="str">
        <f t="shared" si="579"/>
        <v>R7 </v>
      </c>
      <c r="M3101" s="23" t="s">
        <v>4193</v>
      </c>
      <c r="N3101" s="23" t="s">
        <v>4194</v>
      </c>
      <c r="O3101" s="23" t="s">
        <v>2518</v>
      </c>
      <c r="P3101" s="23">
        <v>17303</v>
      </c>
      <c r="Q3101" s="23">
        <v>2.2890000000000001</v>
      </c>
      <c r="R3101" s="23" t="s">
        <v>81</v>
      </c>
      <c r="S3101" s="23" t="s">
        <v>822</v>
      </c>
    </row>
    <row r="3102" spans="1:19" x14ac:dyDescent="0.35">
      <c r="A3102" s="23" t="str">
        <f t="shared" si="570"/>
        <v>Yakovlev Pavel</v>
      </c>
      <c r="B3102" s="23" t="str">
        <f t="shared" si="571"/>
        <v>975.77.180.0</v>
      </c>
      <c r="C3102" s="23" t="str">
        <f t="shared" si="572"/>
        <v>R8</v>
      </c>
      <c r="D3102" s="23">
        <f t="shared" si="573"/>
        <v>0.94199999999999995</v>
      </c>
      <c r="E3102" s="23" t="str">
        <f t="shared" si="574"/>
        <v>45+</v>
      </c>
      <c r="F3102" s="23" t="str">
        <f t="shared" si="575"/>
        <v>A</v>
      </c>
      <c r="G3102" s="27" t="s">
        <v>2783</v>
      </c>
      <c r="H3102" s="27" t="str">
        <f t="shared" si="580"/>
        <v/>
      </c>
      <c r="I3102" s="23" t="str">
        <f t="shared" si="576"/>
        <v>Messieurs</v>
      </c>
      <c r="J3102" t="str">
        <f t="shared" si="577"/>
        <v>180.0</v>
      </c>
      <c r="K3102">
        <f t="shared" si="578"/>
        <v>1</v>
      </c>
      <c r="L3102" s="23" t="str">
        <f t="shared" si="579"/>
        <v>R8 </v>
      </c>
      <c r="M3102" s="23" t="s">
        <v>2779</v>
      </c>
      <c r="N3102" s="23" t="s">
        <v>2780</v>
      </c>
      <c r="O3102" s="23" t="s">
        <v>2522</v>
      </c>
      <c r="P3102" s="23">
        <v>29871</v>
      </c>
      <c r="Q3102" s="23">
        <v>0.94199999999999995</v>
      </c>
      <c r="R3102" s="23" t="s">
        <v>76</v>
      </c>
      <c r="S3102" s="23" t="s">
        <v>36</v>
      </c>
    </row>
    <row r="3103" spans="1:19" x14ac:dyDescent="0.35">
      <c r="A3103" s="23" t="str">
        <f t="shared" si="570"/>
        <v>Yakymenko Denys</v>
      </c>
      <c r="B3103" s="23" t="str">
        <f t="shared" si="571"/>
        <v>975.15.402.0</v>
      </c>
      <c r="C3103" s="23" t="str">
        <f t="shared" si="572"/>
        <v>R7</v>
      </c>
      <c r="D3103" s="23">
        <f t="shared" si="573"/>
        <v>2.8540000000000001</v>
      </c>
      <c r="E3103" s="23" t="str">
        <f t="shared" si="574"/>
        <v>12&amp;U</v>
      </c>
      <c r="F3103" s="23" t="str">
        <f t="shared" si="575"/>
        <v>A</v>
      </c>
      <c r="G3103" s="27" t="s">
        <v>5553</v>
      </c>
      <c r="H3103" s="27" t="str">
        <f t="shared" si="580"/>
        <v/>
      </c>
      <c r="I3103" s="23" t="str">
        <f t="shared" si="576"/>
        <v>Messieurs</v>
      </c>
      <c r="J3103" t="str">
        <f t="shared" si="577"/>
        <v>402.0</v>
      </c>
      <c r="K3103">
        <f t="shared" si="578"/>
        <v>4</v>
      </c>
      <c r="L3103" s="23" t="str">
        <f t="shared" si="579"/>
        <v>R7 </v>
      </c>
      <c r="M3103" s="23" t="s">
        <v>5165</v>
      </c>
      <c r="N3103" s="23" t="s">
        <v>5166</v>
      </c>
      <c r="O3103" s="23" t="s">
        <v>2518</v>
      </c>
      <c r="P3103" s="23">
        <v>13553</v>
      </c>
      <c r="Q3103" s="23">
        <v>2.8540000000000001</v>
      </c>
      <c r="R3103" s="23" t="s">
        <v>50</v>
      </c>
      <c r="S3103" s="23" t="s">
        <v>36</v>
      </c>
    </row>
    <row r="3104" spans="1:19" x14ac:dyDescent="0.35">
      <c r="A3104" s="23" t="str">
        <f t="shared" si="570"/>
        <v>Yang Charlie</v>
      </c>
      <c r="B3104" s="23" t="str">
        <f t="shared" si="571"/>
        <v>975.08.348.1</v>
      </c>
      <c r="C3104" s="23" t="str">
        <f t="shared" si="572"/>
        <v>R9</v>
      </c>
      <c r="D3104" s="23">
        <f t="shared" si="573"/>
        <v>0.75</v>
      </c>
      <c r="E3104" s="23" t="str">
        <f t="shared" si="574"/>
        <v>18&amp;U</v>
      </c>
      <c r="F3104" s="23" t="str">
        <f t="shared" si="575"/>
        <v>A</v>
      </c>
      <c r="G3104" s="27" t="s">
        <v>2783</v>
      </c>
      <c r="H3104" s="27" t="str">
        <f t="shared" si="580"/>
        <v/>
      </c>
      <c r="I3104" s="23" t="str">
        <f t="shared" si="576"/>
        <v>Messieurs</v>
      </c>
      <c r="J3104" t="str">
        <f t="shared" si="577"/>
        <v>348.1</v>
      </c>
      <c r="K3104">
        <f t="shared" si="578"/>
        <v>3</v>
      </c>
      <c r="L3104" s="23" t="str">
        <f t="shared" si="579"/>
        <v>R9 </v>
      </c>
      <c r="M3104" s="23" t="s">
        <v>1679</v>
      </c>
      <c r="N3104" s="23" t="s">
        <v>1680</v>
      </c>
      <c r="O3104" s="23" t="s">
        <v>2525</v>
      </c>
      <c r="P3104" s="23">
        <v>32606</v>
      </c>
      <c r="Q3104" s="23">
        <v>0.75</v>
      </c>
      <c r="R3104" s="23" t="s">
        <v>71</v>
      </c>
      <c r="S3104" s="23" t="s">
        <v>36</v>
      </c>
    </row>
    <row r="3105" spans="1:19" x14ac:dyDescent="0.35">
      <c r="A3105" s="23" t="str">
        <f t="shared" si="570"/>
        <v>Yersin Claude</v>
      </c>
      <c r="B3105" s="23" t="str">
        <f t="shared" si="571"/>
        <v>975.46.313.0</v>
      </c>
      <c r="C3105" s="23" t="str">
        <f t="shared" si="572"/>
        <v>R9</v>
      </c>
      <c r="D3105" s="23">
        <f t="shared" si="573"/>
        <v>0.75</v>
      </c>
      <c r="E3105" s="23" t="str">
        <f t="shared" si="574"/>
        <v>80+</v>
      </c>
      <c r="F3105" s="23" t="str">
        <f t="shared" si="575"/>
        <v>S</v>
      </c>
      <c r="G3105" s="27" t="s">
        <v>497</v>
      </c>
      <c r="H3105" s="27" t="str">
        <f t="shared" si="580"/>
        <v/>
      </c>
      <c r="I3105" s="23" t="str">
        <f t="shared" si="576"/>
        <v>Messieurs</v>
      </c>
      <c r="J3105" t="str">
        <f t="shared" si="577"/>
        <v>313.0</v>
      </c>
      <c r="K3105">
        <f t="shared" si="578"/>
        <v>3</v>
      </c>
      <c r="L3105" s="23" t="str">
        <f t="shared" si="579"/>
        <v>R9 </v>
      </c>
      <c r="M3105" s="23" t="s">
        <v>1345</v>
      </c>
      <c r="N3105" s="23" t="s">
        <v>1346</v>
      </c>
      <c r="O3105" s="23" t="s">
        <v>2525</v>
      </c>
      <c r="P3105" s="23">
        <v>32606</v>
      </c>
      <c r="Q3105" s="23">
        <v>0.75</v>
      </c>
      <c r="R3105" s="23" t="s">
        <v>156</v>
      </c>
      <c r="S3105" s="23" t="s">
        <v>822</v>
      </c>
    </row>
    <row r="3106" spans="1:19" x14ac:dyDescent="0.35">
      <c r="A3106" s="23" t="str">
        <f t="shared" si="570"/>
        <v>Yolaçan Emirhan</v>
      </c>
      <c r="B3106" s="23" t="str">
        <f t="shared" si="571"/>
        <v>975.07.166.0</v>
      </c>
      <c r="C3106" s="23" t="str">
        <f t="shared" si="572"/>
        <v>R9</v>
      </c>
      <c r="D3106" s="23">
        <f t="shared" si="573"/>
        <v>0.68500000000000005</v>
      </c>
      <c r="E3106" s="23" t="str">
        <f t="shared" si="574"/>
        <v>A</v>
      </c>
      <c r="F3106" s="23" t="str">
        <f t="shared" si="575"/>
        <v>S</v>
      </c>
      <c r="G3106" s="27" t="s">
        <v>4909</v>
      </c>
      <c r="H3106" s="27" t="str">
        <f t="shared" si="580"/>
        <v/>
      </c>
      <c r="I3106" s="23" t="str">
        <f t="shared" si="576"/>
        <v>Messieurs</v>
      </c>
      <c r="J3106" t="str">
        <f t="shared" si="577"/>
        <v>166.0</v>
      </c>
      <c r="K3106">
        <f t="shared" si="578"/>
        <v>1</v>
      </c>
      <c r="L3106" s="23" t="str">
        <f t="shared" si="579"/>
        <v>R9 </v>
      </c>
      <c r="M3106" s="23" t="s">
        <v>5987</v>
      </c>
      <c r="N3106" s="23" t="s">
        <v>5988</v>
      </c>
      <c r="O3106" s="23" t="s">
        <v>2525</v>
      </c>
      <c r="P3106" s="23">
        <v>57808</v>
      </c>
      <c r="Q3106" s="23">
        <v>0.68500000000000005</v>
      </c>
      <c r="R3106" s="23" t="s">
        <v>36</v>
      </c>
      <c r="S3106" s="23" t="s">
        <v>822</v>
      </c>
    </row>
    <row r="3107" spans="1:19" x14ac:dyDescent="0.35">
      <c r="A3107" s="23" t="str">
        <f t="shared" si="570"/>
        <v>Yousefian Maryam</v>
      </c>
      <c r="B3107" s="23" t="str">
        <f t="shared" si="571"/>
        <v>975.73.636.0</v>
      </c>
      <c r="C3107" s="23" t="str">
        <f t="shared" si="572"/>
        <v>R9</v>
      </c>
      <c r="D3107" s="23">
        <f t="shared" si="573"/>
        <v>0.75</v>
      </c>
      <c r="E3107" s="23" t="str">
        <f t="shared" si="574"/>
        <v>50+</v>
      </c>
      <c r="F3107" s="23" t="str">
        <f t="shared" si="575"/>
        <v>S</v>
      </c>
      <c r="G3107" s="27" t="s">
        <v>3273</v>
      </c>
      <c r="H3107" s="27" t="str">
        <f t="shared" si="580"/>
        <v/>
      </c>
      <c r="I3107" s="23" t="str">
        <f t="shared" si="576"/>
        <v>Dames</v>
      </c>
      <c r="J3107" t="str">
        <f t="shared" si="577"/>
        <v>636.0</v>
      </c>
      <c r="K3107">
        <f t="shared" si="578"/>
        <v>6</v>
      </c>
      <c r="L3107" s="23" t="str">
        <f t="shared" si="579"/>
        <v>R9 </v>
      </c>
      <c r="M3107" s="23" t="s">
        <v>3367</v>
      </c>
      <c r="N3107" s="23" t="s">
        <v>3368</v>
      </c>
      <c r="O3107" s="23" t="s">
        <v>2525</v>
      </c>
      <c r="P3107" s="23">
        <v>11849</v>
      </c>
      <c r="Q3107" s="23">
        <v>0.75</v>
      </c>
      <c r="R3107" s="23" t="s">
        <v>39</v>
      </c>
      <c r="S3107" s="23" t="s">
        <v>822</v>
      </c>
    </row>
    <row r="3108" spans="1:19" x14ac:dyDescent="0.35">
      <c r="A3108" s="23" t="str">
        <f t="shared" si="570"/>
        <v>Yu Xiaohang</v>
      </c>
      <c r="B3108" s="23" t="str">
        <f t="shared" si="571"/>
        <v>975.99.820.0</v>
      </c>
      <c r="C3108" s="23" t="str">
        <f t="shared" si="572"/>
        <v>R9</v>
      </c>
      <c r="D3108" s="23">
        <f t="shared" si="573"/>
        <v>0.74299999999999999</v>
      </c>
      <c r="E3108" s="23" t="str">
        <f t="shared" si="574"/>
        <v>A</v>
      </c>
      <c r="F3108" s="23" t="str">
        <f t="shared" si="575"/>
        <v>A</v>
      </c>
      <c r="G3108" s="27" t="s">
        <v>5553</v>
      </c>
      <c r="H3108" s="27" t="str">
        <f t="shared" si="580"/>
        <v/>
      </c>
      <c r="I3108" s="23" t="str">
        <f t="shared" si="576"/>
        <v>Dames</v>
      </c>
      <c r="J3108" t="str">
        <f t="shared" si="577"/>
        <v>820.0</v>
      </c>
      <c r="K3108">
        <f t="shared" si="578"/>
        <v>8</v>
      </c>
      <c r="L3108" s="23" t="str">
        <f t="shared" si="579"/>
        <v>R9 </v>
      </c>
      <c r="M3108" s="23" t="s">
        <v>5307</v>
      </c>
      <c r="N3108" s="23" t="s">
        <v>5308</v>
      </c>
      <c r="O3108" s="23" t="s">
        <v>2525</v>
      </c>
      <c r="P3108" s="23">
        <v>16773</v>
      </c>
      <c r="Q3108" s="23">
        <v>0.74299999999999999</v>
      </c>
      <c r="R3108" s="23" t="s">
        <v>36</v>
      </c>
      <c r="S3108" s="23" t="s">
        <v>36</v>
      </c>
    </row>
    <row r="3109" spans="1:19" x14ac:dyDescent="0.35">
      <c r="A3109" s="23" t="str">
        <f t="shared" si="570"/>
        <v>Yun Young-woo</v>
      </c>
      <c r="B3109" s="23" t="str">
        <f t="shared" si="571"/>
        <v>975.69.259.0</v>
      </c>
      <c r="C3109" s="23" t="str">
        <f t="shared" si="572"/>
        <v>R9</v>
      </c>
      <c r="D3109" s="23">
        <f t="shared" si="573"/>
        <v>0.624</v>
      </c>
      <c r="E3109" s="23" t="str">
        <f t="shared" si="574"/>
        <v>55+</v>
      </c>
      <c r="F3109" s="23" t="str">
        <f t="shared" si="575"/>
        <v>A</v>
      </c>
      <c r="G3109" s="27" t="s">
        <v>29</v>
      </c>
      <c r="H3109" s="27" t="str">
        <f t="shared" si="580"/>
        <v/>
      </c>
      <c r="I3109" s="23" t="str">
        <f t="shared" si="576"/>
        <v>Messieurs</v>
      </c>
      <c r="J3109" t="str">
        <f t="shared" si="577"/>
        <v>259.0</v>
      </c>
      <c r="K3109">
        <f t="shared" si="578"/>
        <v>2</v>
      </c>
      <c r="L3109" s="23" t="str">
        <f t="shared" si="579"/>
        <v>R9 </v>
      </c>
      <c r="M3109" s="23" t="s">
        <v>4298</v>
      </c>
      <c r="N3109" s="23" t="s">
        <v>4299</v>
      </c>
      <c r="O3109" s="23" t="s">
        <v>2525</v>
      </c>
      <c r="P3109" s="23">
        <v>58405</v>
      </c>
      <c r="Q3109" s="23">
        <v>0.624</v>
      </c>
      <c r="R3109" s="23" t="s">
        <v>53</v>
      </c>
      <c r="S3109" s="23" t="s">
        <v>36</v>
      </c>
    </row>
    <row r="3110" spans="1:19" x14ac:dyDescent="0.35">
      <c r="A3110" s="23" t="str">
        <f t="shared" si="570"/>
        <v>Yunkes Léa</v>
      </c>
      <c r="B3110" s="23" t="str">
        <f t="shared" si="571"/>
        <v>975.13.604.0</v>
      </c>
      <c r="C3110" s="23" t="str">
        <f t="shared" si="572"/>
        <v>R6</v>
      </c>
      <c r="D3110" s="23">
        <f t="shared" si="573"/>
        <v>3.8069999999999999</v>
      </c>
      <c r="E3110" s="23" t="str">
        <f t="shared" si="574"/>
        <v>14&amp;U</v>
      </c>
      <c r="F3110" s="23" t="str">
        <f t="shared" si="575"/>
        <v>A</v>
      </c>
      <c r="G3110" s="27" t="s">
        <v>4910</v>
      </c>
      <c r="H3110" s="27" t="str">
        <f t="shared" si="580"/>
        <v/>
      </c>
      <c r="I3110" s="23" t="str">
        <f t="shared" si="576"/>
        <v>Dames</v>
      </c>
      <c r="J3110" t="str">
        <f t="shared" si="577"/>
        <v>604.0</v>
      </c>
      <c r="K3110">
        <f t="shared" si="578"/>
        <v>6</v>
      </c>
      <c r="L3110" s="23" t="str">
        <f t="shared" si="579"/>
        <v>R6 </v>
      </c>
      <c r="M3110" s="23" t="s">
        <v>6351</v>
      </c>
      <c r="N3110" s="23" t="s">
        <v>6352</v>
      </c>
      <c r="O3110" s="23" t="s">
        <v>2517</v>
      </c>
      <c r="P3110" s="23">
        <v>3017</v>
      </c>
      <c r="Q3110" s="23">
        <v>3.8069999999999999</v>
      </c>
      <c r="R3110" s="23" t="s">
        <v>81</v>
      </c>
      <c r="S3110" s="23" t="s">
        <v>36</v>
      </c>
    </row>
    <row r="3111" spans="1:19" x14ac:dyDescent="0.35">
      <c r="A3111" s="23" t="str">
        <f t="shared" si="570"/>
        <v>Yunkes Théo</v>
      </c>
      <c r="B3111" s="23" t="str">
        <f t="shared" si="571"/>
        <v>975.13.204.0</v>
      </c>
      <c r="C3111" s="23" t="str">
        <f t="shared" si="572"/>
        <v>R6</v>
      </c>
      <c r="D3111" s="23">
        <f t="shared" si="573"/>
        <v>3.6280000000000001</v>
      </c>
      <c r="E3111" s="23" t="str">
        <f t="shared" si="574"/>
        <v>14&amp;U</v>
      </c>
      <c r="F3111" s="23" t="str">
        <f t="shared" si="575"/>
        <v>A</v>
      </c>
      <c r="G3111" s="27" t="s">
        <v>4910</v>
      </c>
      <c r="H3111" s="27" t="str">
        <f t="shared" si="580"/>
        <v/>
      </c>
      <c r="I3111" s="23" t="str">
        <f t="shared" si="576"/>
        <v>Messieurs</v>
      </c>
      <c r="J3111" t="str">
        <f t="shared" si="577"/>
        <v>204.0</v>
      </c>
      <c r="K3111">
        <f t="shared" si="578"/>
        <v>2</v>
      </c>
      <c r="L3111" s="23" t="str">
        <f t="shared" si="579"/>
        <v>R6 </v>
      </c>
      <c r="M3111" s="23" t="s">
        <v>6523</v>
      </c>
      <c r="N3111" s="23" t="s">
        <v>6524</v>
      </c>
      <c r="O3111" s="23" t="s">
        <v>2517</v>
      </c>
      <c r="P3111" s="23">
        <v>9351</v>
      </c>
      <c r="Q3111" s="23">
        <v>3.6280000000000001</v>
      </c>
      <c r="R3111" s="23" t="s">
        <v>81</v>
      </c>
      <c r="S3111" s="23" t="s">
        <v>36</v>
      </c>
    </row>
    <row r="3112" spans="1:19" x14ac:dyDescent="0.35">
      <c r="A3112" s="23" t="str">
        <f t="shared" si="570"/>
        <v>Yunus Massoud</v>
      </c>
      <c r="B3112" s="23" t="str">
        <f t="shared" si="571"/>
        <v>975.00.448.0</v>
      </c>
      <c r="C3112" s="23" t="str">
        <f t="shared" si="572"/>
        <v>R9</v>
      </c>
      <c r="D3112" s="23">
        <f t="shared" si="573"/>
        <v>0.75</v>
      </c>
      <c r="E3112" s="23" t="str">
        <f t="shared" si="574"/>
        <v>A</v>
      </c>
      <c r="F3112" s="23" t="str">
        <f t="shared" si="575"/>
        <v>S</v>
      </c>
      <c r="G3112" s="27" t="s">
        <v>2783</v>
      </c>
      <c r="H3112" s="27" t="str">
        <f t="shared" si="580"/>
        <v/>
      </c>
      <c r="I3112" s="23" t="str">
        <f t="shared" si="576"/>
        <v>Messieurs</v>
      </c>
      <c r="J3112" t="str">
        <f t="shared" si="577"/>
        <v>448.0</v>
      </c>
      <c r="K3112">
        <f t="shared" si="578"/>
        <v>4</v>
      </c>
      <c r="L3112" s="23" t="str">
        <f t="shared" si="579"/>
        <v>R9 </v>
      </c>
      <c r="M3112" s="23" t="s">
        <v>1681</v>
      </c>
      <c r="N3112" s="23" t="s">
        <v>1682</v>
      </c>
      <c r="O3112" s="23" t="s">
        <v>2525</v>
      </c>
      <c r="P3112" s="23">
        <v>32606</v>
      </c>
      <c r="Q3112" s="23">
        <v>0.75</v>
      </c>
      <c r="R3112" s="23" t="s">
        <v>36</v>
      </c>
      <c r="S3112" s="23" t="s">
        <v>822</v>
      </c>
    </row>
    <row r="3113" spans="1:19" x14ac:dyDescent="0.35">
      <c r="A3113" s="23" t="str">
        <f t="shared" si="570"/>
        <v>Zahedi Kourosh</v>
      </c>
      <c r="B3113" s="23" t="str">
        <f t="shared" si="571"/>
        <v>976.72.288.0</v>
      </c>
      <c r="C3113" s="23" t="str">
        <f t="shared" si="572"/>
        <v>R5</v>
      </c>
      <c r="D3113" s="23">
        <f t="shared" si="573"/>
        <v>5.0629999999999997</v>
      </c>
      <c r="E3113" s="23" t="str">
        <f t="shared" si="574"/>
        <v>50+</v>
      </c>
      <c r="F3113" s="23" t="str">
        <f t="shared" si="575"/>
        <v>A</v>
      </c>
      <c r="G3113" s="27" t="s">
        <v>4910</v>
      </c>
      <c r="H3113" s="27" t="str">
        <f t="shared" si="580"/>
        <v/>
      </c>
      <c r="I3113" s="23" t="str">
        <f t="shared" si="576"/>
        <v>Messieurs</v>
      </c>
      <c r="J3113" t="str">
        <f t="shared" si="577"/>
        <v>288.0</v>
      </c>
      <c r="K3113">
        <f t="shared" si="578"/>
        <v>2</v>
      </c>
      <c r="L3113" s="23" t="str">
        <f t="shared" si="579"/>
        <v>R5 </v>
      </c>
      <c r="M3113" s="23" t="s">
        <v>6305</v>
      </c>
      <c r="N3113" s="23" t="s">
        <v>6306</v>
      </c>
      <c r="O3113" s="23" t="s">
        <v>2536</v>
      </c>
      <c r="P3113" s="23">
        <v>4120</v>
      </c>
      <c r="Q3113" s="23">
        <v>5.0629999999999997</v>
      </c>
      <c r="R3113" s="23" t="s">
        <v>39</v>
      </c>
      <c r="S3113" s="23" t="s">
        <v>36</v>
      </c>
    </row>
    <row r="3114" spans="1:19" x14ac:dyDescent="0.35">
      <c r="A3114" s="23" t="str">
        <f t="shared" si="570"/>
        <v>Zaher Cindy</v>
      </c>
      <c r="B3114" s="23" t="str">
        <f t="shared" si="571"/>
        <v>976.92.582.1</v>
      </c>
      <c r="C3114" s="23" t="str">
        <f t="shared" si="572"/>
        <v>R9</v>
      </c>
      <c r="D3114" s="23">
        <f t="shared" si="573"/>
        <v>0.74</v>
      </c>
      <c r="E3114" s="23" t="str">
        <f t="shared" si="574"/>
        <v>30+</v>
      </c>
      <c r="F3114" s="23" t="str">
        <f t="shared" si="575"/>
        <v>S</v>
      </c>
      <c r="G3114" s="27" t="s">
        <v>493</v>
      </c>
      <c r="H3114" s="27" t="str">
        <f t="shared" si="580"/>
        <v/>
      </c>
      <c r="I3114" s="23" t="str">
        <f t="shared" si="576"/>
        <v>Dames</v>
      </c>
      <c r="J3114" t="str">
        <f t="shared" si="577"/>
        <v>582.1</v>
      </c>
      <c r="K3114">
        <f t="shared" si="578"/>
        <v>5</v>
      </c>
      <c r="L3114" s="23" t="str">
        <f t="shared" si="579"/>
        <v>R9 </v>
      </c>
      <c r="M3114" s="23" t="s">
        <v>2134</v>
      </c>
      <c r="N3114" s="23" t="s">
        <v>2135</v>
      </c>
      <c r="O3114" s="23" t="s">
        <v>2525</v>
      </c>
      <c r="P3114" s="23">
        <v>21100</v>
      </c>
      <c r="Q3114" s="23">
        <v>0.74</v>
      </c>
      <c r="R3114" s="23" t="s">
        <v>35</v>
      </c>
      <c r="S3114" s="23" t="s">
        <v>822</v>
      </c>
    </row>
    <row r="3115" spans="1:19" x14ac:dyDescent="0.35">
      <c r="A3115" s="23" t="str">
        <f t="shared" si="570"/>
        <v>Zahnd Didier</v>
      </c>
      <c r="B3115" s="23" t="str">
        <f t="shared" si="571"/>
        <v>976.65.193.0</v>
      </c>
      <c r="C3115" s="23" t="str">
        <f t="shared" si="572"/>
        <v>R9</v>
      </c>
      <c r="D3115" s="23">
        <f t="shared" si="573"/>
        <v>0.56499999999999995</v>
      </c>
      <c r="E3115" s="23" t="str">
        <f t="shared" si="574"/>
        <v>60+</v>
      </c>
      <c r="F3115" s="23" t="str">
        <f t="shared" si="575"/>
        <v>A</v>
      </c>
      <c r="G3115" s="27" t="s">
        <v>497</v>
      </c>
      <c r="H3115" s="27" t="str">
        <f t="shared" si="580"/>
        <v/>
      </c>
      <c r="I3115" s="23" t="str">
        <f t="shared" si="576"/>
        <v>Messieurs</v>
      </c>
      <c r="J3115" t="str">
        <f t="shared" si="577"/>
        <v>193.0</v>
      </c>
      <c r="K3115">
        <f t="shared" si="578"/>
        <v>1</v>
      </c>
      <c r="L3115" s="23" t="str">
        <f t="shared" si="579"/>
        <v>R9 </v>
      </c>
      <c r="M3115" s="23" t="s">
        <v>814</v>
      </c>
      <c r="N3115" s="23" t="s">
        <v>815</v>
      </c>
      <c r="O3115" s="23" t="s">
        <v>2525</v>
      </c>
      <c r="P3115" s="23">
        <v>58777</v>
      </c>
      <c r="Q3115" s="23">
        <v>0.56499999999999995</v>
      </c>
      <c r="R3115" s="23" t="s">
        <v>47</v>
      </c>
      <c r="S3115" s="23" t="s">
        <v>36</v>
      </c>
    </row>
    <row r="3116" spans="1:19" x14ac:dyDescent="0.35">
      <c r="A3116" s="23" t="str">
        <f t="shared" si="570"/>
        <v>Zahnd Heinz</v>
      </c>
      <c r="B3116" s="23" t="str">
        <f t="shared" si="571"/>
        <v>976.51.125.0</v>
      </c>
      <c r="C3116" s="23" t="str">
        <f t="shared" si="572"/>
        <v>R9</v>
      </c>
      <c r="D3116" s="23">
        <f t="shared" si="573"/>
        <v>0.75</v>
      </c>
      <c r="E3116" s="23" t="str">
        <f t="shared" si="574"/>
        <v>75+</v>
      </c>
      <c r="F3116" s="23" t="str">
        <f t="shared" si="575"/>
        <v>S</v>
      </c>
      <c r="G3116" s="27" t="s">
        <v>2783</v>
      </c>
      <c r="H3116" s="27" t="str">
        <f t="shared" si="580"/>
        <v/>
      </c>
      <c r="I3116" s="23" t="str">
        <f t="shared" si="576"/>
        <v>Messieurs</v>
      </c>
      <c r="J3116" t="str">
        <f t="shared" si="577"/>
        <v>125.0</v>
      </c>
      <c r="K3116">
        <f t="shared" si="578"/>
        <v>1</v>
      </c>
      <c r="L3116" s="23" t="str">
        <f t="shared" si="579"/>
        <v>R9 </v>
      </c>
      <c r="M3116" s="23" t="s">
        <v>1683</v>
      </c>
      <c r="N3116" s="23" t="s">
        <v>1684</v>
      </c>
      <c r="O3116" s="23" t="s">
        <v>2525</v>
      </c>
      <c r="P3116" s="23">
        <v>32606</v>
      </c>
      <c r="Q3116" s="23">
        <v>0.75</v>
      </c>
      <c r="R3116" s="23" t="s">
        <v>155</v>
      </c>
      <c r="S3116" s="23" t="s">
        <v>822</v>
      </c>
    </row>
    <row r="3117" spans="1:19" x14ac:dyDescent="0.35">
      <c r="A3117" s="23" t="str">
        <f t="shared" si="570"/>
        <v>Zahnd Maé</v>
      </c>
      <c r="B3117" s="23" t="str">
        <f t="shared" si="571"/>
        <v>976.15.227.0</v>
      </c>
      <c r="C3117" s="23" t="str">
        <f t="shared" si="572"/>
        <v>R9</v>
      </c>
      <c r="D3117" s="23">
        <f t="shared" si="573"/>
        <v>0.77</v>
      </c>
      <c r="E3117" s="23" t="str">
        <f t="shared" si="574"/>
        <v>12&amp;U</v>
      </c>
      <c r="F3117" s="23" t="str">
        <f t="shared" si="575"/>
        <v>A</v>
      </c>
      <c r="G3117" s="27" t="s">
        <v>2783</v>
      </c>
      <c r="H3117" s="27" t="str">
        <f t="shared" si="580"/>
        <v/>
      </c>
      <c r="I3117" s="23" t="str">
        <f t="shared" si="576"/>
        <v>Messieurs</v>
      </c>
      <c r="J3117" t="str">
        <f t="shared" si="577"/>
        <v>227.0</v>
      </c>
      <c r="K3117">
        <f t="shared" si="578"/>
        <v>2</v>
      </c>
      <c r="L3117" s="23" t="str">
        <f t="shared" si="579"/>
        <v>R9 </v>
      </c>
      <c r="M3117" s="23" t="s">
        <v>4096</v>
      </c>
      <c r="N3117" s="23" t="s">
        <v>4097</v>
      </c>
      <c r="O3117" s="23" t="s">
        <v>2525</v>
      </c>
      <c r="P3117" s="23">
        <v>32342</v>
      </c>
      <c r="Q3117" s="23">
        <v>0.77</v>
      </c>
      <c r="R3117" s="23" t="s">
        <v>50</v>
      </c>
      <c r="S3117" s="23" t="s">
        <v>36</v>
      </c>
    </row>
    <row r="3118" spans="1:19" x14ac:dyDescent="0.35">
      <c r="A3118" s="23" t="str">
        <f t="shared" si="570"/>
        <v>Zahnd Noam</v>
      </c>
      <c r="B3118" s="23" t="str">
        <f t="shared" si="571"/>
        <v>976.12.485.0</v>
      </c>
      <c r="C3118" s="23" t="str">
        <f t="shared" si="572"/>
        <v>R8</v>
      </c>
      <c r="D3118" s="23">
        <f t="shared" si="573"/>
        <v>0.92200000000000004</v>
      </c>
      <c r="E3118" s="23" t="str">
        <f t="shared" si="574"/>
        <v>14&amp;U</v>
      </c>
      <c r="F3118" s="23" t="str">
        <f t="shared" si="575"/>
        <v>A</v>
      </c>
      <c r="G3118" s="27" t="s">
        <v>2783</v>
      </c>
      <c r="H3118" s="27" t="str">
        <f t="shared" si="580"/>
        <v/>
      </c>
      <c r="I3118" s="23" t="str">
        <f t="shared" si="576"/>
        <v>Messieurs</v>
      </c>
      <c r="J3118" t="str">
        <f t="shared" si="577"/>
        <v>485.0</v>
      </c>
      <c r="K3118">
        <f t="shared" si="578"/>
        <v>4</v>
      </c>
      <c r="L3118" s="23" t="str">
        <f t="shared" si="579"/>
        <v>R8 </v>
      </c>
      <c r="M3118" s="23" t="s">
        <v>4090</v>
      </c>
      <c r="N3118" s="23" t="s">
        <v>4091</v>
      </c>
      <c r="O3118" s="23" t="s">
        <v>2522</v>
      </c>
      <c r="P3118" s="23">
        <v>30139</v>
      </c>
      <c r="Q3118" s="23">
        <v>0.92200000000000004</v>
      </c>
      <c r="R3118" s="23" t="s">
        <v>81</v>
      </c>
      <c r="S3118" s="23" t="s">
        <v>36</v>
      </c>
    </row>
    <row r="3119" spans="1:19" x14ac:dyDescent="0.35">
      <c r="A3119" s="23" t="str">
        <f t="shared" si="570"/>
        <v>Zahnd Shirley</v>
      </c>
      <c r="B3119" s="23" t="str">
        <f t="shared" si="571"/>
        <v>976.04.592.0</v>
      </c>
      <c r="C3119" s="23" t="str">
        <f t="shared" si="572"/>
        <v>R9</v>
      </c>
      <c r="D3119" s="23">
        <f t="shared" si="573"/>
        <v>0.75</v>
      </c>
      <c r="E3119" s="23" t="str">
        <f t="shared" si="574"/>
        <v>A</v>
      </c>
      <c r="F3119" s="23" t="str">
        <f t="shared" si="575"/>
        <v>A</v>
      </c>
      <c r="G3119" s="27" t="s">
        <v>28</v>
      </c>
      <c r="H3119" s="27" t="str">
        <f t="shared" si="580"/>
        <v/>
      </c>
      <c r="I3119" s="23" t="str">
        <f t="shared" si="576"/>
        <v>Dames</v>
      </c>
      <c r="J3119" t="str">
        <f t="shared" si="577"/>
        <v>592.0</v>
      </c>
      <c r="K3119">
        <f t="shared" si="578"/>
        <v>5</v>
      </c>
      <c r="L3119" s="23" t="str">
        <f t="shared" si="579"/>
        <v>R9 </v>
      </c>
      <c r="M3119" s="23" t="s">
        <v>1510</v>
      </c>
      <c r="N3119" s="23" t="s">
        <v>1511</v>
      </c>
      <c r="O3119" s="23" t="s">
        <v>2525</v>
      </c>
      <c r="P3119" s="23">
        <v>11849</v>
      </c>
      <c r="Q3119" s="23">
        <v>0.75</v>
      </c>
      <c r="R3119" s="23" t="s">
        <v>36</v>
      </c>
      <c r="S3119" s="23" t="s">
        <v>36</v>
      </c>
    </row>
    <row r="3120" spans="1:19" x14ac:dyDescent="0.35">
      <c r="A3120" s="23" t="str">
        <f t="shared" si="570"/>
        <v>Zanello Adriano</v>
      </c>
      <c r="B3120" s="23" t="str">
        <f t="shared" si="571"/>
        <v>977.58.383.0</v>
      </c>
      <c r="C3120" s="23" t="str">
        <f t="shared" si="572"/>
        <v>R9</v>
      </c>
      <c r="D3120" s="23">
        <f t="shared" si="573"/>
        <v>0.75</v>
      </c>
      <c r="E3120" s="23" t="str">
        <f t="shared" si="574"/>
        <v>65+</v>
      </c>
      <c r="F3120" s="23" t="str">
        <f t="shared" si="575"/>
        <v>A</v>
      </c>
      <c r="G3120" s="27" t="s">
        <v>28</v>
      </c>
      <c r="H3120" s="27" t="str">
        <f t="shared" si="580"/>
        <v/>
      </c>
      <c r="I3120" s="23" t="str">
        <f t="shared" si="576"/>
        <v>Messieurs</v>
      </c>
      <c r="J3120" t="str">
        <f t="shared" si="577"/>
        <v>383.0</v>
      </c>
      <c r="K3120">
        <f t="shared" si="578"/>
        <v>3</v>
      </c>
      <c r="L3120" s="23" t="str">
        <f t="shared" si="579"/>
        <v>R9 </v>
      </c>
      <c r="M3120" s="23" t="s">
        <v>328</v>
      </c>
      <c r="N3120" s="23" t="s">
        <v>329</v>
      </c>
      <c r="O3120" s="23" t="s">
        <v>2525</v>
      </c>
      <c r="P3120" s="23">
        <v>32606</v>
      </c>
      <c r="Q3120" s="23">
        <v>0.75</v>
      </c>
      <c r="R3120" s="23" t="s">
        <v>96</v>
      </c>
      <c r="S3120" s="23" t="s">
        <v>36</v>
      </c>
    </row>
    <row r="3121" spans="1:19" x14ac:dyDescent="0.35">
      <c r="A3121" s="23" t="str">
        <f t="shared" si="570"/>
        <v>Zanello Marco</v>
      </c>
      <c r="B3121" s="23" t="str">
        <f t="shared" si="571"/>
        <v>749.96.240.0</v>
      </c>
      <c r="C3121" s="23" t="str">
        <f t="shared" si="572"/>
        <v>R7</v>
      </c>
      <c r="D3121" s="23">
        <f t="shared" si="573"/>
        <v>2.7879999999999998</v>
      </c>
      <c r="E3121" s="23" t="str">
        <f t="shared" si="574"/>
        <v>A</v>
      </c>
      <c r="F3121" s="23" t="str">
        <f t="shared" si="575"/>
        <v>A</v>
      </c>
      <c r="G3121" s="27" t="s">
        <v>28</v>
      </c>
      <c r="H3121" s="27" t="str">
        <f t="shared" si="580"/>
        <v/>
      </c>
      <c r="I3121" s="23" t="str">
        <f t="shared" si="576"/>
        <v>Messieurs</v>
      </c>
      <c r="J3121" t="str">
        <f t="shared" si="577"/>
        <v>240.0</v>
      </c>
      <c r="K3121">
        <f t="shared" si="578"/>
        <v>2</v>
      </c>
      <c r="L3121" s="23" t="str">
        <f t="shared" si="579"/>
        <v>R7 </v>
      </c>
      <c r="M3121" s="23" t="s">
        <v>6078</v>
      </c>
      <c r="N3121" s="23" t="s">
        <v>2635</v>
      </c>
      <c r="O3121" s="23" t="s">
        <v>2518</v>
      </c>
      <c r="P3121" s="23">
        <v>13941</v>
      </c>
      <c r="Q3121" s="23">
        <v>2.7879999999999998</v>
      </c>
      <c r="R3121" s="23" t="s">
        <v>36</v>
      </c>
      <c r="S3121" s="23" t="s">
        <v>36</v>
      </c>
    </row>
    <row r="3122" spans="1:19" x14ac:dyDescent="0.35">
      <c r="A3122" s="23" t="str">
        <f t="shared" si="570"/>
        <v>Zanello Nicole</v>
      </c>
      <c r="B3122" s="23" t="str">
        <f t="shared" si="571"/>
        <v>977.60.831.0</v>
      </c>
      <c r="C3122" s="23" t="str">
        <f t="shared" si="572"/>
        <v>R8</v>
      </c>
      <c r="D3122" s="23">
        <f t="shared" si="573"/>
        <v>1.355</v>
      </c>
      <c r="E3122" s="23" t="str">
        <f t="shared" si="574"/>
        <v>65+</v>
      </c>
      <c r="F3122" s="23" t="str">
        <f t="shared" si="575"/>
        <v>A</v>
      </c>
      <c r="G3122" s="27" t="s">
        <v>28</v>
      </c>
      <c r="H3122" s="27" t="str">
        <f t="shared" si="580"/>
        <v/>
      </c>
      <c r="I3122" s="23" t="str">
        <f t="shared" si="576"/>
        <v>Dames</v>
      </c>
      <c r="J3122" t="str">
        <f t="shared" si="577"/>
        <v>831.0</v>
      </c>
      <c r="K3122">
        <f t="shared" si="578"/>
        <v>8</v>
      </c>
      <c r="L3122" s="23" t="str">
        <f t="shared" si="579"/>
        <v>R8 </v>
      </c>
      <c r="M3122" s="23" t="s">
        <v>310</v>
      </c>
      <c r="N3122" s="23" t="s">
        <v>311</v>
      </c>
      <c r="O3122" s="23" t="s">
        <v>2522</v>
      </c>
      <c r="P3122" s="23">
        <v>9201</v>
      </c>
      <c r="Q3122" s="23">
        <v>1.355</v>
      </c>
      <c r="R3122" s="23" t="s">
        <v>96</v>
      </c>
      <c r="S3122" s="23" t="s">
        <v>36</v>
      </c>
    </row>
    <row r="3123" spans="1:19" x14ac:dyDescent="0.35">
      <c r="A3123" s="23" t="str">
        <f t="shared" si="570"/>
        <v>Zanetti Alessandro</v>
      </c>
      <c r="B3123" s="23" t="str">
        <f t="shared" si="571"/>
        <v>977.11.278.0</v>
      </c>
      <c r="C3123" s="23" t="str">
        <f t="shared" si="572"/>
        <v>R8</v>
      </c>
      <c r="D3123" s="23">
        <f t="shared" si="573"/>
        <v>1.1379999999999999</v>
      </c>
      <c r="E3123" s="23" t="str">
        <f t="shared" si="574"/>
        <v>16&amp;U</v>
      </c>
      <c r="F3123" s="23" t="str">
        <f t="shared" si="575"/>
        <v>S</v>
      </c>
      <c r="G3123" s="27" t="s">
        <v>1733</v>
      </c>
      <c r="H3123" s="27" t="str">
        <f t="shared" si="580"/>
        <v/>
      </c>
      <c r="I3123" s="23" t="str">
        <f t="shared" si="576"/>
        <v>Messieurs</v>
      </c>
      <c r="J3123" t="str">
        <f t="shared" si="577"/>
        <v>278.0</v>
      </c>
      <c r="K3123">
        <f t="shared" si="578"/>
        <v>2</v>
      </c>
      <c r="L3123" s="23" t="str">
        <f t="shared" si="579"/>
        <v>R8 </v>
      </c>
      <c r="M3123" s="23" t="s">
        <v>1689</v>
      </c>
      <c r="N3123" s="23" t="s">
        <v>1690</v>
      </c>
      <c r="O3123" s="23" t="s">
        <v>2522</v>
      </c>
      <c r="P3123" s="23">
        <v>27619</v>
      </c>
      <c r="Q3123" s="23">
        <v>1.1379999999999999</v>
      </c>
      <c r="R3123" s="23" t="s">
        <v>85</v>
      </c>
      <c r="S3123" s="23" t="s">
        <v>822</v>
      </c>
    </row>
    <row r="3124" spans="1:19" x14ac:dyDescent="0.35">
      <c r="A3124" s="23" t="str">
        <f t="shared" si="570"/>
        <v>Zaninetti Pierre</v>
      </c>
      <c r="B3124" s="23" t="str">
        <f t="shared" si="571"/>
        <v>977.05.258.0</v>
      </c>
      <c r="C3124" s="23" t="str">
        <f t="shared" si="572"/>
        <v>R7</v>
      </c>
      <c r="D3124" s="23">
        <f t="shared" si="573"/>
        <v>3.222</v>
      </c>
      <c r="E3124" s="23" t="str">
        <f t="shared" si="574"/>
        <v>A</v>
      </c>
      <c r="F3124" s="23" t="str">
        <f t="shared" si="575"/>
        <v>A</v>
      </c>
      <c r="G3124" s="27" t="s">
        <v>2783</v>
      </c>
      <c r="H3124" s="27" t="str">
        <f t="shared" si="580"/>
        <v/>
      </c>
      <c r="I3124" s="23" t="str">
        <f t="shared" si="576"/>
        <v>Messieurs</v>
      </c>
      <c r="J3124" t="str">
        <f t="shared" si="577"/>
        <v>258.0</v>
      </c>
      <c r="K3124">
        <f t="shared" si="578"/>
        <v>2</v>
      </c>
      <c r="L3124" s="23" t="str">
        <f t="shared" si="579"/>
        <v>R7 </v>
      </c>
      <c r="M3124" s="23" t="s">
        <v>761</v>
      </c>
      <c r="N3124" s="23" t="s">
        <v>762</v>
      </c>
      <c r="O3124" s="23" t="s">
        <v>2518</v>
      </c>
      <c r="P3124" s="23">
        <v>11437</v>
      </c>
      <c r="Q3124" s="23">
        <v>3.222</v>
      </c>
      <c r="R3124" s="23" t="s">
        <v>36</v>
      </c>
      <c r="S3124" s="23" t="s">
        <v>36</v>
      </c>
    </row>
    <row r="3125" spans="1:19" x14ac:dyDescent="0.35">
      <c r="A3125" s="23" t="str">
        <f t="shared" si="570"/>
        <v>Zanini Olivier</v>
      </c>
      <c r="B3125" s="23" t="str">
        <f t="shared" si="571"/>
        <v>977.68.277.0</v>
      </c>
      <c r="C3125" s="23" t="str">
        <f t="shared" si="572"/>
        <v>R6</v>
      </c>
      <c r="D3125" s="23">
        <f t="shared" si="573"/>
        <v>3.4830000000000001</v>
      </c>
      <c r="E3125" s="23" t="str">
        <f t="shared" si="574"/>
        <v>55+</v>
      </c>
      <c r="F3125" s="23" t="str">
        <f t="shared" si="575"/>
        <v>A</v>
      </c>
      <c r="G3125" s="27" t="s">
        <v>3273</v>
      </c>
      <c r="H3125" s="27" t="str">
        <f t="shared" si="580"/>
        <v/>
      </c>
      <c r="I3125" s="23" t="str">
        <f t="shared" si="576"/>
        <v>Messieurs</v>
      </c>
      <c r="J3125" t="str">
        <f t="shared" si="577"/>
        <v>277.0</v>
      </c>
      <c r="K3125">
        <f t="shared" si="578"/>
        <v>2</v>
      </c>
      <c r="L3125" s="23" t="str">
        <f t="shared" si="579"/>
        <v>R6 </v>
      </c>
      <c r="M3125" s="23" t="s">
        <v>3413</v>
      </c>
      <c r="N3125" s="23" t="s">
        <v>3414</v>
      </c>
      <c r="O3125" s="23" t="s">
        <v>2517</v>
      </c>
      <c r="P3125" s="23">
        <v>10067</v>
      </c>
      <c r="Q3125" s="23">
        <v>3.4830000000000001</v>
      </c>
      <c r="R3125" s="23" t="s">
        <v>53</v>
      </c>
      <c r="S3125" s="23" t="s">
        <v>36</v>
      </c>
    </row>
    <row r="3126" spans="1:19" x14ac:dyDescent="0.35">
      <c r="A3126" s="23" t="str">
        <f t="shared" si="570"/>
        <v>Zaric Ana</v>
      </c>
      <c r="B3126" s="23" t="str">
        <f t="shared" si="571"/>
        <v>977.04.743.0</v>
      </c>
      <c r="C3126" s="23" t="str">
        <f t="shared" si="572"/>
        <v>R6</v>
      </c>
      <c r="D3126" s="23">
        <f t="shared" si="573"/>
        <v>4.383</v>
      </c>
      <c r="E3126" s="23" t="str">
        <f t="shared" si="574"/>
        <v>A</v>
      </c>
      <c r="F3126" s="23" t="str">
        <f t="shared" si="575"/>
        <v>S</v>
      </c>
      <c r="G3126" s="27" t="s">
        <v>4910</v>
      </c>
      <c r="H3126" s="27" t="str">
        <f t="shared" si="580"/>
        <v/>
      </c>
      <c r="I3126" s="23" t="str">
        <f t="shared" si="576"/>
        <v>Dames</v>
      </c>
      <c r="J3126" t="str">
        <f t="shared" si="577"/>
        <v>743.0</v>
      </c>
      <c r="K3126">
        <f t="shared" si="578"/>
        <v>7</v>
      </c>
      <c r="L3126" s="23" t="str">
        <f t="shared" si="579"/>
        <v>R6 </v>
      </c>
      <c r="M3126" s="23" t="s">
        <v>6313</v>
      </c>
      <c r="N3126" s="23" t="s">
        <v>6314</v>
      </c>
      <c r="O3126" s="23" t="s">
        <v>2517</v>
      </c>
      <c r="P3126" s="23">
        <v>2184</v>
      </c>
      <c r="Q3126" s="23">
        <v>4.383</v>
      </c>
      <c r="R3126" s="23" t="s">
        <v>36</v>
      </c>
      <c r="S3126" s="23" t="s">
        <v>822</v>
      </c>
    </row>
    <row r="3127" spans="1:19" x14ac:dyDescent="0.35">
      <c r="A3127" s="23" t="str">
        <f t="shared" si="570"/>
        <v>Zaric Sonja</v>
      </c>
      <c r="B3127" s="23" t="str">
        <f t="shared" si="571"/>
        <v>977.07.710.0</v>
      </c>
      <c r="C3127" s="23" t="str">
        <f t="shared" si="572"/>
        <v>R6</v>
      </c>
      <c r="D3127" s="23">
        <f t="shared" si="573"/>
        <v>4.2359999999999998</v>
      </c>
      <c r="E3127" s="23" t="str">
        <f t="shared" si="574"/>
        <v>A</v>
      </c>
      <c r="F3127" s="23" t="str">
        <f t="shared" si="575"/>
        <v>S</v>
      </c>
      <c r="G3127" s="27" t="s">
        <v>4910</v>
      </c>
      <c r="H3127" s="27" t="str">
        <f t="shared" si="580"/>
        <v/>
      </c>
      <c r="I3127" s="23" t="str">
        <f t="shared" si="576"/>
        <v>Dames</v>
      </c>
      <c r="J3127" t="str">
        <f t="shared" si="577"/>
        <v>710.0</v>
      </c>
      <c r="K3127">
        <f t="shared" si="578"/>
        <v>7</v>
      </c>
      <c r="L3127" s="23" t="str">
        <f t="shared" si="579"/>
        <v>R6 </v>
      </c>
      <c r="M3127" s="23" t="s">
        <v>6327</v>
      </c>
      <c r="N3127" s="23" t="s">
        <v>6328</v>
      </c>
      <c r="O3127" s="23" t="s">
        <v>2517</v>
      </c>
      <c r="P3127" s="23">
        <v>2376</v>
      </c>
      <c r="Q3127" s="23">
        <v>4.2359999999999998</v>
      </c>
      <c r="R3127" s="23" t="s">
        <v>36</v>
      </c>
      <c r="S3127" s="23" t="s">
        <v>822</v>
      </c>
    </row>
    <row r="3128" spans="1:19" x14ac:dyDescent="0.35">
      <c r="A3128" s="23" t="str">
        <f t="shared" si="570"/>
        <v>Zaric Vladimir</v>
      </c>
      <c r="B3128" s="23" t="str">
        <f t="shared" si="571"/>
        <v>977.67.202.0</v>
      </c>
      <c r="C3128" s="23" t="str">
        <f t="shared" si="572"/>
        <v>R7</v>
      </c>
      <c r="D3128" s="23">
        <f t="shared" si="573"/>
        <v>2.363</v>
      </c>
      <c r="E3128" s="23" t="str">
        <f t="shared" si="574"/>
        <v>55+</v>
      </c>
      <c r="F3128" s="23" t="str">
        <f t="shared" si="575"/>
        <v>A</v>
      </c>
      <c r="G3128" s="27" t="s">
        <v>497</v>
      </c>
      <c r="H3128" s="27" t="str">
        <f t="shared" si="580"/>
        <v/>
      </c>
      <c r="I3128" s="23" t="str">
        <f t="shared" si="576"/>
        <v>Messieurs</v>
      </c>
      <c r="J3128" t="str">
        <f t="shared" si="577"/>
        <v>202.0</v>
      </c>
      <c r="K3128">
        <f t="shared" si="578"/>
        <v>2</v>
      </c>
      <c r="L3128" s="23" t="str">
        <f t="shared" si="579"/>
        <v>R7 </v>
      </c>
      <c r="M3128" s="23" t="s">
        <v>2236</v>
      </c>
      <c r="N3128" s="23" t="s">
        <v>2237</v>
      </c>
      <c r="O3128" s="23" t="s">
        <v>2518</v>
      </c>
      <c r="P3128" s="23">
        <v>16740</v>
      </c>
      <c r="Q3128" s="23">
        <v>2.363</v>
      </c>
      <c r="R3128" s="23" t="s">
        <v>53</v>
      </c>
      <c r="S3128" s="23" t="s">
        <v>36</v>
      </c>
    </row>
    <row r="3129" spans="1:19" x14ac:dyDescent="0.35">
      <c r="A3129" s="23" t="str">
        <f t="shared" si="570"/>
        <v>Zaugg Anthony</v>
      </c>
      <c r="B3129" s="23" t="str">
        <f t="shared" si="571"/>
        <v>978.82.363.0</v>
      </c>
      <c r="C3129" s="23" t="str">
        <f t="shared" si="572"/>
        <v>R9</v>
      </c>
      <c r="D3129" s="23">
        <f t="shared" si="573"/>
        <v>0.75</v>
      </c>
      <c r="E3129" s="23" t="str">
        <f t="shared" si="574"/>
        <v>40+</v>
      </c>
      <c r="F3129" s="23" t="str">
        <f t="shared" si="575"/>
        <v>S</v>
      </c>
      <c r="G3129" s="27" t="s">
        <v>2783</v>
      </c>
      <c r="H3129" s="27" t="str">
        <f t="shared" si="580"/>
        <v/>
      </c>
      <c r="I3129" s="23" t="str">
        <f t="shared" si="576"/>
        <v>Messieurs</v>
      </c>
      <c r="J3129" t="str">
        <f t="shared" si="577"/>
        <v>363.0</v>
      </c>
      <c r="K3129">
        <f t="shared" si="578"/>
        <v>3</v>
      </c>
      <c r="L3129" s="23" t="str">
        <f t="shared" si="579"/>
        <v>R9 </v>
      </c>
      <c r="M3129" s="23" t="s">
        <v>715</v>
      </c>
      <c r="N3129" s="23" t="s">
        <v>716</v>
      </c>
      <c r="O3129" s="23" t="s">
        <v>2525</v>
      </c>
      <c r="P3129" s="23">
        <v>32606</v>
      </c>
      <c r="Q3129" s="23">
        <v>0.75</v>
      </c>
      <c r="R3129" s="23" t="s">
        <v>68</v>
      </c>
      <c r="S3129" s="23" t="s">
        <v>822</v>
      </c>
    </row>
    <row r="3130" spans="1:19" x14ac:dyDescent="0.35">
      <c r="A3130" s="23" t="str">
        <f t="shared" si="570"/>
        <v>Zaugg Arthur</v>
      </c>
      <c r="B3130" s="23" t="str">
        <f t="shared" si="571"/>
        <v>978.12.310.0</v>
      </c>
      <c r="C3130" s="23" t="str">
        <f t="shared" si="572"/>
        <v>R6</v>
      </c>
      <c r="D3130" s="23">
        <f t="shared" si="573"/>
        <v>3.5990000000000002</v>
      </c>
      <c r="E3130" s="23" t="str">
        <f t="shared" si="574"/>
        <v>14&amp;U</v>
      </c>
      <c r="F3130" s="23" t="str">
        <f t="shared" si="575"/>
        <v>S</v>
      </c>
      <c r="G3130" s="27" t="s">
        <v>1733</v>
      </c>
      <c r="H3130" s="27" t="str">
        <f t="shared" si="580"/>
        <v/>
      </c>
      <c r="I3130" s="23" t="str">
        <f t="shared" si="576"/>
        <v>Messieurs</v>
      </c>
      <c r="J3130" t="str">
        <f t="shared" si="577"/>
        <v>310.0</v>
      </c>
      <c r="K3130">
        <f t="shared" si="578"/>
        <v>3</v>
      </c>
      <c r="L3130" s="23" t="str">
        <f t="shared" si="579"/>
        <v>R6 </v>
      </c>
      <c r="M3130" s="23" t="s">
        <v>3206</v>
      </c>
      <c r="N3130" s="23" t="s">
        <v>3207</v>
      </c>
      <c r="O3130" s="23" t="s">
        <v>2517</v>
      </c>
      <c r="P3130" s="23">
        <v>9482</v>
      </c>
      <c r="Q3130" s="23">
        <v>3.5990000000000002</v>
      </c>
      <c r="R3130" s="23" t="s">
        <v>81</v>
      </c>
      <c r="S3130" s="23" t="s">
        <v>822</v>
      </c>
    </row>
    <row r="3131" spans="1:19" x14ac:dyDescent="0.35">
      <c r="A3131" s="23" t="str">
        <f t="shared" si="570"/>
        <v>Zaugg Christine</v>
      </c>
      <c r="B3131" s="23" t="str">
        <f t="shared" si="571"/>
        <v>978.56.811.0</v>
      </c>
      <c r="C3131" s="23" t="str">
        <f t="shared" si="572"/>
        <v>R9</v>
      </c>
      <c r="D3131" s="23">
        <f t="shared" si="573"/>
        <v>0.75</v>
      </c>
      <c r="E3131" s="23" t="str">
        <f t="shared" si="574"/>
        <v>70+</v>
      </c>
      <c r="F3131" s="23" t="str">
        <f t="shared" si="575"/>
        <v>A</v>
      </c>
      <c r="G3131" s="27" t="s">
        <v>2783</v>
      </c>
      <c r="H3131" s="27" t="str">
        <f t="shared" si="580"/>
        <v/>
      </c>
      <c r="I3131" s="23" t="str">
        <f t="shared" si="576"/>
        <v>Dames</v>
      </c>
      <c r="J3131" t="str">
        <f t="shared" si="577"/>
        <v>811.0</v>
      </c>
      <c r="K3131">
        <f t="shared" si="578"/>
        <v>8</v>
      </c>
      <c r="L3131" s="23" t="str">
        <f t="shared" si="579"/>
        <v>R9 </v>
      </c>
      <c r="M3131" s="23" t="s">
        <v>1685</v>
      </c>
      <c r="N3131" s="23" t="s">
        <v>1686</v>
      </c>
      <c r="O3131" s="23" t="s">
        <v>2525</v>
      </c>
      <c r="P3131" s="23">
        <v>11849</v>
      </c>
      <c r="Q3131" s="23">
        <v>0.75</v>
      </c>
      <c r="R3131" s="23" t="s">
        <v>144</v>
      </c>
      <c r="S3131" s="23" t="s">
        <v>36</v>
      </c>
    </row>
    <row r="3132" spans="1:19" x14ac:dyDescent="0.35">
      <c r="A3132" s="23" t="str">
        <f t="shared" si="570"/>
        <v>Zaugg Henri</v>
      </c>
      <c r="B3132" s="23" t="str">
        <f t="shared" si="571"/>
        <v>978.52.136.0</v>
      </c>
      <c r="C3132" s="23" t="str">
        <f t="shared" si="572"/>
        <v>R8</v>
      </c>
      <c r="D3132" s="23">
        <f t="shared" si="573"/>
        <v>0.96699999999999997</v>
      </c>
      <c r="E3132" s="23" t="str">
        <f t="shared" si="574"/>
        <v>70+</v>
      </c>
      <c r="F3132" s="23" t="str">
        <f t="shared" si="575"/>
        <v>A</v>
      </c>
      <c r="G3132" s="27" t="s">
        <v>2783</v>
      </c>
      <c r="H3132" s="27" t="str">
        <f t="shared" si="580"/>
        <v/>
      </c>
      <c r="I3132" s="23" t="str">
        <f t="shared" si="576"/>
        <v>Messieurs</v>
      </c>
      <c r="J3132" t="str">
        <f t="shared" si="577"/>
        <v>136.0</v>
      </c>
      <c r="K3132">
        <f t="shared" si="578"/>
        <v>1</v>
      </c>
      <c r="L3132" s="23" t="str">
        <f t="shared" si="579"/>
        <v>R8 </v>
      </c>
      <c r="M3132" s="23" t="s">
        <v>763</v>
      </c>
      <c r="N3132" s="23" t="s">
        <v>764</v>
      </c>
      <c r="O3132" s="23" t="s">
        <v>2522</v>
      </c>
      <c r="P3132" s="23">
        <v>29512</v>
      </c>
      <c r="Q3132" s="23">
        <v>0.96699999999999997</v>
      </c>
      <c r="R3132" s="23" t="s">
        <v>144</v>
      </c>
      <c r="S3132" s="23" t="s">
        <v>36</v>
      </c>
    </row>
    <row r="3133" spans="1:19" x14ac:dyDescent="0.35">
      <c r="A3133" s="23" t="str">
        <f t="shared" si="570"/>
        <v>Zaugg Jade</v>
      </c>
      <c r="B3133" s="23" t="str">
        <f t="shared" si="571"/>
        <v>978.09.771.0</v>
      </c>
      <c r="C3133" s="23" t="str">
        <f t="shared" si="572"/>
        <v>R7</v>
      </c>
      <c r="D3133" s="23">
        <f t="shared" si="573"/>
        <v>2.8650000000000002</v>
      </c>
      <c r="E3133" s="23" t="str">
        <f t="shared" si="574"/>
        <v>18&amp;U</v>
      </c>
      <c r="F3133" s="23" t="str">
        <f t="shared" si="575"/>
        <v>S</v>
      </c>
      <c r="G3133" s="27" t="s">
        <v>1733</v>
      </c>
      <c r="H3133" s="27" t="str">
        <f t="shared" si="580"/>
        <v/>
      </c>
      <c r="I3133" s="23" t="str">
        <f t="shared" si="576"/>
        <v>Dames</v>
      </c>
      <c r="J3133" t="str">
        <f t="shared" si="577"/>
        <v>771.0</v>
      </c>
      <c r="K3133">
        <f t="shared" si="578"/>
        <v>7</v>
      </c>
      <c r="L3133" s="23" t="str">
        <f t="shared" si="579"/>
        <v>R7 </v>
      </c>
      <c r="M3133" s="23" t="s">
        <v>2042</v>
      </c>
      <c r="N3133" s="23" t="s">
        <v>2043</v>
      </c>
      <c r="O3133" s="23" t="s">
        <v>2518</v>
      </c>
      <c r="P3133" s="23">
        <v>4692</v>
      </c>
      <c r="Q3133" s="23">
        <v>2.8650000000000002</v>
      </c>
      <c r="R3133" s="23" t="s">
        <v>71</v>
      </c>
      <c r="S3133" s="23" t="s">
        <v>822</v>
      </c>
    </row>
    <row r="3134" spans="1:19" x14ac:dyDescent="0.35">
      <c r="A3134" s="23" t="str">
        <f t="shared" si="570"/>
        <v>Zbinden Clara</v>
      </c>
      <c r="B3134" s="23" t="str">
        <f t="shared" si="571"/>
        <v>979.08.756.0</v>
      </c>
      <c r="C3134" s="23" t="str">
        <f t="shared" si="572"/>
        <v>R9</v>
      </c>
      <c r="D3134" s="23">
        <f t="shared" si="573"/>
        <v>0.75</v>
      </c>
      <c r="E3134" s="23" t="str">
        <f t="shared" si="574"/>
        <v>18&amp;U</v>
      </c>
      <c r="F3134" s="23" t="str">
        <f t="shared" si="575"/>
        <v>S</v>
      </c>
      <c r="G3134" s="27" t="s">
        <v>1733</v>
      </c>
      <c r="H3134" s="27" t="str">
        <f t="shared" si="580"/>
        <v/>
      </c>
      <c r="I3134" s="23" t="str">
        <f t="shared" si="576"/>
        <v>Dames</v>
      </c>
      <c r="J3134" t="str">
        <f t="shared" si="577"/>
        <v>756.0</v>
      </c>
      <c r="K3134">
        <f t="shared" si="578"/>
        <v>7</v>
      </c>
      <c r="L3134" s="23" t="str">
        <f t="shared" si="579"/>
        <v>R9 </v>
      </c>
      <c r="M3134" s="23" t="s">
        <v>6203</v>
      </c>
      <c r="N3134" s="23" t="s">
        <v>6204</v>
      </c>
      <c r="O3134" s="23" t="s">
        <v>2525</v>
      </c>
      <c r="P3134" s="23">
        <v>11849</v>
      </c>
      <c r="Q3134" s="23">
        <v>0.75</v>
      </c>
      <c r="R3134" s="23" t="s">
        <v>71</v>
      </c>
      <c r="S3134" s="23" t="s">
        <v>822</v>
      </c>
    </row>
    <row r="3135" spans="1:19" x14ac:dyDescent="0.35">
      <c r="A3135" s="23" t="str">
        <f t="shared" si="570"/>
        <v>Zbinden Lino</v>
      </c>
      <c r="B3135" s="23" t="str">
        <f t="shared" si="571"/>
        <v>979.06.279.0</v>
      </c>
      <c r="C3135" s="23" t="str">
        <f t="shared" si="572"/>
        <v>R9</v>
      </c>
      <c r="D3135" s="23">
        <f t="shared" si="573"/>
        <v>0.75</v>
      </c>
      <c r="E3135" s="23" t="str">
        <f t="shared" si="574"/>
        <v>A</v>
      </c>
      <c r="F3135" s="23" t="str">
        <f t="shared" si="575"/>
        <v>S</v>
      </c>
      <c r="G3135" s="27" t="s">
        <v>5553</v>
      </c>
      <c r="H3135" s="27" t="str">
        <f t="shared" si="580"/>
        <v/>
      </c>
      <c r="I3135" s="23" t="str">
        <f t="shared" si="576"/>
        <v>Messieurs</v>
      </c>
      <c r="J3135" t="str">
        <f t="shared" si="577"/>
        <v>279.0</v>
      </c>
      <c r="K3135">
        <f t="shared" si="578"/>
        <v>2</v>
      </c>
      <c r="L3135" s="23" t="str">
        <f t="shared" si="579"/>
        <v>R9 </v>
      </c>
      <c r="M3135" s="23" t="s">
        <v>5507</v>
      </c>
      <c r="N3135" s="23" t="s">
        <v>5508</v>
      </c>
      <c r="O3135" s="23" t="s">
        <v>2525</v>
      </c>
      <c r="P3135" s="23">
        <v>32606</v>
      </c>
      <c r="Q3135" s="23">
        <v>0.75</v>
      </c>
      <c r="R3135" s="23" t="s">
        <v>36</v>
      </c>
      <c r="S3135" s="23" t="s">
        <v>822</v>
      </c>
    </row>
    <row r="3136" spans="1:19" x14ac:dyDescent="0.35">
      <c r="A3136" s="23" t="str">
        <f t="shared" si="570"/>
        <v>Zbinden Pierre - Yves</v>
      </c>
      <c r="B3136" s="23" t="str">
        <f t="shared" si="571"/>
        <v>979.48.437.0</v>
      </c>
      <c r="C3136" s="23" t="str">
        <f t="shared" si="572"/>
        <v>R9</v>
      </c>
      <c r="D3136" s="23">
        <f t="shared" si="573"/>
        <v>0.75</v>
      </c>
      <c r="E3136" s="23" t="str">
        <f t="shared" si="574"/>
        <v>75+</v>
      </c>
      <c r="F3136" s="23" t="str">
        <f t="shared" si="575"/>
        <v>S</v>
      </c>
      <c r="G3136" s="27" t="s">
        <v>5553</v>
      </c>
      <c r="H3136" s="27" t="str">
        <f t="shared" si="580"/>
        <v/>
      </c>
      <c r="I3136" s="23" t="str">
        <f t="shared" si="576"/>
        <v>Messieurs</v>
      </c>
      <c r="J3136" t="str">
        <f t="shared" si="577"/>
        <v>437.0</v>
      </c>
      <c r="K3136">
        <f t="shared" si="578"/>
        <v>4</v>
      </c>
      <c r="L3136" s="23" t="str">
        <f t="shared" si="579"/>
        <v>R9 </v>
      </c>
      <c r="M3136" s="23" t="s">
        <v>5411</v>
      </c>
      <c r="N3136" s="23" t="s">
        <v>5412</v>
      </c>
      <c r="O3136" s="23" t="s">
        <v>2525</v>
      </c>
      <c r="P3136" s="23">
        <v>32606</v>
      </c>
      <c r="Q3136" s="23">
        <v>0.75</v>
      </c>
      <c r="R3136" s="23" t="s">
        <v>155</v>
      </c>
      <c r="S3136" s="23" t="s">
        <v>822</v>
      </c>
    </row>
    <row r="3137" spans="1:19" x14ac:dyDescent="0.35">
      <c r="A3137" s="23" t="str">
        <f t="shared" si="570"/>
        <v>Zbinden Thaïs</v>
      </c>
      <c r="B3137" s="23" t="str">
        <f t="shared" si="571"/>
        <v>979.08.662.0</v>
      </c>
      <c r="C3137" s="23" t="str">
        <f t="shared" si="572"/>
        <v>R7</v>
      </c>
      <c r="D3137" s="23">
        <f t="shared" si="573"/>
        <v>2.395</v>
      </c>
      <c r="E3137" s="23" t="str">
        <f t="shared" si="574"/>
        <v>18&amp;U</v>
      </c>
      <c r="F3137" s="23" t="str">
        <f t="shared" si="575"/>
        <v>A</v>
      </c>
      <c r="G3137" s="27" t="s">
        <v>2783</v>
      </c>
      <c r="H3137" s="27" t="str">
        <f t="shared" si="580"/>
        <v/>
      </c>
      <c r="I3137" s="23" t="str">
        <f t="shared" si="576"/>
        <v>Dames</v>
      </c>
      <c r="J3137" t="str">
        <f t="shared" si="577"/>
        <v>662.0</v>
      </c>
      <c r="K3137">
        <f t="shared" si="578"/>
        <v>6</v>
      </c>
      <c r="L3137" s="23" t="str">
        <f t="shared" si="579"/>
        <v>R7 </v>
      </c>
      <c r="M3137" s="23" t="s">
        <v>791</v>
      </c>
      <c r="N3137" s="23" t="s">
        <v>792</v>
      </c>
      <c r="O3137" s="23" t="s">
        <v>2518</v>
      </c>
      <c r="P3137" s="23">
        <v>5743</v>
      </c>
      <c r="Q3137" s="23">
        <v>2.395</v>
      </c>
      <c r="R3137" s="23" t="s">
        <v>71</v>
      </c>
      <c r="S3137" s="23" t="s">
        <v>36</v>
      </c>
    </row>
    <row r="3138" spans="1:19" x14ac:dyDescent="0.35">
      <c r="A3138" s="23" t="str">
        <f t="shared" si="570"/>
        <v>Zecchino Andrea</v>
      </c>
      <c r="B3138" s="23" t="str">
        <f t="shared" si="571"/>
        <v>980.87.158.0</v>
      </c>
      <c r="C3138" s="23" t="str">
        <f t="shared" si="572"/>
        <v>R6</v>
      </c>
      <c r="D3138" s="23">
        <f t="shared" si="573"/>
        <v>3.67</v>
      </c>
      <c r="E3138" s="23" t="str">
        <f t="shared" si="574"/>
        <v>35+</v>
      </c>
      <c r="F3138" s="23" t="str">
        <f t="shared" si="575"/>
        <v>A</v>
      </c>
      <c r="G3138" s="27" t="s">
        <v>4910</v>
      </c>
      <c r="H3138" s="27" t="str">
        <f t="shared" si="580"/>
        <v/>
      </c>
      <c r="I3138" s="23" t="str">
        <f t="shared" si="576"/>
        <v>Messieurs</v>
      </c>
      <c r="J3138" t="str">
        <f t="shared" si="577"/>
        <v>158.0</v>
      </c>
      <c r="K3138">
        <f t="shared" si="578"/>
        <v>1</v>
      </c>
      <c r="L3138" s="23" t="str">
        <f t="shared" si="579"/>
        <v>R6 </v>
      </c>
      <c r="M3138" s="23" t="s">
        <v>6511</v>
      </c>
      <c r="N3138" s="23" t="s">
        <v>6512</v>
      </c>
      <c r="O3138" s="23" t="s">
        <v>2517</v>
      </c>
      <c r="P3138" s="23">
        <v>9151</v>
      </c>
      <c r="Q3138" s="23">
        <v>3.67</v>
      </c>
      <c r="R3138" s="23" t="s">
        <v>42</v>
      </c>
      <c r="S3138" s="23" t="s">
        <v>36</v>
      </c>
    </row>
    <row r="3139" spans="1:19" x14ac:dyDescent="0.35">
      <c r="A3139" s="23" t="str">
        <f t="shared" si="570"/>
        <v>Zellers Claire</v>
      </c>
      <c r="B3139" s="23" t="str">
        <f t="shared" si="571"/>
        <v>982.75.883.0</v>
      </c>
      <c r="C3139" s="23" t="str">
        <f t="shared" si="572"/>
        <v>R7</v>
      </c>
      <c r="D3139" s="23">
        <f t="shared" si="573"/>
        <v>2.448</v>
      </c>
      <c r="E3139" s="23" t="str">
        <f t="shared" si="574"/>
        <v>50+</v>
      </c>
      <c r="F3139" s="23" t="str">
        <f t="shared" si="575"/>
        <v>S</v>
      </c>
      <c r="G3139" s="27" t="s">
        <v>493</v>
      </c>
      <c r="H3139" s="27" t="str">
        <f t="shared" si="580"/>
        <v/>
      </c>
      <c r="I3139" s="23" t="str">
        <f t="shared" si="576"/>
        <v>Dames</v>
      </c>
      <c r="J3139" t="str">
        <f t="shared" si="577"/>
        <v>883.0</v>
      </c>
      <c r="K3139">
        <f t="shared" si="578"/>
        <v>8</v>
      </c>
      <c r="L3139" s="23" t="str">
        <f t="shared" si="579"/>
        <v>R7 </v>
      </c>
      <c r="M3139" s="23" t="s">
        <v>2126</v>
      </c>
      <c r="N3139" s="23" t="s">
        <v>2127</v>
      </c>
      <c r="O3139" s="23" t="s">
        <v>2518</v>
      </c>
      <c r="P3139" s="23">
        <v>5600</v>
      </c>
      <c r="Q3139" s="23">
        <v>2.448</v>
      </c>
      <c r="R3139" s="23" t="s">
        <v>39</v>
      </c>
      <c r="S3139" s="23" t="s">
        <v>822</v>
      </c>
    </row>
    <row r="3140" spans="1:19" x14ac:dyDescent="0.35">
      <c r="A3140" s="23" t="str">
        <f t="shared" si="570"/>
        <v>Zeltner Fabrice</v>
      </c>
      <c r="B3140" s="23" t="str">
        <f t="shared" si="571"/>
        <v>982.78.335.0</v>
      </c>
      <c r="C3140" s="23" t="str">
        <f t="shared" si="572"/>
        <v>R9</v>
      </c>
      <c r="D3140" s="23">
        <f t="shared" si="573"/>
        <v>0.75</v>
      </c>
      <c r="E3140" s="23" t="str">
        <f t="shared" si="574"/>
        <v>45+</v>
      </c>
      <c r="F3140" s="23" t="str">
        <f t="shared" si="575"/>
        <v>S</v>
      </c>
      <c r="G3140" s="27" t="s">
        <v>497</v>
      </c>
      <c r="H3140" s="27" t="str">
        <f t="shared" si="580"/>
        <v/>
      </c>
      <c r="I3140" s="23" t="str">
        <f t="shared" si="576"/>
        <v>Messieurs</v>
      </c>
      <c r="J3140" t="str">
        <f t="shared" si="577"/>
        <v>335.0</v>
      </c>
      <c r="K3140">
        <f t="shared" si="578"/>
        <v>3</v>
      </c>
      <c r="L3140" s="23" t="str">
        <f t="shared" si="579"/>
        <v>R9 </v>
      </c>
      <c r="M3140" s="23" t="s">
        <v>1347</v>
      </c>
      <c r="N3140" s="23" t="s">
        <v>1348</v>
      </c>
      <c r="O3140" s="23" t="s">
        <v>2525</v>
      </c>
      <c r="P3140" s="23">
        <v>32606</v>
      </c>
      <c r="Q3140" s="23">
        <v>0.75</v>
      </c>
      <c r="R3140" s="23" t="s">
        <v>76</v>
      </c>
      <c r="S3140" s="23" t="s">
        <v>822</v>
      </c>
    </row>
    <row r="3141" spans="1:19" x14ac:dyDescent="0.35">
      <c r="A3141" s="23" t="str">
        <f t="shared" si="570"/>
        <v>Zeni Chritian</v>
      </c>
      <c r="B3141" s="23" t="str">
        <f t="shared" si="571"/>
        <v>983.59.486.0</v>
      </c>
      <c r="C3141" s="23" t="str">
        <f t="shared" si="572"/>
        <v>R9</v>
      </c>
      <c r="D3141" s="23">
        <f t="shared" si="573"/>
        <v>0.75</v>
      </c>
      <c r="E3141" s="23" t="str">
        <f t="shared" si="574"/>
        <v>65+</v>
      </c>
      <c r="F3141" s="23" t="str">
        <f t="shared" si="575"/>
        <v>S</v>
      </c>
      <c r="G3141" s="27" t="s">
        <v>497</v>
      </c>
      <c r="H3141" s="27" t="str">
        <f t="shared" si="580"/>
        <v/>
      </c>
      <c r="I3141" s="23" t="str">
        <f t="shared" si="576"/>
        <v>Messieurs</v>
      </c>
      <c r="J3141" t="str">
        <f t="shared" si="577"/>
        <v>486.0</v>
      </c>
      <c r="K3141">
        <f t="shared" si="578"/>
        <v>4</v>
      </c>
      <c r="L3141" s="23" t="str">
        <f t="shared" si="579"/>
        <v>R9 </v>
      </c>
      <c r="M3141" s="23" t="s">
        <v>1349</v>
      </c>
      <c r="N3141" s="23" t="s">
        <v>1350</v>
      </c>
      <c r="O3141" s="23" t="s">
        <v>2525</v>
      </c>
      <c r="P3141" s="23">
        <v>32606</v>
      </c>
      <c r="Q3141" s="23">
        <v>0.75</v>
      </c>
      <c r="R3141" s="23" t="s">
        <v>96</v>
      </c>
      <c r="S3141" s="23" t="s">
        <v>822</v>
      </c>
    </row>
    <row r="3142" spans="1:19" x14ac:dyDescent="0.35">
      <c r="A3142" s="23" t="str">
        <f t="shared" ref="A3142:A3171" si="581">+N3142</f>
        <v>Zenou David</v>
      </c>
      <c r="B3142" s="23" t="str">
        <f t="shared" ref="B3142:B3171" si="582">+M3142</f>
        <v>983.80.381.0</v>
      </c>
      <c r="C3142" s="23" t="str">
        <f t="shared" ref="C3142:C3171" si="583">LEFT(L3142,2)</f>
        <v>R6</v>
      </c>
      <c r="D3142" s="23">
        <f t="shared" ref="D3142:D3171" si="584">+Q3142</f>
        <v>4.1959999999999997</v>
      </c>
      <c r="E3142" s="23" t="str">
        <f t="shared" ref="E3142:E3171" si="585">+R3142</f>
        <v>45+</v>
      </c>
      <c r="F3142" s="23" t="str">
        <f t="shared" ref="F3142:F3171" si="586">+S3142</f>
        <v>A</v>
      </c>
      <c r="G3142" s="27" t="s">
        <v>3273</v>
      </c>
      <c r="H3142" s="27" t="str">
        <f t="shared" si="580"/>
        <v/>
      </c>
      <c r="I3142" s="23" t="str">
        <f t="shared" ref="I3142:I3171" si="587">IF(K3142&gt;4,"Dames","Messieurs")</f>
        <v>Messieurs</v>
      </c>
      <c r="J3142" t="str">
        <f t="shared" ref="J3142:J3171" si="588">RIGHT(B3142,5)</f>
        <v>381.0</v>
      </c>
      <c r="K3142">
        <f t="shared" ref="K3142:K3171" si="589">VALUE(LEFT(J3142,1))</f>
        <v>3</v>
      </c>
      <c r="L3142" s="23" t="str">
        <f t="shared" ref="L3142:L3171" si="590">+O3142</f>
        <v>R6 </v>
      </c>
      <c r="M3142" s="23" t="s">
        <v>4964</v>
      </c>
      <c r="N3142" s="23" t="s">
        <v>4965</v>
      </c>
      <c r="O3142" s="23" t="s">
        <v>2517</v>
      </c>
      <c r="P3142" s="23">
        <v>6872</v>
      </c>
      <c r="Q3142" s="23">
        <v>4.1959999999999997</v>
      </c>
      <c r="R3142" s="23" t="s">
        <v>76</v>
      </c>
      <c r="S3142" s="23" t="s">
        <v>36</v>
      </c>
    </row>
    <row r="3143" spans="1:19" x14ac:dyDescent="0.35">
      <c r="A3143" s="23" t="str">
        <f t="shared" si="581"/>
        <v>Zerai Gaim Dlina</v>
      </c>
      <c r="B3143" s="23" t="str">
        <f t="shared" si="582"/>
        <v>983.10.837.0</v>
      </c>
      <c r="C3143" s="23" t="str">
        <f t="shared" si="583"/>
        <v>R9</v>
      </c>
      <c r="D3143" s="23">
        <f t="shared" si="584"/>
        <v>0.75</v>
      </c>
      <c r="E3143" s="23" t="str">
        <f t="shared" si="585"/>
        <v>16&amp;U</v>
      </c>
      <c r="F3143" s="23" t="str">
        <f t="shared" si="586"/>
        <v>S</v>
      </c>
      <c r="G3143" s="27" t="s">
        <v>2783</v>
      </c>
      <c r="H3143" s="27" t="str">
        <f t="shared" si="580"/>
        <v/>
      </c>
      <c r="I3143" s="23" t="str">
        <f t="shared" si="587"/>
        <v>Dames</v>
      </c>
      <c r="J3143" t="str">
        <f t="shared" si="588"/>
        <v>837.0</v>
      </c>
      <c r="K3143">
        <f t="shared" si="589"/>
        <v>8</v>
      </c>
      <c r="L3143" s="23" t="str">
        <f t="shared" si="590"/>
        <v>R9 </v>
      </c>
      <c r="M3143" s="23" t="s">
        <v>3234</v>
      </c>
      <c r="N3143" s="23" t="s">
        <v>3235</v>
      </c>
      <c r="O3143" s="23" t="s">
        <v>2525</v>
      </c>
      <c r="P3143" s="23">
        <v>11849</v>
      </c>
      <c r="Q3143" s="23">
        <v>0.75</v>
      </c>
      <c r="R3143" s="23" t="s">
        <v>85</v>
      </c>
      <c r="S3143" s="23" t="s">
        <v>822</v>
      </c>
    </row>
    <row r="3144" spans="1:19" x14ac:dyDescent="0.35">
      <c r="A3144" s="23" t="str">
        <f t="shared" si="581"/>
        <v>Zeraschi Remo</v>
      </c>
      <c r="B3144" s="23" t="str">
        <f t="shared" si="582"/>
        <v>983.65.371.0</v>
      </c>
      <c r="C3144" s="23" t="str">
        <f t="shared" si="583"/>
        <v>R9</v>
      </c>
      <c r="D3144" s="23">
        <f t="shared" si="584"/>
        <v>0.75</v>
      </c>
      <c r="E3144" s="23" t="str">
        <f t="shared" si="585"/>
        <v>60+</v>
      </c>
      <c r="F3144" s="23" t="str">
        <f t="shared" si="586"/>
        <v>S</v>
      </c>
      <c r="G3144" s="27" t="s">
        <v>4910</v>
      </c>
      <c r="H3144" s="27" t="str">
        <f t="shared" si="580"/>
        <v/>
      </c>
      <c r="I3144" s="23" t="str">
        <f t="shared" si="587"/>
        <v>Messieurs</v>
      </c>
      <c r="J3144" t="str">
        <f t="shared" si="588"/>
        <v>371.0</v>
      </c>
      <c r="K3144">
        <f t="shared" si="589"/>
        <v>3</v>
      </c>
      <c r="L3144" s="23" t="str">
        <f t="shared" si="590"/>
        <v>R9 </v>
      </c>
      <c r="M3144" s="23" t="s">
        <v>6844</v>
      </c>
      <c r="N3144" s="23" t="s">
        <v>6845</v>
      </c>
      <c r="O3144" s="23" t="s">
        <v>2525</v>
      </c>
      <c r="P3144" s="23">
        <v>32606</v>
      </c>
      <c r="Q3144" s="23">
        <v>0.75</v>
      </c>
      <c r="R3144" s="23" t="s">
        <v>47</v>
      </c>
      <c r="S3144" s="23" t="s">
        <v>822</v>
      </c>
    </row>
    <row r="3145" spans="1:19" x14ac:dyDescent="0.35">
      <c r="A3145" s="23" t="str">
        <f t="shared" si="581"/>
        <v>Zerbib Eva</v>
      </c>
      <c r="B3145" s="23" t="str">
        <f t="shared" si="582"/>
        <v>983.02.539.0</v>
      </c>
      <c r="C3145" s="23" t="str">
        <f t="shared" si="583"/>
        <v>R9</v>
      </c>
      <c r="D3145" s="23">
        <f t="shared" si="584"/>
        <v>0.75</v>
      </c>
      <c r="E3145" s="23" t="str">
        <f t="shared" si="585"/>
        <v>A</v>
      </c>
      <c r="F3145" s="23" t="str">
        <f t="shared" si="586"/>
        <v>S</v>
      </c>
      <c r="G3145" s="27" t="s">
        <v>2783</v>
      </c>
      <c r="H3145" s="27" t="str">
        <f t="shared" si="580"/>
        <v/>
      </c>
      <c r="I3145" s="23" t="str">
        <f t="shared" si="587"/>
        <v>Dames</v>
      </c>
      <c r="J3145" t="str">
        <f t="shared" si="588"/>
        <v>539.0</v>
      </c>
      <c r="K3145">
        <f t="shared" si="589"/>
        <v>5</v>
      </c>
      <c r="L3145" s="23" t="str">
        <f t="shared" si="590"/>
        <v>R9 </v>
      </c>
      <c r="M3145" s="23" t="s">
        <v>796</v>
      </c>
      <c r="N3145" s="23" t="s">
        <v>797</v>
      </c>
      <c r="O3145" s="23" t="s">
        <v>2525</v>
      </c>
      <c r="P3145" s="23">
        <v>11849</v>
      </c>
      <c r="Q3145" s="23">
        <v>0.75</v>
      </c>
      <c r="R3145" s="23" t="s">
        <v>36</v>
      </c>
      <c r="S3145" s="23" t="s">
        <v>822</v>
      </c>
    </row>
    <row r="3146" spans="1:19" x14ac:dyDescent="0.35">
      <c r="A3146" s="23" t="str">
        <f t="shared" si="581"/>
        <v>Zermatten Grégory</v>
      </c>
      <c r="B3146" s="23" t="str">
        <f t="shared" si="582"/>
        <v>983.90.103.0</v>
      </c>
      <c r="C3146" s="23" t="str">
        <f t="shared" si="583"/>
        <v>R9</v>
      </c>
      <c r="D3146" s="23">
        <f t="shared" si="584"/>
        <v>0.79500000000000004</v>
      </c>
      <c r="E3146" s="23" t="str">
        <f t="shared" si="585"/>
        <v>35+</v>
      </c>
      <c r="F3146" s="23" t="str">
        <f t="shared" si="586"/>
        <v>A</v>
      </c>
      <c r="G3146" s="27" t="s">
        <v>25</v>
      </c>
      <c r="H3146" s="27" t="str">
        <f t="shared" si="580"/>
        <v/>
      </c>
      <c r="I3146" s="23" t="str">
        <f t="shared" si="587"/>
        <v>Messieurs</v>
      </c>
      <c r="J3146" t="str">
        <f t="shared" si="588"/>
        <v>103.0</v>
      </c>
      <c r="K3146">
        <f t="shared" si="589"/>
        <v>1</v>
      </c>
      <c r="L3146" s="23" t="str">
        <f t="shared" si="590"/>
        <v>R9 </v>
      </c>
      <c r="M3146" s="23" t="s">
        <v>839</v>
      </c>
      <c r="N3146" s="23" t="s">
        <v>840</v>
      </c>
      <c r="O3146" s="23" t="s">
        <v>2525</v>
      </c>
      <c r="P3146" s="23">
        <v>31976</v>
      </c>
      <c r="Q3146" s="23">
        <v>0.79500000000000004</v>
      </c>
      <c r="R3146" s="23" t="s">
        <v>42</v>
      </c>
      <c r="S3146" s="23" t="s">
        <v>36</v>
      </c>
    </row>
    <row r="3147" spans="1:19" x14ac:dyDescent="0.35">
      <c r="A3147" s="23" t="str">
        <f t="shared" si="581"/>
        <v>Zevenboom Marco</v>
      </c>
      <c r="B3147" s="23" t="str">
        <f t="shared" si="582"/>
        <v>983.63.328.0</v>
      </c>
      <c r="C3147" s="23" t="str">
        <f t="shared" si="583"/>
        <v>R9</v>
      </c>
      <c r="D3147" s="23">
        <f t="shared" si="584"/>
        <v>0.75</v>
      </c>
      <c r="E3147" s="23" t="str">
        <f t="shared" si="585"/>
        <v>60+</v>
      </c>
      <c r="F3147" s="23" t="str">
        <f t="shared" si="586"/>
        <v>A</v>
      </c>
      <c r="G3147" s="27" t="s">
        <v>3274</v>
      </c>
      <c r="H3147" s="27" t="str">
        <f t="shared" si="580"/>
        <v/>
      </c>
      <c r="I3147" s="23" t="str">
        <f t="shared" si="587"/>
        <v>Messieurs</v>
      </c>
      <c r="J3147" t="str">
        <f t="shared" si="588"/>
        <v>328.0</v>
      </c>
      <c r="K3147">
        <f t="shared" si="589"/>
        <v>3</v>
      </c>
      <c r="L3147" s="23" t="str">
        <f t="shared" si="590"/>
        <v>R9 </v>
      </c>
      <c r="M3147" s="23" t="s">
        <v>3758</v>
      </c>
      <c r="N3147" s="23" t="s">
        <v>3759</v>
      </c>
      <c r="O3147" s="23" t="s">
        <v>2525</v>
      </c>
      <c r="P3147" s="23">
        <v>32606</v>
      </c>
      <c r="Q3147" s="23">
        <v>0.75</v>
      </c>
      <c r="R3147" s="23" t="s">
        <v>47</v>
      </c>
      <c r="S3147" s="23" t="s">
        <v>36</v>
      </c>
    </row>
    <row r="3148" spans="1:19" x14ac:dyDescent="0.35">
      <c r="A3148" s="23" t="str">
        <f t="shared" si="581"/>
        <v>Zhang Austin</v>
      </c>
      <c r="B3148" s="23" t="str">
        <f t="shared" si="582"/>
        <v>984.08.173.0</v>
      </c>
      <c r="C3148" s="23" t="str">
        <f t="shared" si="583"/>
        <v>R8</v>
      </c>
      <c r="D3148" s="23">
        <f t="shared" si="584"/>
        <v>1.032</v>
      </c>
      <c r="E3148" s="23" t="str">
        <f t="shared" si="585"/>
        <v>18&amp;U</v>
      </c>
      <c r="F3148" s="23" t="str">
        <f t="shared" si="586"/>
        <v>A</v>
      </c>
      <c r="G3148" s="27" t="s">
        <v>5553</v>
      </c>
      <c r="H3148" s="27" t="str">
        <f t="shared" si="580"/>
        <v/>
      </c>
      <c r="I3148" s="23" t="str">
        <f t="shared" si="587"/>
        <v>Messieurs</v>
      </c>
      <c r="J3148" t="str">
        <f t="shared" si="588"/>
        <v>173.0</v>
      </c>
      <c r="K3148">
        <f t="shared" si="589"/>
        <v>1</v>
      </c>
      <c r="L3148" s="23" t="str">
        <f t="shared" si="590"/>
        <v>R8 </v>
      </c>
      <c r="M3148" s="23" t="s">
        <v>5285</v>
      </c>
      <c r="N3148" s="23" t="s">
        <v>5286</v>
      </c>
      <c r="O3148" s="23" t="s">
        <v>2522</v>
      </c>
      <c r="P3148" s="23">
        <v>28755</v>
      </c>
      <c r="Q3148" s="23">
        <v>1.032</v>
      </c>
      <c r="R3148" s="23" t="s">
        <v>71</v>
      </c>
      <c r="S3148" s="23" t="s">
        <v>36</v>
      </c>
    </row>
    <row r="3149" spans="1:19" x14ac:dyDescent="0.35">
      <c r="A3149" s="23" t="str">
        <f t="shared" si="581"/>
        <v>Zhang Kevin</v>
      </c>
      <c r="B3149" s="23" t="str">
        <f t="shared" si="582"/>
        <v>984.08.213.0</v>
      </c>
      <c r="C3149" s="23" t="str">
        <f t="shared" si="583"/>
        <v>R9</v>
      </c>
      <c r="D3149" s="23">
        <f t="shared" si="584"/>
        <v>0.75</v>
      </c>
      <c r="E3149" s="23" t="str">
        <f t="shared" si="585"/>
        <v>18&amp;U</v>
      </c>
      <c r="F3149" s="23" t="str">
        <f t="shared" si="586"/>
        <v>S</v>
      </c>
      <c r="G3149" s="27" t="s">
        <v>5553</v>
      </c>
      <c r="H3149" s="27" t="str">
        <f t="shared" si="580"/>
        <v/>
      </c>
      <c r="I3149" s="23" t="str">
        <f t="shared" si="587"/>
        <v>Messieurs</v>
      </c>
      <c r="J3149" t="str">
        <f t="shared" si="588"/>
        <v>213.0</v>
      </c>
      <c r="K3149">
        <f t="shared" si="589"/>
        <v>2</v>
      </c>
      <c r="L3149" s="23" t="str">
        <f t="shared" si="590"/>
        <v>R9 </v>
      </c>
      <c r="M3149" s="23" t="s">
        <v>5491</v>
      </c>
      <c r="N3149" s="23" t="s">
        <v>5492</v>
      </c>
      <c r="O3149" s="23" t="s">
        <v>2525</v>
      </c>
      <c r="P3149" s="23">
        <v>32606</v>
      </c>
      <c r="Q3149" s="23">
        <v>0.75</v>
      </c>
      <c r="R3149" s="23" t="s">
        <v>71</v>
      </c>
      <c r="S3149" s="23" t="s">
        <v>822</v>
      </c>
    </row>
    <row r="3150" spans="1:19" x14ac:dyDescent="0.35">
      <c r="A3150" s="23" t="str">
        <f t="shared" si="581"/>
        <v>Zhang Yihong</v>
      </c>
      <c r="B3150" s="23" t="str">
        <f t="shared" si="582"/>
        <v>749.96.590.0</v>
      </c>
      <c r="C3150" s="23" t="str">
        <f t="shared" si="583"/>
        <v>R9</v>
      </c>
      <c r="D3150" s="23">
        <f t="shared" si="584"/>
        <v>0.74299999999999999</v>
      </c>
      <c r="E3150" s="23" t="str">
        <f t="shared" si="585"/>
        <v>30+</v>
      </c>
      <c r="F3150" s="23" t="str">
        <f t="shared" si="586"/>
        <v>A</v>
      </c>
      <c r="G3150" s="27" t="s">
        <v>5553</v>
      </c>
      <c r="H3150" s="27" t="str">
        <f t="shared" si="580"/>
        <v/>
      </c>
      <c r="I3150" s="23" t="str">
        <f t="shared" si="587"/>
        <v>Dames</v>
      </c>
      <c r="J3150" t="str">
        <f t="shared" si="588"/>
        <v>590.0</v>
      </c>
      <c r="K3150">
        <f t="shared" si="589"/>
        <v>5</v>
      </c>
      <c r="L3150" s="23" t="str">
        <f t="shared" si="590"/>
        <v>R9 </v>
      </c>
      <c r="M3150" s="23" t="s">
        <v>5311</v>
      </c>
      <c r="N3150" s="23" t="s">
        <v>5312</v>
      </c>
      <c r="O3150" s="23" t="s">
        <v>2525</v>
      </c>
      <c r="P3150" s="23">
        <v>16773</v>
      </c>
      <c r="Q3150" s="23">
        <v>0.74299999999999999</v>
      </c>
      <c r="R3150" s="23" t="s">
        <v>35</v>
      </c>
      <c r="S3150" s="23" t="s">
        <v>36</v>
      </c>
    </row>
    <row r="3151" spans="1:19" x14ac:dyDescent="0.35">
      <c r="A3151" s="23" t="str">
        <f t="shared" si="581"/>
        <v>Zhou Ella</v>
      </c>
      <c r="B3151" s="23" t="str">
        <f t="shared" si="582"/>
        <v>984.17.501.0</v>
      </c>
      <c r="C3151" s="23" t="str">
        <f t="shared" si="583"/>
        <v>R9</v>
      </c>
      <c r="D3151" s="23">
        <f t="shared" si="584"/>
        <v>0.74299999999999999</v>
      </c>
      <c r="E3151" s="23" t="str">
        <f t="shared" si="585"/>
        <v>10&amp;U</v>
      </c>
      <c r="F3151" s="23" t="str">
        <f t="shared" si="586"/>
        <v>A</v>
      </c>
      <c r="G3151" s="27" t="s">
        <v>4909</v>
      </c>
      <c r="H3151" s="27" t="str">
        <f t="shared" si="580"/>
        <v/>
      </c>
      <c r="I3151" s="23" t="str">
        <f t="shared" si="587"/>
        <v>Dames</v>
      </c>
      <c r="J3151" t="str">
        <f t="shared" si="588"/>
        <v>501.0</v>
      </c>
      <c r="K3151">
        <f t="shared" si="589"/>
        <v>5</v>
      </c>
      <c r="L3151" s="23" t="str">
        <f t="shared" si="590"/>
        <v>R9 </v>
      </c>
      <c r="M3151" s="23" t="s">
        <v>5795</v>
      </c>
      <c r="N3151" s="23" t="s">
        <v>5796</v>
      </c>
      <c r="O3151" s="23" t="s">
        <v>2525</v>
      </c>
      <c r="P3151" s="23">
        <v>16773</v>
      </c>
      <c r="Q3151" s="23">
        <v>0.74299999999999999</v>
      </c>
      <c r="R3151" s="23" t="s">
        <v>106</v>
      </c>
      <c r="S3151" s="23" t="s">
        <v>36</v>
      </c>
    </row>
    <row r="3152" spans="1:19" x14ac:dyDescent="0.35">
      <c r="A3152" s="23" t="str">
        <f t="shared" si="581"/>
        <v>Ziarmal Léma</v>
      </c>
      <c r="B3152" s="23" t="str">
        <f t="shared" si="582"/>
        <v>985.12.568.0</v>
      </c>
      <c r="C3152" s="23" t="str">
        <f t="shared" si="583"/>
        <v>R5</v>
      </c>
      <c r="D3152" s="23">
        <f t="shared" si="584"/>
        <v>5.64</v>
      </c>
      <c r="E3152" s="23" t="str">
        <f t="shared" si="585"/>
        <v>14&amp;U</v>
      </c>
      <c r="F3152" s="23" t="str">
        <f t="shared" si="586"/>
        <v>A</v>
      </c>
      <c r="G3152" s="27" t="s">
        <v>7007</v>
      </c>
      <c r="H3152" s="27" t="str">
        <f t="shared" ref="H3152:H3171" si="591">IF(B3152=B3151,1,"")</f>
        <v/>
      </c>
      <c r="I3152" s="23" t="str">
        <f t="shared" si="587"/>
        <v>Dames</v>
      </c>
      <c r="J3152" t="str">
        <f t="shared" si="588"/>
        <v>568.0</v>
      </c>
      <c r="K3152">
        <f t="shared" si="589"/>
        <v>5</v>
      </c>
      <c r="L3152" s="23" t="str">
        <f t="shared" si="590"/>
        <v>R5 </v>
      </c>
      <c r="M3152" s="23" t="s">
        <v>2605</v>
      </c>
      <c r="N3152" s="23" t="s">
        <v>2606</v>
      </c>
      <c r="O3152" s="23" t="s">
        <v>2536</v>
      </c>
      <c r="P3152" s="23">
        <v>1076</v>
      </c>
      <c r="Q3152" s="23">
        <v>5.64</v>
      </c>
      <c r="R3152" s="23" t="s">
        <v>81</v>
      </c>
      <c r="S3152" s="23" t="s">
        <v>36</v>
      </c>
    </row>
    <row r="3153" spans="1:19" x14ac:dyDescent="0.35">
      <c r="A3153" s="23" t="str">
        <f t="shared" si="581"/>
        <v>Ziegler Alessia</v>
      </c>
      <c r="B3153" s="23" t="str">
        <f t="shared" si="582"/>
        <v>985.11.782.0</v>
      </c>
      <c r="C3153" s="23" t="str">
        <f t="shared" si="583"/>
        <v>R7</v>
      </c>
      <c r="D3153" s="23">
        <f t="shared" si="584"/>
        <v>2.1619999999999999</v>
      </c>
      <c r="E3153" s="23" t="str">
        <f t="shared" si="585"/>
        <v>16&amp;U</v>
      </c>
      <c r="F3153" s="23" t="str">
        <f t="shared" si="586"/>
        <v>S</v>
      </c>
      <c r="G3153" s="27" t="s">
        <v>1733</v>
      </c>
      <c r="H3153" s="27" t="str">
        <f t="shared" si="591"/>
        <v/>
      </c>
      <c r="I3153" s="23" t="str">
        <f t="shared" si="587"/>
        <v>Dames</v>
      </c>
      <c r="J3153" t="str">
        <f t="shared" si="588"/>
        <v>782.0</v>
      </c>
      <c r="K3153">
        <f t="shared" si="589"/>
        <v>7</v>
      </c>
      <c r="L3153" s="23" t="str">
        <f t="shared" si="590"/>
        <v>R7 </v>
      </c>
      <c r="M3153" s="23" t="s">
        <v>2426</v>
      </c>
      <c r="N3153" s="23" t="s">
        <v>2427</v>
      </c>
      <c r="O3153" s="23" t="s">
        <v>2518</v>
      </c>
      <c r="P3153" s="23">
        <v>6372</v>
      </c>
      <c r="Q3153" s="23">
        <v>2.1619999999999999</v>
      </c>
      <c r="R3153" s="23" t="s">
        <v>85</v>
      </c>
      <c r="S3153" s="23" t="s">
        <v>822</v>
      </c>
    </row>
    <row r="3154" spans="1:19" x14ac:dyDescent="0.35">
      <c r="A3154" s="23" t="str">
        <f t="shared" si="581"/>
        <v>Ziegler Aurelia</v>
      </c>
      <c r="B3154" s="23" t="str">
        <f t="shared" si="582"/>
        <v>985.80.535.0</v>
      </c>
      <c r="C3154" s="23" t="str">
        <f t="shared" si="583"/>
        <v>R8</v>
      </c>
      <c r="D3154" s="23">
        <f t="shared" si="584"/>
        <v>1.004</v>
      </c>
      <c r="E3154" s="23" t="str">
        <f t="shared" si="585"/>
        <v>45+</v>
      </c>
      <c r="F3154" s="23" t="str">
        <f t="shared" si="586"/>
        <v>S</v>
      </c>
      <c r="G3154" s="27" t="s">
        <v>1733</v>
      </c>
      <c r="H3154" s="27" t="str">
        <f t="shared" si="591"/>
        <v/>
      </c>
      <c r="I3154" s="23" t="str">
        <f t="shared" si="587"/>
        <v>Dames</v>
      </c>
      <c r="J3154" t="str">
        <f t="shared" si="588"/>
        <v>535.0</v>
      </c>
      <c r="K3154">
        <f t="shared" si="589"/>
        <v>5</v>
      </c>
      <c r="L3154" s="23" t="str">
        <f t="shared" si="590"/>
        <v>R8 </v>
      </c>
      <c r="M3154" s="23" t="s">
        <v>2369</v>
      </c>
      <c r="N3154" s="23" t="s">
        <v>2370</v>
      </c>
      <c r="O3154" s="23" t="s">
        <v>2522</v>
      </c>
      <c r="P3154" s="23">
        <v>10635</v>
      </c>
      <c r="Q3154" s="23">
        <v>1.004</v>
      </c>
      <c r="R3154" s="23" t="s">
        <v>76</v>
      </c>
      <c r="S3154" s="23" t="s">
        <v>822</v>
      </c>
    </row>
    <row r="3155" spans="1:19" x14ac:dyDescent="0.35">
      <c r="A3155" s="23" t="str">
        <f t="shared" si="581"/>
        <v>Zimmermann Romy</v>
      </c>
      <c r="B3155" s="23" t="str">
        <f t="shared" si="582"/>
        <v>986.10.536.0</v>
      </c>
      <c r="C3155" s="23" t="str">
        <f t="shared" si="583"/>
        <v>R8</v>
      </c>
      <c r="D3155" s="23">
        <f t="shared" si="584"/>
        <v>1.141</v>
      </c>
      <c r="E3155" s="23" t="str">
        <f t="shared" si="585"/>
        <v>16&amp;U</v>
      </c>
      <c r="F3155" s="23" t="str">
        <f t="shared" si="586"/>
        <v>A</v>
      </c>
      <c r="G3155" s="27" t="s">
        <v>2786</v>
      </c>
      <c r="H3155" s="27" t="str">
        <f t="shared" si="591"/>
        <v/>
      </c>
      <c r="I3155" s="23" t="str">
        <f t="shared" si="587"/>
        <v>Dames</v>
      </c>
      <c r="J3155" t="str">
        <f t="shared" si="588"/>
        <v>536.0</v>
      </c>
      <c r="K3155">
        <f t="shared" si="589"/>
        <v>5</v>
      </c>
      <c r="L3155" s="23" t="str">
        <f t="shared" si="590"/>
        <v>R8 </v>
      </c>
      <c r="M3155" s="23" t="s">
        <v>3812</v>
      </c>
      <c r="N3155" s="23" t="s">
        <v>3813</v>
      </c>
      <c r="O3155" s="23" t="s">
        <v>2522</v>
      </c>
      <c r="P3155" s="23">
        <v>10102</v>
      </c>
      <c r="Q3155" s="23">
        <v>1.141</v>
      </c>
      <c r="R3155" s="23" t="s">
        <v>85</v>
      </c>
      <c r="S3155" s="23" t="s">
        <v>36</v>
      </c>
    </row>
    <row r="3156" spans="1:19" x14ac:dyDescent="0.35">
      <c r="A3156" s="23" t="str">
        <f t="shared" si="581"/>
        <v>Zimmermann-Zobel Ted</v>
      </c>
      <c r="B3156" s="23" t="str">
        <f t="shared" si="582"/>
        <v>986.09.278.0</v>
      </c>
      <c r="C3156" s="23" t="str">
        <f t="shared" si="583"/>
        <v>R9</v>
      </c>
      <c r="D3156" s="23">
        <f t="shared" si="584"/>
        <v>0.75</v>
      </c>
      <c r="E3156" s="23" t="str">
        <f t="shared" si="585"/>
        <v>18&amp;U</v>
      </c>
      <c r="F3156" s="23" t="str">
        <f t="shared" si="586"/>
        <v>S</v>
      </c>
      <c r="G3156" s="27" t="s">
        <v>1733</v>
      </c>
      <c r="H3156" s="27" t="str">
        <f t="shared" si="591"/>
        <v/>
      </c>
      <c r="I3156" s="23" t="str">
        <f t="shared" si="587"/>
        <v>Messieurs</v>
      </c>
      <c r="J3156" t="str">
        <f t="shared" si="588"/>
        <v>278.0</v>
      </c>
      <c r="K3156">
        <f t="shared" si="589"/>
        <v>2</v>
      </c>
      <c r="L3156" s="23" t="str">
        <f t="shared" si="590"/>
        <v>R9 </v>
      </c>
      <c r="M3156" s="23" t="s">
        <v>2034</v>
      </c>
      <c r="N3156" s="23" t="s">
        <v>2035</v>
      </c>
      <c r="O3156" s="23" t="s">
        <v>2525</v>
      </c>
      <c r="P3156" s="23">
        <v>32606</v>
      </c>
      <c r="Q3156" s="23">
        <v>0.75</v>
      </c>
      <c r="R3156" s="23" t="s">
        <v>71</v>
      </c>
      <c r="S3156" s="23" t="s">
        <v>822</v>
      </c>
    </row>
    <row r="3157" spans="1:19" x14ac:dyDescent="0.35">
      <c r="A3157" s="23" t="str">
        <f t="shared" si="581"/>
        <v>Zimner Shana</v>
      </c>
      <c r="B3157" s="23" t="str">
        <f t="shared" si="582"/>
        <v>749.11.692.0</v>
      </c>
      <c r="C3157" s="23" t="str">
        <f t="shared" si="583"/>
        <v>R9</v>
      </c>
      <c r="D3157" s="23">
        <f t="shared" si="584"/>
        <v>0.74299999999999999</v>
      </c>
      <c r="E3157" s="23" t="str">
        <f t="shared" si="585"/>
        <v>16&amp;U</v>
      </c>
      <c r="F3157" s="23" t="str">
        <f t="shared" si="586"/>
        <v>A</v>
      </c>
      <c r="G3157" s="27" t="s">
        <v>4909</v>
      </c>
      <c r="H3157" s="27" t="str">
        <f t="shared" si="591"/>
        <v/>
      </c>
      <c r="I3157" s="23" t="str">
        <f t="shared" si="587"/>
        <v>Dames</v>
      </c>
      <c r="J3157" t="str">
        <f t="shared" si="588"/>
        <v>692.0</v>
      </c>
      <c r="K3157">
        <f t="shared" si="589"/>
        <v>6</v>
      </c>
      <c r="L3157" s="23" t="str">
        <f t="shared" si="590"/>
        <v>R9 </v>
      </c>
      <c r="M3157" s="23" t="s">
        <v>5817</v>
      </c>
      <c r="N3157" s="23" t="s">
        <v>5818</v>
      </c>
      <c r="O3157" s="23" t="s">
        <v>2525</v>
      </c>
      <c r="P3157" s="23">
        <v>16773</v>
      </c>
      <c r="Q3157" s="23">
        <v>0.74299999999999999</v>
      </c>
      <c r="R3157" s="23" t="s">
        <v>85</v>
      </c>
      <c r="S3157" s="23" t="s">
        <v>36</v>
      </c>
    </row>
    <row r="3158" spans="1:19" x14ac:dyDescent="0.35">
      <c r="A3158" s="23" t="str">
        <f t="shared" si="581"/>
        <v>Zingg François</v>
      </c>
      <c r="B3158" s="23" t="str">
        <f t="shared" si="582"/>
        <v>987.65.468.0</v>
      </c>
      <c r="C3158" s="23" t="str">
        <f t="shared" si="583"/>
        <v>R7</v>
      </c>
      <c r="D3158" s="23">
        <f t="shared" si="584"/>
        <v>2.3340000000000001</v>
      </c>
      <c r="E3158" s="23" t="str">
        <f t="shared" si="585"/>
        <v>60+</v>
      </c>
      <c r="F3158" s="23" t="str">
        <f t="shared" si="586"/>
        <v>A</v>
      </c>
      <c r="G3158" s="27" t="s">
        <v>2786</v>
      </c>
      <c r="H3158" s="27" t="str">
        <f t="shared" si="591"/>
        <v/>
      </c>
      <c r="I3158" s="23" t="str">
        <f t="shared" si="587"/>
        <v>Messieurs</v>
      </c>
      <c r="J3158" t="str">
        <f t="shared" si="588"/>
        <v>468.0</v>
      </c>
      <c r="K3158">
        <f t="shared" si="589"/>
        <v>4</v>
      </c>
      <c r="L3158" s="23" t="str">
        <f t="shared" si="590"/>
        <v>R7 </v>
      </c>
      <c r="M3158" s="23" t="s">
        <v>3046</v>
      </c>
      <c r="N3158" s="23" t="s">
        <v>3047</v>
      </c>
      <c r="O3158" s="23" t="s">
        <v>2518</v>
      </c>
      <c r="P3158" s="23">
        <v>16956</v>
      </c>
      <c r="Q3158" s="23">
        <v>2.3340000000000001</v>
      </c>
      <c r="R3158" s="23" t="s">
        <v>47</v>
      </c>
      <c r="S3158" s="23" t="s">
        <v>36</v>
      </c>
    </row>
    <row r="3159" spans="1:19" x14ac:dyDescent="0.35">
      <c r="A3159" s="23" t="str">
        <f t="shared" si="581"/>
        <v>Zorikhin Mikhail</v>
      </c>
      <c r="B3159" s="23" t="str">
        <f t="shared" si="582"/>
        <v>989.15.493.0</v>
      </c>
      <c r="C3159" s="23" t="str">
        <f t="shared" si="583"/>
        <v>R7</v>
      </c>
      <c r="D3159" s="23">
        <f t="shared" si="584"/>
        <v>2.593</v>
      </c>
      <c r="E3159" s="23" t="str">
        <f t="shared" si="585"/>
        <v>12&amp;U</v>
      </c>
      <c r="F3159" s="23" t="str">
        <f t="shared" si="586"/>
        <v>A</v>
      </c>
      <c r="G3159" s="27" t="s">
        <v>29</v>
      </c>
      <c r="H3159" s="27" t="str">
        <f t="shared" si="591"/>
        <v/>
      </c>
      <c r="I3159" s="23" t="str">
        <f t="shared" si="587"/>
        <v>Messieurs</v>
      </c>
      <c r="J3159" t="str">
        <f t="shared" si="588"/>
        <v>493.0</v>
      </c>
      <c r="K3159">
        <f t="shared" si="589"/>
        <v>4</v>
      </c>
      <c r="L3159" s="23" t="str">
        <f t="shared" si="590"/>
        <v>R7 </v>
      </c>
      <c r="M3159" s="23" t="s">
        <v>4324</v>
      </c>
      <c r="N3159" s="23" t="s">
        <v>4325</v>
      </c>
      <c r="O3159" s="23" t="s">
        <v>2518</v>
      </c>
      <c r="P3159" s="23">
        <v>15183</v>
      </c>
      <c r="Q3159" s="23">
        <v>2.593</v>
      </c>
      <c r="R3159" s="23" t="s">
        <v>50</v>
      </c>
      <c r="S3159" s="23" t="s">
        <v>36</v>
      </c>
    </row>
    <row r="3160" spans="1:19" x14ac:dyDescent="0.35">
      <c r="A3160" s="23" t="str">
        <f t="shared" si="581"/>
        <v>Zosso Gabriel</v>
      </c>
      <c r="B3160" s="23" t="str">
        <f t="shared" si="582"/>
        <v>989.94.469.0</v>
      </c>
      <c r="C3160" s="23" t="str">
        <f t="shared" si="583"/>
        <v>R7</v>
      </c>
      <c r="D3160" s="23">
        <f t="shared" si="584"/>
        <v>2.956</v>
      </c>
      <c r="E3160" s="23" t="str">
        <f t="shared" si="585"/>
        <v>A</v>
      </c>
      <c r="F3160" s="23" t="str">
        <f t="shared" si="586"/>
        <v>A</v>
      </c>
      <c r="G3160" s="27" t="s">
        <v>2786</v>
      </c>
      <c r="H3160" s="27" t="str">
        <f t="shared" si="591"/>
        <v/>
      </c>
      <c r="I3160" s="23" t="str">
        <f t="shared" si="587"/>
        <v>Messieurs</v>
      </c>
      <c r="J3160" t="str">
        <f t="shared" si="588"/>
        <v>469.0</v>
      </c>
      <c r="K3160">
        <f t="shared" si="589"/>
        <v>4</v>
      </c>
      <c r="L3160" s="23" t="str">
        <f t="shared" si="590"/>
        <v>R7 </v>
      </c>
      <c r="M3160" s="23" t="s">
        <v>3836</v>
      </c>
      <c r="N3160" s="23" t="s">
        <v>3837</v>
      </c>
      <c r="O3160" s="23" t="s">
        <v>2518</v>
      </c>
      <c r="P3160" s="23">
        <v>12956</v>
      </c>
      <c r="Q3160" s="23">
        <v>2.956</v>
      </c>
      <c r="R3160" s="23" t="s">
        <v>36</v>
      </c>
      <c r="S3160" s="23" t="s">
        <v>36</v>
      </c>
    </row>
    <row r="3161" spans="1:19" x14ac:dyDescent="0.35">
      <c r="A3161" s="23" t="str">
        <f t="shared" si="581"/>
        <v>Zou Daniel</v>
      </c>
      <c r="B3161" s="23" t="str">
        <f t="shared" si="582"/>
        <v>989.66.348.0</v>
      </c>
      <c r="C3161" s="23" t="str">
        <f t="shared" si="583"/>
        <v>R9</v>
      </c>
      <c r="D3161" s="23">
        <f t="shared" si="584"/>
        <v>0.86199999999999999</v>
      </c>
      <c r="E3161" s="23" t="str">
        <f t="shared" si="585"/>
        <v>60+</v>
      </c>
      <c r="F3161" s="23" t="str">
        <f t="shared" si="586"/>
        <v>A</v>
      </c>
      <c r="G3161" s="27" t="s">
        <v>27</v>
      </c>
      <c r="H3161" s="27" t="str">
        <f t="shared" si="591"/>
        <v/>
      </c>
      <c r="I3161" s="23" t="str">
        <f t="shared" si="587"/>
        <v>Messieurs</v>
      </c>
      <c r="J3161" t="str">
        <f t="shared" si="588"/>
        <v>348.0</v>
      </c>
      <c r="K3161">
        <f t="shared" si="589"/>
        <v>3</v>
      </c>
      <c r="L3161" s="23" t="str">
        <f t="shared" si="590"/>
        <v>R9 </v>
      </c>
      <c r="M3161" s="23" t="s">
        <v>3100</v>
      </c>
      <c r="N3161" s="23" t="s">
        <v>3101</v>
      </c>
      <c r="O3161" s="23" t="s">
        <v>2525</v>
      </c>
      <c r="P3161" s="23">
        <v>31000</v>
      </c>
      <c r="Q3161" s="23">
        <v>0.86199999999999999</v>
      </c>
      <c r="R3161" s="23" t="s">
        <v>47</v>
      </c>
      <c r="S3161" s="23" t="s">
        <v>36</v>
      </c>
    </row>
    <row r="3162" spans="1:19" x14ac:dyDescent="0.35">
      <c r="A3162" s="23" t="str">
        <f t="shared" si="581"/>
        <v>Zuber Axel</v>
      </c>
      <c r="B3162" s="23" t="str">
        <f t="shared" si="582"/>
        <v>990.00.457.0</v>
      </c>
      <c r="C3162" s="23" t="str">
        <f t="shared" si="583"/>
        <v>R9</v>
      </c>
      <c r="D3162" s="23">
        <f t="shared" si="584"/>
        <v>0.75</v>
      </c>
      <c r="E3162" s="23" t="str">
        <f t="shared" si="585"/>
        <v>A</v>
      </c>
      <c r="F3162" s="23" t="str">
        <f t="shared" si="586"/>
        <v>S</v>
      </c>
      <c r="G3162" s="27" t="s">
        <v>497</v>
      </c>
      <c r="H3162" s="27" t="str">
        <f t="shared" si="591"/>
        <v/>
      </c>
      <c r="I3162" s="23" t="str">
        <f t="shared" si="587"/>
        <v>Messieurs</v>
      </c>
      <c r="J3162" t="str">
        <f t="shared" si="588"/>
        <v>457.0</v>
      </c>
      <c r="K3162">
        <f t="shared" si="589"/>
        <v>4</v>
      </c>
      <c r="L3162" s="23" t="str">
        <f t="shared" si="590"/>
        <v>R9 </v>
      </c>
      <c r="M3162" s="23" t="s">
        <v>1351</v>
      </c>
      <c r="N3162" s="23" t="s">
        <v>1352</v>
      </c>
      <c r="O3162" s="23" t="s">
        <v>2525</v>
      </c>
      <c r="P3162" s="23">
        <v>32606</v>
      </c>
      <c r="Q3162" s="23">
        <v>0.75</v>
      </c>
      <c r="R3162" s="23" t="s">
        <v>36</v>
      </c>
      <c r="S3162" s="23" t="s">
        <v>822</v>
      </c>
    </row>
    <row r="3163" spans="1:19" x14ac:dyDescent="0.35">
      <c r="A3163" s="23" t="str">
        <f t="shared" si="581"/>
        <v>Zucchello Jean</v>
      </c>
      <c r="B3163" s="23" t="str">
        <f t="shared" si="582"/>
        <v>991.49.408.0</v>
      </c>
      <c r="C3163" s="23" t="str">
        <f t="shared" si="583"/>
        <v>R7</v>
      </c>
      <c r="D3163" s="23">
        <f t="shared" si="584"/>
        <v>2.423</v>
      </c>
      <c r="E3163" s="23" t="str">
        <f t="shared" si="585"/>
        <v>75+</v>
      </c>
      <c r="F3163" s="23" t="str">
        <f t="shared" si="586"/>
        <v>A</v>
      </c>
      <c r="G3163" s="27" t="s">
        <v>1733</v>
      </c>
      <c r="H3163" s="27" t="str">
        <f t="shared" si="591"/>
        <v/>
      </c>
      <c r="I3163" s="23" t="str">
        <f t="shared" si="587"/>
        <v>Messieurs</v>
      </c>
      <c r="J3163" t="str">
        <f t="shared" si="588"/>
        <v>408.0</v>
      </c>
      <c r="K3163">
        <f t="shared" si="589"/>
        <v>4</v>
      </c>
      <c r="L3163" s="23" t="str">
        <f t="shared" si="590"/>
        <v>R7 </v>
      </c>
      <c r="M3163" s="23" t="s">
        <v>2010</v>
      </c>
      <c r="N3163" s="23" t="s">
        <v>2011</v>
      </c>
      <c r="O3163" s="23" t="s">
        <v>2518</v>
      </c>
      <c r="P3163" s="23">
        <v>16320</v>
      </c>
      <c r="Q3163" s="23">
        <v>2.423</v>
      </c>
      <c r="R3163" s="23" t="s">
        <v>155</v>
      </c>
      <c r="S3163" s="23" t="s">
        <v>36</v>
      </c>
    </row>
    <row r="3164" spans="1:19" x14ac:dyDescent="0.35">
      <c r="A3164" s="23" t="str">
        <f t="shared" si="581"/>
        <v>Zuercher Nicole</v>
      </c>
      <c r="B3164" s="23" t="str">
        <f t="shared" si="582"/>
        <v>995.73.877.0</v>
      </c>
      <c r="C3164" s="23" t="str">
        <f t="shared" si="583"/>
        <v>R7</v>
      </c>
      <c r="D3164" s="23">
        <f t="shared" si="584"/>
        <v>2.92</v>
      </c>
      <c r="E3164" s="23" t="str">
        <f t="shared" si="585"/>
        <v>50+</v>
      </c>
      <c r="F3164" s="23" t="str">
        <f t="shared" si="586"/>
        <v>A</v>
      </c>
      <c r="G3164" s="27" t="s">
        <v>4909</v>
      </c>
      <c r="H3164" s="27" t="str">
        <f t="shared" si="591"/>
        <v/>
      </c>
      <c r="I3164" s="23" t="str">
        <f t="shared" si="587"/>
        <v>Dames</v>
      </c>
      <c r="J3164" t="str">
        <f t="shared" si="588"/>
        <v>877.0</v>
      </c>
      <c r="K3164">
        <f t="shared" si="589"/>
        <v>8</v>
      </c>
      <c r="L3164" s="23" t="str">
        <f t="shared" si="590"/>
        <v>R7 </v>
      </c>
      <c r="M3164" s="23" t="s">
        <v>5669</v>
      </c>
      <c r="N3164" s="23" t="s">
        <v>5670</v>
      </c>
      <c r="O3164" s="23" t="s">
        <v>2518</v>
      </c>
      <c r="P3164" s="23">
        <v>4581</v>
      </c>
      <c r="Q3164" s="23">
        <v>2.92</v>
      </c>
      <c r="R3164" s="23" t="s">
        <v>39</v>
      </c>
      <c r="S3164" s="23" t="s">
        <v>36</v>
      </c>
    </row>
    <row r="3165" spans="1:19" x14ac:dyDescent="0.35">
      <c r="A3165" s="23" t="str">
        <f t="shared" si="581"/>
        <v>Zumbé Victoria</v>
      </c>
      <c r="B3165" s="23" t="str">
        <f t="shared" si="582"/>
        <v>993.14.552.0</v>
      </c>
      <c r="C3165" s="23" t="str">
        <f t="shared" si="583"/>
        <v>R9</v>
      </c>
      <c r="D3165" s="23">
        <f t="shared" si="584"/>
        <v>0.75</v>
      </c>
      <c r="E3165" s="23" t="str">
        <f t="shared" si="585"/>
        <v>12&amp;U</v>
      </c>
      <c r="F3165" s="23" t="str">
        <f t="shared" si="586"/>
        <v>A</v>
      </c>
      <c r="G3165" s="27" t="s">
        <v>1733</v>
      </c>
      <c r="H3165" s="27" t="str">
        <f t="shared" si="591"/>
        <v/>
      </c>
      <c r="I3165" s="23" t="str">
        <f t="shared" si="587"/>
        <v>Dames</v>
      </c>
      <c r="J3165" t="str">
        <f t="shared" si="588"/>
        <v>552.0</v>
      </c>
      <c r="K3165">
        <f t="shared" si="589"/>
        <v>5</v>
      </c>
      <c r="L3165" s="23" t="str">
        <f t="shared" si="590"/>
        <v>R9 </v>
      </c>
      <c r="M3165" s="23" t="s">
        <v>3938</v>
      </c>
      <c r="N3165" s="23" t="s">
        <v>3939</v>
      </c>
      <c r="O3165" s="23" t="s">
        <v>2525</v>
      </c>
      <c r="P3165" s="23">
        <v>11849</v>
      </c>
      <c r="Q3165" s="23">
        <v>0.75</v>
      </c>
      <c r="R3165" s="23" t="s">
        <v>50</v>
      </c>
      <c r="S3165" s="23" t="s">
        <v>36</v>
      </c>
    </row>
    <row r="3166" spans="1:19" x14ac:dyDescent="0.35">
      <c r="A3166" s="23" t="str">
        <f t="shared" si="581"/>
        <v>Zurcher Albane</v>
      </c>
      <c r="B3166" s="23" t="str">
        <f t="shared" si="582"/>
        <v>995.68.728.0</v>
      </c>
      <c r="C3166" s="23" t="str">
        <f t="shared" si="583"/>
        <v>R7</v>
      </c>
      <c r="D3166" s="23">
        <f t="shared" si="584"/>
        <v>1.8660000000000001</v>
      </c>
      <c r="E3166" s="23" t="str">
        <f t="shared" si="585"/>
        <v>55+</v>
      </c>
      <c r="F3166" s="23" t="str">
        <f t="shared" si="586"/>
        <v>A</v>
      </c>
      <c r="G3166" s="27" t="s">
        <v>26</v>
      </c>
      <c r="H3166" s="27" t="str">
        <f t="shared" si="591"/>
        <v/>
      </c>
      <c r="I3166" s="23" t="str">
        <f t="shared" si="587"/>
        <v>Dames</v>
      </c>
      <c r="J3166" t="str">
        <f t="shared" si="588"/>
        <v>728.0</v>
      </c>
      <c r="K3166">
        <f t="shared" si="589"/>
        <v>7</v>
      </c>
      <c r="L3166" s="23" t="str">
        <f t="shared" si="590"/>
        <v>R7 </v>
      </c>
      <c r="M3166" s="23" t="s">
        <v>157</v>
      </c>
      <c r="N3166" s="23" t="s">
        <v>158</v>
      </c>
      <c r="O3166" s="23" t="s">
        <v>2518</v>
      </c>
      <c r="P3166" s="23">
        <v>7292</v>
      </c>
      <c r="Q3166" s="23">
        <v>1.8660000000000001</v>
      </c>
      <c r="R3166" s="23" t="s">
        <v>53</v>
      </c>
      <c r="S3166" s="23" t="s">
        <v>36</v>
      </c>
    </row>
    <row r="3167" spans="1:19" x14ac:dyDescent="0.35">
      <c r="A3167" s="23" t="str">
        <f t="shared" si="581"/>
        <v>Zürcher Quentin</v>
      </c>
      <c r="B3167" s="23" t="str">
        <f t="shared" si="582"/>
        <v>749.05.127.0</v>
      </c>
      <c r="C3167" s="23" t="str">
        <f t="shared" si="583"/>
        <v>R9</v>
      </c>
      <c r="D3167" s="23">
        <f t="shared" si="584"/>
        <v>0.745</v>
      </c>
      <c r="E3167" s="23" t="str">
        <f t="shared" si="585"/>
        <v>A</v>
      </c>
      <c r="F3167" s="23" t="str">
        <f t="shared" si="586"/>
        <v>A</v>
      </c>
      <c r="G3167" s="27" t="s">
        <v>27</v>
      </c>
      <c r="H3167" s="27" t="str">
        <f t="shared" si="591"/>
        <v/>
      </c>
      <c r="I3167" s="23" t="str">
        <f t="shared" si="587"/>
        <v>Messieurs</v>
      </c>
      <c r="J3167" t="str">
        <f t="shared" si="588"/>
        <v>127.0</v>
      </c>
      <c r="K3167">
        <f t="shared" si="589"/>
        <v>1</v>
      </c>
      <c r="L3167" s="23" t="str">
        <f t="shared" si="590"/>
        <v>R9 </v>
      </c>
      <c r="M3167" s="23" t="s">
        <v>6059</v>
      </c>
      <c r="N3167" s="23" t="s">
        <v>6060</v>
      </c>
      <c r="O3167" s="23" t="s">
        <v>2525</v>
      </c>
      <c r="P3167" s="23">
        <v>44992</v>
      </c>
      <c r="Q3167" s="23">
        <v>0.745</v>
      </c>
      <c r="R3167" s="23" t="s">
        <v>36</v>
      </c>
      <c r="S3167" s="23" t="s">
        <v>36</v>
      </c>
    </row>
    <row r="3168" spans="1:19" x14ac:dyDescent="0.35">
      <c r="A3168" s="23" t="str">
        <f t="shared" si="581"/>
        <v>Zweili Philippe</v>
      </c>
      <c r="B3168" s="23" t="str">
        <f t="shared" si="582"/>
        <v>998.56.212.0</v>
      </c>
      <c r="C3168" s="23" t="str">
        <f t="shared" si="583"/>
        <v>R5</v>
      </c>
      <c r="D3168" s="23">
        <f t="shared" si="584"/>
        <v>4.9560000000000004</v>
      </c>
      <c r="E3168" s="23" t="str">
        <f t="shared" si="585"/>
        <v>70+</v>
      </c>
      <c r="F3168" s="23" t="str">
        <f t="shared" si="586"/>
        <v>A</v>
      </c>
      <c r="G3168" s="27" t="s">
        <v>4910</v>
      </c>
      <c r="H3168" s="27" t="str">
        <f t="shared" si="591"/>
        <v/>
      </c>
      <c r="I3168" s="23" t="str">
        <f t="shared" si="587"/>
        <v>Messieurs</v>
      </c>
      <c r="J3168" t="str">
        <f t="shared" si="588"/>
        <v>212.0</v>
      </c>
      <c r="K3168">
        <f t="shared" si="589"/>
        <v>2</v>
      </c>
      <c r="L3168" s="23" t="str">
        <f t="shared" si="590"/>
        <v>R5 </v>
      </c>
      <c r="M3168" s="23" t="s">
        <v>6329</v>
      </c>
      <c r="N3168" s="23" t="s">
        <v>6330</v>
      </c>
      <c r="O3168" s="23" t="s">
        <v>2536</v>
      </c>
      <c r="P3168" s="23">
        <v>4412</v>
      </c>
      <c r="Q3168" s="23">
        <v>4.9560000000000004</v>
      </c>
      <c r="R3168" s="23" t="s">
        <v>144</v>
      </c>
      <c r="S3168" s="23" t="s">
        <v>36</v>
      </c>
    </row>
    <row r="3169" spans="1:19" x14ac:dyDescent="0.35">
      <c r="A3169" s="23" t="str">
        <f t="shared" si="581"/>
        <v>Zwygart Juliette</v>
      </c>
      <c r="B3169" s="23" t="str">
        <f t="shared" si="582"/>
        <v>998.78.754.0</v>
      </c>
      <c r="C3169" s="23" t="str">
        <f t="shared" si="583"/>
        <v>R5</v>
      </c>
      <c r="D3169" s="23">
        <f t="shared" si="584"/>
        <v>5.0350000000000001</v>
      </c>
      <c r="E3169" s="23" t="str">
        <f t="shared" si="585"/>
        <v>45+</v>
      </c>
      <c r="F3169" s="23" t="str">
        <f t="shared" si="586"/>
        <v>A</v>
      </c>
      <c r="G3169" s="27" t="s">
        <v>3274</v>
      </c>
      <c r="H3169" s="27" t="str">
        <f t="shared" si="591"/>
        <v/>
      </c>
      <c r="I3169" s="23" t="str">
        <f t="shared" si="587"/>
        <v>Dames</v>
      </c>
      <c r="J3169" t="str">
        <f t="shared" si="588"/>
        <v>754.0</v>
      </c>
      <c r="K3169">
        <f t="shared" si="589"/>
        <v>7</v>
      </c>
      <c r="L3169" s="23" t="str">
        <f t="shared" si="590"/>
        <v>R5 </v>
      </c>
      <c r="M3169" s="23" t="s">
        <v>3642</v>
      </c>
      <c r="N3169" s="23" t="s">
        <v>3643</v>
      </c>
      <c r="O3169" s="23" t="s">
        <v>2536</v>
      </c>
      <c r="P3169" s="23">
        <v>1505</v>
      </c>
      <c r="Q3169" s="23">
        <v>5.0350000000000001</v>
      </c>
      <c r="R3169" s="23" t="s">
        <v>76</v>
      </c>
      <c r="S3169" s="23" t="s">
        <v>36</v>
      </c>
    </row>
    <row r="3170" spans="1:19" x14ac:dyDescent="0.35">
      <c r="A3170" s="23" t="str">
        <f t="shared" si="581"/>
        <v>Zysset Caroline</v>
      </c>
      <c r="B3170" s="23" t="str">
        <f t="shared" si="582"/>
        <v>999.84.635.0</v>
      </c>
      <c r="C3170" s="23" t="str">
        <f t="shared" si="583"/>
        <v>R8</v>
      </c>
      <c r="D3170" s="23">
        <f t="shared" si="584"/>
        <v>1.536</v>
      </c>
      <c r="E3170" s="23" t="str">
        <f t="shared" si="585"/>
        <v>40+</v>
      </c>
      <c r="F3170" s="23" t="str">
        <f t="shared" si="586"/>
        <v>A</v>
      </c>
      <c r="G3170" s="27" t="s">
        <v>1733</v>
      </c>
      <c r="H3170" s="27" t="str">
        <f t="shared" si="591"/>
        <v/>
      </c>
      <c r="I3170" s="23" t="str">
        <f t="shared" si="587"/>
        <v>Dames</v>
      </c>
      <c r="J3170" t="str">
        <f t="shared" si="588"/>
        <v>635.0</v>
      </c>
      <c r="K3170">
        <f t="shared" si="589"/>
        <v>6</v>
      </c>
      <c r="L3170" s="23" t="str">
        <f t="shared" si="590"/>
        <v>R8 </v>
      </c>
      <c r="M3170" s="23" t="s">
        <v>3934</v>
      </c>
      <c r="N3170" s="23" t="s">
        <v>3935</v>
      </c>
      <c r="O3170" s="23" t="s">
        <v>2522</v>
      </c>
      <c r="P3170" s="23">
        <v>8463</v>
      </c>
      <c r="Q3170" s="23">
        <v>1.536</v>
      </c>
      <c r="R3170" s="23" t="s">
        <v>68</v>
      </c>
      <c r="S3170" s="23" t="s">
        <v>36</v>
      </c>
    </row>
    <row r="3171" spans="1:19" x14ac:dyDescent="0.35">
      <c r="A3171" s="23" t="str">
        <f t="shared" si="581"/>
        <v>Zysset Thierry</v>
      </c>
      <c r="B3171" s="23" t="str">
        <f t="shared" si="582"/>
        <v>999.83.355.0</v>
      </c>
      <c r="C3171" s="23" t="str">
        <f t="shared" si="583"/>
        <v>R9</v>
      </c>
      <c r="D3171" s="23">
        <f t="shared" si="584"/>
        <v>0.75</v>
      </c>
      <c r="E3171" s="23" t="str">
        <f t="shared" si="585"/>
        <v>40+</v>
      </c>
      <c r="F3171" s="23" t="str">
        <f t="shared" si="586"/>
        <v>S</v>
      </c>
      <c r="G3171" s="27" t="s">
        <v>1733</v>
      </c>
      <c r="H3171" s="27" t="str">
        <f t="shared" si="591"/>
        <v/>
      </c>
      <c r="I3171" s="23" t="str">
        <f t="shared" si="587"/>
        <v>Messieurs</v>
      </c>
      <c r="J3171" t="str">
        <f t="shared" si="588"/>
        <v>355.0</v>
      </c>
      <c r="K3171">
        <f t="shared" si="589"/>
        <v>3</v>
      </c>
      <c r="L3171" s="23" t="str">
        <f t="shared" si="590"/>
        <v>R9 </v>
      </c>
      <c r="M3171" s="23" t="s">
        <v>1842</v>
      </c>
      <c r="N3171" s="23" t="s">
        <v>1843</v>
      </c>
      <c r="O3171" s="23" t="s">
        <v>2525</v>
      </c>
      <c r="P3171" s="23">
        <v>32606</v>
      </c>
      <c r="Q3171" s="23">
        <v>0.75</v>
      </c>
      <c r="R3171" s="23" t="s">
        <v>68</v>
      </c>
      <c r="S3171" s="23" t="s">
        <v>822</v>
      </c>
    </row>
    <row r="3172" spans="1:19" x14ac:dyDescent="0.35">
      <c r="H3172" s="34"/>
    </row>
  </sheetData>
  <sheetProtection algorithmName="SHA-512" hashValue="sTQroqyVR0XQoxtZnSnn6gL486M0HM0ihXrGrDw8Yy2MwUdPUN9EL4qpHhY5qj1xtGCCMzVWL1qL97GoRIH8/A==" saltValue="WcwaDmu7iUT3IkGqXMl+Eg==" spinCount="100000" sheet="1" objects="1" scenarios="1"/>
  <autoFilter ref="A1:G1" xr:uid="{00000000-0001-0000-0200-000000000000}"/>
  <sortState xmlns:xlrd2="http://schemas.microsoft.com/office/spreadsheetml/2017/richdata2" ref="A2:S3171">
    <sortCondition ref="N2:N3171"/>
    <sortCondition ref="G2:G3171"/>
  </sortState>
  <pageMargins left="0.70866141732283472" right="0.70866141732283472" top="0.74803149606299213" bottom="0.74803149606299213" header="0.31496062992125984" footer="0.31496062992125984"/>
  <pageSetup paperSize="9" scale="74" fitToHeight="10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37"/>
  <sheetViews>
    <sheetView topLeftCell="H1" zoomScale="80" zoomScaleNormal="80" workbookViewId="0">
      <selection activeCell="T218" sqref="T218"/>
    </sheetView>
  </sheetViews>
  <sheetFormatPr baseColWidth="10" defaultRowHeight="12.75" x14ac:dyDescent="0.35"/>
  <cols>
    <col min="1" max="1" width="11.73046875" bestFit="1" customWidth="1"/>
    <col min="2" max="2" width="26.7304687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7.132812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1039</v>
      </c>
      <c r="B3" s="23" t="s">
        <v>1040</v>
      </c>
      <c r="C3" s="23" t="s">
        <v>2525</v>
      </c>
      <c r="D3" s="23">
        <v>11849</v>
      </c>
      <c r="E3" s="23">
        <v>0.75</v>
      </c>
      <c r="F3" s="23" t="s">
        <v>68</v>
      </c>
      <c r="G3" s="23" t="s">
        <v>822</v>
      </c>
      <c r="I3" s="23" t="s">
        <v>1037</v>
      </c>
      <c r="J3" s="23" t="s">
        <v>1038</v>
      </c>
      <c r="K3" s="23" t="s">
        <v>2517</v>
      </c>
      <c r="L3" s="23">
        <v>8294</v>
      </c>
      <c r="M3" s="23">
        <v>3.8639999999999999</v>
      </c>
      <c r="N3" s="23" t="s">
        <v>39</v>
      </c>
      <c r="O3" s="23" t="s">
        <v>36</v>
      </c>
    </row>
    <row r="4" spans="1:15" x14ac:dyDescent="0.35">
      <c r="A4" s="23" t="s">
        <v>556</v>
      </c>
      <c r="B4" s="23" t="s">
        <v>557</v>
      </c>
      <c r="C4" s="23" t="s">
        <v>2522</v>
      </c>
      <c r="D4" s="23">
        <v>9202</v>
      </c>
      <c r="E4" s="23">
        <v>1.3540000000000001</v>
      </c>
      <c r="F4" s="23" t="s">
        <v>71</v>
      </c>
      <c r="G4" s="23" t="s">
        <v>822</v>
      </c>
      <c r="I4" s="23" t="s">
        <v>2191</v>
      </c>
      <c r="J4" s="23" t="s">
        <v>2192</v>
      </c>
      <c r="K4" s="23" t="s">
        <v>2536</v>
      </c>
      <c r="L4" s="23">
        <v>4613</v>
      </c>
      <c r="M4" s="23">
        <v>4.88</v>
      </c>
      <c r="N4" s="23" t="s">
        <v>36</v>
      </c>
      <c r="O4" s="23" t="s">
        <v>36</v>
      </c>
    </row>
    <row r="5" spans="1:15" x14ac:dyDescent="0.35">
      <c r="A5" s="23" t="s">
        <v>2799</v>
      </c>
      <c r="B5" s="23" t="s">
        <v>2800</v>
      </c>
      <c r="C5" s="23" t="s">
        <v>2517</v>
      </c>
      <c r="D5" s="23">
        <v>2590</v>
      </c>
      <c r="E5" s="23">
        <v>4.0739999999999998</v>
      </c>
      <c r="F5" s="23" t="s">
        <v>42</v>
      </c>
      <c r="G5" s="23" t="s">
        <v>36</v>
      </c>
      <c r="I5" s="23" t="s">
        <v>2230</v>
      </c>
      <c r="J5" s="23" t="s">
        <v>2231</v>
      </c>
      <c r="K5" s="23" t="s">
        <v>2525</v>
      </c>
      <c r="L5" s="23">
        <v>31542</v>
      </c>
      <c r="M5" s="23">
        <v>0.82199999999999995</v>
      </c>
      <c r="N5" s="23" t="s">
        <v>71</v>
      </c>
      <c r="O5" s="23" t="s">
        <v>822</v>
      </c>
    </row>
    <row r="6" spans="1:15" x14ac:dyDescent="0.35">
      <c r="A6" s="23" t="s">
        <v>2578</v>
      </c>
      <c r="B6" s="23" t="s">
        <v>2579</v>
      </c>
      <c r="C6" s="23" t="s">
        <v>2517</v>
      </c>
      <c r="D6" s="23">
        <v>3693</v>
      </c>
      <c r="E6" s="23">
        <v>3.395</v>
      </c>
      <c r="F6" s="23" t="s">
        <v>76</v>
      </c>
      <c r="G6" s="23" t="s">
        <v>36</v>
      </c>
      <c r="I6" s="23" t="s">
        <v>1705</v>
      </c>
      <c r="J6" s="23" t="s">
        <v>1706</v>
      </c>
      <c r="K6" s="23" t="s">
        <v>2522</v>
      </c>
      <c r="L6" s="23">
        <v>25592</v>
      </c>
      <c r="M6" s="23">
        <v>1.3129999999999999</v>
      </c>
      <c r="N6" s="23" t="s">
        <v>36</v>
      </c>
      <c r="O6" s="23" t="s">
        <v>822</v>
      </c>
    </row>
    <row r="7" spans="1:15" x14ac:dyDescent="0.35">
      <c r="A7" s="23" t="s">
        <v>1707</v>
      </c>
      <c r="B7" s="23" t="s">
        <v>1708</v>
      </c>
      <c r="C7" s="23" t="s">
        <v>2525</v>
      </c>
      <c r="D7" s="23">
        <v>11849</v>
      </c>
      <c r="E7" s="23">
        <v>0.75</v>
      </c>
      <c r="F7" s="23" t="s">
        <v>36</v>
      </c>
      <c r="G7" s="23" t="s">
        <v>822</v>
      </c>
      <c r="I7" s="23" t="s">
        <v>558</v>
      </c>
      <c r="J7" s="23" t="s">
        <v>559</v>
      </c>
      <c r="K7" s="23" t="s">
        <v>2525</v>
      </c>
      <c r="L7" s="23">
        <v>32606</v>
      </c>
      <c r="M7" s="23">
        <v>0.75</v>
      </c>
      <c r="N7" s="23" t="s">
        <v>36</v>
      </c>
      <c r="O7" s="23" t="s">
        <v>822</v>
      </c>
    </row>
    <row r="8" spans="1:15" x14ac:dyDescent="0.35">
      <c r="A8" s="23" t="s">
        <v>1691</v>
      </c>
      <c r="B8" s="23" t="s">
        <v>1692</v>
      </c>
      <c r="C8" s="23" t="s">
        <v>2518</v>
      </c>
      <c r="D8" s="23">
        <v>4579</v>
      </c>
      <c r="E8" s="23">
        <v>2.92</v>
      </c>
      <c r="F8" s="23" t="s">
        <v>96</v>
      </c>
      <c r="G8" s="23" t="s">
        <v>36</v>
      </c>
      <c r="I8" s="23" t="s">
        <v>593</v>
      </c>
      <c r="J8" s="23" t="s">
        <v>594</v>
      </c>
      <c r="K8" s="23" t="s">
        <v>2525</v>
      </c>
      <c r="L8" s="23">
        <v>32606</v>
      </c>
      <c r="M8" s="23">
        <v>0.75</v>
      </c>
      <c r="N8" s="23" t="s">
        <v>47</v>
      </c>
      <c r="O8" s="23" t="s">
        <v>822</v>
      </c>
    </row>
    <row r="9" spans="1:15" x14ac:dyDescent="0.35">
      <c r="A9" s="23" t="s">
        <v>1059</v>
      </c>
      <c r="B9" s="23" t="s">
        <v>1060</v>
      </c>
      <c r="C9" s="23" t="s">
        <v>2525</v>
      </c>
      <c r="D9" s="23">
        <v>11849</v>
      </c>
      <c r="E9" s="23">
        <v>0.75</v>
      </c>
      <c r="F9" s="23" t="s">
        <v>42</v>
      </c>
      <c r="G9" s="23" t="s">
        <v>822</v>
      </c>
      <c r="I9" s="23" t="s">
        <v>1041</v>
      </c>
      <c r="J9" s="23" t="s">
        <v>1042</v>
      </c>
      <c r="K9" s="23" t="s">
        <v>2525</v>
      </c>
      <c r="L9" s="23">
        <v>32606</v>
      </c>
      <c r="M9" s="23">
        <v>0.75</v>
      </c>
      <c r="N9" s="23" t="s">
        <v>36</v>
      </c>
      <c r="O9" s="23" t="s">
        <v>822</v>
      </c>
    </row>
    <row r="10" spans="1:15" x14ac:dyDescent="0.35">
      <c r="A10" s="23" t="s">
        <v>570</v>
      </c>
      <c r="B10" s="23" t="s">
        <v>571</v>
      </c>
      <c r="C10" s="23" t="s">
        <v>2522</v>
      </c>
      <c r="D10" s="23">
        <v>8253</v>
      </c>
      <c r="E10" s="23">
        <v>1.5920000000000001</v>
      </c>
      <c r="F10" s="23" t="s">
        <v>144</v>
      </c>
      <c r="G10" s="23" t="s">
        <v>36</v>
      </c>
      <c r="I10" s="23" t="s">
        <v>5614</v>
      </c>
      <c r="J10" s="23" t="s">
        <v>5615</v>
      </c>
      <c r="K10" s="23" t="s">
        <v>2536</v>
      </c>
      <c r="L10" s="23">
        <v>3984</v>
      </c>
      <c r="M10" s="23">
        <v>5.125</v>
      </c>
      <c r="N10" s="23" t="s">
        <v>36</v>
      </c>
      <c r="O10" s="23" t="s">
        <v>36</v>
      </c>
    </row>
    <row r="11" spans="1:15" x14ac:dyDescent="0.35">
      <c r="A11" s="23" t="s">
        <v>1061</v>
      </c>
      <c r="B11" s="23" t="s">
        <v>1062</v>
      </c>
      <c r="C11" s="23" t="s">
        <v>2525</v>
      </c>
      <c r="D11" s="23">
        <v>11849</v>
      </c>
      <c r="E11" s="23">
        <v>0.75</v>
      </c>
      <c r="F11" s="23" t="s">
        <v>53</v>
      </c>
      <c r="G11" s="23" t="s">
        <v>822</v>
      </c>
      <c r="I11" s="23" t="s">
        <v>625</v>
      </c>
      <c r="J11" s="23" t="s">
        <v>626</v>
      </c>
      <c r="K11" s="23" t="s">
        <v>2525</v>
      </c>
      <c r="L11" s="23">
        <v>32606</v>
      </c>
      <c r="M11" s="23">
        <v>0.75</v>
      </c>
      <c r="N11" s="23" t="s">
        <v>156</v>
      </c>
      <c r="O11" s="23" t="s">
        <v>822</v>
      </c>
    </row>
    <row r="12" spans="1:15" x14ac:dyDescent="0.35">
      <c r="A12" s="23" t="s">
        <v>2797</v>
      </c>
      <c r="B12" s="23" t="s">
        <v>2798</v>
      </c>
      <c r="C12" s="23" t="s">
        <v>2522</v>
      </c>
      <c r="D12" s="23">
        <v>9066</v>
      </c>
      <c r="E12" s="23">
        <v>1.39</v>
      </c>
      <c r="F12" s="23" t="s">
        <v>47</v>
      </c>
      <c r="G12" s="23" t="s">
        <v>36</v>
      </c>
      <c r="I12" s="23" t="s">
        <v>1043</v>
      </c>
      <c r="J12" s="23" t="s">
        <v>1044</v>
      </c>
      <c r="K12" s="23" t="s">
        <v>2525</v>
      </c>
      <c r="L12" s="23">
        <v>32606</v>
      </c>
      <c r="M12" s="23">
        <v>0.75</v>
      </c>
      <c r="N12" s="23" t="s">
        <v>36</v>
      </c>
      <c r="O12" s="23" t="s">
        <v>822</v>
      </c>
    </row>
    <row r="13" spans="1:15" x14ac:dyDescent="0.35">
      <c r="A13" s="23" t="s">
        <v>532</v>
      </c>
      <c r="B13" s="23" t="s">
        <v>533</v>
      </c>
      <c r="C13" s="23" t="s">
        <v>2536</v>
      </c>
      <c r="D13" s="23">
        <v>1815</v>
      </c>
      <c r="E13" s="23">
        <v>4.7</v>
      </c>
      <c r="F13" s="23" t="s">
        <v>47</v>
      </c>
      <c r="G13" s="23" t="s">
        <v>36</v>
      </c>
      <c r="I13" s="23" t="s">
        <v>2817</v>
      </c>
      <c r="J13" s="23" t="s">
        <v>2818</v>
      </c>
      <c r="K13" s="23" t="s">
        <v>2522</v>
      </c>
      <c r="L13" s="23">
        <v>28901</v>
      </c>
      <c r="M13" s="23">
        <v>1.0169999999999999</v>
      </c>
      <c r="N13" s="23" t="s">
        <v>50</v>
      </c>
      <c r="O13" s="23" t="s">
        <v>822</v>
      </c>
    </row>
    <row r="14" spans="1:15" x14ac:dyDescent="0.35">
      <c r="A14" s="23" t="s">
        <v>1083</v>
      </c>
      <c r="B14" s="23" t="s">
        <v>1084</v>
      </c>
      <c r="C14" s="23" t="s">
        <v>2522</v>
      </c>
      <c r="D14" s="23">
        <v>9090</v>
      </c>
      <c r="E14" s="23">
        <v>1.383</v>
      </c>
      <c r="F14" s="23" t="s">
        <v>36</v>
      </c>
      <c r="G14" s="23" t="s">
        <v>822</v>
      </c>
      <c r="I14" s="23" t="s">
        <v>2601</v>
      </c>
      <c r="J14" s="23" t="s">
        <v>2602</v>
      </c>
      <c r="K14" s="23" t="s">
        <v>2522</v>
      </c>
      <c r="L14" s="23">
        <v>23747</v>
      </c>
      <c r="M14" s="23">
        <v>1.4910000000000001</v>
      </c>
      <c r="N14" s="23" t="s">
        <v>81</v>
      </c>
      <c r="O14" s="23" t="s">
        <v>36</v>
      </c>
    </row>
    <row r="15" spans="1:15" x14ac:dyDescent="0.35">
      <c r="A15" s="23" t="s">
        <v>590</v>
      </c>
      <c r="B15" s="23" t="s">
        <v>2572</v>
      </c>
      <c r="C15" s="23" t="s">
        <v>2518</v>
      </c>
      <c r="D15" s="23">
        <v>5086</v>
      </c>
      <c r="E15" s="23">
        <v>2.677</v>
      </c>
      <c r="F15" s="23" t="s">
        <v>96</v>
      </c>
      <c r="G15" s="23" t="s">
        <v>36</v>
      </c>
      <c r="I15" s="23" t="s">
        <v>1045</v>
      </c>
      <c r="J15" s="23" t="s">
        <v>1046</v>
      </c>
      <c r="K15" s="23" t="s">
        <v>2525</v>
      </c>
      <c r="L15" s="23">
        <v>32606</v>
      </c>
      <c r="M15" s="23">
        <v>0.75</v>
      </c>
      <c r="N15" s="23" t="s">
        <v>36</v>
      </c>
      <c r="O15" s="23" t="s">
        <v>822</v>
      </c>
    </row>
    <row r="16" spans="1:15" x14ac:dyDescent="0.35">
      <c r="A16" s="23" t="s">
        <v>2575</v>
      </c>
      <c r="B16" s="23" t="s">
        <v>1089</v>
      </c>
      <c r="C16" s="23" t="s">
        <v>2525</v>
      </c>
      <c r="D16" s="23">
        <v>11849</v>
      </c>
      <c r="E16" s="23">
        <v>0.75</v>
      </c>
      <c r="F16" s="23" t="s">
        <v>96</v>
      </c>
      <c r="G16" s="23" t="s">
        <v>822</v>
      </c>
      <c r="I16" s="23" t="s">
        <v>1047</v>
      </c>
      <c r="J16" s="23" t="s">
        <v>1048</v>
      </c>
      <c r="K16" s="23" t="s">
        <v>2525</v>
      </c>
      <c r="L16" s="23">
        <v>32606</v>
      </c>
      <c r="M16" s="23">
        <v>0.75</v>
      </c>
      <c r="N16" s="23" t="s">
        <v>36</v>
      </c>
      <c r="O16" s="23" t="s">
        <v>822</v>
      </c>
    </row>
    <row r="17" spans="1:15" x14ac:dyDescent="0.35">
      <c r="A17" s="23" t="s">
        <v>1090</v>
      </c>
      <c r="B17" s="23" t="s">
        <v>1091</v>
      </c>
      <c r="C17" s="23" t="s">
        <v>2525</v>
      </c>
      <c r="D17" s="23">
        <v>11849</v>
      </c>
      <c r="E17" s="23">
        <v>0.75</v>
      </c>
      <c r="F17" s="23" t="s">
        <v>53</v>
      </c>
      <c r="G17" s="23" t="s">
        <v>822</v>
      </c>
      <c r="I17" s="23" t="s">
        <v>5639</v>
      </c>
      <c r="J17" s="23" t="s">
        <v>5640</v>
      </c>
      <c r="K17" s="23" t="s">
        <v>2525</v>
      </c>
      <c r="L17" s="23">
        <v>32606</v>
      </c>
      <c r="M17" s="23">
        <v>0.75</v>
      </c>
      <c r="N17" s="23" t="s">
        <v>106</v>
      </c>
      <c r="O17" s="23" t="s">
        <v>36</v>
      </c>
    </row>
    <row r="18" spans="1:15" x14ac:dyDescent="0.35">
      <c r="A18" s="23" t="s">
        <v>576</v>
      </c>
      <c r="B18" s="23" t="s">
        <v>577</v>
      </c>
      <c r="C18" s="23" t="s">
        <v>2522</v>
      </c>
      <c r="D18" s="23">
        <v>7828</v>
      </c>
      <c r="E18" s="23">
        <v>1.7170000000000001</v>
      </c>
      <c r="F18" s="23" t="s">
        <v>155</v>
      </c>
      <c r="G18" s="23" t="s">
        <v>822</v>
      </c>
      <c r="I18" s="23" t="s">
        <v>1049</v>
      </c>
      <c r="J18" s="23" t="s">
        <v>1050</v>
      </c>
      <c r="K18" s="23" t="s">
        <v>2525</v>
      </c>
      <c r="L18" s="23">
        <v>32606</v>
      </c>
      <c r="M18" s="23">
        <v>0.75</v>
      </c>
      <c r="N18" s="23" t="s">
        <v>39</v>
      </c>
      <c r="O18" s="23" t="s">
        <v>822</v>
      </c>
    </row>
    <row r="19" spans="1:15" x14ac:dyDescent="0.35">
      <c r="A19" s="23" t="s">
        <v>1693</v>
      </c>
      <c r="B19" s="23" t="s">
        <v>1694</v>
      </c>
      <c r="C19" s="23" t="s">
        <v>2517</v>
      </c>
      <c r="D19" s="23">
        <v>4008</v>
      </c>
      <c r="E19" s="23">
        <v>3.21</v>
      </c>
      <c r="F19" s="23" t="s">
        <v>53</v>
      </c>
      <c r="G19" s="23" t="s">
        <v>36</v>
      </c>
      <c r="I19" s="23" t="s">
        <v>2595</v>
      </c>
      <c r="J19" s="23" t="s">
        <v>2596</v>
      </c>
      <c r="K19" s="23" t="s">
        <v>2525</v>
      </c>
      <c r="L19" s="23">
        <v>32606</v>
      </c>
      <c r="M19" s="23">
        <v>0.75</v>
      </c>
      <c r="N19" s="23" t="s">
        <v>85</v>
      </c>
      <c r="O19" s="23" t="s">
        <v>822</v>
      </c>
    </row>
    <row r="20" spans="1:15" x14ac:dyDescent="0.35">
      <c r="A20" s="23" t="s">
        <v>2795</v>
      </c>
      <c r="B20" s="23" t="s">
        <v>2796</v>
      </c>
      <c r="C20" s="23" t="s">
        <v>2522</v>
      </c>
      <c r="D20" s="23">
        <v>9548</v>
      </c>
      <c r="E20" s="23">
        <v>1.274</v>
      </c>
      <c r="F20" s="23" t="s">
        <v>144</v>
      </c>
      <c r="G20" s="23" t="s">
        <v>36</v>
      </c>
      <c r="I20" s="23" t="s">
        <v>1051</v>
      </c>
      <c r="J20" s="23" t="s">
        <v>1052</v>
      </c>
      <c r="K20" s="23" t="s">
        <v>2525</v>
      </c>
      <c r="L20" s="23">
        <v>32606</v>
      </c>
      <c r="M20" s="23">
        <v>0.75</v>
      </c>
      <c r="N20" s="23" t="s">
        <v>36</v>
      </c>
      <c r="O20" s="23" t="s">
        <v>822</v>
      </c>
    </row>
    <row r="21" spans="1:15" x14ac:dyDescent="0.35">
      <c r="A21" s="23" t="s">
        <v>564</v>
      </c>
      <c r="B21" s="23" t="s">
        <v>565</v>
      </c>
      <c r="C21" s="23" t="s">
        <v>2522</v>
      </c>
      <c r="D21" s="23">
        <v>8777</v>
      </c>
      <c r="E21" s="23">
        <v>1.4530000000000001</v>
      </c>
      <c r="F21" s="23" t="s">
        <v>96</v>
      </c>
      <c r="G21" s="23" t="s">
        <v>822</v>
      </c>
      <c r="I21" s="23" t="s">
        <v>1053</v>
      </c>
      <c r="J21" s="23" t="s">
        <v>1054</v>
      </c>
      <c r="K21" s="23" t="s">
        <v>2525</v>
      </c>
      <c r="L21" s="23">
        <v>32606</v>
      </c>
      <c r="M21" s="23">
        <v>0.75</v>
      </c>
      <c r="N21" s="23" t="s">
        <v>36</v>
      </c>
      <c r="O21" s="23" t="s">
        <v>822</v>
      </c>
    </row>
    <row r="22" spans="1:15" x14ac:dyDescent="0.35">
      <c r="A22" s="23" t="s">
        <v>5612</v>
      </c>
      <c r="B22" s="23" t="s">
        <v>5613</v>
      </c>
      <c r="C22" s="23" t="s">
        <v>2536</v>
      </c>
      <c r="D22" s="23">
        <v>1575</v>
      </c>
      <c r="E22" s="23">
        <v>4.9889999999999999</v>
      </c>
      <c r="F22" s="23" t="s">
        <v>53</v>
      </c>
      <c r="G22" s="23" t="s">
        <v>36</v>
      </c>
      <c r="I22" s="23" t="s">
        <v>5653</v>
      </c>
      <c r="J22" s="23" t="s">
        <v>5654</v>
      </c>
      <c r="K22" s="23" t="s">
        <v>2525</v>
      </c>
      <c r="L22" s="23">
        <v>44992</v>
      </c>
      <c r="M22" s="23">
        <v>0.745</v>
      </c>
      <c r="N22" s="23" t="s">
        <v>68</v>
      </c>
      <c r="O22" s="23" t="s">
        <v>36</v>
      </c>
    </row>
    <row r="23" spans="1:15" x14ac:dyDescent="0.35">
      <c r="A23" s="23" t="s">
        <v>1112</v>
      </c>
      <c r="B23" s="23" t="s">
        <v>1113</v>
      </c>
      <c r="C23" s="23" t="s">
        <v>2525</v>
      </c>
      <c r="D23" s="23">
        <v>11849</v>
      </c>
      <c r="E23" s="23">
        <v>0.75</v>
      </c>
      <c r="F23" s="23" t="s">
        <v>53</v>
      </c>
      <c r="G23" s="23" t="s">
        <v>822</v>
      </c>
      <c r="I23" s="23" t="s">
        <v>3263</v>
      </c>
      <c r="J23" s="23" t="s">
        <v>5626</v>
      </c>
      <c r="K23" s="23" t="s">
        <v>2517</v>
      </c>
      <c r="L23" s="23">
        <v>8807</v>
      </c>
      <c r="M23" s="23">
        <v>3.7410000000000001</v>
      </c>
      <c r="N23" s="23" t="s">
        <v>85</v>
      </c>
      <c r="O23" s="23" t="s">
        <v>36</v>
      </c>
    </row>
    <row r="24" spans="1:15" x14ac:dyDescent="0.35">
      <c r="A24" s="23" t="s">
        <v>1114</v>
      </c>
      <c r="B24" s="23" t="s">
        <v>1115</v>
      </c>
      <c r="C24" s="23" t="s">
        <v>2525</v>
      </c>
      <c r="D24" s="23">
        <v>11849</v>
      </c>
      <c r="E24" s="23">
        <v>0.75</v>
      </c>
      <c r="F24" s="23" t="s">
        <v>35</v>
      </c>
      <c r="G24" s="23" t="s">
        <v>822</v>
      </c>
      <c r="I24" s="23" t="s">
        <v>3264</v>
      </c>
      <c r="J24" s="23" t="s">
        <v>3265</v>
      </c>
      <c r="K24" s="23" t="s">
        <v>2517</v>
      </c>
      <c r="L24" s="23">
        <v>5912</v>
      </c>
      <c r="M24" s="23">
        <v>4.4770000000000003</v>
      </c>
      <c r="N24" s="23" t="s">
        <v>81</v>
      </c>
      <c r="O24" s="23" t="s">
        <v>36</v>
      </c>
    </row>
    <row r="25" spans="1:15" x14ac:dyDescent="0.35">
      <c r="A25" s="23" t="s">
        <v>3278</v>
      </c>
      <c r="B25" s="23" t="s">
        <v>3279</v>
      </c>
      <c r="C25" s="23" t="s">
        <v>2517</v>
      </c>
      <c r="D25" s="23">
        <v>2444</v>
      </c>
      <c r="E25" s="23">
        <v>4.1840000000000002</v>
      </c>
      <c r="F25" s="23" t="s">
        <v>71</v>
      </c>
      <c r="G25" s="23" t="s">
        <v>822</v>
      </c>
      <c r="I25" s="23" t="s">
        <v>5651</v>
      </c>
      <c r="J25" s="23" t="s">
        <v>5652</v>
      </c>
      <c r="K25" s="23" t="s">
        <v>2525</v>
      </c>
      <c r="L25" s="23">
        <v>44992</v>
      </c>
      <c r="M25" s="23">
        <v>0.745</v>
      </c>
      <c r="N25" s="23" t="s">
        <v>68</v>
      </c>
      <c r="O25" s="23" t="s">
        <v>36</v>
      </c>
    </row>
    <row r="26" spans="1:15" x14ac:dyDescent="0.35">
      <c r="A26" s="23" t="s">
        <v>562</v>
      </c>
      <c r="B26" s="23" t="s">
        <v>563</v>
      </c>
      <c r="C26" s="23" t="s">
        <v>2517</v>
      </c>
      <c r="D26" s="23">
        <v>2372</v>
      </c>
      <c r="E26" s="23">
        <v>4.2389999999999999</v>
      </c>
      <c r="F26" s="23" t="s">
        <v>96</v>
      </c>
      <c r="G26" s="23" t="s">
        <v>36</v>
      </c>
      <c r="I26" s="23" t="s">
        <v>1055</v>
      </c>
      <c r="J26" s="23" t="s">
        <v>1056</v>
      </c>
      <c r="K26" s="23" t="s">
        <v>2525</v>
      </c>
      <c r="L26" s="23">
        <v>32606</v>
      </c>
      <c r="M26" s="23">
        <v>0.75</v>
      </c>
      <c r="N26" s="23" t="s">
        <v>36</v>
      </c>
      <c r="O26" s="23" t="s">
        <v>822</v>
      </c>
    </row>
    <row r="27" spans="1:15" x14ac:dyDescent="0.35">
      <c r="A27" s="23" t="s">
        <v>1122</v>
      </c>
      <c r="B27" s="23" t="s">
        <v>1123</v>
      </c>
      <c r="C27" s="23" t="s">
        <v>2525</v>
      </c>
      <c r="D27" s="23">
        <v>11849</v>
      </c>
      <c r="E27" s="23">
        <v>0.75</v>
      </c>
      <c r="F27" s="23" t="s">
        <v>35</v>
      </c>
      <c r="G27" s="23" t="s">
        <v>822</v>
      </c>
      <c r="I27" s="23" t="s">
        <v>2234</v>
      </c>
      <c r="J27" s="23" t="s">
        <v>2235</v>
      </c>
      <c r="K27" s="23" t="s">
        <v>2525</v>
      </c>
      <c r="L27" s="23">
        <v>32606</v>
      </c>
      <c r="M27" s="23">
        <v>0.75</v>
      </c>
      <c r="N27" s="23" t="s">
        <v>71</v>
      </c>
      <c r="O27" s="23" t="s">
        <v>822</v>
      </c>
    </row>
    <row r="28" spans="1:15" x14ac:dyDescent="0.35">
      <c r="A28" s="23" t="s">
        <v>619</v>
      </c>
      <c r="B28" s="23" t="s">
        <v>620</v>
      </c>
      <c r="C28" s="23" t="s">
        <v>2522</v>
      </c>
      <c r="D28" s="23">
        <v>9054</v>
      </c>
      <c r="E28" s="23">
        <v>1.393</v>
      </c>
      <c r="F28" s="23" t="s">
        <v>36</v>
      </c>
      <c r="G28" s="23" t="s">
        <v>822</v>
      </c>
      <c r="I28" s="23" t="s">
        <v>1057</v>
      </c>
      <c r="J28" s="23" t="s">
        <v>1058</v>
      </c>
      <c r="K28" s="23" t="s">
        <v>2525</v>
      </c>
      <c r="L28" s="23">
        <v>32606</v>
      </c>
      <c r="M28" s="23">
        <v>0.75</v>
      </c>
      <c r="N28" s="23" t="s">
        <v>36</v>
      </c>
      <c r="O28" s="23" t="s">
        <v>822</v>
      </c>
    </row>
    <row r="29" spans="1:15" x14ac:dyDescent="0.35">
      <c r="A29" s="23" t="s">
        <v>613</v>
      </c>
      <c r="B29" s="23" t="s">
        <v>614</v>
      </c>
      <c r="C29" s="23" t="s">
        <v>2525</v>
      </c>
      <c r="D29" s="23">
        <v>11849</v>
      </c>
      <c r="E29" s="23">
        <v>0.75</v>
      </c>
      <c r="F29" s="23" t="s">
        <v>36</v>
      </c>
      <c r="G29" s="23" t="s">
        <v>822</v>
      </c>
      <c r="I29" s="23" t="s">
        <v>2597</v>
      </c>
      <c r="J29" s="23" t="s">
        <v>2598</v>
      </c>
      <c r="K29" s="23" t="s">
        <v>2525</v>
      </c>
      <c r="L29" s="23">
        <v>32606</v>
      </c>
      <c r="M29" s="23">
        <v>0.75</v>
      </c>
      <c r="N29" s="23" t="s">
        <v>36</v>
      </c>
      <c r="O29" s="23" t="s">
        <v>822</v>
      </c>
    </row>
    <row r="30" spans="1:15" x14ac:dyDescent="0.35">
      <c r="A30" s="23" t="s">
        <v>2224</v>
      </c>
      <c r="B30" s="23" t="s">
        <v>2225</v>
      </c>
      <c r="C30" s="23" t="s">
        <v>2525</v>
      </c>
      <c r="D30" s="23">
        <v>11849</v>
      </c>
      <c r="E30" s="23">
        <v>0.75</v>
      </c>
      <c r="F30" s="23" t="s">
        <v>47</v>
      </c>
      <c r="G30" s="23" t="s">
        <v>822</v>
      </c>
      <c r="I30" s="23" t="s">
        <v>2201</v>
      </c>
      <c r="J30" s="23" t="s">
        <v>2202</v>
      </c>
      <c r="K30" s="23" t="s">
        <v>2522</v>
      </c>
      <c r="L30" s="23">
        <v>21753</v>
      </c>
      <c r="M30" s="23">
        <v>1.7130000000000001</v>
      </c>
      <c r="N30" s="23" t="s">
        <v>36</v>
      </c>
      <c r="O30" s="23" t="s">
        <v>822</v>
      </c>
    </row>
    <row r="31" spans="1:15" x14ac:dyDescent="0.35">
      <c r="A31" s="23" t="s">
        <v>2187</v>
      </c>
      <c r="B31" s="23" t="s">
        <v>2188</v>
      </c>
      <c r="C31" s="23" t="s">
        <v>2518</v>
      </c>
      <c r="D31" s="23">
        <v>7001</v>
      </c>
      <c r="E31" s="23">
        <v>1.9670000000000001</v>
      </c>
      <c r="F31" s="23" t="s">
        <v>36</v>
      </c>
      <c r="G31" s="23" t="s">
        <v>822</v>
      </c>
      <c r="I31" s="23" t="s">
        <v>1063</v>
      </c>
      <c r="J31" s="23" t="s">
        <v>1064</v>
      </c>
      <c r="K31" s="23" t="s">
        <v>2525</v>
      </c>
      <c r="L31" s="23">
        <v>32606</v>
      </c>
      <c r="M31" s="23">
        <v>0.75</v>
      </c>
      <c r="N31" s="23" t="s">
        <v>53</v>
      </c>
      <c r="O31" s="23" t="s">
        <v>822</v>
      </c>
    </row>
    <row r="32" spans="1:15" x14ac:dyDescent="0.35">
      <c r="A32" s="23" t="s">
        <v>1136</v>
      </c>
      <c r="B32" s="23" t="s">
        <v>1137</v>
      </c>
      <c r="C32" s="23" t="s">
        <v>2525</v>
      </c>
      <c r="D32" s="23">
        <v>11849</v>
      </c>
      <c r="E32" s="23">
        <v>0.75</v>
      </c>
      <c r="F32" s="23" t="s">
        <v>42</v>
      </c>
      <c r="G32" s="23" t="s">
        <v>822</v>
      </c>
      <c r="I32" s="23" t="s">
        <v>5624</v>
      </c>
      <c r="J32" s="23" t="s">
        <v>5625</v>
      </c>
      <c r="K32" s="23" t="s">
        <v>2517</v>
      </c>
      <c r="L32" s="23">
        <v>8427</v>
      </c>
      <c r="M32" s="23">
        <v>3.8290000000000002</v>
      </c>
      <c r="N32" s="23" t="s">
        <v>36</v>
      </c>
      <c r="O32" s="23" t="s">
        <v>822</v>
      </c>
    </row>
    <row r="33" spans="1:15" x14ac:dyDescent="0.35">
      <c r="A33" s="23" t="s">
        <v>1138</v>
      </c>
      <c r="B33" s="23" t="s">
        <v>1139</v>
      </c>
      <c r="C33" s="23" t="s">
        <v>2525</v>
      </c>
      <c r="D33" s="23">
        <v>11849</v>
      </c>
      <c r="E33" s="23">
        <v>0.75</v>
      </c>
      <c r="F33" s="23" t="s">
        <v>144</v>
      </c>
      <c r="G33" s="23" t="s">
        <v>822</v>
      </c>
      <c r="I33" s="23" t="s">
        <v>2582</v>
      </c>
      <c r="J33" s="23" t="s">
        <v>2583</v>
      </c>
      <c r="K33" s="23" t="s">
        <v>2518</v>
      </c>
      <c r="L33" s="23">
        <v>18283</v>
      </c>
      <c r="M33" s="23">
        <v>2.15</v>
      </c>
      <c r="N33" s="23" t="s">
        <v>36</v>
      </c>
      <c r="O33" s="23" t="s">
        <v>822</v>
      </c>
    </row>
    <row r="34" spans="1:15" x14ac:dyDescent="0.35">
      <c r="A34" s="23" t="s">
        <v>1150</v>
      </c>
      <c r="B34" s="23" t="s">
        <v>1151</v>
      </c>
      <c r="C34" s="23" t="s">
        <v>2525</v>
      </c>
      <c r="D34" s="23">
        <v>11849</v>
      </c>
      <c r="E34" s="23">
        <v>0.75</v>
      </c>
      <c r="F34" s="23" t="s">
        <v>144</v>
      </c>
      <c r="G34" s="23" t="s">
        <v>822</v>
      </c>
      <c r="I34" s="23" t="s">
        <v>633</v>
      </c>
      <c r="J34" s="23" t="s">
        <v>634</v>
      </c>
      <c r="K34" s="23" t="s">
        <v>2522</v>
      </c>
      <c r="L34" s="23">
        <v>29028</v>
      </c>
      <c r="M34" s="23">
        <v>1.002</v>
      </c>
      <c r="N34" s="23" t="s">
        <v>47</v>
      </c>
      <c r="O34" s="23" t="s">
        <v>36</v>
      </c>
    </row>
    <row r="35" spans="1:15" x14ac:dyDescent="0.35">
      <c r="A35" s="23" t="s">
        <v>1152</v>
      </c>
      <c r="B35" s="23" t="s">
        <v>1153</v>
      </c>
      <c r="C35" s="23" t="s">
        <v>2525</v>
      </c>
      <c r="D35" s="23">
        <v>11849</v>
      </c>
      <c r="E35" s="23">
        <v>0.75</v>
      </c>
      <c r="F35" s="23" t="s">
        <v>155</v>
      </c>
      <c r="G35" s="23" t="s">
        <v>822</v>
      </c>
      <c r="I35" s="23" t="s">
        <v>1065</v>
      </c>
      <c r="J35" s="23" t="s">
        <v>1066</v>
      </c>
      <c r="K35" s="23" t="s">
        <v>2525</v>
      </c>
      <c r="L35" s="23">
        <v>32606</v>
      </c>
      <c r="M35" s="23">
        <v>0.75</v>
      </c>
      <c r="N35" s="23" t="s">
        <v>36</v>
      </c>
      <c r="O35" s="23" t="s">
        <v>822</v>
      </c>
    </row>
    <row r="36" spans="1:15" x14ac:dyDescent="0.35">
      <c r="A36" s="23" t="s">
        <v>2801</v>
      </c>
      <c r="B36" s="23" t="s">
        <v>2802</v>
      </c>
      <c r="C36" s="23" t="s">
        <v>2525</v>
      </c>
      <c r="D36" s="23">
        <v>11849</v>
      </c>
      <c r="E36" s="23">
        <v>0.75</v>
      </c>
      <c r="F36" s="23" t="s">
        <v>35</v>
      </c>
      <c r="G36" s="23" t="s">
        <v>822</v>
      </c>
      <c r="I36" s="23" t="s">
        <v>1067</v>
      </c>
      <c r="J36" s="23" t="s">
        <v>1068</v>
      </c>
      <c r="K36" s="23" t="s">
        <v>2525</v>
      </c>
      <c r="L36" s="23">
        <v>32606</v>
      </c>
      <c r="M36" s="23">
        <v>0.75</v>
      </c>
      <c r="N36" s="23" t="s">
        <v>36</v>
      </c>
      <c r="O36" s="23" t="s">
        <v>822</v>
      </c>
    </row>
    <row r="37" spans="1:15" x14ac:dyDescent="0.35">
      <c r="A37" s="23" t="s">
        <v>1160</v>
      </c>
      <c r="B37" s="23" t="s">
        <v>1161</v>
      </c>
      <c r="C37" s="23" t="s">
        <v>2525</v>
      </c>
      <c r="D37" s="23">
        <v>11849</v>
      </c>
      <c r="E37" s="23">
        <v>0.75</v>
      </c>
      <c r="F37" s="23" t="s">
        <v>35</v>
      </c>
      <c r="G37" s="23" t="s">
        <v>822</v>
      </c>
      <c r="I37" s="23" t="s">
        <v>1069</v>
      </c>
      <c r="J37" s="23" t="s">
        <v>1070</v>
      </c>
      <c r="K37" s="23" t="s">
        <v>2525</v>
      </c>
      <c r="L37" s="23">
        <v>32606</v>
      </c>
      <c r="M37" s="23">
        <v>0.75</v>
      </c>
      <c r="N37" s="23" t="s">
        <v>36</v>
      </c>
      <c r="O37" s="23" t="s">
        <v>822</v>
      </c>
    </row>
    <row r="38" spans="1:15" x14ac:dyDescent="0.35">
      <c r="A38" s="23" t="s">
        <v>1162</v>
      </c>
      <c r="B38" s="23" t="s">
        <v>1163</v>
      </c>
      <c r="C38" s="23" t="s">
        <v>2525</v>
      </c>
      <c r="D38" s="23">
        <v>11849</v>
      </c>
      <c r="E38" s="23">
        <v>0.75</v>
      </c>
      <c r="F38" s="23" t="s">
        <v>144</v>
      </c>
      <c r="G38" s="23" t="s">
        <v>822</v>
      </c>
      <c r="I38" s="23" t="s">
        <v>1071</v>
      </c>
      <c r="J38" s="23" t="s">
        <v>1072</v>
      </c>
      <c r="K38" s="23" t="s">
        <v>2525</v>
      </c>
      <c r="L38" s="23">
        <v>32606</v>
      </c>
      <c r="M38" s="23">
        <v>0.75</v>
      </c>
      <c r="N38" s="23" t="s">
        <v>36</v>
      </c>
      <c r="O38" s="23" t="s">
        <v>822</v>
      </c>
    </row>
    <row r="39" spans="1:15" x14ac:dyDescent="0.35">
      <c r="A39" s="23" t="s">
        <v>1164</v>
      </c>
      <c r="B39" s="23" t="s">
        <v>1165</v>
      </c>
      <c r="C39" s="23" t="s">
        <v>2525</v>
      </c>
      <c r="D39" s="23">
        <v>11849</v>
      </c>
      <c r="E39" s="23">
        <v>0.75</v>
      </c>
      <c r="F39" s="23" t="s">
        <v>96</v>
      </c>
      <c r="G39" s="23" t="s">
        <v>822</v>
      </c>
      <c r="I39" s="23" t="s">
        <v>1073</v>
      </c>
      <c r="J39" s="23" t="s">
        <v>1074</v>
      </c>
      <c r="K39" s="23" t="s">
        <v>2525</v>
      </c>
      <c r="L39" s="23">
        <v>32606</v>
      </c>
      <c r="M39" s="23">
        <v>0.75</v>
      </c>
      <c r="N39" s="23" t="s">
        <v>36</v>
      </c>
      <c r="O39" s="23" t="s">
        <v>822</v>
      </c>
    </row>
    <row r="40" spans="1:15" x14ac:dyDescent="0.35">
      <c r="A40" s="23" t="s">
        <v>2793</v>
      </c>
      <c r="B40" s="23" t="s">
        <v>2794</v>
      </c>
      <c r="C40" s="23" t="s">
        <v>2525</v>
      </c>
      <c r="D40" s="23">
        <v>11849</v>
      </c>
      <c r="E40" s="23">
        <v>0.75</v>
      </c>
      <c r="F40" s="23" t="s">
        <v>85</v>
      </c>
      <c r="G40" s="23" t="s">
        <v>822</v>
      </c>
      <c r="I40" s="23" t="s">
        <v>1075</v>
      </c>
      <c r="J40" s="23" t="s">
        <v>1076</v>
      </c>
      <c r="K40" s="23" t="s">
        <v>2525</v>
      </c>
      <c r="L40" s="23">
        <v>32606</v>
      </c>
      <c r="M40" s="23">
        <v>0.75</v>
      </c>
      <c r="N40" s="23" t="s">
        <v>42</v>
      </c>
      <c r="O40" s="23" t="s">
        <v>822</v>
      </c>
    </row>
    <row r="41" spans="1:15" x14ac:dyDescent="0.35">
      <c r="A41" s="23" t="s">
        <v>554</v>
      </c>
      <c r="B41" s="23" t="s">
        <v>555</v>
      </c>
      <c r="C41" s="23" t="s">
        <v>2525</v>
      </c>
      <c r="D41" s="23">
        <v>11849</v>
      </c>
      <c r="E41" s="23">
        <v>0.75</v>
      </c>
      <c r="F41" s="23" t="s">
        <v>36</v>
      </c>
      <c r="G41" s="23" t="s">
        <v>822</v>
      </c>
      <c r="I41" s="23" t="s">
        <v>1077</v>
      </c>
      <c r="J41" s="23" t="s">
        <v>1078</v>
      </c>
      <c r="K41" s="23" t="s">
        <v>2525</v>
      </c>
      <c r="L41" s="23">
        <v>32606</v>
      </c>
      <c r="M41" s="23">
        <v>0.75</v>
      </c>
      <c r="N41" s="23" t="s">
        <v>36</v>
      </c>
      <c r="O41" s="23" t="s">
        <v>822</v>
      </c>
    </row>
    <row r="42" spans="1:15" x14ac:dyDescent="0.35">
      <c r="A42" s="23" t="s">
        <v>2220</v>
      </c>
      <c r="B42" s="23" t="s">
        <v>2221</v>
      </c>
      <c r="C42" s="23" t="s">
        <v>2518</v>
      </c>
      <c r="D42" s="23">
        <v>7279</v>
      </c>
      <c r="E42" s="23">
        <v>1.871</v>
      </c>
      <c r="F42" s="23" t="s">
        <v>96</v>
      </c>
      <c r="G42" s="23" t="s">
        <v>36</v>
      </c>
      <c r="I42" s="23" t="s">
        <v>1079</v>
      </c>
      <c r="J42" s="23" t="s">
        <v>1080</v>
      </c>
      <c r="K42" s="23" t="s">
        <v>2525</v>
      </c>
      <c r="L42" s="23">
        <v>32606</v>
      </c>
      <c r="M42" s="23">
        <v>0.75</v>
      </c>
      <c r="N42" s="23" t="s">
        <v>53</v>
      </c>
      <c r="O42" s="23" t="s">
        <v>822</v>
      </c>
    </row>
    <row r="43" spans="1:15" x14ac:dyDescent="0.35">
      <c r="A43" s="23" t="s">
        <v>5622</v>
      </c>
      <c r="B43" s="23" t="s">
        <v>5623</v>
      </c>
      <c r="C43" s="23" t="s">
        <v>2517</v>
      </c>
      <c r="D43" s="23">
        <v>2991</v>
      </c>
      <c r="E43" s="23">
        <v>3.827</v>
      </c>
      <c r="F43" s="23" t="s">
        <v>39</v>
      </c>
      <c r="G43" s="23" t="s">
        <v>36</v>
      </c>
      <c r="I43" s="23" t="s">
        <v>1081</v>
      </c>
      <c r="J43" s="23" t="s">
        <v>1082</v>
      </c>
      <c r="K43" s="23" t="s">
        <v>2525</v>
      </c>
      <c r="L43" s="23">
        <v>32606</v>
      </c>
      <c r="M43" s="23">
        <v>0.75</v>
      </c>
      <c r="N43" s="23" t="s">
        <v>36</v>
      </c>
      <c r="O43" s="23" t="s">
        <v>822</v>
      </c>
    </row>
    <row r="44" spans="1:15" x14ac:dyDescent="0.35">
      <c r="A44" s="23" t="s">
        <v>2197</v>
      </c>
      <c r="B44" s="23" t="s">
        <v>2198</v>
      </c>
      <c r="C44" s="23" t="s">
        <v>2517</v>
      </c>
      <c r="D44" s="23">
        <v>3965</v>
      </c>
      <c r="E44" s="23">
        <v>3.2330000000000001</v>
      </c>
      <c r="F44" s="23" t="s">
        <v>96</v>
      </c>
      <c r="G44" s="23" t="s">
        <v>36</v>
      </c>
      <c r="I44" s="23" t="s">
        <v>5655</v>
      </c>
      <c r="J44" s="23" t="s">
        <v>5656</v>
      </c>
      <c r="K44" s="23" t="s">
        <v>2525</v>
      </c>
      <c r="L44" s="23">
        <v>44992</v>
      </c>
      <c r="M44" s="23">
        <v>0.745</v>
      </c>
      <c r="N44" s="23" t="s">
        <v>106</v>
      </c>
      <c r="O44" s="23" t="s">
        <v>36</v>
      </c>
    </row>
    <row r="45" spans="1:15" x14ac:dyDescent="0.35">
      <c r="A45" s="23" t="s">
        <v>1186</v>
      </c>
      <c r="B45" s="23" t="s">
        <v>1187</v>
      </c>
      <c r="C45" s="23" t="s">
        <v>2525</v>
      </c>
      <c r="D45" s="23">
        <v>11849</v>
      </c>
      <c r="E45" s="23">
        <v>0.75</v>
      </c>
      <c r="F45" s="23" t="s">
        <v>35</v>
      </c>
      <c r="G45" s="23" t="s">
        <v>822</v>
      </c>
      <c r="I45" s="23" t="s">
        <v>5608</v>
      </c>
      <c r="J45" s="23" t="s">
        <v>5609</v>
      </c>
      <c r="K45" s="23" t="s">
        <v>2536</v>
      </c>
      <c r="L45" s="23">
        <v>3427</v>
      </c>
      <c r="M45" s="23">
        <v>5.3710000000000004</v>
      </c>
      <c r="N45" s="23" t="s">
        <v>68</v>
      </c>
      <c r="O45" s="23" t="s">
        <v>36</v>
      </c>
    </row>
    <row r="46" spans="1:15" x14ac:dyDescent="0.35">
      <c r="A46" s="23" t="s">
        <v>5610</v>
      </c>
      <c r="B46" s="23" t="s">
        <v>5611</v>
      </c>
      <c r="C46" s="23" t="s">
        <v>2536</v>
      </c>
      <c r="D46" s="23">
        <v>1305</v>
      </c>
      <c r="E46" s="23">
        <v>5.2869999999999999</v>
      </c>
      <c r="F46" s="23" t="s">
        <v>36</v>
      </c>
      <c r="G46" s="23" t="s">
        <v>822</v>
      </c>
      <c r="I46" s="23" t="s">
        <v>1085</v>
      </c>
      <c r="J46" s="23" t="s">
        <v>1086</v>
      </c>
      <c r="K46" s="23" t="s">
        <v>2525</v>
      </c>
      <c r="L46" s="23">
        <v>32606</v>
      </c>
      <c r="M46" s="23">
        <v>0.75</v>
      </c>
      <c r="N46" s="23" t="s">
        <v>76</v>
      </c>
      <c r="O46" s="23" t="s">
        <v>822</v>
      </c>
    </row>
    <row r="47" spans="1:15" x14ac:dyDescent="0.35">
      <c r="A47" s="23" t="s">
        <v>603</v>
      </c>
      <c r="B47" s="23" t="s">
        <v>604</v>
      </c>
      <c r="C47" s="23" t="s">
        <v>2525</v>
      </c>
      <c r="D47" s="23">
        <v>11849</v>
      </c>
      <c r="E47" s="23">
        <v>0.75</v>
      </c>
      <c r="F47" s="23" t="s">
        <v>42</v>
      </c>
      <c r="G47" s="23" t="s">
        <v>822</v>
      </c>
      <c r="I47" s="23" t="s">
        <v>595</v>
      </c>
      <c r="J47" s="23" t="s">
        <v>596</v>
      </c>
      <c r="K47" s="23" t="s">
        <v>2525</v>
      </c>
      <c r="L47" s="23">
        <v>32606</v>
      </c>
      <c r="M47" s="23">
        <v>0.75</v>
      </c>
      <c r="N47" s="23" t="s">
        <v>36</v>
      </c>
      <c r="O47" s="23" t="s">
        <v>822</v>
      </c>
    </row>
    <row r="48" spans="1:15" x14ac:dyDescent="0.35">
      <c r="A48" s="23" t="s">
        <v>1196</v>
      </c>
      <c r="B48" s="23" t="s">
        <v>1197</v>
      </c>
      <c r="C48" s="23" t="s">
        <v>2525</v>
      </c>
      <c r="D48" s="23">
        <v>11849</v>
      </c>
      <c r="E48" s="23">
        <v>0.75</v>
      </c>
      <c r="F48" s="23" t="s">
        <v>36</v>
      </c>
      <c r="G48" s="23" t="s">
        <v>822</v>
      </c>
      <c r="I48" s="23" t="s">
        <v>534</v>
      </c>
      <c r="J48" s="23" t="s">
        <v>535</v>
      </c>
      <c r="K48" s="23" t="s">
        <v>2522</v>
      </c>
      <c r="L48" s="23">
        <v>26467</v>
      </c>
      <c r="M48" s="23">
        <v>1.24</v>
      </c>
      <c r="N48" s="23" t="s">
        <v>36</v>
      </c>
      <c r="O48" s="23" t="s">
        <v>36</v>
      </c>
    </row>
    <row r="49" spans="1:15" x14ac:dyDescent="0.35">
      <c r="A49" s="23" t="s">
        <v>5616</v>
      </c>
      <c r="B49" s="23" t="s">
        <v>5617</v>
      </c>
      <c r="C49" s="23" t="s">
        <v>2536</v>
      </c>
      <c r="D49" s="23">
        <v>1959</v>
      </c>
      <c r="E49" s="23">
        <v>4.5810000000000004</v>
      </c>
      <c r="F49" s="23" t="s">
        <v>50</v>
      </c>
      <c r="G49" s="23" t="s">
        <v>36</v>
      </c>
      <c r="I49" s="23" t="s">
        <v>1087</v>
      </c>
      <c r="J49" s="23" t="s">
        <v>1088</v>
      </c>
      <c r="K49" s="23" t="s">
        <v>2525</v>
      </c>
      <c r="L49" s="23">
        <v>32606</v>
      </c>
      <c r="M49" s="23">
        <v>0.75</v>
      </c>
      <c r="N49" s="23" t="s">
        <v>36</v>
      </c>
      <c r="O49" s="23" t="s">
        <v>822</v>
      </c>
    </row>
    <row r="50" spans="1:15" x14ac:dyDescent="0.35">
      <c r="A50" s="23" t="s">
        <v>5637</v>
      </c>
      <c r="B50" s="23" t="s">
        <v>5638</v>
      </c>
      <c r="C50" s="23" t="s">
        <v>2525</v>
      </c>
      <c r="D50" s="23">
        <v>16773</v>
      </c>
      <c r="E50" s="23">
        <v>0.74299999999999999</v>
      </c>
      <c r="F50" s="23" t="s">
        <v>50</v>
      </c>
      <c r="G50" s="23" t="s">
        <v>36</v>
      </c>
      <c r="I50" s="23" t="s">
        <v>1092</v>
      </c>
      <c r="J50" s="23" t="s">
        <v>1093</v>
      </c>
      <c r="K50" s="23" t="s">
        <v>2525</v>
      </c>
      <c r="L50" s="23">
        <v>32606</v>
      </c>
      <c r="M50" s="23">
        <v>0.75</v>
      </c>
      <c r="N50" s="23" t="s">
        <v>36</v>
      </c>
      <c r="O50" s="23" t="s">
        <v>822</v>
      </c>
    </row>
    <row r="51" spans="1:15" x14ac:dyDescent="0.35">
      <c r="A51" s="23" t="s">
        <v>3289</v>
      </c>
      <c r="B51" s="23" t="s">
        <v>3290</v>
      </c>
      <c r="C51" s="23" t="s">
        <v>2525</v>
      </c>
      <c r="D51" s="23">
        <v>11849</v>
      </c>
      <c r="E51" s="23">
        <v>0.75</v>
      </c>
      <c r="F51" s="23" t="s">
        <v>81</v>
      </c>
      <c r="G51" s="23" t="s">
        <v>36</v>
      </c>
      <c r="I51" s="23" t="s">
        <v>1094</v>
      </c>
      <c r="J51" s="23" t="s">
        <v>1095</v>
      </c>
      <c r="K51" s="23" t="s">
        <v>2525</v>
      </c>
      <c r="L51" s="23">
        <v>32606</v>
      </c>
      <c r="M51" s="23">
        <v>0.75</v>
      </c>
      <c r="N51" s="23" t="s">
        <v>36</v>
      </c>
      <c r="O51" s="23" t="s">
        <v>822</v>
      </c>
    </row>
    <row r="52" spans="1:15" x14ac:dyDescent="0.35">
      <c r="A52" s="23" t="s">
        <v>1200</v>
      </c>
      <c r="B52" s="23" t="s">
        <v>1201</v>
      </c>
      <c r="C52" s="23" t="s">
        <v>2525</v>
      </c>
      <c r="D52" s="23">
        <v>11849</v>
      </c>
      <c r="E52" s="23">
        <v>0.75</v>
      </c>
      <c r="F52" s="23" t="s">
        <v>155</v>
      </c>
      <c r="G52" s="23" t="s">
        <v>822</v>
      </c>
      <c r="I52" s="23" t="s">
        <v>2195</v>
      </c>
      <c r="J52" s="23" t="s">
        <v>2196</v>
      </c>
      <c r="K52" s="23" t="s">
        <v>2522</v>
      </c>
      <c r="L52" s="23">
        <v>22129</v>
      </c>
      <c r="M52" s="23">
        <v>1.671</v>
      </c>
      <c r="N52" s="23" t="s">
        <v>76</v>
      </c>
      <c r="O52" s="23" t="s">
        <v>36</v>
      </c>
    </row>
    <row r="53" spans="1:15" x14ac:dyDescent="0.35">
      <c r="A53" s="23" t="s">
        <v>455</v>
      </c>
      <c r="B53" s="23" t="s">
        <v>456</v>
      </c>
      <c r="C53" s="23" t="s">
        <v>2517</v>
      </c>
      <c r="D53" s="23">
        <v>3611</v>
      </c>
      <c r="E53" s="23">
        <v>3.444</v>
      </c>
      <c r="F53" s="23" t="s">
        <v>53</v>
      </c>
      <c r="G53" s="23" t="s">
        <v>36</v>
      </c>
      <c r="I53" s="23" t="s">
        <v>1096</v>
      </c>
      <c r="J53" s="23" t="s">
        <v>1097</v>
      </c>
      <c r="K53" s="23" t="s">
        <v>2525</v>
      </c>
      <c r="L53" s="23">
        <v>32606</v>
      </c>
      <c r="M53" s="23">
        <v>0.75</v>
      </c>
      <c r="N53" s="23" t="s">
        <v>36</v>
      </c>
      <c r="O53" s="23" t="s">
        <v>822</v>
      </c>
    </row>
    <row r="54" spans="1:15" x14ac:dyDescent="0.35">
      <c r="A54" s="23" t="s">
        <v>1214</v>
      </c>
      <c r="B54" s="23" t="s">
        <v>1215</v>
      </c>
      <c r="C54" s="23" t="s">
        <v>2525</v>
      </c>
      <c r="D54" s="23">
        <v>11849</v>
      </c>
      <c r="E54" s="23">
        <v>0.75</v>
      </c>
      <c r="F54" s="23" t="s">
        <v>35</v>
      </c>
      <c r="G54" s="23" t="s">
        <v>822</v>
      </c>
      <c r="I54" s="23" t="s">
        <v>1098</v>
      </c>
      <c r="J54" s="23" t="s">
        <v>1099</v>
      </c>
      <c r="K54" s="23" t="s">
        <v>2525</v>
      </c>
      <c r="L54" s="23">
        <v>32606</v>
      </c>
      <c r="M54" s="23">
        <v>0.75</v>
      </c>
      <c r="N54" s="23" t="s">
        <v>76</v>
      </c>
      <c r="O54" s="23" t="s">
        <v>822</v>
      </c>
    </row>
    <row r="55" spans="1:15" x14ac:dyDescent="0.35">
      <c r="A55" s="23" t="s">
        <v>1216</v>
      </c>
      <c r="B55" s="23" t="s">
        <v>1217</v>
      </c>
      <c r="C55" s="23" t="s">
        <v>2525</v>
      </c>
      <c r="D55" s="23">
        <v>11849</v>
      </c>
      <c r="E55" s="23">
        <v>0.75</v>
      </c>
      <c r="F55" s="23" t="s">
        <v>53</v>
      </c>
      <c r="G55" s="23" t="s">
        <v>822</v>
      </c>
      <c r="I55" s="23" t="s">
        <v>599</v>
      </c>
      <c r="J55" s="23" t="s">
        <v>600</v>
      </c>
      <c r="K55" s="23" t="s">
        <v>2525</v>
      </c>
      <c r="L55" s="23">
        <v>32606</v>
      </c>
      <c r="M55" s="23">
        <v>0.75</v>
      </c>
      <c r="N55" s="23" t="s">
        <v>39</v>
      </c>
      <c r="O55" s="23" t="s">
        <v>822</v>
      </c>
    </row>
    <row r="56" spans="1:15" x14ac:dyDescent="0.35">
      <c r="A56" s="23" t="s">
        <v>552</v>
      </c>
      <c r="B56" s="23" t="s">
        <v>553</v>
      </c>
      <c r="C56" s="23" t="s">
        <v>2522</v>
      </c>
      <c r="D56" s="23">
        <v>10195</v>
      </c>
      <c r="E56" s="23">
        <v>1.119</v>
      </c>
      <c r="F56" s="23" t="s">
        <v>36</v>
      </c>
      <c r="G56" s="23" t="s">
        <v>822</v>
      </c>
      <c r="I56" s="23" t="s">
        <v>5618</v>
      </c>
      <c r="J56" s="23" t="s">
        <v>5619</v>
      </c>
      <c r="K56" s="23" t="s">
        <v>2517</v>
      </c>
      <c r="L56" s="23">
        <v>5198</v>
      </c>
      <c r="M56" s="23">
        <v>4.702</v>
      </c>
      <c r="N56" s="23" t="s">
        <v>106</v>
      </c>
      <c r="O56" s="23" t="s">
        <v>36</v>
      </c>
    </row>
    <row r="57" spans="1:15" x14ac:dyDescent="0.35">
      <c r="A57" s="23" t="s">
        <v>1222</v>
      </c>
      <c r="B57" s="23" t="s">
        <v>1223</v>
      </c>
      <c r="C57" s="23" t="s">
        <v>2525</v>
      </c>
      <c r="D57" s="23">
        <v>11849</v>
      </c>
      <c r="E57" s="23">
        <v>0.75</v>
      </c>
      <c r="F57" s="23" t="s">
        <v>76</v>
      </c>
      <c r="G57" s="23" t="s">
        <v>822</v>
      </c>
      <c r="I57" s="23" t="s">
        <v>2811</v>
      </c>
      <c r="J57" s="23" t="s">
        <v>2812</v>
      </c>
      <c r="K57" s="23" t="s">
        <v>2525</v>
      </c>
      <c r="L57" s="23">
        <v>32606</v>
      </c>
      <c r="M57" s="23">
        <v>0.75</v>
      </c>
      <c r="N57" s="23" t="s">
        <v>81</v>
      </c>
      <c r="O57" s="23" t="s">
        <v>822</v>
      </c>
    </row>
    <row r="58" spans="1:15" x14ac:dyDescent="0.35">
      <c r="A58" s="23" t="s">
        <v>1224</v>
      </c>
      <c r="B58" s="23" t="s">
        <v>1225</v>
      </c>
      <c r="C58" s="23" t="s">
        <v>2525</v>
      </c>
      <c r="D58" s="23">
        <v>11849</v>
      </c>
      <c r="E58" s="23">
        <v>0.75</v>
      </c>
      <c r="F58" s="23" t="s">
        <v>155</v>
      </c>
      <c r="G58" s="23" t="s">
        <v>822</v>
      </c>
      <c r="I58" s="23" t="s">
        <v>1100</v>
      </c>
      <c r="J58" s="23" t="s">
        <v>1101</v>
      </c>
      <c r="K58" s="23" t="s">
        <v>2525</v>
      </c>
      <c r="L58" s="23">
        <v>32606</v>
      </c>
      <c r="M58" s="23">
        <v>0.75</v>
      </c>
      <c r="N58" s="23" t="s">
        <v>76</v>
      </c>
      <c r="O58" s="23" t="s">
        <v>822</v>
      </c>
    </row>
    <row r="59" spans="1:15" x14ac:dyDescent="0.35">
      <c r="A59" s="23" t="s">
        <v>591</v>
      </c>
      <c r="B59" s="23" t="s">
        <v>592</v>
      </c>
      <c r="C59" s="23" t="s">
        <v>2525</v>
      </c>
      <c r="D59" s="23">
        <v>11849</v>
      </c>
      <c r="E59" s="23">
        <v>0.75</v>
      </c>
      <c r="F59" s="23" t="s">
        <v>155</v>
      </c>
      <c r="G59" s="23" t="s">
        <v>822</v>
      </c>
      <c r="I59" s="23" t="s">
        <v>1102</v>
      </c>
      <c r="J59" s="23" t="s">
        <v>1103</v>
      </c>
      <c r="K59" s="23" t="s">
        <v>2525</v>
      </c>
      <c r="L59" s="23">
        <v>32606</v>
      </c>
      <c r="M59" s="23">
        <v>0.75</v>
      </c>
      <c r="N59" s="23" t="s">
        <v>53</v>
      </c>
      <c r="O59" s="23" t="s">
        <v>822</v>
      </c>
    </row>
    <row r="60" spans="1:15" x14ac:dyDescent="0.35">
      <c r="A60" s="23" t="s">
        <v>457</v>
      </c>
      <c r="B60" s="23" t="s">
        <v>458</v>
      </c>
      <c r="C60" s="23" t="s">
        <v>2517</v>
      </c>
      <c r="D60" s="23">
        <v>3372</v>
      </c>
      <c r="E60" s="23">
        <v>3.5939999999999999</v>
      </c>
      <c r="F60" s="23" t="s">
        <v>155</v>
      </c>
      <c r="G60" s="23" t="s">
        <v>822</v>
      </c>
      <c r="I60" s="23" t="s">
        <v>1104</v>
      </c>
      <c r="J60" s="23" t="s">
        <v>1105</v>
      </c>
      <c r="K60" s="23" t="s">
        <v>2525</v>
      </c>
      <c r="L60" s="23">
        <v>32606</v>
      </c>
      <c r="M60" s="23">
        <v>0.75</v>
      </c>
      <c r="N60" s="23" t="s">
        <v>36</v>
      </c>
      <c r="O60" s="23" t="s">
        <v>822</v>
      </c>
    </row>
    <row r="61" spans="1:15" x14ac:dyDescent="0.35">
      <c r="A61" s="23" t="s">
        <v>1245</v>
      </c>
      <c r="B61" s="23" t="s">
        <v>1246</v>
      </c>
      <c r="C61" s="23" t="s">
        <v>2525</v>
      </c>
      <c r="D61" s="23">
        <v>11849</v>
      </c>
      <c r="E61" s="23">
        <v>0.75</v>
      </c>
      <c r="F61" s="23" t="s">
        <v>42</v>
      </c>
      <c r="G61" s="23" t="s">
        <v>822</v>
      </c>
      <c r="I61" s="23" t="s">
        <v>572</v>
      </c>
      <c r="J61" s="23" t="s">
        <v>573</v>
      </c>
      <c r="K61" s="23" t="s">
        <v>2517</v>
      </c>
      <c r="L61" s="23">
        <v>8025</v>
      </c>
      <c r="M61" s="23">
        <v>3.92</v>
      </c>
      <c r="N61" s="23" t="s">
        <v>36</v>
      </c>
      <c r="O61" s="23" t="s">
        <v>36</v>
      </c>
    </row>
    <row r="62" spans="1:15" x14ac:dyDescent="0.35">
      <c r="A62" s="23" t="s">
        <v>3283</v>
      </c>
      <c r="B62" s="23" t="s">
        <v>3284</v>
      </c>
      <c r="C62" s="23" t="s">
        <v>2518</v>
      </c>
      <c r="D62" s="23">
        <v>5634</v>
      </c>
      <c r="E62" s="23">
        <v>2.4350000000000001</v>
      </c>
      <c r="F62" s="23" t="s">
        <v>39</v>
      </c>
      <c r="G62" s="23" t="s">
        <v>822</v>
      </c>
      <c r="I62" s="23" t="s">
        <v>1106</v>
      </c>
      <c r="J62" s="23" t="s">
        <v>1107</v>
      </c>
      <c r="K62" s="23" t="s">
        <v>2525</v>
      </c>
      <c r="L62" s="23">
        <v>32606</v>
      </c>
      <c r="M62" s="23">
        <v>0.75</v>
      </c>
      <c r="N62" s="23" t="s">
        <v>36</v>
      </c>
      <c r="O62" s="23" t="s">
        <v>822</v>
      </c>
    </row>
    <row r="63" spans="1:15" x14ac:dyDescent="0.35">
      <c r="A63" s="23" t="s">
        <v>3652</v>
      </c>
      <c r="B63" s="23" t="s">
        <v>3653</v>
      </c>
      <c r="C63" s="23" t="s">
        <v>2518</v>
      </c>
      <c r="D63" s="23">
        <v>7684</v>
      </c>
      <c r="E63" s="23">
        <v>1.756</v>
      </c>
      <c r="F63" s="23" t="s">
        <v>39</v>
      </c>
      <c r="G63" s="23" t="s">
        <v>36</v>
      </c>
      <c r="I63" s="23" t="s">
        <v>5649</v>
      </c>
      <c r="J63" s="23" t="s">
        <v>5650</v>
      </c>
      <c r="K63" s="23" t="s">
        <v>2525</v>
      </c>
      <c r="L63" s="23">
        <v>44992</v>
      </c>
      <c r="M63" s="23">
        <v>0.745</v>
      </c>
      <c r="N63" s="23" t="s">
        <v>106</v>
      </c>
      <c r="O63" s="23" t="s">
        <v>36</v>
      </c>
    </row>
    <row r="64" spans="1:15" x14ac:dyDescent="0.35">
      <c r="A64" s="23" t="s">
        <v>1249</v>
      </c>
      <c r="B64" s="23" t="s">
        <v>1250</v>
      </c>
      <c r="C64" s="23" t="s">
        <v>2525</v>
      </c>
      <c r="D64" s="23">
        <v>11849</v>
      </c>
      <c r="E64" s="23">
        <v>0.75</v>
      </c>
      <c r="F64" s="23" t="s">
        <v>36</v>
      </c>
      <c r="G64" s="23" t="s">
        <v>822</v>
      </c>
      <c r="I64" s="23" t="s">
        <v>1108</v>
      </c>
      <c r="J64" s="23" t="s">
        <v>1109</v>
      </c>
      <c r="K64" s="23" t="s">
        <v>2525</v>
      </c>
      <c r="L64" s="23">
        <v>32606</v>
      </c>
      <c r="M64" s="23">
        <v>0.75</v>
      </c>
      <c r="N64" s="23" t="s">
        <v>36</v>
      </c>
      <c r="O64" s="23" t="s">
        <v>822</v>
      </c>
    </row>
    <row r="65" spans="1:15" x14ac:dyDescent="0.35">
      <c r="A65" s="23" t="s">
        <v>1253</v>
      </c>
      <c r="B65" s="23" t="s">
        <v>1254</v>
      </c>
      <c r="C65" s="23" t="s">
        <v>2525</v>
      </c>
      <c r="D65" s="23">
        <v>11849</v>
      </c>
      <c r="E65" s="23">
        <v>0.75</v>
      </c>
      <c r="F65" s="23" t="s">
        <v>53</v>
      </c>
      <c r="G65" s="23" t="s">
        <v>822</v>
      </c>
      <c r="I65" s="23" t="s">
        <v>2181</v>
      </c>
      <c r="J65" s="23" t="s">
        <v>2182</v>
      </c>
      <c r="K65" s="23" t="s">
        <v>2522</v>
      </c>
      <c r="L65" s="23">
        <v>28362</v>
      </c>
      <c r="M65" s="23">
        <v>1.069</v>
      </c>
      <c r="N65" s="23" t="s">
        <v>81</v>
      </c>
      <c r="O65" s="23" t="s">
        <v>822</v>
      </c>
    </row>
    <row r="66" spans="1:15" x14ac:dyDescent="0.35">
      <c r="A66" s="23" t="s">
        <v>2791</v>
      </c>
      <c r="B66" s="23" t="s">
        <v>2792</v>
      </c>
      <c r="C66" s="23" t="s">
        <v>2525</v>
      </c>
      <c r="D66" s="23">
        <v>21463</v>
      </c>
      <c r="E66" s="23">
        <v>0.64</v>
      </c>
      <c r="F66" s="23" t="s">
        <v>68</v>
      </c>
      <c r="G66" s="23" t="s">
        <v>822</v>
      </c>
      <c r="I66" s="23" t="s">
        <v>1110</v>
      </c>
      <c r="J66" s="23" t="s">
        <v>1111</v>
      </c>
      <c r="K66" s="23" t="s">
        <v>2525</v>
      </c>
      <c r="L66" s="23">
        <v>32606</v>
      </c>
      <c r="M66" s="23">
        <v>0.75</v>
      </c>
      <c r="N66" s="23" t="s">
        <v>36</v>
      </c>
      <c r="O66" s="23" t="s">
        <v>822</v>
      </c>
    </row>
    <row r="67" spans="1:15" x14ac:dyDescent="0.35">
      <c r="A67" s="23" t="s">
        <v>2205</v>
      </c>
      <c r="B67" s="23" t="s">
        <v>2206</v>
      </c>
      <c r="C67" s="23" t="s">
        <v>2522</v>
      </c>
      <c r="D67" s="23">
        <v>9365</v>
      </c>
      <c r="E67" s="23">
        <v>1.3169999999999999</v>
      </c>
      <c r="F67" s="23" t="s">
        <v>36</v>
      </c>
      <c r="G67" s="23" t="s">
        <v>822</v>
      </c>
      <c r="I67" s="23" t="s">
        <v>1116</v>
      </c>
      <c r="J67" s="23" t="s">
        <v>1117</v>
      </c>
      <c r="K67" s="23" t="s">
        <v>2525</v>
      </c>
      <c r="L67" s="23">
        <v>32606</v>
      </c>
      <c r="M67" s="23">
        <v>0.75</v>
      </c>
      <c r="N67" s="23" t="s">
        <v>36</v>
      </c>
      <c r="O67" s="23" t="s">
        <v>822</v>
      </c>
    </row>
    <row r="68" spans="1:15" x14ac:dyDescent="0.35">
      <c r="A68" s="23" t="s">
        <v>2787</v>
      </c>
      <c r="B68" s="23" t="s">
        <v>2788</v>
      </c>
      <c r="C68" s="23" t="s">
        <v>2516</v>
      </c>
      <c r="D68" s="23">
        <v>785</v>
      </c>
      <c r="E68" s="23">
        <v>6.1639999999999997</v>
      </c>
      <c r="F68" s="23" t="s">
        <v>50</v>
      </c>
      <c r="G68" s="23" t="s">
        <v>36</v>
      </c>
      <c r="I68" s="23" t="s">
        <v>1118</v>
      </c>
      <c r="J68" s="23" t="s">
        <v>1119</v>
      </c>
      <c r="K68" s="23" t="s">
        <v>2525</v>
      </c>
      <c r="L68" s="23">
        <v>32606</v>
      </c>
      <c r="M68" s="23">
        <v>0.75</v>
      </c>
      <c r="N68" s="23" t="s">
        <v>76</v>
      </c>
      <c r="O68" s="23" t="s">
        <v>822</v>
      </c>
    </row>
    <row r="69" spans="1:15" x14ac:dyDescent="0.35">
      <c r="A69" s="23" t="s">
        <v>1255</v>
      </c>
      <c r="B69" s="23" t="s">
        <v>1256</v>
      </c>
      <c r="C69" s="23" t="s">
        <v>2525</v>
      </c>
      <c r="D69" s="23">
        <v>11849</v>
      </c>
      <c r="E69" s="23">
        <v>0.75</v>
      </c>
      <c r="F69" s="23" t="s">
        <v>76</v>
      </c>
      <c r="G69" s="23" t="s">
        <v>822</v>
      </c>
      <c r="I69" s="23" t="s">
        <v>1120</v>
      </c>
      <c r="J69" s="23" t="s">
        <v>1121</v>
      </c>
      <c r="K69" s="23" t="s">
        <v>2525</v>
      </c>
      <c r="L69" s="23">
        <v>32606</v>
      </c>
      <c r="M69" s="23">
        <v>0.75</v>
      </c>
      <c r="N69" s="23" t="s">
        <v>36</v>
      </c>
      <c r="O69" s="23" t="s">
        <v>822</v>
      </c>
    </row>
    <row r="70" spans="1:15" x14ac:dyDescent="0.35">
      <c r="A70" s="23" t="s">
        <v>1257</v>
      </c>
      <c r="B70" s="23" t="s">
        <v>1258</v>
      </c>
      <c r="C70" s="23" t="s">
        <v>2525</v>
      </c>
      <c r="D70" s="23">
        <v>11849</v>
      </c>
      <c r="E70" s="23">
        <v>0.75</v>
      </c>
      <c r="F70" s="23" t="s">
        <v>156</v>
      </c>
      <c r="G70" s="23" t="s">
        <v>822</v>
      </c>
      <c r="I70" s="23" t="s">
        <v>2815</v>
      </c>
      <c r="J70" s="23" t="s">
        <v>2816</v>
      </c>
      <c r="K70" s="23" t="s">
        <v>2525</v>
      </c>
      <c r="L70" s="23">
        <v>32606</v>
      </c>
      <c r="M70" s="23">
        <v>0.75</v>
      </c>
      <c r="N70" s="23" t="s">
        <v>42</v>
      </c>
      <c r="O70" s="23" t="s">
        <v>822</v>
      </c>
    </row>
    <row r="71" spans="1:15" x14ac:dyDescent="0.35">
      <c r="A71" s="23" t="s">
        <v>3281</v>
      </c>
      <c r="B71" s="23" t="s">
        <v>3282</v>
      </c>
      <c r="C71" s="23" t="s">
        <v>2516</v>
      </c>
      <c r="D71" s="23">
        <v>870</v>
      </c>
      <c r="E71" s="23">
        <v>6.0019999999999998</v>
      </c>
      <c r="F71" s="23" t="s">
        <v>50</v>
      </c>
      <c r="G71" s="23" t="s">
        <v>36</v>
      </c>
      <c r="I71" s="23" t="s">
        <v>607</v>
      </c>
      <c r="J71" s="23" t="s">
        <v>608</v>
      </c>
      <c r="K71" s="23" t="s">
        <v>2525</v>
      </c>
      <c r="L71" s="23">
        <v>32606</v>
      </c>
      <c r="M71" s="23">
        <v>0.75</v>
      </c>
      <c r="N71" s="23" t="s">
        <v>53</v>
      </c>
      <c r="O71" s="23" t="s">
        <v>822</v>
      </c>
    </row>
    <row r="72" spans="1:15" x14ac:dyDescent="0.35">
      <c r="A72" s="23" t="s">
        <v>3285</v>
      </c>
      <c r="B72" s="23" t="s">
        <v>3286</v>
      </c>
      <c r="C72" s="23" t="s">
        <v>2517</v>
      </c>
      <c r="D72" s="23">
        <v>2737</v>
      </c>
      <c r="E72" s="23">
        <v>3.9860000000000002</v>
      </c>
      <c r="F72" s="23" t="s">
        <v>106</v>
      </c>
      <c r="G72" s="23" t="s">
        <v>36</v>
      </c>
      <c r="I72" s="23" t="s">
        <v>1124</v>
      </c>
      <c r="J72" s="23" t="s">
        <v>1125</v>
      </c>
      <c r="K72" s="23" t="s">
        <v>2525</v>
      </c>
      <c r="L72" s="23">
        <v>32606</v>
      </c>
      <c r="M72" s="23">
        <v>0.75</v>
      </c>
      <c r="N72" s="23" t="s">
        <v>36</v>
      </c>
      <c r="O72" s="23" t="s">
        <v>822</v>
      </c>
    </row>
    <row r="73" spans="1:15" x14ac:dyDescent="0.35">
      <c r="A73" s="23" t="s">
        <v>2576</v>
      </c>
      <c r="B73" s="23" t="s">
        <v>2577</v>
      </c>
      <c r="C73" s="23" t="s">
        <v>2525</v>
      </c>
      <c r="D73" s="23">
        <v>11849</v>
      </c>
      <c r="E73" s="23">
        <v>0.75</v>
      </c>
      <c r="F73" s="23" t="s">
        <v>71</v>
      </c>
      <c r="G73" s="23" t="s">
        <v>822</v>
      </c>
      <c r="I73" s="23" t="s">
        <v>1126</v>
      </c>
      <c r="J73" s="23" t="s">
        <v>1127</v>
      </c>
      <c r="K73" s="23" t="s">
        <v>2525</v>
      </c>
      <c r="L73" s="23">
        <v>32606</v>
      </c>
      <c r="M73" s="23">
        <v>0.75</v>
      </c>
      <c r="N73" s="23" t="s">
        <v>36</v>
      </c>
      <c r="O73" s="23" t="s">
        <v>822</v>
      </c>
    </row>
    <row r="74" spans="1:15" x14ac:dyDescent="0.35">
      <c r="A74" s="23" t="s">
        <v>495</v>
      </c>
      <c r="B74" s="23" t="s">
        <v>496</v>
      </c>
      <c r="C74" s="23" t="s">
        <v>2522</v>
      </c>
      <c r="D74" s="23">
        <v>8645</v>
      </c>
      <c r="E74" s="23">
        <v>1.4890000000000001</v>
      </c>
      <c r="F74" s="23" t="s">
        <v>96</v>
      </c>
      <c r="G74" s="23" t="s">
        <v>36</v>
      </c>
      <c r="I74" s="23" t="s">
        <v>2218</v>
      </c>
      <c r="J74" s="23" t="s">
        <v>2219</v>
      </c>
      <c r="K74" s="23" t="s">
        <v>2525</v>
      </c>
      <c r="L74" s="23">
        <v>32606</v>
      </c>
      <c r="M74" s="23">
        <v>0.75</v>
      </c>
      <c r="N74" s="23" t="s">
        <v>85</v>
      </c>
      <c r="O74" s="23" t="s">
        <v>822</v>
      </c>
    </row>
    <row r="75" spans="1:15" x14ac:dyDescent="0.35">
      <c r="A75" s="23" t="s">
        <v>1265</v>
      </c>
      <c r="B75" s="23" t="s">
        <v>1266</v>
      </c>
      <c r="C75" s="23" t="s">
        <v>2525</v>
      </c>
      <c r="D75" s="23">
        <v>11849</v>
      </c>
      <c r="E75" s="23">
        <v>0.75</v>
      </c>
      <c r="F75" s="23" t="s">
        <v>35</v>
      </c>
      <c r="G75" s="23" t="s">
        <v>822</v>
      </c>
      <c r="I75" s="23" t="s">
        <v>2226</v>
      </c>
      <c r="J75" s="23" t="s">
        <v>2227</v>
      </c>
      <c r="K75" s="23" t="s">
        <v>2517</v>
      </c>
      <c r="L75" s="23">
        <v>9898</v>
      </c>
      <c r="M75" s="23">
        <v>3.5169999999999999</v>
      </c>
      <c r="N75" s="23" t="s">
        <v>81</v>
      </c>
      <c r="O75" s="23" t="s">
        <v>36</v>
      </c>
    </row>
    <row r="76" spans="1:15" x14ac:dyDescent="0.35">
      <c r="A76" s="23" t="s">
        <v>574</v>
      </c>
      <c r="B76" s="23" t="s">
        <v>575</v>
      </c>
      <c r="C76" s="23" t="s">
        <v>2518</v>
      </c>
      <c r="D76" s="23">
        <v>4628</v>
      </c>
      <c r="E76" s="23">
        <v>2.8969999999999998</v>
      </c>
      <c r="F76" s="23" t="s">
        <v>47</v>
      </c>
      <c r="G76" s="23" t="s">
        <v>36</v>
      </c>
      <c r="I76" s="23" t="s">
        <v>635</v>
      </c>
      <c r="J76" s="23" t="s">
        <v>636</v>
      </c>
      <c r="K76" s="23" t="s">
        <v>2525</v>
      </c>
      <c r="L76" s="23">
        <v>32606</v>
      </c>
      <c r="M76" s="23">
        <v>0.75</v>
      </c>
      <c r="N76" s="23" t="s">
        <v>96</v>
      </c>
      <c r="O76" s="23" t="s">
        <v>822</v>
      </c>
    </row>
    <row r="77" spans="1:15" x14ac:dyDescent="0.35">
      <c r="A77" s="23" t="s">
        <v>1271</v>
      </c>
      <c r="B77" s="23" t="s">
        <v>1272</v>
      </c>
      <c r="C77" s="23" t="s">
        <v>2525</v>
      </c>
      <c r="D77" s="23">
        <v>11849</v>
      </c>
      <c r="E77" s="23">
        <v>0.75</v>
      </c>
      <c r="F77" s="23" t="s">
        <v>42</v>
      </c>
      <c r="G77" s="23" t="s">
        <v>822</v>
      </c>
      <c r="I77" s="23" t="s">
        <v>1128</v>
      </c>
      <c r="J77" s="23" t="s">
        <v>1129</v>
      </c>
      <c r="K77" s="23" t="s">
        <v>2525</v>
      </c>
      <c r="L77" s="23">
        <v>32606</v>
      </c>
      <c r="M77" s="23">
        <v>0.75</v>
      </c>
      <c r="N77" s="23" t="s">
        <v>47</v>
      </c>
      <c r="O77" s="23" t="s">
        <v>822</v>
      </c>
    </row>
    <row r="78" spans="1:15" x14ac:dyDescent="0.35">
      <c r="A78" s="23" t="s">
        <v>1279</v>
      </c>
      <c r="B78" s="23" t="s">
        <v>1280</v>
      </c>
      <c r="C78" s="23" t="s">
        <v>2525</v>
      </c>
      <c r="D78" s="23">
        <v>11849</v>
      </c>
      <c r="E78" s="23">
        <v>0.75</v>
      </c>
      <c r="F78" s="23" t="s">
        <v>36</v>
      </c>
      <c r="G78" s="23" t="s">
        <v>822</v>
      </c>
      <c r="I78" s="23" t="s">
        <v>2054</v>
      </c>
      <c r="J78" s="23" t="s">
        <v>2055</v>
      </c>
      <c r="K78" s="23" t="s">
        <v>2525</v>
      </c>
      <c r="L78" s="23">
        <v>32606</v>
      </c>
      <c r="M78" s="23">
        <v>0.75</v>
      </c>
      <c r="N78" s="23" t="s">
        <v>36</v>
      </c>
      <c r="O78" s="23" t="s">
        <v>36</v>
      </c>
    </row>
    <row r="79" spans="1:15" x14ac:dyDescent="0.35">
      <c r="A79" s="23" t="s">
        <v>2803</v>
      </c>
      <c r="B79" s="23" t="s">
        <v>3280</v>
      </c>
      <c r="C79" s="23" t="s">
        <v>2536</v>
      </c>
      <c r="D79" s="23">
        <v>1102</v>
      </c>
      <c r="E79" s="23">
        <v>5.5949999999999998</v>
      </c>
      <c r="F79" s="23" t="s">
        <v>42</v>
      </c>
      <c r="G79" s="23" t="s">
        <v>36</v>
      </c>
      <c r="I79" s="23" t="s">
        <v>1130</v>
      </c>
      <c r="J79" s="23" t="s">
        <v>1131</v>
      </c>
      <c r="K79" s="23" t="s">
        <v>2525</v>
      </c>
      <c r="L79" s="23">
        <v>32606</v>
      </c>
      <c r="M79" s="23">
        <v>0.75</v>
      </c>
      <c r="N79" s="23" t="s">
        <v>96</v>
      </c>
      <c r="O79" s="23" t="s">
        <v>822</v>
      </c>
    </row>
    <row r="80" spans="1:15" x14ac:dyDescent="0.35">
      <c r="A80" s="23" t="s">
        <v>5635</v>
      </c>
      <c r="B80" s="23" t="s">
        <v>5636</v>
      </c>
      <c r="C80" s="23" t="s">
        <v>2525</v>
      </c>
      <c r="D80" s="23">
        <v>11849</v>
      </c>
      <c r="E80" s="23">
        <v>0.75</v>
      </c>
      <c r="F80" s="23" t="s">
        <v>106</v>
      </c>
      <c r="G80" s="23" t="s">
        <v>36</v>
      </c>
      <c r="I80" s="23" t="s">
        <v>621</v>
      </c>
      <c r="J80" s="23" t="s">
        <v>622</v>
      </c>
      <c r="K80" s="23" t="s">
        <v>2518</v>
      </c>
      <c r="L80" s="23">
        <v>14340</v>
      </c>
      <c r="M80" s="23">
        <v>2.7269999999999999</v>
      </c>
      <c r="N80" s="23" t="s">
        <v>36</v>
      </c>
      <c r="O80" s="23" t="s">
        <v>36</v>
      </c>
    </row>
    <row r="81" spans="1:15" x14ac:dyDescent="0.35">
      <c r="A81" s="23" t="s">
        <v>2789</v>
      </c>
      <c r="B81" s="23" t="s">
        <v>2790</v>
      </c>
      <c r="C81" s="23" t="s">
        <v>2536</v>
      </c>
      <c r="D81" s="23">
        <v>1172</v>
      </c>
      <c r="E81" s="23">
        <v>5.4829999999999997</v>
      </c>
      <c r="F81" s="23" t="s">
        <v>50</v>
      </c>
      <c r="G81" s="23" t="s">
        <v>36</v>
      </c>
      <c r="I81" s="23" t="s">
        <v>615</v>
      </c>
      <c r="J81" s="23" t="s">
        <v>616</v>
      </c>
      <c r="K81" s="23" t="s">
        <v>2517</v>
      </c>
      <c r="L81" s="23">
        <v>10085</v>
      </c>
      <c r="M81" s="23">
        <v>3.4790000000000001</v>
      </c>
      <c r="N81" s="23" t="s">
        <v>39</v>
      </c>
      <c r="O81" s="23" t="s">
        <v>36</v>
      </c>
    </row>
    <row r="82" spans="1:15" x14ac:dyDescent="0.35">
      <c r="A82" s="23" t="s">
        <v>1299</v>
      </c>
      <c r="B82" s="23" t="s">
        <v>1300</v>
      </c>
      <c r="C82" s="23" t="s">
        <v>2525</v>
      </c>
      <c r="D82" s="23">
        <v>11849</v>
      </c>
      <c r="E82" s="23">
        <v>0.75</v>
      </c>
      <c r="F82" s="23" t="s">
        <v>36</v>
      </c>
      <c r="G82" s="23" t="s">
        <v>822</v>
      </c>
      <c r="I82" s="23" t="s">
        <v>560</v>
      </c>
      <c r="J82" s="23" t="s">
        <v>561</v>
      </c>
      <c r="K82" s="23" t="s">
        <v>2525</v>
      </c>
      <c r="L82" s="23">
        <v>32606</v>
      </c>
      <c r="M82" s="23">
        <v>0.75</v>
      </c>
      <c r="N82" s="23" t="s">
        <v>36</v>
      </c>
      <c r="O82" s="23" t="s">
        <v>822</v>
      </c>
    </row>
    <row r="83" spans="1:15" x14ac:dyDescent="0.35">
      <c r="A83" s="23" t="s">
        <v>1303</v>
      </c>
      <c r="B83" s="23" t="s">
        <v>1304</v>
      </c>
      <c r="C83" s="23" t="s">
        <v>2525</v>
      </c>
      <c r="D83" s="23">
        <v>11849</v>
      </c>
      <c r="E83" s="23">
        <v>0.75</v>
      </c>
      <c r="F83" s="23" t="s">
        <v>36</v>
      </c>
      <c r="G83" s="23" t="s">
        <v>822</v>
      </c>
      <c r="I83" s="23" t="s">
        <v>631</v>
      </c>
      <c r="J83" s="23" t="s">
        <v>632</v>
      </c>
      <c r="K83" s="23" t="s">
        <v>2522</v>
      </c>
      <c r="L83" s="23">
        <v>24802</v>
      </c>
      <c r="M83" s="23">
        <v>1.38</v>
      </c>
      <c r="N83" s="23" t="s">
        <v>76</v>
      </c>
      <c r="O83" s="23" t="s">
        <v>822</v>
      </c>
    </row>
    <row r="84" spans="1:15" x14ac:dyDescent="0.35">
      <c r="A84" s="23" t="s">
        <v>1305</v>
      </c>
      <c r="B84" s="23" t="s">
        <v>1306</v>
      </c>
      <c r="C84" s="23" t="s">
        <v>2525</v>
      </c>
      <c r="D84" s="23">
        <v>11849</v>
      </c>
      <c r="E84" s="23">
        <v>0.75</v>
      </c>
      <c r="F84" s="23" t="s">
        <v>42</v>
      </c>
      <c r="G84" s="23" t="s">
        <v>822</v>
      </c>
      <c r="I84" s="23" t="s">
        <v>2207</v>
      </c>
      <c r="J84" s="23" t="s">
        <v>2208</v>
      </c>
      <c r="K84" s="23" t="s">
        <v>2518</v>
      </c>
      <c r="L84" s="23">
        <v>14067</v>
      </c>
      <c r="M84" s="23">
        <v>2.7679999999999998</v>
      </c>
      <c r="N84" s="23" t="s">
        <v>68</v>
      </c>
      <c r="O84" s="23" t="s">
        <v>822</v>
      </c>
    </row>
    <row r="85" spans="1:15" x14ac:dyDescent="0.35">
      <c r="A85" s="23" t="s">
        <v>2193</v>
      </c>
      <c r="B85" s="23" t="s">
        <v>2194</v>
      </c>
      <c r="C85" s="23" t="s">
        <v>2522</v>
      </c>
      <c r="D85" s="23">
        <v>7902</v>
      </c>
      <c r="E85" s="23">
        <v>1.7010000000000001</v>
      </c>
      <c r="F85" s="23" t="s">
        <v>36</v>
      </c>
      <c r="G85" s="23" t="s">
        <v>822</v>
      </c>
      <c r="I85" s="23" t="s">
        <v>1709</v>
      </c>
      <c r="J85" s="23" t="s">
        <v>1710</v>
      </c>
      <c r="K85" s="23" t="s">
        <v>2525</v>
      </c>
      <c r="L85" s="23">
        <v>32606</v>
      </c>
      <c r="M85" s="23">
        <v>0.75</v>
      </c>
      <c r="N85" s="23" t="s">
        <v>36</v>
      </c>
      <c r="O85" s="23" t="s">
        <v>822</v>
      </c>
    </row>
    <row r="86" spans="1:15" x14ac:dyDescent="0.35">
      <c r="A86" s="23" t="s">
        <v>2203</v>
      </c>
      <c r="B86" s="23" t="s">
        <v>2204</v>
      </c>
      <c r="C86" s="23" t="s">
        <v>2518</v>
      </c>
      <c r="D86" s="23">
        <v>7152</v>
      </c>
      <c r="E86" s="23">
        <v>1.915</v>
      </c>
      <c r="F86" s="23" t="s">
        <v>76</v>
      </c>
      <c r="G86" s="23" t="s">
        <v>822</v>
      </c>
      <c r="I86" s="23" t="s">
        <v>623</v>
      </c>
      <c r="J86" s="23" t="s">
        <v>624</v>
      </c>
      <c r="K86" s="23" t="s">
        <v>2525</v>
      </c>
      <c r="L86" s="23">
        <v>32606</v>
      </c>
      <c r="M86" s="23">
        <v>0.75</v>
      </c>
      <c r="N86" s="23" t="s">
        <v>96</v>
      </c>
      <c r="O86" s="23" t="s">
        <v>822</v>
      </c>
    </row>
    <row r="87" spans="1:15" x14ac:dyDescent="0.35">
      <c r="A87" s="23" t="s">
        <v>2183</v>
      </c>
      <c r="B87" s="23" t="s">
        <v>2184</v>
      </c>
      <c r="C87" s="23" t="s">
        <v>2518</v>
      </c>
      <c r="D87" s="23">
        <v>6537</v>
      </c>
      <c r="E87" s="23">
        <v>2.1120000000000001</v>
      </c>
      <c r="F87" s="23" t="s">
        <v>42</v>
      </c>
      <c r="G87" s="23" t="s">
        <v>822</v>
      </c>
      <c r="I87" s="23" t="s">
        <v>2238</v>
      </c>
      <c r="J87" s="23" t="s">
        <v>2239</v>
      </c>
      <c r="K87" s="23" t="s">
        <v>2525</v>
      </c>
      <c r="L87" s="23">
        <v>32606</v>
      </c>
      <c r="M87" s="23">
        <v>0.75</v>
      </c>
      <c r="N87" s="23" t="s">
        <v>81</v>
      </c>
      <c r="O87" s="23" t="s">
        <v>822</v>
      </c>
    </row>
    <row r="88" spans="1:15" x14ac:dyDescent="0.35">
      <c r="A88" s="23" t="s">
        <v>1329</v>
      </c>
      <c r="B88" s="23" t="s">
        <v>1330</v>
      </c>
      <c r="C88" s="23" t="s">
        <v>2517</v>
      </c>
      <c r="D88" s="23">
        <v>2105</v>
      </c>
      <c r="E88" s="23">
        <v>4.444</v>
      </c>
      <c r="F88" s="23" t="s">
        <v>39</v>
      </c>
      <c r="G88" s="23" t="s">
        <v>822</v>
      </c>
      <c r="I88" s="23" t="s">
        <v>2213</v>
      </c>
      <c r="J88" s="23" t="s">
        <v>2214</v>
      </c>
      <c r="K88" s="23" t="s">
        <v>2525</v>
      </c>
      <c r="L88" s="23">
        <v>32606</v>
      </c>
      <c r="M88" s="23">
        <v>0.75</v>
      </c>
      <c r="N88" s="23" t="s">
        <v>85</v>
      </c>
      <c r="O88" s="23" t="s">
        <v>822</v>
      </c>
    </row>
    <row r="89" spans="1:15" x14ac:dyDescent="0.35">
      <c r="A89" s="23" t="s">
        <v>1331</v>
      </c>
      <c r="B89" s="23" t="s">
        <v>1332</v>
      </c>
      <c r="C89" s="23" t="s">
        <v>2525</v>
      </c>
      <c r="D89" s="23">
        <v>11849</v>
      </c>
      <c r="E89" s="23">
        <v>0.75</v>
      </c>
      <c r="F89" s="23" t="s">
        <v>42</v>
      </c>
      <c r="G89" s="23" t="s">
        <v>822</v>
      </c>
      <c r="I89" s="23" t="s">
        <v>1132</v>
      </c>
      <c r="J89" s="23" t="s">
        <v>1133</v>
      </c>
      <c r="K89" s="23" t="s">
        <v>2525</v>
      </c>
      <c r="L89" s="23">
        <v>32606</v>
      </c>
      <c r="M89" s="23">
        <v>0.75</v>
      </c>
      <c r="N89" s="23" t="s">
        <v>36</v>
      </c>
      <c r="O89" s="23" t="s">
        <v>822</v>
      </c>
    </row>
    <row r="90" spans="1:15" x14ac:dyDescent="0.35">
      <c r="A90" s="23" t="s">
        <v>3287</v>
      </c>
      <c r="B90" s="23" t="s">
        <v>3288</v>
      </c>
      <c r="C90" s="23" t="s">
        <v>2518</v>
      </c>
      <c r="D90" s="23">
        <v>5406</v>
      </c>
      <c r="E90" s="23">
        <v>2.5329999999999999</v>
      </c>
      <c r="F90" s="23" t="s">
        <v>39</v>
      </c>
      <c r="G90" s="23" t="s">
        <v>36</v>
      </c>
      <c r="I90" s="23" t="s">
        <v>3303</v>
      </c>
      <c r="J90" s="23" t="s">
        <v>3304</v>
      </c>
      <c r="K90" s="23" t="s">
        <v>2517</v>
      </c>
      <c r="L90" s="23">
        <v>7056</v>
      </c>
      <c r="M90" s="23">
        <v>4.1500000000000004</v>
      </c>
      <c r="N90" s="23" t="s">
        <v>39</v>
      </c>
      <c r="O90" s="23" t="s">
        <v>36</v>
      </c>
    </row>
    <row r="91" spans="1:15" x14ac:dyDescent="0.35">
      <c r="A91" s="23" t="s">
        <v>2222</v>
      </c>
      <c r="B91" s="23" t="s">
        <v>2223</v>
      </c>
      <c r="C91" s="23" t="s">
        <v>2517</v>
      </c>
      <c r="D91" s="23">
        <v>2137</v>
      </c>
      <c r="E91" s="23">
        <v>4.423</v>
      </c>
      <c r="F91" s="23" t="s">
        <v>53</v>
      </c>
      <c r="G91" s="23" t="s">
        <v>36</v>
      </c>
      <c r="I91" s="23" t="s">
        <v>1134</v>
      </c>
      <c r="J91" s="23" t="s">
        <v>1135</v>
      </c>
      <c r="K91" s="23" t="s">
        <v>2525</v>
      </c>
      <c r="L91" s="23">
        <v>32606</v>
      </c>
      <c r="M91" s="23">
        <v>0.75</v>
      </c>
      <c r="N91" s="23" t="s">
        <v>96</v>
      </c>
      <c r="O91" s="23" t="s">
        <v>822</v>
      </c>
    </row>
    <row r="92" spans="1:15" x14ac:dyDescent="0.35">
      <c r="A92" s="23" t="s">
        <v>1341</v>
      </c>
      <c r="B92" s="23" t="s">
        <v>1342</v>
      </c>
      <c r="C92" s="23" t="s">
        <v>2525</v>
      </c>
      <c r="D92" s="23">
        <v>11849</v>
      </c>
      <c r="E92" s="23">
        <v>0.75</v>
      </c>
      <c r="F92" s="23" t="s">
        <v>36</v>
      </c>
      <c r="G92" s="23" t="s">
        <v>822</v>
      </c>
      <c r="I92" s="23" t="s">
        <v>1140</v>
      </c>
      <c r="J92" s="23" t="s">
        <v>1141</v>
      </c>
      <c r="K92" s="23" t="s">
        <v>2525</v>
      </c>
      <c r="L92" s="23">
        <v>32606</v>
      </c>
      <c r="M92" s="23">
        <v>0.75</v>
      </c>
      <c r="N92" s="23" t="s">
        <v>76</v>
      </c>
      <c r="O92" s="23" t="s">
        <v>822</v>
      </c>
    </row>
    <row r="93" spans="1:15" x14ac:dyDescent="0.35">
      <c r="A93" s="23" t="s">
        <v>2573</v>
      </c>
      <c r="B93" s="23" t="s">
        <v>2574</v>
      </c>
      <c r="C93" s="23" t="s">
        <v>2525</v>
      </c>
      <c r="D93" s="23">
        <v>11849</v>
      </c>
      <c r="E93" s="23">
        <v>0.75</v>
      </c>
      <c r="F93" s="23" t="s">
        <v>71</v>
      </c>
      <c r="G93" s="23" t="s">
        <v>822</v>
      </c>
      <c r="I93" s="23" t="s">
        <v>1142</v>
      </c>
      <c r="J93" s="23" t="s">
        <v>1143</v>
      </c>
      <c r="K93" s="23" t="s">
        <v>2525</v>
      </c>
      <c r="L93" s="23">
        <v>32606</v>
      </c>
      <c r="M93" s="23">
        <v>0.75</v>
      </c>
      <c r="N93" s="23" t="s">
        <v>36</v>
      </c>
      <c r="O93" s="23" t="s">
        <v>822</v>
      </c>
    </row>
    <row r="94" spans="1:15" x14ac:dyDescent="0.35">
      <c r="I94" s="23" t="s">
        <v>1146</v>
      </c>
      <c r="J94" s="23" t="s">
        <v>1147</v>
      </c>
      <c r="K94" s="23" t="s">
        <v>2525</v>
      </c>
      <c r="L94" s="23">
        <v>32606</v>
      </c>
      <c r="M94" s="23">
        <v>0.75</v>
      </c>
      <c r="N94" s="23" t="s">
        <v>96</v>
      </c>
      <c r="O94" s="23" t="s">
        <v>822</v>
      </c>
    </row>
    <row r="95" spans="1:15" x14ac:dyDescent="0.35">
      <c r="I95" s="23" t="s">
        <v>1148</v>
      </c>
      <c r="J95" s="23" t="s">
        <v>1149</v>
      </c>
      <c r="K95" s="23" t="s">
        <v>2525</v>
      </c>
      <c r="L95" s="23">
        <v>32606</v>
      </c>
      <c r="M95" s="23">
        <v>0.75</v>
      </c>
      <c r="N95" s="23" t="s">
        <v>36</v>
      </c>
      <c r="O95" s="23" t="s">
        <v>822</v>
      </c>
    </row>
    <row r="96" spans="1:15" x14ac:dyDescent="0.35">
      <c r="I96" s="23" t="s">
        <v>1154</v>
      </c>
      <c r="J96" s="23" t="s">
        <v>1155</v>
      </c>
      <c r="K96" s="23" t="s">
        <v>2525</v>
      </c>
      <c r="L96" s="23">
        <v>32606</v>
      </c>
      <c r="M96" s="23">
        <v>0.75</v>
      </c>
      <c r="N96" s="23" t="s">
        <v>42</v>
      </c>
      <c r="O96" s="23" t="s">
        <v>822</v>
      </c>
    </row>
    <row r="97" spans="9:15" x14ac:dyDescent="0.35">
      <c r="I97" s="23" t="s">
        <v>1156</v>
      </c>
      <c r="J97" s="23" t="s">
        <v>1157</v>
      </c>
      <c r="K97" s="23" t="s">
        <v>2525</v>
      </c>
      <c r="L97" s="23">
        <v>32606</v>
      </c>
      <c r="M97" s="23">
        <v>0.75</v>
      </c>
      <c r="N97" s="23" t="s">
        <v>47</v>
      </c>
      <c r="O97" s="23" t="s">
        <v>822</v>
      </c>
    </row>
    <row r="98" spans="9:15" x14ac:dyDescent="0.35">
      <c r="I98" s="23" t="s">
        <v>1158</v>
      </c>
      <c r="J98" s="23" t="s">
        <v>1159</v>
      </c>
      <c r="K98" s="23" t="s">
        <v>2525</v>
      </c>
      <c r="L98" s="23">
        <v>32606</v>
      </c>
      <c r="M98" s="23">
        <v>0.75</v>
      </c>
      <c r="N98" s="23" t="s">
        <v>76</v>
      </c>
      <c r="O98" s="23" t="s">
        <v>822</v>
      </c>
    </row>
    <row r="99" spans="9:15" x14ac:dyDescent="0.35">
      <c r="I99" s="23" t="s">
        <v>2806</v>
      </c>
      <c r="J99" s="23" t="s">
        <v>2807</v>
      </c>
      <c r="K99" s="23" t="s">
        <v>2518</v>
      </c>
      <c r="L99" s="23">
        <v>20242</v>
      </c>
      <c r="M99" s="23">
        <v>1.8939999999999999</v>
      </c>
      <c r="N99" s="23" t="s">
        <v>42</v>
      </c>
      <c r="O99" s="23" t="s">
        <v>822</v>
      </c>
    </row>
    <row r="100" spans="9:15" x14ac:dyDescent="0.35">
      <c r="I100" s="23" t="s">
        <v>2211</v>
      </c>
      <c r="J100" s="23" t="s">
        <v>2212</v>
      </c>
      <c r="K100" s="23" t="s">
        <v>2525</v>
      </c>
      <c r="L100" s="23">
        <v>32606</v>
      </c>
      <c r="M100" s="23">
        <v>0.75</v>
      </c>
      <c r="N100" s="23" t="s">
        <v>85</v>
      </c>
      <c r="O100" s="23" t="s">
        <v>822</v>
      </c>
    </row>
    <row r="101" spans="9:15" x14ac:dyDescent="0.35">
      <c r="I101" s="23" t="s">
        <v>1166</v>
      </c>
      <c r="J101" s="23" t="s">
        <v>1167</v>
      </c>
      <c r="K101" s="23" t="s">
        <v>2525</v>
      </c>
      <c r="L101" s="23">
        <v>32606</v>
      </c>
      <c r="M101" s="23">
        <v>0.75</v>
      </c>
      <c r="N101" s="23" t="s">
        <v>96</v>
      </c>
      <c r="O101" s="23" t="s">
        <v>822</v>
      </c>
    </row>
    <row r="102" spans="9:15" x14ac:dyDescent="0.35">
      <c r="I102" s="23" t="s">
        <v>1168</v>
      </c>
      <c r="J102" s="23" t="s">
        <v>1169</v>
      </c>
      <c r="K102" s="23" t="s">
        <v>2525</v>
      </c>
      <c r="L102" s="23">
        <v>32606</v>
      </c>
      <c r="M102" s="23">
        <v>0.75</v>
      </c>
      <c r="N102" s="23" t="s">
        <v>36</v>
      </c>
      <c r="O102" s="23" t="s">
        <v>822</v>
      </c>
    </row>
    <row r="103" spans="9:15" x14ac:dyDescent="0.35">
      <c r="I103" s="23" t="s">
        <v>3297</v>
      </c>
      <c r="J103" s="23" t="s">
        <v>3298</v>
      </c>
      <c r="K103" s="23" t="s">
        <v>2518</v>
      </c>
      <c r="L103" s="23">
        <v>10824</v>
      </c>
      <c r="M103" s="23">
        <v>3.3319999999999999</v>
      </c>
      <c r="N103" s="23" t="s">
        <v>36</v>
      </c>
      <c r="O103" s="23" t="s">
        <v>822</v>
      </c>
    </row>
    <row r="104" spans="9:15" x14ac:dyDescent="0.35">
      <c r="I104" s="23" t="s">
        <v>1170</v>
      </c>
      <c r="J104" s="23" t="s">
        <v>359</v>
      </c>
      <c r="K104" s="23" t="s">
        <v>2525</v>
      </c>
      <c r="L104" s="23">
        <v>32606</v>
      </c>
      <c r="M104" s="23">
        <v>0.75</v>
      </c>
      <c r="N104" s="23" t="s">
        <v>39</v>
      </c>
      <c r="O104" s="23" t="s">
        <v>822</v>
      </c>
    </row>
    <row r="105" spans="9:15" x14ac:dyDescent="0.35">
      <c r="I105" s="23" t="s">
        <v>1171</v>
      </c>
      <c r="J105" s="23" t="s">
        <v>1172</v>
      </c>
      <c r="K105" s="23" t="s">
        <v>2525</v>
      </c>
      <c r="L105" s="23">
        <v>32606</v>
      </c>
      <c r="M105" s="23">
        <v>0.75</v>
      </c>
      <c r="N105" s="23" t="s">
        <v>39</v>
      </c>
      <c r="O105" s="23" t="s">
        <v>822</v>
      </c>
    </row>
    <row r="106" spans="9:15" x14ac:dyDescent="0.35">
      <c r="I106" s="23" t="s">
        <v>580</v>
      </c>
      <c r="J106" s="23" t="s">
        <v>581</v>
      </c>
      <c r="K106" s="23" t="s">
        <v>2525</v>
      </c>
      <c r="L106" s="23">
        <v>57462</v>
      </c>
      <c r="M106" s="23">
        <v>0.71499999999999997</v>
      </c>
      <c r="N106" s="23" t="s">
        <v>36</v>
      </c>
      <c r="O106" s="23" t="s">
        <v>822</v>
      </c>
    </row>
    <row r="107" spans="9:15" x14ac:dyDescent="0.35">
      <c r="I107" s="23" t="s">
        <v>2189</v>
      </c>
      <c r="J107" s="23" t="s">
        <v>2190</v>
      </c>
      <c r="K107" s="23" t="s">
        <v>2522</v>
      </c>
      <c r="L107" s="23">
        <v>26033</v>
      </c>
      <c r="M107" s="23">
        <v>1.276</v>
      </c>
      <c r="N107" s="23" t="s">
        <v>36</v>
      </c>
      <c r="O107" s="23" t="s">
        <v>822</v>
      </c>
    </row>
    <row r="108" spans="9:15" x14ac:dyDescent="0.35">
      <c r="I108" s="23" t="s">
        <v>2593</v>
      </c>
      <c r="J108" s="23" t="s">
        <v>2594</v>
      </c>
      <c r="K108" s="23" t="s">
        <v>2525</v>
      </c>
      <c r="L108" s="23">
        <v>32606</v>
      </c>
      <c r="M108" s="23">
        <v>0.75</v>
      </c>
      <c r="N108" s="23" t="s">
        <v>36</v>
      </c>
      <c r="O108" s="23" t="s">
        <v>822</v>
      </c>
    </row>
    <row r="109" spans="9:15" x14ac:dyDescent="0.35">
      <c r="I109" s="23" t="s">
        <v>5645</v>
      </c>
      <c r="J109" s="23" t="s">
        <v>5646</v>
      </c>
      <c r="K109" s="23" t="s">
        <v>2525</v>
      </c>
      <c r="L109" s="23">
        <v>32606</v>
      </c>
      <c r="M109" s="23">
        <v>0.75</v>
      </c>
      <c r="N109" s="23" t="s">
        <v>106</v>
      </c>
      <c r="O109" s="23" t="s">
        <v>36</v>
      </c>
    </row>
    <row r="110" spans="9:15" x14ac:dyDescent="0.35">
      <c r="I110" s="23" t="s">
        <v>5629</v>
      </c>
      <c r="J110" s="23" t="s">
        <v>5630</v>
      </c>
      <c r="K110" s="23" t="s">
        <v>2518</v>
      </c>
      <c r="L110" s="23">
        <v>19368</v>
      </c>
      <c r="M110" s="23">
        <v>2.0049999999999999</v>
      </c>
      <c r="N110" s="23" t="s">
        <v>106</v>
      </c>
      <c r="O110" s="23" t="s">
        <v>36</v>
      </c>
    </row>
    <row r="111" spans="9:15" x14ac:dyDescent="0.35">
      <c r="I111" s="23" t="s">
        <v>568</v>
      </c>
      <c r="J111" s="23" t="s">
        <v>569</v>
      </c>
      <c r="K111" s="23" t="s">
        <v>2525</v>
      </c>
      <c r="L111" s="23">
        <v>32606</v>
      </c>
      <c r="M111" s="23">
        <v>0.75</v>
      </c>
      <c r="N111" s="23" t="s">
        <v>36</v>
      </c>
      <c r="O111" s="23" t="s">
        <v>822</v>
      </c>
    </row>
    <row r="112" spans="9:15" x14ac:dyDescent="0.35">
      <c r="I112" s="23" t="s">
        <v>578</v>
      </c>
      <c r="J112" s="23" t="s">
        <v>579</v>
      </c>
      <c r="K112" s="23" t="s">
        <v>2525</v>
      </c>
      <c r="L112" s="23">
        <v>32606</v>
      </c>
      <c r="M112" s="23">
        <v>0.75</v>
      </c>
      <c r="N112" s="23" t="s">
        <v>36</v>
      </c>
      <c r="O112" s="23" t="s">
        <v>822</v>
      </c>
    </row>
    <row r="113" spans="9:15" x14ac:dyDescent="0.35">
      <c r="I113" s="23" t="s">
        <v>1173</v>
      </c>
      <c r="J113" s="23" t="s">
        <v>1174</v>
      </c>
      <c r="K113" s="23" t="s">
        <v>2525</v>
      </c>
      <c r="L113" s="23">
        <v>32606</v>
      </c>
      <c r="M113" s="23">
        <v>0.75</v>
      </c>
      <c r="N113" s="23" t="s">
        <v>36</v>
      </c>
      <c r="O113" s="23" t="s">
        <v>822</v>
      </c>
    </row>
    <row r="114" spans="9:15" x14ac:dyDescent="0.35">
      <c r="I114" s="23" t="s">
        <v>1175</v>
      </c>
      <c r="J114" s="23" t="s">
        <v>362</v>
      </c>
      <c r="K114" s="23" t="s">
        <v>2525</v>
      </c>
      <c r="L114" s="23">
        <v>32606</v>
      </c>
      <c r="M114" s="23">
        <v>0.75</v>
      </c>
      <c r="N114" s="23" t="s">
        <v>36</v>
      </c>
      <c r="O114" s="23" t="s">
        <v>822</v>
      </c>
    </row>
    <row r="115" spans="9:15" x14ac:dyDescent="0.35">
      <c r="I115" s="23" t="s">
        <v>1176</v>
      </c>
      <c r="J115" s="23" t="s">
        <v>1177</v>
      </c>
      <c r="K115" s="23" t="s">
        <v>2525</v>
      </c>
      <c r="L115" s="23">
        <v>32606</v>
      </c>
      <c r="M115" s="23">
        <v>0.75</v>
      </c>
      <c r="N115" s="23" t="s">
        <v>36</v>
      </c>
      <c r="O115" s="23" t="s">
        <v>822</v>
      </c>
    </row>
    <row r="116" spans="9:15" x14ac:dyDescent="0.35">
      <c r="I116" s="23" t="s">
        <v>1178</v>
      </c>
      <c r="J116" s="23" t="s">
        <v>1179</v>
      </c>
      <c r="K116" s="23" t="s">
        <v>2525</v>
      </c>
      <c r="L116" s="23">
        <v>32606</v>
      </c>
      <c r="M116" s="23">
        <v>0.75</v>
      </c>
      <c r="N116" s="23" t="s">
        <v>36</v>
      </c>
      <c r="O116" s="23" t="s">
        <v>822</v>
      </c>
    </row>
    <row r="117" spans="9:15" x14ac:dyDescent="0.35">
      <c r="I117" s="23" t="s">
        <v>1180</v>
      </c>
      <c r="J117" s="23" t="s">
        <v>1181</v>
      </c>
      <c r="K117" s="23" t="s">
        <v>2525</v>
      </c>
      <c r="L117" s="23">
        <v>32606</v>
      </c>
      <c r="M117" s="23">
        <v>0.75</v>
      </c>
      <c r="N117" s="23" t="s">
        <v>53</v>
      </c>
      <c r="O117" s="23" t="s">
        <v>822</v>
      </c>
    </row>
    <row r="118" spans="9:15" x14ac:dyDescent="0.35">
      <c r="I118" s="23" t="s">
        <v>3299</v>
      </c>
      <c r="J118" s="23" t="s">
        <v>3300</v>
      </c>
      <c r="K118" s="23" t="s">
        <v>2518</v>
      </c>
      <c r="L118" s="23">
        <v>11456</v>
      </c>
      <c r="M118" s="23">
        <v>3.2189999999999999</v>
      </c>
      <c r="N118" s="23" t="s">
        <v>36</v>
      </c>
      <c r="O118" s="23" t="s">
        <v>822</v>
      </c>
    </row>
    <row r="119" spans="9:15" x14ac:dyDescent="0.35">
      <c r="I119" s="23" t="s">
        <v>1182</v>
      </c>
      <c r="J119" s="23" t="s">
        <v>1183</v>
      </c>
      <c r="K119" s="23" t="s">
        <v>2525</v>
      </c>
      <c r="L119" s="23">
        <v>32606</v>
      </c>
      <c r="M119" s="23">
        <v>0.75</v>
      </c>
      <c r="N119" s="23" t="s">
        <v>36</v>
      </c>
      <c r="O119" s="23" t="s">
        <v>822</v>
      </c>
    </row>
    <row r="120" spans="9:15" x14ac:dyDescent="0.35">
      <c r="I120" s="23" t="s">
        <v>1184</v>
      </c>
      <c r="J120" s="23" t="s">
        <v>1185</v>
      </c>
      <c r="K120" s="23" t="s">
        <v>2525</v>
      </c>
      <c r="L120" s="23">
        <v>32606</v>
      </c>
      <c r="M120" s="23">
        <v>0.75</v>
      </c>
      <c r="N120" s="23" t="s">
        <v>42</v>
      </c>
      <c r="O120" s="23" t="s">
        <v>822</v>
      </c>
    </row>
    <row r="121" spans="9:15" x14ac:dyDescent="0.35">
      <c r="I121" s="23" t="s">
        <v>3291</v>
      </c>
      <c r="J121" s="23" t="s">
        <v>3292</v>
      </c>
      <c r="K121" s="23" t="s">
        <v>2517</v>
      </c>
      <c r="L121" s="23">
        <v>7449</v>
      </c>
      <c r="M121" s="23">
        <v>4.048</v>
      </c>
      <c r="N121" s="23" t="s">
        <v>36</v>
      </c>
      <c r="O121" s="23" t="s">
        <v>822</v>
      </c>
    </row>
    <row r="122" spans="9:15" x14ac:dyDescent="0.35">
      <c r="I122" s="23" t="s">
        <v>2813</v>
      </c>
      <c r="J122" s="23" t="s">
        <v>2814</v>
      </c>
      <c r="K122" s="23" t="s">
        <v>2525</v>
      </c>
      <c r="L122" s="23">
        <v>32606</v>
      </c>
      <c r="M122" s="23">
        <v>0.75</v>
      </c>
      <c r="N122" s="23" t="s">
        <v>39</v>
      </c>
      <c r="O122" s="23" t="s">
        <v>36</v>
      </c>
    </row>
    <row r="123" spans="9:15" x14ac:dyDescent="0.35">
      <c r="I123" s="23" t="s">
        <v>5633</v>
      </c>
      <c r="J123" s="23" t="s">
        <v>5634</v>
      </c>
      <c r="K123" s="23" t="s">
        <v>2522</v>
      </c>
      <c r="L123" s="23">
        <v>22456</v>
      </c>
      <c r="M123" s="23">
        <v>1.6339999999999999</v>
      </c>
      <c r="N123" s="23" t="s">
        <v>76</v>
      </c>
      <c r="O123" s="23" t="s">
        <v>36</v>
      </c>
    </row>
    <row r="124" spans="9:15" x14ac:dyDescent="0.35">
      <c r="I124" s="23" t="s">
        <v>601</v>
      </c>
      <c r="J124" s="23" t="s">
        <v>602</v>
      </c>
      <c r="K124" s="23" t="s">
        <v>2525</v>
      </c>
      <c r="L124" s="23">
        <v>32606</v>
      </c>
      <c r="M124" s="23">
        <v>0.75</v>
      </c>
      <c r="N124" s="23" t="s">
        <v>47</v>
      </c>
      <c r="O124" s="23" t="s">
        <v>822</v>
      </c>
    </row>
    <row r="125" spans="9:15" x14ac:dyDescent="0.35">
      <c r="I125" s="23" t="s">
        <v>1188</v>
      </c>
      <c r="J125" s="23" t="s">
        <v>1189</v>
      </c>
      <c r="K125" s="23" t="s">
        <v>2525</v>
      </c>
      <c r="L125" s="23">
        <v>32606</v>
      </c>
      <c r="M125" s="23">
        <v>0.75</v>
      </c>
      <c r="N125" s="23" t="s">
        <v>42</v>
      </c>
      <c r="O125" s="23" t="s">
        <v>822</v>
      </c>
    </row>
    <row r="126" spans="9:15" x14ac:dyDescent="0.35">
      <c r="I126" s="23" t="s">
        <v>2821</v>
      </c>
      <c r="J126" s="23" t="s">
        <v>2822</v>
      </c>
      <c r="K126" s="23" t="s">
        <v>2517</v>
      </c>
      <c r="L126" s="23">
        <v>5168</v>
      </c>
      <c r="M126" s="23">
        <v>4.7140000000000004</v>
      </c>
      <c r="N126" s="23" t="s">
        <v>106</v>
      </c>
      <c r="O126" s="23" t="s">
        <v>36</v>
      </c>
    </row>
    <row r="127" spans="9:15" x14ac:dyDescent="0.35">
      <c r="I127" s="23" t="s">
        <v>1190</v>
      </c>
      <c r="J127" s="23" t="s">
        <v>1191</v>
      </c>
      <c r="K127" s="23" t="s">
        <v>2525</v>
      </c>
      <c r="L127" s="23">
        <v>32606</v>
      </c>
      <c r="M127" s="23">
        <v>0.75</v>
      </c>
      <c r="N127" s="23" t="s">
        <v>155</v>
      </c>
      <c r="O127" s="23" t="s">
        <v>822</v>
      </c>
    </row>
    <row r="128" spans="9:15" x14ac:dyDescent="0.35">
      <c r="I128" s="23" t="s">
        <v>1192</v>
      </c>
      <c r="J128" s="23" t="s">
        <v>1193</v>
      </c>
      <c r="K128" s="23" t="s">
        <v>2525</v>
      </c>
      <c r="L128" s="23">
        <v>32606</v>
      </c>
      <c r="M128" s="23">
        <v>0.75</v>
      </c>
      <c r="N128" s="23" t="s">
        <v>53</v>
      </c>
      <c r="O128" s="23" t="s">
        <v>822</v>
      </c>
    </row>
    <row r="129" spans="9:15" x14ac:dyDescent="0.35">
      <c r="I129" s="23" t="s">
        <v>2228</v>
      </c>
      <c r="J129" s="23" t="s">
        <v>2229</v>
      </c>
      <c r="K129" s="23" t="s">
        <v>2525</v>
      </c>
      <c r="L129" s="23">
        <v>32606</v>
      </c>
      <c r="M129" s="23">
        <v>0.75</v>
      </c>
      <c r="N129" s="23" t="s">
        <v>50</v>
      </c>
      <c r="O129" s="23" t="s">
        <v>822</v>
      </c>
    </row>
    <row r="130" spans="9:15" x14ac:dyDescent="0.35">
      <c r="I130" s="23" t="s">
        <v>1194</v>
      </c>
      <c r="J130" s="23" t="s">
        <v>1195</v>
      </c>
      <c r="K130" s="23" t="s">
        <v>2525</v>
      </c>
      <c r="L130" s="23">
        <v>32606</v>
      </c>
      <c r="M130" s="23">
        <v>0.75</v>
      </c>
      <c r="N130" s="23" t="s">
        <v>36</v>
      </c>
      <c r="O130" s="23" t="s">
        <v>822</v>
      </c>
    </row>
    <row r="131" spans="9:15" x14ac:dyDescent="0.35">
      <c r="I131" s="23" t="s">
        <v>1198</v>
      </c>
      <c r="J131" s="23" t="s">
        <v>1199</v>
      </c>
      <c r="K131" s="23" t="s">
        <v>2525</v>
      </c>
      <c r="L131" s="23">
        <v>32606</v>
      </c>
      <c r="M131" s="23">
        <v>0.75</v>
      </c>
      <c r="N131" s="23" t="s">
        <v>42</v>
      </c>
      <c r="O131" s="23" t="s">
        <v>822</v>
      </c>
    </row>
    <row r="132" spans="9:15" x14ac:dyDescent="0.35">
      <c r="I132" s="23" t="s">
        <v>611</v>
      </c>
      <c r="J132" s="23" t="s">
        <v>612</v>
      </c>
      <c r="K132" s="23" t="s">
        <v>2525</v>
      </c>
      <c r="L132" s="23">
        <v>32606</v>
      </c>
      <c r="M132" s="23">
        <v>0.75</v>
      </c>
      <c r="N132" s="23" t="s">
        <v>76</v>
      </c>
      <c r="O132" s="23" t="s">
        <v>36</v>
      </c>
    </row>
    <row r="133" spans="9:15" x14ac:dyDescent="0.35">
      <c r="I133" s="23" t="s">
        <v>2590</v>
      </c>
      <c r="J133" s="23" t="s">
        <v>2591</v>
      </c>
      <c r="K133" s="23" t="s">
        <v>2518</v>
      </c>
      <c r="L133" s="23">
        <v>11376</v>
      </c>
      <c r="M133" s="23">
        <v>3.23</v>
      </c>
      <c r="N133" s="23" t="s">
        <v>42</v>
      </c>
      <c r="O133" s="23" t="s">
        <v>822</v>
      </c>
    </row>
    <row r="134" spans="9:15" x14ac:dyDescent="0.35">
      <c r="I134" s="23" t="s">
        <v>2808</v>
      </c>
      <c r="J134" s="23" t="s">
        <v>2809</v>
      </c>
      <c r="K134" s="23" t="s">
        <v>2536</v>
      </c>
      <c r="L134" s="23">
        <v>3118</v>
      </c>
      <c r="M134" s="23">
        <v>5.5170000000000003</v>
      </c>
      <c r="N134" s="23" t="s">
        <v>81</v>
      </c>
      <c r="O134" s="23" t="s">
        <v>36</v>
      </c>
    </row>
    <row r="135" spans="9:15" x14ac:dyDescent="0.35">
      <c r="I135" s="23" t="s">
        <v>1202</v>
      </c>
      <c r="J135" s="23" t="s">
        <v>1203</v>
      </c>
      <c r="K135" s="23" t="s">
        <v>2525</v>
      </c>
      <c r="L135" s="23">
        <v>32606</v>
      </c>
      <c r="M135" s="23">
        <v>0.75</v>
      </c>
      <c r="N135" s="23" t="s">
        <v>68</v>
      </c>
      <c r="O135" s="23" t="s">
        <v>822</v>
      </c>
    </row>
    <row r="136" spans="9:15" x14ac:dyDescent="0.35">
      <c r="I136" s="23" t="s">
        <v>1204</v>
      </c>
      <c r="J136" s="23" t="s">
        <v>1205</v>
      </c>
      <c r="K136" s="23" t="s">
        <v>2525</v>
      </c>
      <c r="L136" s="23">
        <v>32606</v>
      </c>
      <c r="M136" s="23">
        <v>0.75</v>
      </c>
      <c r="N136" s="23" t="s">
        <v>36</v>
      </c>
      <c r="O136" s="23" t="s">
        <v>822</v>
      </c>
    </row>
    <row r="137" spans="9:15" x14ac:dyDescent="0.35">
      <c r="I137" s="23" t="s">
        <v>1206</v>
      </c>
      <c r="J137" s="23" t="s">
        <v>1207</v>
      </c>
      <c r="K137" s="23" t="s">
        <v>2525</v>
      </c>
      <c r="L137" s="23">
        <v>32606</v>
      </c>
      <c r="M137" s="23">
        <v>0.75</v>
      </c>
      <c r="N137" s="23" t="s">
        <v>36</v>
      </c>
      <c r="O137" s="23" t="s">
        <v>822</v>
      </c>
    </row>
    <row r="138" spans="9:15" x14ac:dyDescent="0.35">
      <c r="I138" s="23" t="s">
        <v>5627</v>
      </c>
      <c r="J138" s="23" t="s">
        <v>5628</v>
      </c>
      <c r="K138" s="23" t="s">
        <v>2518</v>
      </c>
      <c r="L138" s="23">
        <v>17557</v>
      </c>
      <c r="M138" s="23">
        <v>2.2519999999999998</v>
      </c>
      <c r="N138" s="23" t="s">
        <v>36</v>
      </c>
      <c r="O138" s="23" t="s">
        <v>36</v>
      </c>
    </row>
    <row r="139" spans="9:15" x14ac:dyDescent="0.35">
      <c r="I139" s="23" t="s">
        <v>588</v>
      </c>
      <c r="J139" s="23" t="s">
        <v>589</v>
      </c>
      <c r="K139" s="23" t="s">
        <v>2525</v>
      </c>
      <c r="L139" s="23">
        <v>58696</v>
      </c>
      <c r="M139" s="23">
        <v>0.57999999999999996</v>
      </c>
      <c r="N139" s="23" t="s">
        <v>47</v>
      </c>
      <c r="O139" s="23" t="s">
        <v>36</v>
      </c>
    </row>
    <row r="140" spans="9:15" x14ac:dyDescent="0.35">
      <c r="I140" s="23" t="s">
        <v>1208</v>
      </c>
      <c r="J140" s="23" t="s">
        <v>1209</v>
      </c>
      <c r="K140" s="23" t="s">
        <v>2525</v>
      </c>
      <c r="L140" s="23">
        <v>32606</v>
      </c>
      <c r="M140" s="23">
        <v>0.75</v>
      </c>
      <c r="N140" s="23" t="s">
        <v>36</v>
      </c>
      <c r="O140" s="23" t="s">
        <v>822</v>
      </c>
    </row>
    <row r="141" spans="9:15" x14ac:dyDescent="0.35">
      <c r="I141" s="23" t="s">
        <v>1210</v>
      </c>
      <c r="J141" s="23" t="s">
        <v>1211</v>
      </c>
      <c r="K141" s="23" t="s">
        <v>2525</v>
      </c>
      <c r="L141" s="23">
        <v>32606</v>
      </c>
      <c r="M141" s="23">
        <v>0.75</v>
      </c>
      <c r="N141" s="23" t="s">
        <v>76</v>
      </c>
      <c r="O141" s="23" t="s">
        <v>822</v>
      </c>
    </row>
    <row r="142" spans="9:15" x14ac:dyDescent="0.35">
      <c r="I142" s="23" t="s">
        <v>2178</v>
      </c>
      <c r="J142" s="23" t="s">
        <v>2179</v>
      </c>
      <c r="K142" s="23" t="s">
        <v>2522</v>
      </c>
      <c r="L142" s="23">
        <v>21487</v>
      </c>
      <c r="M142" s="23">
        <v>1.74</v>
      </c>
      <c r="N142" s="23" t="s">
        <v>36</v>
      </c>
      <c r="O142" s="23" t="s">
        <v>822</v>
      </c>
    </row>
    <row r="143" spans="9:15" x14ac:dyDescent="0.35">
      <c r="I143" s="23" t="s">
        <v>1212</v>
      </c>
      <c r="J143" s="23" t="s">
        <v>1213</v>
      </c>
      <c r="K143" s="23" t="s">
        <v>2525</v>
      </c>
      <c r="L143" s="23">
        <v>32606</v>
      </c>
      <c r="M143" s="23">
        <v>0.75</v>
      </c>
      <c r="N143" s="23" t="s">
        <v>76</v>
      </c>
      <c r="O143" s="23" t="s">
        <v>822</v>
      </c>
    </row>
    <row r="144" spans="9:15" x14ac:dyDescent="0.35">
      <c r="I144" s="23" t="s">
        <v>1695</v>
      </c>
      <c r="J144" s="23" t="s">
        <v>2810</v>
      </c>
      <c r="K144" s="23" t="s">
        <v>2517</v>
      </c>
      <c r="L144" s="23">
        <v>9993</v>
      </c>
      <c r="M144" s="23">
        <v>3.4969999999999999</v>
      </c>
      <c r="N144" s="23" t="s">
        <v>53</v>
      </c>
      <c r="O144" s="23" t="s">
        <v>36</v>
      </c>
    </row>
    <row r="145" spans="9:15" x14ac:dyDescent="0.35">
      <c r="I145" s="23" t="s">
        <v>609</v>
      </c>
      <c r="J145" s="23" t="s">
        <v>610</v>
      </c>
      <c r="K145" s="23" t="s">
        <v>2525</v>
      </c>
      <c r="L145" s="23">
        <v>31921</v>
      </c>
      <c r="M145" s="23">
        <v>0.79900000000000004</v>
      </c>
      <c r="N145" s="23" t="s">
        <v>96</v>
      </c>
      <c r="O145" s="23" t="s">
        <v>36</v>
      </c>
    </row>
    <row r="146" spans="9:15" x14ac:dyDescent="0.35">
      <c r="I146" s="23" t="s">
        <v>605</v>
      </c>
      <c r="J146" s="23" t="s">
        <v>606</v>
      </c>
      <c r="K146" s="23" t="s">
        <v>2525</v>
      </c>
      <c r="L146" s="23">
        <v>32606</v>
      </c>
      <c r="M146" s="23">
        <v>0.75</v>
      </c>
      <c r="N146" s="23" t="s">
        <v>36</v>
      </c>
      <c r="O146" s="23" t="s">
        <v>822</v>
      </c>
    </row>
    <row r="147" spans="9:15" x14ac:dyDescent="0.35">
      <c r="I147" s="23" t="s">
        <v>1218</v>
      </c>
      <c r="J147" s="23" t="s">
        <v>1219</v>
      </c>
      <c r="K147" s="23" t="s">
        <v>2525</v>
      </c>
      <c r="L147" s="23">
        <v>32606</v>
      </c>
      <c r="M147" s="23">
        <v>0.75</v>
      </c>
      <c r="N147" s="23" t="s">
        <v>53</v>
      </c>
      <c r="O147" s="23" t="s">
        <v>822</v>
      </c>
    </row>
    <row r="148" spans="9:15" x14ac:dyDescent="0.35">
      <c r="I148" s="23" t="s">
        <v>1711</v>
      </c>
      <c r="J148" s="23" t="s">
        <v>2215</v>
      </c>
      <c r="K148" s="23" t="s">
        <v>2525</v>
      </c>
      <c r="L148" s="23">
        <v>32606</v>
      </c>
      <c r="M148" s="23">
        <v>0.75</v>
      </c>
      <c r="N148" s="23" t="s">
        <v>96</v>
      </c>
      <c r="O148" s="23" t="s">
        <v>822</v>
      </c>
    </row>
    <row r="149" spans="9:15" x14ac:dyDescent="0.35">
      <c r="I149" s="23" t="s">
        <v>1220</v>
      </c>
      <c r="J149" s="23" t="s">
        <v>1221</v>
      </c>
      <c r="K149" s="23" t="s">
        <v>2525</v>
      </c>
      <c r="L149" s="23">
        <v>32606</v>
      </c>
      <c r="M149" s="23">
        <v>0.75</v>
      </c>
      <c r="N149" s="23" t="s">
        <v>47</v>
      </c>
      <c r="O149" s="23" t="s">
        <v>822</v>
      </c>
    </row>
    <row r="150" spans="9:15" x14ac:dyDescent="0.35">
      <c r="I150" s="23" t="s">
        <v>1226</v>
      </c>
      <c r="J150" s="23" t="s">
        <v>1227</v>
      </c>
      <c r="K150" s="23" t="s">
        <v>2525</v>
      </c>
      <c r="L150" s="23">
        <v>32606</v>
      </c>
      <c r="M150" s="23">
        <v>0.75</v>
      </c>
      <c r="N150" s="23" t="s">
        <v>36</v>
      </c>
      <c r="O150" s="23" t="s">
        <v>822</v>
      </c>
    </row>
    <row r="151" spans="9:15" x14ac:dyDescent="0.35">
      <c r="I151" s="23" t="s">
        <v>2586</v>
      </c>
      <c r="J151" s="23" t="s">
        <v>2587</v>
      </c>
      <c r="K151" s="23" t="s">
        <v>2522</v>
      </c>
      <c r="L151" s="23">
        <v>24756</v>
      </c>
      <c r="M151" s="23">
        <v>1.3859999999999999</v>
      </c>
      <c r="N151" s="23" t="s">
        <v>81</v>
      </c>
      <c r="O151" s="23" t="s">
        <v>36</v>
      </c>
    </row>
    <row r="152" spans="9:15" x14ac:dyDescent="0.35">
      <c r="I152" s="23" t="s">
        <v>1228</v>
      </c>
      <c r="J152" s="23" t="s">
        <v>1229</v>
      </c>
      <c r="K152" s="23" t="s">
        <v>2525</v>
      </c>
      <c r="L152" s="23">
        <v>32606</v>
      </c>
      <c r="M152" s="23">
        <v>0.75</v>
      </c>
      <c r="N152" s="23" t="s">
        <v>36</v>
      </c>
      <c r="O152" s="23" t="s">
        <v>822</v>
      </c>
    </row>
    <row r="153" spans="9:15" x14ac:dyDescent="0.35">
      <c r="I153" s="23" t="s">
        <v>1230</v>
      </c>
      <c r="J153" s="23" t="s">
        <v>1231</v>
      </c>
      <c r="K153" s="23" t="s">
        <v>2525</v>
      </c>
      <c r="L153" s="23">
        <v>32606</v>
      </c>
      <c r="M153" s="23">
        <v>0.75</v>
      </c>
      <c r="N153" s="23" t="s">
        <v>39</v>
      </c>
      <c r="O153" s="23" t="s">
        <v>822</v>
      </c>
    </row>
    <row r="154" spans="9:15" x14ac:dyDescent="0.35">
      <c r="I154" s="23" t="s">
        <v>1232</v>
      </c>
      <c r="J154" s="23" t="s">
        <v>1233</v>
      </c>
      <c r="K154" s="23" t="s">
        <v>2525</v>
      </c>
      <c r="L154" s="23">
        <v>32606</v>
      </c>
      <c r="M154" s="23">
        <v>0.75</v>
      </c>
      <c r="N154" s="23" t="s">
        <v>47</v>
      </c>
      <c r="O154" s="23" t="s">
        <v>822</v>
      </c>
    </row>
    <row r="155" spans="9:15" x14ac:dyDescent="0.35">
      <c r="I155" s="23" t="s">
        <v>1234</v>
      </c>
      <c r="J155" s="23" t="s">
        <v>2592</v>
      </c>
      <c r="K155" s="23" t="s">
        <v>2525</v>
      </c>
      <c r="L155" s="23">
        <v>32606</v>
      </c>
      <c r="M155" s="23">
        <v>0.75</v>
      </c>
      <c r="N155" s="23" t="s">
        <v>47</v>
      </c>
      <c r="O155" s="23" t="s">
        <v>822</v>
      </c>
    </row>
    <row r="156" spans="9:15" x14ac:dyDescent="0.35">
      <c r="I156" s="23" t="s">
        <v>1235</v>
      </c>
      <c r="J156" s="23" t="s">
        <v>1236</v>
      </c>
      <c r="K156" s="23" t="s">
        <v>2525</v>
      </c>
      <c r="L156" s="23">
        <v>32606</v>
      </c>
      <c r="M156" s="23">
        <v>0.75</v>
      </c>
      <c r="N156" s="23" t="s">
        <v>76</v>
      </c>
      <c r="O156" s="23" t="s">
        <v>822</v>
      </c>
    </row>
    <row r="157" spans="9:15" x14ac:dyDescent="0.35">
      <c r="I157" s="23" t="s">
        <v>1237</v>
      </c>
      <c r="J157" s="23" t="s">
        <v>1238</v>
      </c>
      <c r="K157" s="23" t="s">
        <v>2517</v>
      </c>
      <c r="L157" s="23">
        <v>6799</v>
      </c>
      <c r="M157" s="23">
        <v>4.2169999999999996</v>
      </c>
      <c r="N157" s="23" t="s">
        <v>68</v>
      </c>
      <c r="O157" s="23" t="s">
        <v>36</v>
      </c>
    </row>
    <row r="158" spans="9:15" x14ac:dyDescent="0.35">
      <c r="I158" s="23" t="s">
        <v>1239</v>
      </c>
      <c r="J158" s="23" t="s">
        <v>1240</v>
      </c>
      <c r="K158" s="23" t="s">
        <v>2525</v>
      </c>
      <c r="L158" s="23">
        <v>32606</v>
      </c>
      <c r="M158" s="23">
        <v>0.75</v>
      </c>
      <c r="N158" s="23" t="s">
        <v>36</v>
      </c>
      <c r="O158" s="23" t="s">
        <v>822</v>
      </c>
    </row>
    <row r="159" spans="9:15" x14ac:dyDescent="0.35">
      <c r="I159" s="23" t="s">
        <v>1241</v>
      </c>
      <c r="J159" s="23" t="s">
        <v>1242</v>
      </c>
      <c r="K159" s="23" t="s">
        <v>2525</v>
      </c>
      <c r="L159" s="23">
        <v>32606</v>
      </c>
      <c r="M159" s="23">
        <v>0.75</v>
      </c>
      <c r="N159" s="23" t="s">
        <v>36</v>
      </c>
      <c r="O159" s="23" t="s">
        <v>822</v>
      </c>
    </row>
    <row r="160" spans="9:15" x14ac:dyDescent="0.35">
      <c r="I160" s="23" t="s">
        <v>1243</v>
      </c>
      <c r="J160" s="23" t="s">
        <v>1244</v>
      </c>
      <c r="K160" s="23" t="s">
        <v>2525</v>
      </c>
      <c r="L160" s="23">
        <v>32606</v>
      </c>
      <c r="M160" s="23">
        <v>0.75</v>
      </c>
      <c r="N160" s="23" t="s">
        <v>42</v>
      </c>
      <c r="O160" s="23" t="s">
        <v>822</v>
      </c>
    </row>
    <row r="161" spans="9:15" x14ac:dyDescent="0.35">
      <c r="I161" s="23" t="s">
        <v>1712</v>
      </c>
      <c r="J161" s="23" t="s">
        <v>1713</v>
      </c>
      <c r="K161" s="23" t="s">
        <v>2525</v>
      </c>
      <c r="L161" s="23">
        <v>32606</v>
      </c>
      <c r="M161" s="23">
        <v>0.75</v>
      </c>
      <c r="N161" s="23" t="s">
        <v>42</v>
      </c>
      <c r="O161" s="23" t="s">
        <v>822</v>
      </c>
    </row>
    <row r="162" spans="9:15" x14ac:dyDescent="0.35">
      <c r="I162" s="23" t="s">
        <v>1247</v>
      </c>
      <c r="J162" s="23" t="s">
        <v>1248</v>
      </c>
      <c r="K162" s="23" t="s">
        <v>2525</v>
      </c>
      <c r="L162" s="23">
        <v>32606</v>
      </c>
      <c r="M162" s="23">
        <v>0.75</v>
      </c>
      <c r="N162" s="23" t="s">
        <v>155</v>
      </c>
      <c r="O162" s="23" t="s">
        <v>822</v>
      </c>
    </row>
    <row r="163" spans="9:15" x14ac:dyDescent="0.35">
      <c r="I163" s="23" t="s">
        <v>2185</v>
      </c>
      <c r="J163" s="23" t="s">
        <v>2186</v>
      </c>
      <c r="K163" s="23" t="s">
        <v>2522</v>
      </c>
      <c r="L163" s="23">
        <v>28396</v>
      </c>
      <c r="M163" s="23">
        <v>1.0660000000000001</v>
      </c>
      <c r="N163" s="23" t="s">
        <v>71</v>
      </c>
      <c r="O163" s="23" t="s">
        <v>822</v>
      </c>
    </row>
    <row r="164" spans="9:15" x14ac:dyDescent="0.35">
      <c r="I164" s="23" t="s">
        <v>1251</v>
      </c>
      <c r="J164" s="23" t="s">
        <v>1252</v>
      </c>
      <c r="K164" s="23" t="s">
        <v>2522</v>
      </c>
      <c r="L164" s="23">
        <v>20977</v>
      </c>
      <c r="M164" s="23">
        <v>1.802</v>
      </c>
      <c r="N164" s="23" t="s">
        <v>53</v>
      </c>
      <c r="O164" s="23" t="s">
        <v>36</v>
      </c>
    </row>
    <row r="165" spans="9:15" x14ac:dyDescent="0.35">
      <c r="I165" s="23" t="s">
        <v>5641</v>
      </c>
      <c r="J165" s="23" t="s">
        <v>5642</v>
      </c>
      <c r="K165" s="23" t="s">
        <v>2525</v>
      </c>
      <c r="L165" s="23">
        <v>32606</v>
      </c>
      <c r="M165" s="23">
        <v>0.75</v>
      </c>
      <c r="N165" s="23" t="s">
        <v>106</v>
      </c>
      <c r="O165" s="23" t="s">
        <v>36</v>
      </c>
    </row>
    <row r="166" spans="9:15" x14ac:dyDescent="0.35">
      <c r="I166" s="23" t="s">
        <v>2580</v>
      </c>
      <c r="J166" s="23" t="s">
        <v>2581</v>
      </c>
      <c r="K166" s="23" t="s">
        <v>2536</v>
      </c>
      <c r="L166" s="23">
        <v>2897</v>
      </c>
      <c r="M166" s="23">
        <v>5.633</v>
      </c>
      <c r="N166" s="23" t="s">
        <v>71</v>
      </c>
      <c r="O166" s="23" t="s">
        <v>36</v>
      </c>
    </row>
    <row r="167" spans="9:15" x14ac:dyDescent="0.35">
      <c r="I167" s="23" t="s">
        <v>629</v>
      </c>
      <c r="J167" s="23" t="s">
        <v>630</v>
      </c>
      <c r="K167" s="23" t="s">
        <v>2525</v>
      </c>
      <c r="L167" s="23">
        <v>32606</v>
      </c>
      <c r="M167" s="23">
        <v>0.75</v>
      </c>
      <c r="N167" s="23" t="s">
        <v>47</v>
      </c>
      <c r="O167" s="23" t="s">
        <v>822</v>
      </c>
    </row>
    <row r="168" spans="9:15" x14ac:dyDescent="0.35">
      <c r="I168" s="23" t="s">
        <v>5620</v>
      </c>
      <c r="J168" s="23" t="s">
        <v>5621</v>
      </c>
      <c r="K168" s="23" t="s">
        <v>2517</v>
      </c>
      <c r="L168" s="23">
        <v>5301</v>
      </c>
      <c r="M168" s="23">
        <v>4.6639999999999997</v>
      </c>
      <c r="N168" s="23" t="s">
        <v>36</v>
      </c>
      <c r="O168" s="23" t="s">
        <v>822</v>
      </c>
    </row>
    <row r="169" spans="9:15" x14ac:dyDescent="0.35">
      <c r="I169" s="23" t="s">
        <v>538</v>
      </c>
      <c r="J169" s="23" t="s">
        <v>539</v>
      </c>
      <c r="K169" s="23" t="s">
        <v>2525</v>
      </c>
      <c r="L169" s="23">
        <v>32606</v>
      </c>
      <c r="M169" s="23">
        <v>0.75</v>
      </c>
      <c r="N169" s="23" t="s">
        <v>47</v>
      </c>
      <c r="O169" s="23" t="s">
        <v>822</v>
      </c>
    </row>
    <row r="170" spans="9:15" x14ac:dyDescent="0.35">
      <c r="I170" s="23" t="s">
        <v>1399</v>
      </c>
      <c r="J170" s="23" t="s">
        <v>1400</v>
      </c>
      <c r="K170" s="23" t="s">
        <v>2525</v>
      </c>
      <c r="L170" s="23">
        <v>32606</v>
      </c>
      <c r="M170" s="23">
        <v>0.75</v>
      </c>
      <c r="N170" s="23" t="s">
        <v>39</v>
      </c>
      <c r="O170" s="23" t="s">
        <v>822</v>
      </c>
    </row>
    <row r="171" spans="9:15" x14ac:dyDescent="0.35">
      <c r="I171" s="23" t="s">
        <v>1259</v>
      </c>
      <c r="J171" s="23" t="s">
        <v>1260</v>
      </c>
      <c r="K171" s="23" t="s">
        <v>2525</v>
      </c>
      <c r="L171" s="23">
        <v>32606</v>
      </c>
      <c r="M171" s="23">
        <v>0.75</v>
      </c>
      <c r="N171" s="23" t="s">
        <v>36</v>
      </c>
      <c r="O171" s="23" t="s">
        <v>822</v>
      </c>
    </row>
    <row r="172" spans="9:15" x14ac:dyDescent="0.35">
      <c r="I172" s="23" t="s">
        <v>1261</v>
      </c>
      <c r="J172" s="23" t="s">
        <v>1262</v>
      </c>
      <c r="K172" s="23" t="s">
        <v>2525</v>
      </c>
      <c r="L172" s="23">
        <v>32606</v>
      </c>
      <c r="M172" s="23">
        <v>0.75</v>
      </c>
      <c r="N172" s="23" t="s">
        <v>36</v>
      </c>
      <c r="O172" s="23" t="s">
        <v>822</v>
      </c>
    </row>
    <row r="173" spans="9:15" x14ac:dyDescent="0.35">
      <c r="I173" s="23" t="s">
        <v>348</v>
      </c>
      <c r="J173" s="23" t="s">
        <v>349</v>
      </c>
      <c r="K173" s="23" t="s">
        <v>2525</v>
      </c>
      <c r="L173" s="23">
        <v>32606</v>
      </c>
      <c r="M173" s="23">
        <v>0.75</v>
      </c>
      <c r="N173" s="23" t="s">
        <v>36</v>
      </c>
      <c r="O173" s="23" t="s">
        <v>36</v>
      </c>
    </row>
    <row r="174" spans="9:15" x14ac:dyDescent="0.35">
      <c r="I174" s="23" t="s">
        <v>2819</v>
      </c>
      <c r="J174" s="23" t="s">
        <v>2820</v>
      </c>
      <c r="K174" s="23" t="s">
        <v>2518</v>
      </c>
      <c r="L174" s="23">
        <v>11487</v>
      </c>
      <c r="M174" s="23">
        <v>3.2130000000000001</v>
      </c>
      <c r="N174" s="23" t="s">
        <v>50</v>
      </c>
      <c r="O174" s="23" t="s">
        <v>36</v>
      </c>
    </row>
    <row r="175" spans="9:15" x14ac:dyDescent="0.35">
      <c r="I175" s="23" t="s">
        <v>1263</v>
      </c>
      <c r="J175" s="23" t="s">
        <v>1264</v>
      </c>
      <c r="K175" s="23" t="s">
        <v>2525</v>
      </c>
      <c r="L175" s="23">
        <v>32606</v>
      </c>
      <c r="M175" s="23">
        <v>0.75</v>
      </c>
      <c r="N175" s="23" t="s">
        <v>36</v>
      </c>
      <c r="O175" s="23" t="s">
        <v>822</v>
      </c>
    </row>
    <row r="176" spans="9:15" x14ac:dyDescent="0.35">
      <c r="I176" s="23" t="s">
        <v>1267</v>
      </c>
      <c r="J176" s="23" t="s">
        <v>1268</v>
      </c>
      <c r="K176" s="23" t="s">
        <v>2525</v>
      </c>
      <c r="L176" s="23">
        <v>32606</v>
      </c>
      <c r="M176" s="23">
        <v>0.75</v>
      </c>
      <c r="N176" s="23" t="s">
        <v>42</v>
      </c>
      <c r="O176" s="23" t="s">
        <v>822</v>
      </c>
    </row>
    <row r="177" spans="9:15" x14ac:dyDescent="0.35">
      <c r="I177" s="23" t="s">
        <v>1269</v>
      </c>
      <c r="J177" s="23" t="s">
        <v>1270</v>
      </c>
      <c r="K177" s="23" t="s">
        <v>2525</v>
      </c>
      <c r="L177" s="23">
        <v>32606</v>
      </c>
      <c r="M177" s="23">
        <v>0.75</v>
      </c>
      <c r="N177" s="23" t="s">
        <v>36</v>
      </c>
      <c r="O177" s="23" t="s">
        <v>822</v>
      </c>
    </row>
    <row r="178" spans="9:15" x14ac:dyDescent="0.35">
      <c r="I178" s="23" t="s">
        <v>1273</v>
      </c>
      <c r="J178" s="23" t="s">
        <v>1274</v>
      </c>
      <c r="K178" s="23" t="s">
        <v>2525</v>
      </c>
      <c r="L178" s="23">
        <v>32606</v>
      </c>
      <c r="M178" s="23">
        <v>0.75</v>
      </c>
      <c r="N178" s="23" t="s">
        <v>36</v>
      </c>
      <c r="O178" s="23" t="s">
        <v>822</v>
      </c>
    </row>
    <row r="179" spans="9:15" x14ac:dyDescent="0.35">
      <c r="I179" s="23" t="s">
        <v>1275</v>
      </c>
      <c r="J179" s="23" t="s">
        <v>1276</v>
      </c>
      <c r="K179" s="23" t="s">
        <v>2525</v>
      </c>
      <c r="L179" s="23">
        <v>32606</v>
      </c>
      <c r="M179" s="23">
        <v>0.75</v>
      </c>
      <c r="N179" s="23" t="s">
        <v>36</v>
      </c>
      <c r="O179" s="23" t="s">
        <v>822</v>
      </c>
    </row>
    <row r="180" spans="9:15" x14ac:dyDescent="0.35">
      <c r="I180" s="23" t="s">
        <v>1277</v>
      </c>
      <c r="J180" s="23" t="s">
        <v>1278</v>
      </c>
      <c r="K180" s="23" t="s">
        <v>2525</v>
      </c>
      <c r="L180" s="23">
        <v>32606</v>
      </c>
      <c r="M180" s="23">
        <v>0.75</v>
      </c>
      <c r="N180" s="23" t="s">
        <v>76</v>
      </c>
      <c r="O180" s="23" t="s">
        <v>822</v>
      </c>
    </row>
    <row r="181" spans="9:15" x14ac:dyDescent="0.35">
      <c r="I181" s="23" t="s">
        <v>1281</v>
      </c>
      <c r="J181" s="23" t="s">
        <v>1282</v>
      </c>
      <c r="K181" s="23" t="s">
        <v>2525</v>
      </c>
      <c r="L181" s="23">
        <v>32606</v>
      </c>
      <c r="M181" s="23">
        <v>0.75</v>
      </c>
      <c r="N181" s="23" t="s">
        <v>36</v>
      </c>
      <c r="O181" s="23" t="s">
        <v>822</v>
      </c>
    </row>
    <row r="182" spans="9:15" x14ac:dyDescent="0.35">
      <c r="I182" s="23" t="s">
        <v>582</v>
      </c>
      <c r="J182" s="23" t="s">
        <v>583</v>
      </c>
      <c r="K182" s="23" t="s">
        <v>2525</v>
      </c>
      <c r="L182" s="23">
        <v>32606</v>
      </c>
      <c r="M182" s="23">
        <v>0.75</v>
      </c>
      <c r="N182" s="23" t="s">
        <v>36</v>
      </c>
      <c r="O182" s="23" t="s">
        <v>822</v>
      </c>
    </row>
    <row r="183" spans="9:15" x14ac:dyDescent="0.35">
      <c r="I183" s="23" t="s">
        <v>2216</v>
      </c>
      <c r="J183" s="23" t="s">
        <v>2217</v>
      </c>
      <c r="K183" s="23" t="s">
        <v>2536</v>
      </c>
      <c r="L183" s="23">
        <v>3756</v>
      </c>
      <c r="M183" s="23">
        <v>5.2210000000000001</v>
      </c>
      <c r="N183" s="23" t="s">
        <v>85</v>
      </c>
      <c r="O183" s="23" t="s">
        <v>36</v>
      </c>
    </row>
    <row r="184" spans="9:15" x14ac:dyDescent="0.35">
      <c r="I184" s="23" t="s">
        <v>597</v>
      </c>
      <c r="J184" s="23" t="s">
        <v>598</v>
      </c>
      <c r="K184" s="23" t="s">
        <v>2525</v>
      </c>
      <c r="L184" s="23">
        <v>32606</v>
      </c>
      <c r="M184" s="23">
        <v>0.75</v>
      </c>
      <c r="N184" s="23" t="s">
        <v>47</v>
      </c>
      <c r="O184" s="23" t="s">
        <v>822</v>
      </c>
    </row>
    <row r="185" spans="9:15" x14ac:dyDescent="0.35">
      <c r="I185" s="23" t="s">
        <v>2199</v>
      </c>
      <c r="J185" s="23" t="s">
        <v>2200</v>
      </c>
      <c r="K185" s="23" t="s">
        <v>2525</v>
      </c>
      <c r="L185" s="23">
        <v>32606</v>
      </c>
      <c r="M185" s="23">
        <v>0.75</v>
      </c>
      <c r="N185" s="23" t="s">
        <v>71</v>
      </c>
      <c r="O185" s="23" t="s">
        <v>822</v>
      </c>
    </row>
    <row r="186" spans="9:15" x14ac:dyDescent="0.35">
      <c r="I186" s="23" t="s">
        <v>1283</v>
      </c>
      <c r="J186" s="23" t="s">
        <v>1284</v>
      </c>
      <c r="K186" s="23" t="s">
        <v>2525</v>
      </c>
      <c r="L186" s="23">
        <v>32606</v>
      </c>
      <c r="M186" s="23">
        <v>0.75</v>
      </c>
      <c r="N186" s="23" t="s">
        <v>36</v>
      </c>
      <c r="O186" s="23" t="s">
        <v>822</v>
      </c>
    </row>
    <row r="187" spans="9:15" x14ac:dyDescent="0.35">
      <c r="I187" s="23" t="s">
        <v>1285</v>
      </c>
      <c r="J187" s="23" t="s">
        <v>1286</v>
      </c>
      <c r="K187" s="23" t="s">
        <v>2525</v>
      </c>
      <c r="L187" s="23">
        <v>32606</v>
      </c>
      <c r="M187" s="23">
        <v>0.75</v>
      </c>
      <c r="N187" s="23" t="s">
        <v>42</v>
      </c>
      <c r="O187" s="23" t="s">
        <v>822</v>
      </c>
    </row>
    <row r="188" spans="9:15" x14ac:dyDescent="0.35">
      <c r="I188" s="23" t="s">
        <v>1287</v>
      </c>
      <c r="J188" s="23" t="s">
        <v>1288</v>
      </c>
      <c r="K188" s="23" t="s">
        <v>2525</v>
      </c>
      <c r="L188" s="23">
        <v>32606</v>
      </c>
      <c r="M188" s="23">
        <v>0.75</v>
      </c>
      <c r="N188" s="23" t="s">
        <v>36</v>
      </c>
      <c r="O188" s="23" t="s">
        <v>822</v>
      </c>
    </row>
    <row r="189" spans="9:15" x14ac:dyDescent="0.35">
      <c r="I189" s="23" t="s">
        <v>1289</v>
      </c>
      <c r="J189" s="23" t="s">
        <v>1290</v>
      </c>
      <c r="K189" s="23" t="s">
        <v>2525</v>
      </c>
      <c r="L189" s="23">
        <v>32606</v>
      </c>
      <c r="M189" s="23">
        <v>0.75</v>
      </c>
      <c r="N189" s="23" t="s">
        <v>36</v>
      </c>
      <c r="O189" s="23" t="s">
        <v>822</v>
      </c>
    </row>
    <row r="190" spans="9:15" x14ac:dyDescent="0.35">
      <c r="I190" s="23" t="s">
        <v>5647</v>
      </c>
      <c r="J190" s="23" t="s">
        <v>5648</v>
      </c>
      <c r="K190" s="23" t="s">
        <v>2525</v>
      </c>
      <c r="L190" s="23">
        <v>44992</v>
      </c>
      <c r="M190" s="23">
        <v>0.745</v>
      </c>
      <c r="N190" s="23" t="s">
        <v>106</v>
      </c>
      <c r="O190" s="23" t="s">
        <v>36</v>
      </c>
    </row>
    <row r="191" spans="9:15" x14ac:dyDescent="0.35">
      <c r="I191" s="23" t="s">
        <v>584</v>
      </c>
      <c r="J191" s="23" t="s">
        <v>585</v>
      </c>
      <c r="K191" s="23" t="s">
        <v>2518</v>
      </c>
      <c r="L191" s="23">
        <v>13884</v>
      </c>
      <c r="M191" s="23">
        <v>2.798</v>
      </c>
      <c r="N191" s="23" t="s">
        <v>36</v>
      </c>
      <c r="O191" s="23" t="s">
        <v>36</v>
      </c>
    </row>
    <row r="192" spans="9:15" x14ac:dyDescent="0.35">
      <c r="I192" s="23" t="s">
        <v>1291</v>
      </c>
      <c r="J192" s="23" t="s">
        <v>1292</v>
      </c>
      <c r="K192" s="23" t="s">
        <v>2525</v>
      </c>
      <c r="L192" s="23">
        <v>32606</v>
      </c>
      <c r="M192" s="23">
        <v>0.75</v>
      </c>
      <c r="N192" s="23" t="s">
        <v>68</v>
      </c>
      <c r="O192" s="23" t="s">
        <v>822</v>
      </c>
    </row>
    <row r="193" spans="9:15" x14ac:dyDescent="0.35">
      <c r="I193" s="23" t="s">
        <v>1293</v>
      </c>
      <c r="J193" s="23" t="s">
        <v>1294</v>
      </c>
      <c r="K193" s="23" t="s">
        <v>2525</v>
      </c>
      <c r="L193" s="23">
        <v>32606</v>
      </c>
      <c r="M193" s="23">
        <v>0.75</v>
      </c>
      <c r="N193" s="23" t="s">
        <v>53</v>
      </c>
      <c r="O193" s="23" t="s">
        <v>822</v>
      </c>
    </row>
    <row r="194" spans="9:15" x14ac:dyDescent="0.35">
      <c r="I194" s="23" t="s">
        <v>1295</v>
      </c>
      <c r="J194" s="23" t="s">
        <v>1296</v>
      </c>
      <c r="K194" s="23" t="s">
        <v>2525</v>
      </c>
      <c r="L194" s="23">
        <v>32606</v>
      </c>
      <c r="M194" s="23">
        <v>0.75</v>
      </c>
      <c r="N194" s="23" t="s">
        <v>76</v>
      </c>
      <c r="O194" s="23" t="s">
        <v>822</v>
      </c>
    </row>
    <row r="195" spans="9:15" x14ac:dyDescent="0.35">
      <c r="I195" s="23" t="s">
        <v>1297</v>
      </c>
      <c r="J195" s="23" t="s">
        <v>1298</v>
      </c>
      <c r="K195" s="23" t="s">
        <v>2525</v>
      </c>
      <c r="L195" s="23">
        <v>32606</v>
      </c>
      <c r="M195" s="23">
        <v>0.75</v>
      </c>
      <c r="N195" s="23" t="s">
        <v>36</v>
      </c>
      <c r="O195" s="23" t="s">
        <v>822</v>
      </c>
    </row>
    <row r="196" spans="9:15" x14ac:dyDescent="0.35">
      <c r="I196" s="23" t="s">
        <v>1301</v>
      </c>
      <c r="J196" s="23" t="s">
        <v>1302</v>
      </c>
      <c r="K196" s="23" t="s">
        <v>2525</v>
      </c>
      <c r="L196" s="23">
        <v>32606</v>
      </c>
      <c r="M196" s="23">
        <v>0.75</v>
      </c>
      <c r="N196" s="23" t="s">
        <v>36</v>
      </c>
      <c r="O196" s="23" t="s">
        <v>822</v>
      </c>
    </row>
    <row r="197" spans="9:15" x14ac:dyDescent="0.35">
      <c r="I197" s="23" t="s">
        <v>2588</v>
      </c>
      <c r="J197" s="23" t="s">
        <v>2589</v>
      </c>
      <c r="K197" s="23" t="s">
        <v>2522</v>
      </c>
      <c r="L197" s="23">
        <v>22102</v>
      </c>
      <c r="M197" s="23">
        <v>1.6739999999999999</v>
      </c>
      <c r="N197" s="23" t="s">
        <v>85</v>
      </c>
      <c r="O197" s="23" t="s">
        <v>36</v>
      </c>
    </row>
    <row r="198" spans="9:15" x14ac:dyDescent="0.35">
      <c r="I198" s="23" t="s">
        <v>1307</v>
      </c>
      <c r="J198" s="23" t="s">
        <v>1308</v>
      </c>
      <c r="K198" s="23" t="s">
        <v>2525</v>
      </c>
      <c r="L198" s="23">
        <v>32606</v>
      </c>
      <c r="M198" s="23">
        <v>0.75</v>
      </c>
      <c r="N198" s="23" t="s">
        <v>39</v>
      </c>
      <c r="O198" s="23" t="s">
        <v>822</v>
      </c>
    </row>
    <row r="199" spans="9:15" x14ac:dyDescent="0.35">
      <c r="I199" s="23" t="s">
        <v>5631</v>
      </c>
      <c r="J199" s="23" t="s">
        <v>5632</v>
      </c>
      <c r="K199" s="23" t="s">
        <v>2518</v>
      </c>
      <c r="L199" s="23">
        <v>19513</v>
      </c>
      <c r="M199" s="23">
        <v>1.9870000000000001</v>
      </c>
      <c r="N199" s="23" t="s">
        <v>36</v>
      </c>
      <c r="O199" s="23" t="s">
        <v>36</v>
      </c>
    </row>
    <row r="200" spans="9:15" x14ac:dyDescent="0.35">
      <c r="I200" s="23" t="s">
        <v>1309</v>
      </c>
      <c r="J200" s="23" t="s">
        <v>1310</v>
      </c>
      <c r="K200" s="23" t="s">
        <v>2525</v>
      </c>
      <c r="L200" s="23">
        <v>32606</v>
      </c>
      <c r="M200" s="23">
        <v>0.75</v>
      </c>
      <c r="N200" s="23" t="s">
        <v>156</v>
      </c>
      <c r="O200" s="23" t="s">
        <v>822</v>
      </c>
    </row>
    <row r="201" spans="9:15" x14ac:dyDescent="0.35">
      <c r="I201" s="23" t="s">
        <v>1311</v>
      </c>
      <c r="J201" s="23" t="s">
        <v>1312</v>
      </c>
      <c r="K201" s="23" t="s">
        <v>2525</v>
      </c>
      <c r="L201" s="23">
        <v>32606</v>
      </c>
      <c r="M201" s="23">
        <v>0.75</v>
      </c>
      <c r="N201" s="23" t="s">
        <v>36</v>
      </c>
      <c r="O201" s="23" t="s">
        <v>822</v>
      </c>
    </row>
    <row r="202" spans="9:15" x14ac:dyDescent="0.35">
      <c r="I202" s="23" t="s">
        <v>816</v>
      </c>
      <c r="J202" s="23" t="s">
        <v>817</v>
      </c>
      <c r="K202" s="23" t="s">
        <v>2522</v>
      </c>
      <c r="L202" s="23">
        <v>23964</v>
      </c>
      <c r="M202" s="23">
        <v>1.4690000000000001</v>
      </c>
      <c r="N202" s="23" t="s">
        <v>53</v>
      </c>
      <c r="O202" s="23" t="s">
        <v>822</v>
      </c>
    </row>
    <row r="203" spans="9:15" x14ac:dyDescent="0.35">
      <c r="I203" s="23" t="s">
        <v>1313</v>
      </c>
      <c r="J203" s="23" t="s">
        <v>1314</v>
      </c>
      <c r="K203" s="23" t="s">
        <v>2525</v>
      </c>
      <c r="L203" s="23">
        <v>32606</v>
      </c>
      <c r="M203" s="23">
        <v>0.75</v>
      </c>
      <c r="N203" s="23" t="s">
        <v>96</v>
      </c>
      <c r="O203" s="23" t="s">
        <v>822</v>
      </c>
    </row>
    <row r="204" spans="9:15" x14ac:dyDescent="0.35">
      <c r="I204" s="23" t="s">
        <v>5606</v>
      </c>
      <c r="J204" s="23" t="s">
        <v>5607</v>
      </c>
      <c r="K204" s="23" t="s">
        <v>2536</v>
      </c>
      <c r="L204" s="23">
        <v>3017</v>
      </c>
      <c r="M204" s="23">
        <v>5.5730000000000004</v>
      </c>
      <c r="N204" s="23" t="s">
        <v>71</v>
      </c>
      <c r="O204" s="23" t="s">
        <v>36</v>
      </c>
    </row>
    <row r="205" spans="9:15" x14ac:dyDescent="0.35">
      <c r="I205" s="23" t="s">
        <v>1315</v>
      </c>
      <c r="J205" s="23" t="s">
        <v>1316</v>
      </c>
      <c r="K205" s="23" t="s">
        <v>2525</v>
      </c>
      <c r="L205" s="23">
        <v>32606</v>
      </c>
      <c r="M205" s="23">
        <v>0.75</v>
      </c>
      <c r="N205" s="23" t="s">
        <v>36</v>
      </c>
      <c r="O205" s="23" t="s">
        <v>822</v>
      </c>
    </row>
    <row r="206" spans="9:15" x14ac:dyDescent="0.35">
      <c r="I206" s="23" t="s">
        <v>5643</v>
      </c>
      <c r="J206" s="23" t="s">
        <v>5644</v>
      </c>
      <c r="K206" s="23" t="s">
        <v>2525</v>
      </c>
      <c r="L206" s="23">
        <v>32606</v>
      </c>
      <c r="M206" s="23">
        <v>0.75</v>
      </c>
      <c r="N206" s="23" t="s">
        <v>50</v>
      </c>
      <c r="O206" s="23" t="s">
        <v>36</v>
      </c>
    </row>
    <row r="207" spans="9:15" x14ac:dyDescent="0.35">
      <c r="I207" s="23" t="s">
        <v>1317</v>
      </c>
      <c r="J207" s="23" t="s">
        <v>1318</v>
      </c>
      <c r="K207" s="23" t="s">
        <v>2525</v>
      </c>
      <c r="L207" s="23">
        <v>32606</v>
      </c>
      <c r="M207" s="23">
        <v>0.75</v>
      </c>
      <c r="N207" s="23" t="s">
        <v>76</v>
      </c>
      <c r="O207" s="23" t="s">
        <v>822</v>
      </c>
    </row>
    <row r="208" spans="9:15" x14ac:dyDescent="0.35">
      <c r="I208" s="23" t="s">
        <v>2295</v>
      </c>
      <c r="J208" s="23" t="s">
        <v>2296</v>
      </c>
      <c r="K208" s="23" t="s">
        <v>2517</v>
      </c>
      <c r="L208" s="23">
        <v>5919</v>
      </c>
      <c r="M208" s="23">
        <v>4.4740000000000002</v>
      </c>
      <c r="N208" s="23" t="s">
        <v>53</v>
      </c>
      <c r="O208" s="23" t="s">
        <v>36</v>
      </c>
    </row>
    <row r="209" spans="9:15" x14ac:dyDescent="0.35">
      <c r="I209" s="23" t="s">
        <v>2599</v>
      </c>
      <c r="J209" s="23" t="s">
        <v>2600</v>
      </c>
      <c r="K209" s="23" t="s">
        <v>2525</v>
      </c>
      <c r="L209" s="23">
        <v>32606</v>
      </c>
      <c r="M209" s="23">
        <v>0.75</v>
      </c>
      <c r="N209" s="23" t="s">
        <v>76</v>
      </c>
      <c r="O209" s="23" t="s">
        <v>822</v>
      </c>
    </row>
    <row r="210" spans="9:15" x14ac:dyDescent="0.35">
      <c r="I210" s="23" t="s">
        <v>627</v>
      </c>
      <c r="J210" s="23" t="s">
        <v>628</v>
      </c>
      <c r="K210" s="23" t="s">
        <v>2525</v>
      </c>
      <c r="L210" s="23">
        <v>32606</v>
      </c>
      <c r="M210" s="23">
        <v>0.75</v>
      </c>
      <c r="N210" s="23" t="s">
        <v>42</v>
      </c>
      <c r="O210" s="23" t="s">
        <v>822</v>
      </c>
    </row>
    <row r="211" spans="9:15" x14ac:dyDescent="0.35">
      <c r="I211" s="23" t="s">
        <v>1319</v>
      </c>
      <c r="J211" s="23" t="s">
        <v>1320</v>
      </c>
      <c r="K211" s="23" t="s">
        <v>2525</v>
      </c>
      <c r="L211" s="23">
        <v>32606</v>
      </c>
      <c r="M211" s="23">
        <v>0.75</v>
      </c>
      <c r="N211" s="23" t="s">
        <v>36</v>
      </c>
      <c r="O211" s="23" t="s">
        <v>822</v>
      </c>
    </row>
    <row r="212" spans="9:15" x14ac:dyDescent="0.35">
      <c r="I212" s="23" t="s">
        <v>1321</v>
      </c>
      <c r="J212" s="23" t="s">
        <v>1322</v>
      </c>
      <c r="K212" s="23" t="s">
        <v>2525</v>
      </c>
      <c r="L212" s="23">
        <v>32606</v>
      </c>
      <c r="M212" s="23">
        <v>0.75</v>
      </c>
      <c r="N212" s="23" t="s">
        <v>76</v>
      </c>
      <c r="O212" s="23" t="s">
        <v>822</v>
      </c>
    </row>
    <row r="213" spans="9:15" x14ac:dyDescent="0.35">
      <c r="I213" s="23" t="s">
        <v>3305</v>
      </c>
      <c r="J213" s="23" t="s">
        <v>3306</v>
      </c>
      <c r="K213" s="23" t="s">
        <v>2522</v>
      </c>
      <c r="L213" s="23">
        <v>25486</v>
      </c>
      <c r="M213" s="23">
        <v>1.3220000000000001</v>
      </c>
      <c r="N213" s="23" t="s">
        <v>106</v>
      </c>
      <c r="O213" s="23" t="s">
        <v>36</v>
      </c>
    </row>
    <row r="214" spans="9:15" x14ac:dyDescent="0.35">
      <c r="I214" s="23" t="s">
        <v>1323</v>
      </c>
      <c r="J214" s="23" t="s">
        <v>1324</v>
      </c>
      <c r="K214" s="23" t="s">
        <v>2525</v>
      </c>
      <c r="L214" s="23">
        <v>32606</v>
      </c>
      <c r="M214" s="23">
        <v>0.75</v>
      </c>
      <c r="N214" s="23" t="s">
        <v>39</v>
      </c>
      <c r="O214" s="23" t="s">
        <v>822</v>
      </c>
    </row>
    <row r="215" spans="9:15" x14ac:dyDescent="0.35">
      <c r="I215" s="23" t="s">
        <v>1325</v>
      </c>
      <c r="J215" s="23" t="s">
        <v>1326</v>
      </c>
      <c r="K215" s="23" t="s">
        <v>2525</v>
      </c>
      <c r="L215" s="23">
        <v>32606</v>
      </c>
      <c r="M215" s="23">
        <v>0.75</v>
      </c>
      <c r="N215" s="23" t="s">
        <v>53</v>
      </c>
      <c r="O215" s="23" t="s">
        <v>822</v>
      </c>
    </row>
    <row r="216" spans="9:15" x14ac:dyDescent="0.35">
      <c r="I216" s="23" t="s">
        <v>2584</v>
      </c>
      <c r="J216" s="23" t="s">
        <v>2585</v>
      </c>
      <c r="K216" s="23" t="s">
        <v>2517</v>
      </c>
      <c r="L216" s="23">
        <v>8277</v>
      </c>
      <c r="M216" s="23">
        <v>3.867</v>
      </c>
      <c r="N216" s="23" t="s">
        <v>42</v>
      </c>
      <c r="O216" s="23" t="s">
        <v>36</v>
      </c>
    </row>
    <row r="217" spans="9:15" x14ac:dyDescent="0.35">
      <c r="I217" s="23" t="s">
        <v>1327</v>
      </c>
      <c r="J217" s="23" t="s">
        <v>1328</v>
      </c>
      <c r="K217" s="23" t="s">
        <v>2525</v>
      </c>
      <c r="L217" s="23">
        <v>32606</v>
      </c>
      <c r="M217" s="23">
        <v>0.75</v>
      </c>
      <c r="N217" s="23" t="s">
        <v>39</v>
      </c>
      <c r="O217" s="23" t="s">
        <v>822</v>
      </c>
    </row>
    <row r="218" spans="9:15" x14ac:dyDescent="0.35">
      <c r="I218" s="23" t="s">
        <v>586</v>
      </c>
      <c r="J218" s="23" t="s">
        <v>587</v>
      </c>
      <c r="K218" s="23" t="s">
        <v>2525</v>
      </c>
      <c r="L218" s="23">
        <v>32606</v>
      </c>
      <c r="M218" s="23">
        <v>0.75</v>
      </c>
      <c r="N218" s="23" t="s">
        <v>39</v>
      </c>
      <c r="O218" s="23" t="s">
        <v>822</v>
      </c>
    </row>
    <row r="219" spans="9:15" x14ac:dyDescent="0.35">
      <c r="I219" s="23" t="s">
        <v>1333</v>
      </c>
      <c r="J219" s="23" t="s">
        <v>1334</v>
      </c>
      <c r="K219" s="23" t="s">
        <v>2525</v>
      </c>
      <c r="L219" s="23">
        <v>32606</v>
      </c>
      <c r="M219" s="23">
        <v>0.75</v>
      </c>
      <c r="N219" s="23" t="s">
        <v>36</v>
      </c>
      <c r="O219" s="23" t="s">
        <v>822</v>
      </c>
    </row>
    <row r="220" spans="9:15" x14ac:dyDescent="0.35">
      <c r="I220" s="23" t="s">
        <v>1714</v>
      </c>
      <c r="J220" s="23" t="s">
        <v>1715</v>
      </c>
      <c r="K220" s="23" t="s">
        <v>2517</v>
      </c>
      <c r="L220" s="23">
        <v>6117</v>
      </c>
      <c r="M220" s="23">
        <v>4.4240000000000004</v>
      </c>
      <c r="N220" s="23" t="s">
        <v>71</v>
      </c>
      <c r="O220" s="23" t="s">
        <v>36</v>
      </c>
    </row>
    <row r="221" spans="9:15" x14ac:dyDescent="0.35">
      <c r="I221" s="23" t="s">
        <v>3301</v>
      </c>
      <c r="J221" s="23" t="s">
        <v>3302</v>
      </c>
      <c r="K221" s="23" t="s">
        <v>2518</v>
      </c>
      <c r="L221" s="23">
        <v>14844</v>
      </c>
      <c r="M221" s="23">
        <v>2.6419999999999999</v>
      </c>
      <c r="N221" s="23" t="s">
        <v>36</v>
      </c>
      <c r="O221" s="23" t="s">
        <v>822</v>
      </c>
    </row>
    <row r="222" spans="9:15" x14ac:dyDescent="0.35">
      <c r="I222" s="23" t="s">
        <v>1335</v>
      </c>
      <c r="J222" s="23" t="s">
        <v>1336</v>
      </c>
      <c r="K222" s="23" t="s">
        <v>2518</v>
      </c>
      <c r="L222" s="23">
        <v>19610</v>
      </c>
      <c r="M222" s="23">
        <v>1.9750000000000001</v>
      </c>
      <c r="N222" s="23" t="s">
        <v>39</v>
      </c>
      <c r="O222" s="23" t="s">
        <v>36</v>
      </c>
    </row>
    <row r="223" spans="9:15" x14ac:dyDescent="0.35">
      <c r="I223" s="23" t="s">
        <v>7103</v>
      </c>
      <c r="J223" s="23" t="s">
        <v>7104</v>
      </c>
      <c r="K223" s="23" t="s">
        <v>2525</v>
      </c>
      <c r="L223" s="23">
        <v>44992</v>
      </c>
      <c r="M223" s="23">
        <v>0.745</v>
      </c>
      <c r="N223" s="23" t="s">
        <v>39</v>
      </c>
      <c r="O223" s="23" t="s">
        <v>36</v>
      </c>
    </row>
    <row r="224" spans="9:15" x14ac:dyDescent="0.35">
      <c r="I224" s="23" t="s">
        <v>617</v>
      </c>
      <c r="J224" s="23" t="s">
        <v>618</v>
      </c>
      <c r="K224" s="23" t="s">
        <v>2525</v>
      </c>
      <c r="L224" s="23">
        <v>32606</v>
      </c>
      <c r="M224" s="23">
        <v>0.75</v>
      </c>
      <c r="N224" s="23" t="s">
        <v>42</v>
      </c>
      <c r="O224" s="23" t="s">
        <v>822</v>
      </c>
    </row>
    <row r="225" spans="9:15" x14ac:dyDescent="0.35">
      <c r="I225" s="23" t="s">
        <v>1337</v>
      </c>
      <c r="J225" s="23" t="s">
        <v>1338</v>
      </c>
      <c r="K225" s="23" t="s">
        <v>2518</v>
      </c>
      <c r="L225" s="23">
        <v>18145</v>
      </c>
      <c r="M225" s="23">
        <v>2.17</v>
      </c>
      <c r="N225" s="23" t="s">
        <v>42</v>
      </c>
      <c r="O225" s="23" t="s">
        <v>822</v>
      </c>
    </row>
    <row r="226" spans="9:15" x14ac:dyDescent="0.35">
      <c r="I226" s="23" t="s">
        <v>1339</v>
      </c>
      <c r="J226" s="23" t="s">
        <v>1340</v>
      </c>
      <c r="K226" s="23" t="s">
        <v>2525</v>
      </c>
      <c r="L226" s="23">
        <v>32606</v>
      </c>
      <c r="M226" s="23">
        <v>0.75</v>
      </c>
      <c r="N226" s="23" t="s">
        <v>76</v>
      </c>
      <c r="O226" s="23" t="s">
        <v>822</v>
      </c>
    </row>
    <row r="227" spans="9:15" x14ac:dyDescent="0.35">
      <c r="I227" s="23" t="s">
        <v>3295</v>
      </c>
      <c r="J227" s="23" t="s">
        <v>3296</v>
      </c>
      <c r="K227" s="23" t="s">
        <v>2517</v>
      </c>
      <c r="L227" s="23">
        <v>9341</v>
      </c>
      <c r="M227" s="23">
        <v>3.629</v>
      </c>
      <c r="N227" s="23" t="s">
        <v>36</v>
      </c>
      <c r="O227" s="23" t="s">
        <v>822</v>
      </c>
    </row>
    <row r="228" spans="9:15" x14ac:dyDescent="0.35">
      <c r="I228" s="23" t="s">
        <v>2804</v>
      </c>
      <c r="J228" s="23" t="s">
        <v>2805</v>
      </c>
      <c r="K228" s="23" t="s">
        <v>2518</v>
      </c>
      <c r="L228" s="23">
        <v>14292</v>
      </c>
      <c r="M228" s="23">
        <v>2.734</v>
      </c>
      <c r="N228" s="23" t="s">
        <v>36</v>
      </c>
      <c r="O228" s="23" t="s">
        <v>822</v>
      </c>
    </row>
    <row r="229" spans="9:15" x14ac:dyDescent="0.35">
      <c r="I229" s="23" t="s">
        <v>2232</v>
      </c>
      <c r="J229" s="23" t="s">
        <v>2233</v>
      </c>
      <c r="K229" s="23" t="s">
        <v>2522</v>
      </c>
      <c r="L229" s="23">
        <v>26177</v>
      </c>
      <c r="M229" s="23">
        <v>1.2649999999999999</v>
      </c>
      <c r="N229" s="23" t="s">
        <v>71</v>
      </c>
      <c r="O229" s="23" t="s">
        <v>36</v>
      </c>
    </row>
    <row r="230" spans="9:15" x14ac:dyDescent="0.35">
      <c r="I230" s="23" t="s">
        <v>1343</v>
      </c>
      <c r="J230" s="23" t="s">
        <v>1344</v>
      </c>
      <c r="K230" s="23" t="s">
        <v>2525</v>
      </c>
      <c r="L230" s="23">
        <v>32606</v>
      </c>
      <c r="M230" s="23">
        <v>0.75</v>
      </c>
      <c r="N230" s="23" t="s">
        <v>42</v>
      </c>
      <c r="O230" s="23" t="s">
        <v>822</v>
      </c>
    </row>
    <row r="231" spans="9:15" x14ac:dyDescent="0.35">
      <c r="I231" s="23" t="s">
        <v>3307</v>
      </c>
      <c r="J231" s="23" t="s">
        <v>3308</v>
      </c>
      <c r="K231" s="23" t="s">
        <v>2525</v>
      </c>
      <c r="L231" s="23">
        <v>32606</v>
      </c>
      <c r="M231" s="23">
        <v>0.75</v>
      </c>
      <c r="N231" s="23" t="s">
        <v>81</v>
      </c>
      <c r="O231" s="23" t="s">
        <v>822</v>
      </c>
    </row>
    <row r="232" spans="9:15" x14ac:dyDescent="0.35">
      <c r="I232" s="23" t="s">
        <v>1345</v>
      </c>
      <c r="J232" s="23" t="s">
        <v>1346</v>
      </c>
      <c r="K232" s="23" t="s">
        <v>2525</v>
      </c>
      <c r="L232" s="23">
        <v>32606</v>
      </c>
      <c r="M232" s="23">
        <v>0.75</v>
      </c>
      <c r="N232" s="23" t="s">
        <v>156</v>
      </c>
      <c r="O232" s="23" t="s">
        <v>822</v>
      </c>
    </row>
    <row r="233" spans="9:15" x14ac:dyDescent="0.35">
      <c r="I233" s="23" t="s">
        <v>814</v>
      </c>
      <c r="J233" s="23" t="s">
        <v>815</v>
      </c>
      <c r="K233" s="23" t="s">
        <v>2525</v>
      </c>
      <c r="L233" s="23">
        <v>58777</v>
      </c>
      <c r="M233" s="23">
        <v>0.56499999999999995</v>
      </c>
      <c r="N233" s="23" t="s">
        <v>47</v>
      </c>
      <c r="O233" s="23" t="s">
        <v>36</v>
      </c>
    </row>
    <row r="234" spans="9:15" x14ac:dyDescent="0.35">
      <c r="I234" s="23" t="s">
        <v>2236</v>
      </c>
      <c r="J234" s="23" t="s">
        <v>2237</v>
      </c>
      <c r="K234" s="23" t="s">
        <v>2518</v>
      </c>
      <c r="L234" s="23">
        <v>16740</v>
      </c>
      <c r="M234" s="23">
        <v>2.363</v>
      </c>
      <c r="N234" s="23" t="s">
        <v>53</v>
      </c>
      <c r="O234" s="23" t="s">
        <v>36</v>
      </c>
    </row>
    <row r="235" spans="9:15" x14ac:dyDescent="0.35">
      <c r="I235" s="23" t="s">
        <v>1347</v>
      </c>
      <c r="J235" s="23" t="s">
        <v>1348</v>
      </c>
      <c r="K235" s="23" t="s">
        <v>2525</v>
      </c>
      <c r="L235" s="23">
        <v>32606</v>
      </c>
      <c r="M235" s="23">
        <v>0.75</v>
      </c>
      <c r="N235" s="23" t="s">
        <v>76</v>
      </c>
      <c r="O235" s="23" t="s">
        <v>822</v>
      </c>
    </row>
    <row r="236" spans="9:15" x14ac:dyDescent="0.35">
      <c r="I236" s="23" t="s">
        <v>1349</v>
      </c>
      <c r="J236" s="23" t="s">
        <v>1350</v>
      </c>
      <c r="K236" s="23" t="s">
        <v>2525</v>
      </c>
      <c r="L236" s="23">
        <v>32606</v>
      </c>
      <c r="M236" s="23">
        <v>0.75</v>
      </c>
      <c r="N236" s="23" t="s">
        <v>96</v>
      </c>
      <c r="O236" s="23" t="s">
        <v>822</v>
      </c>
    </row>
    <row r="237" spans="9:15" x14ac:dyDescent="0.35">
      <c r="I237" s="23" t="s">
        <v>1351</v>
      </c>
      <c r="J237" s="23" t="s">
        <v>1352</v>
      </c>
      <c r="K237" s="23" t="s">
        <v>2525</v>
      </c>
      <c r="L237" s="23">
        <v>32606</v>
      </c>
      <c r="M237" s="23">
        <v>0.75</v>
      </c>
      <c r="N237" s="23" t="s">
        <v>36</v>
      </c>
      <c r="O237" s="23" t="s">
        <v>822</v>
      </c>
    </row>
  </sheetData>
  <sheetProtection algorithmName="SHA-512" hashValue="4opsONCG5I8AQCLh4fch/VFIiB/tuM3XG2en3O0TDgcY4lJESJTmbhmZEe7nx/32j0dv5vP0rAlaWHBi5qLPnA==" saltValue="vcpDzDsorQKUqySuCKISVg==" spinCount="100000" sheet="1" objects="1" scenarios="1"/>
  <autoFilter ref="A2:O2" xr:uid="{00000000-0001-0000-0C00-000000000000}"/>
  <sortState xmlns:xlrd2="http://schemas.microsoft.com/office/spreadsheetml/2017/richdata2" ref="I3:O237">
    <sortCondition ref="J3:J237"/>
  </sortState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&amp;C&amp;"Arial,Gras"&amp;U&amp;A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9"/>
  <sheetViews>
    <sheetView zoomScale="80" zoomScaleNormal="80" workbookViewId="0">
      <selection activeCell="C29" sqref="C29"/>
    </sheetView>
  </sheetViews>
  <sheetFormatPr baseColWidth="10" defaultRowHeight="12.75" x14ac:dyDescent="0.35"/>
  <cols>
    <col min="1" max="1" width="13.9296875" bestFit="1" customWidth="1"/>
    <col min="2" max="2" width="22.6640625" bestFit="1" customWidth="1"/>
    <col min="3" max="3" width="12.53125" bestFit="1" customWidth="1"/>
    <col min="4" max="4" width="7.265625" bestFit="1" customWidth="1"/>
    <col min="5" max="5" width="8.06640625" bestFit="1" customWidth="1"/>
    <col min="6" max="6" width="10.796875" bestFit="1" customWidth="1"/>
    <col min="7" max="7" width="7.73046875" bestFit="1" customWidth="1"/>
    <col min="8" max="8" width="5.53125" customWidth="1"/>
    <col min="9" max="9" width="13.9296875" bestFit="1" customWidth="1"/>
    <col min="10" max="10" width="19.59765625" bestFit="1" customWidth="1"/>
    <col min="11" max="11" width="12.53125" bestFit="1" customWidth="1"/>
    <col min="12" max="12" width="7.265625" bestFit="1" customWidth="1"/>
    <col min="13" max="13" width="8.06640625" bestFit="1" customWidth="1"/>
    <col min="14" max="14" width="10.796875" bestFit="1" customWidth="1"/>
    <col min="15" max="15" width="7.7304687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2067</v>
      </c>
      <c r="B3" s="23" t="s">
        <v>2068</v>
      </c>
      <c r="C3" s="23" t="s">
        <v>2522</v>
      </c>
      <c r="D3" s="23">
        <v>10034</v>
      </c>
      <c r="E3" s="23">
        <v>1.1619999999999999</v>
      </c>
      <c r="F3" s="23" t="s">
        <v>155</v>
      </c>
      <c r="G3" s="23" t="s">
        <v>822</v>
      </c>
      <c r="I3" s="23" t="s">
        <v>841</v>
      </c>
      <c r="J3" s="23" t="s">
        <v>842</v>
      </c>
      <c r="K3" s="23" t="s">
        <v>2525</v>
      </c>
      <c r="L3" s="23">
        <v>32606</v>
      </c>
      <c r="M3" s="23">
        <v>0.75</v>
      </c>
      <c r="N3" s="23" t="s">
        <v>76</v>
      </c>
      <c r="O3" s="23" t="s">
        <v>822</v>
      </c>
    </row>
    <row r="4" spans="1:15" x14ac:dyDescent="0.35">
      <c r="A4" s="23" t="s">
        <v>37</v>
      </c>
      <c r="B4" s="23" t="s">
        <v>38</v>
      </c>
      <c r="C4" s="23" t="s">
        <v>2518</v>
      </c>
      <c r="D4" s="23">
        <v>5991</v>
      </c>
      <c r="E4" s="23">
        <v>2.2949999999999999</v>
      </c>
      <c r="F4" s="23" t="s">
        <v>47</v>
      </c>
      <c r="G4" s="23" t="s">
        <v>36</v>
      </c>
      <c r="I4" s="23" t="s">
        <v>823</v>
      </c>
      <c r="J4" s="23" t="s">
        <v>824</v>
      </c>
      <c r="K4" s="23" t="s">
        <v>2518</v>
      </c>
      <c r="L4" s="23">
        <v>17394</v>
      </c>
      <c r="M4" s="23">
        <v>2.2759999999999998</v>
      </c>
      <c r="N4" s="23" t="s">
        <v>42</v>
      </c>
      <c r="O4" s="23" t="s">
        <v>822</v>
      </c>
    </row>
    <row r="5" spans="1:15" x14ac:dyDescent="0.35">
      <c r="A5" s="23" t="s">
        <v>94</v>
      </c>
      <c r="B5" s="23" t="s">
        <v>95</v>
      </c>
      <c r="C5" s="23" t="s">
        <v>2522</v>
      </c>
      <c r="D5" s="23">
        <v>8302</v>
      </c>
      <c r="E5" s="23">
        <v>1.58</v>
      </c>
      <c r="F5" s="23" t="s">
        <v>36</v>
      </c>
      <c r="G5" s="23" t="s">
        <v>36</v>
      </c>
      <c r="I5" s="23" t="s">
        <v>2829</v>
      </c>
      <c r="J5" s="23" t="s">
        <v>2830</v>
      </c>
      <c r="K5" s="23" t="s">
        <v>2522</v>
      </c>
      <c r="L5" s="23">
        <v>23908</v>
      </c>
      <c r="M5" s="23">
        <v>1.4750000000000001</v>
      </c>
      <c r="N5" s="23" t="s">
        <v>42</v>
      </c>
      <c r="O5" s="23" t="s">
        <v>36</v>
      </c>
    </row>
    <row r="6" spans="1:15" x14ac:dyDescent="0.35">
      <c r="A6" s="23" t="s">
        <v>843</v>
      </c>
      <c r="B6" s="23" t="s">
        <v>844</v>
      </c>
      <c r="C6" s="23" t="s">
        <v>2525</v>
      </c>
      <c r="D6" s="23">
        <v>11849</v>
      </c>
      <c r="E6" s="23">
        <v>0.75</v>
      </c>
      <c r="F6" s="23" t="s">
        <v>39</v>
      </c>
      <c r="G6" s="23" t="s">
        <v>822</v>
      </c>
      <c r="I6" s="23" t="s">
        <v>2532</v>
      </c>
      <c r="J6" s="23" t="s">
        <v>2533</v>
      </c>
      <c r="K6" s="23" t="s">
        <v>2518</v>
      </c>
      <c r="L6" s="23">
        <v>19834</v>
      </c>
      <c r="M6" s="23">
        <v>1.948</v>
      </c>
      <c r="N6" s="23" t="s">
        <v>42</v>
      </c>
      <c r="O6" s="23" t="s">
        <v>822</v>
      </c>
    </row>
    <row r="7" spans="1:15" x14ac:dyDescent="0.35">
      <c r="A7" s="23" t="s">
        <v>2073</v>
      </c>
      <c r="B7" s="23" t="s">
        <v>2074</v>
      </c>
      <c r="C7" s="23" t="s">
        <v>2518</v>
      </c>
      <c r="D7" s="23">
        <v>4951</v>
      </c>
      <c r="E7" s="23">
        <v>2.74</v>
      </c>
      <c r="F7" s="23" t="s">
        <v>68</v>
      </c>
      <c r="G7" s="23" t="s">
        <v>36</v>
      </c>
      <c r="I7" s="23" t="s">
        <v>851</v>
      </c>
      <c r="J7" s="23" t="s">
        <v>852</v>
      </c>
      <c r="K7" s="23" t="s">
        <v>2525</v>
      </c>
      <c r="L7" s="23">
        <v>32606</v>
      </c>
      <c r="M7" s="23">
        <v>0.75</v>
      </c>
      <c r="N7" s="23" t="s">
        <v>36</v>
      </c>
      <c r="O7" s="23" t="s">
        <v>822</v>
      </c>
    </row>
    <row r="8" spans="1:15" x14ac:dyDescent="0.35">
      <c r="A8" s="23" t="s">
        <v>845</v>
      </c>
      <c r="B8" s="23" t="s">
        <v>846</v>
      </c>
      <c r="C8" s="23" t="s">
        <v>2525</v>
      </c>
      <c r="D8" s="23">
        <v>11849</v>
      </c>
      <c r="E8" s="23">
        <v>0.75</v>
      </c>
      <c r="F8" s="23" t="s">
        <v>144</v>
      </c>
      <c r="G8" s="23" t="s">
        <v>822</v>
      </c>
      <c r="I8" s="23" t="s">
        <v>2831</v>
      </c>
      <c r="J8" s="23" t="s">
        <v>2832</v>
      </c>
      <c r="K8" s="23" t="s">
        <v>2525</v>
      </c>
      <c r="L8" s="23">
        <v>31831</v>
      </c>
      <c r="M8" s="23">
        <v>0.80500000000000005</v>
      </c>
      <c r="N8" s="23" t="s">
        <v>36</v>
      </c>
      <c r="O8" s="23" t="s">
        <v>36</v>
      </c>
    </row>
    <row r="9" spans="1:15" x14ac:dyDescent="0.35">
      <c r="A9" s="23" t="s">
        <v>847</v>
      </c>
      <c r="B9" s="23" t="s">
        <v>848</v>
      </c>
      <c r="C9" s="23" t="s">
        <v>2525</v>
      </c>
      <c r="D9" s="23">
        <v>11849</v>
      </c>
      <c r="E9" s="23">
        <v>0.75</v>
      </c>
      <c r="F9" s="23" t="s">
        <v>36</v>
      </c>
      <c r="G9" s="23" t="s">
        <v>822</v>
      </c>
      <c r="I9" s="23" t="s">
        <v>853</v>
      </c>
      <c r="J9" s="23" t="s">
        <v>854</v>
      </c>
      <c r="K9" s="23" t="s">
        <v>2525</v>
      </c>
      <c r="L9" s="23">
        <v>32606</v>
      </c>
      <c r="M9" s="23">
        <v>0.75</v>
      </c>
      <c r="N9" s="23" t="s">
        <v>36</v>
      </c>
      <c r="O9" s="23" t="s">
        <v>822</v>
      </c>
    </row>
    <row r="10" spans="1:15" x14ac:dyDescent="0.35">
      <c r="A10" s="23" t="s">
        <v>186</v>
      </c>
      <c r="B10" s="23" t="s">
        <v>187</v>
      </c>
      <c r="C10" s="23" t="s">
        <v>2522</v>
      </c>
      <c r="D10" s="23">
        <v>8239</v>
      </c>
      <c r="E10" s="23">
        <v>1.595</v>
      </c>
      <c r="F10" s="23" t="s">
        <v>76</v>
      </c>
      <c r="G10" s="23" t="s">
        <v>822</v>
      </c>
      <c r="I10" s="23" t="s">
        <v>2071</v>
      </c>
      <c r="J10" s="23" t="s">
        <v>2072</v>
      </c>
      <c r="K10" s="23" t="s">
        <v>2525</v>
      </c>
      <c r="L10" s="23">
        <v>32606</v>
      </c>
      <c r="M10" s="23">
        <v>0.75</v>
      </c>
      <c r="N10" s="23" t="s">
        <v>71</v>
      </c>
      <c r="O10" s="23" t="s">
        <v>822</v>
      </c>
    </row>
    <row r="11" spans="1:15" x14ac:dyDescent="0.35">
      <c r="A11" s="23" t="s">
        <v>2826</v>
      </c>
      <c r="B11" s="23" t="s">
        <v>2111</v>
      </c>
      <c r="C11" s="23" t="s">
        <v>2525</v>
      </c>
      <c r="D11" s="23">
        <v>11849</v>
      </c>
      <c r="E11" s="23">
        <v>0.75</v>
      </c>
      <c r="F11" s="23" t="s">
        <v>35</v>
      </c>
      <c r="G11" s="23" t="s">
        <v>36</v>
      </c>
      <c r="I11" s="23" t="s">
        <v>90</v>
      </c>
      <c r="J11" s="23" t="s">
        <v>91</v>
      </c>
      <c r="K11" s="23" t="s">
        <v>2522</v>
      </c>
      <c r="L11" s="23">
        <v>23727</v>
      </c>
      <c r="M11" s="23">
        <v>1.492</v>
      </c>
      <c r="N11" s="23" t="s">
        <v>36</v>
      </c>
      <c r="O11" s="23" t="s">
        <v>822</v>
      </c>
    </row>
    <row r="12" spans="1:15" x14ac:dyDescent="0.35">
      <c r="A12" s="23" t="s">
        <v>849</v>
      </c>
      <c r="B12" s="23" t="s">
        <v>850</v>
      </c>
      <c r="C12" s="23" t="s">
        <v>2525</v>
      </c>
      <c r="D12" s="23">
        <v>11849</v>
      </c>
      <c r="E12" s="23">
        <v>0.75</v>
      </c>
      <c r="F12" s="23" t="s">
        <v>36</v>
      </c>
      <c r="G12" s="23" t="s">
        <v>822</v>
      </c>
      <c r="I12" s="23" t="s">
        <v>69</v>
      </c>
      <c r="J12" s="23" t="s">
        <v>70</v>
      </c>
      <c r="K12" s="23" t="s">
        <v>2522</v>
      </c>
      <c r="L12" s="23">
        <v>21690</v>
      </c>
      <c r="M12" s="23">
        <v>1.72</v>
      </c>
      <c r="N12" s="23" t="s">
        <v>36</v>
      </c>
      <c r="O12" s="23" t="s">
        <v>36</v>
      </c>
    </row>
    <row r="13" spans="1:15" x14ac:dyDescent="0.35">
      <c r="A13" s="23" t="s">
        <v>113</v>
      </c>
      <c r="B13" s="23" t="s">
        <v>2519</v>
      </c>
      <c r="C13" s="23" t="s">
        <v>2522</v>
      </c>
      <c r="D13" s="23">
        <v>10495</v>
      </c>
      <c r="E13" s="23">
        <v>1.0469999999999999</v>
      </c>
      <c r="F13" s="23" t="s">
        <v>35</v>
      </c>
      <c r="G13" s="23" t="s">
        <v>36</v>
      </c>
      <c r="I13" s="23" t="s">
        <v>99</v>
      </c>
      <c r="J13" s="23" t="s">
        <v>100</v>
      </c>
      <c r="K13" s="23" t="s">
        <v>2522</v>
      </c>
      <c r="L13" s="23">
        <v>26106</v>
      </c>
      <c r="M13" s="23">
        <v>1.2709999999999999</v>
      </c>
      <c r="N13" s="23" t="s">
        <v>39</v>
      </c>
      <c r="O13" s="23" t="s">
        <v>36</v>
      </c>
    </row>
    <row r="14" spans="1:15" x14ac:dyDescent="0.35">
      <c r="A14" s="23" t="s">
        <v>386</v>
      </c>
      <c r="B14" s="23" t="s">
        <v>387</v>
      </c>
      <c r="C14" s="23" t="s">
        <v>2525</v>
      </c>
      <c r="D14" s="23">
        <v>11849</v>
      </c>
      <c r="E14" s="23">
        <v>0.75</v>
      </c>
      <c r="F14" s="23" t="s">
        <v>35</v>
      </c>
      <c r="G14" s="23" t="s">
        <v>822</v>
      </c>
      <c r="I14" s="23" t="s">
        <v>151</v>
      </c>
      <c r="J14" s="23" t="s">
        <v>152</v>
      </c>
      <c r="K14" s="23" t="s">
        <v>2525</v>
      </c>
      <c r="L14" s="23">
        <v>32606</v>
      </c>
      <c r="M14" s="23">
        <v>0.75</v>
      </c>
      <c r="N14" s="23" t="s">
        <v>42</v>
      </c>
      <c r="O14" s="23" t="s">
        <v>36</v>
      </c>
    </row>
    <row r="15" spans="1:15" x14ac:dyDescent="0.35">
      <c r="A15" s="23" t="s">
        <v>54</v>
      </c>
      <c r="B15" s="23" t="s">
        <v>55</v>
      </c>
      <c r="C15" s="23" t="s">
        <v>2518</v>
      </c>
      <c r="D15" s="23">
        <v>6826</v>
      </c>
      <c r="E15" s="23">
        <v>2.0209999999999999</v>
      </c>
      <c r="F15" s="23" t="s">
        <v>96</v>
      </c>
      <c r="G15" s="23" t="s">
        <v>36</v>
      </c>
      <c r="I15" s="23" t="s">
        <v>126</v>
      </c>
      <c r="J15" s="23" t="s">
        <v>127</v>
      </c>
      <c r="K15" s="23" t="s">
        <v>2525</v>
      </c>
      <c r="L15" s="23">
        <v>32606</v>
      </c>
      <c r="M15" s="23">
        <v>0.75</v>
      </c>
      <c r="N15" s="23" t="s">
        <v>96</v>
      </c>
      <c r="O15" s="23" t="s">
        <v>36</v>
      </c>
    </row>
    <row r="16" spans="1:15" x14ac:dyDescent="0.35">
      <c r="A16" s="23" t="s">
        <v>2520</v>
      </c>
      <c r="B16" s="23" t="s">
        <v>2521</v>
      </c>
      <c r="C16" s="23" t="s">
        <v>2518</v>
      </c>
      <c r="D16" s="23">
        <v>5473</v>
      </c>
      <c r="E16" s="23">
        <v>2.5030000000000001</v>
      </c>
      <c r="F16" s="23" t="s">
        <v>47</v>
      </c>
      <c r="G16" s="23" t="s">
        <v>36</v>
      </c>
      <c r="I16" s="23" t="s">
        <v>3313</v>
      </c>
      <c r="J16" s="23" t="s">
        <v>3314</v>
      </c>
      <c r="K16" s="23" t="s">
        <v>2522</v>
      </c>
      <c r="L16" s="23">
        <v>21003</v>
      </c>
      <c r="M16" s="23">
        <v>1.7989999999999999</v>
      </c>
      <c r="N16" s="23" t="s">
        <v>68</v>
      </c>
      <c r="O16" s="23" t="s">
        <v>36</v>
      </c>
    </row>
    <row r="17" spans="1:15" x14ac:dyDescent="0.35">
      <c r="A17" s="23" t="s">
        <v>857</v>
      </c>
      <c r="B17" s="23" t="s">
        <v>858</v>
      </c>
      <c r="C17" s="23" t="s">
        <v>2525</v>
      </c>
      <c r="D17" s="23">
        <v>11849</v>
      </c>
      <c r="E17" s="23">
        <v>0.75</v>
      </c>
      <c r="F17" s="23" t="s">
        <v>36</v>
      </c>
      <c r="G17" s="23" t="s">
        <v>822</v>
      </c>
      <c r="I17" s="23" t="s">
        <v>64</v>
      </c>
      <c r="J17" s="23" t="s">
        <v>65</v>
      </c>
      <c r="K17" s="23" t="s">
        <v>2522</v>
      </c>
      <c r="L17" s="23">
        <v>27294</v>
      </c>
      <c r="M17" s="23">
        <v>1.167</v>
      </c>
      <c r="N17" s="23" t="s">
        <v>42</v>
      </c>
      <c r="O17" s="23" t="s">
        <v>36</v>
      </c>
    </row>
    <row r="18" spans="1:15" x14ac:dyDescent="0.35">
      <c r="A18" s="23" t="s">
        <v>60</v>
      </c>
      <c r="B18" s="23" t="s">
        <v>61</v>
      </c>
      <c r="C18" s="23" t="s">
        <v>2518</v>
      </c>
      <c r="D18" s="23">
        <v>7295</v>
      </c>
      <c r="E18" s="23">
        <v>1.865</v>
      </c>
      <c r="F18" s="23" t="s">
        <v>144</v>
      </c>
      <c r="G18" s="23" t="s">
        <v>36</v>
      </c>
      <c r="I18" s="23" t="s">
        <v>855</v>
      </c>
      <c r="J18" s="23" t="s">
        <v>856</v>
      </c>
      <c r="K18" s="23" t="s">
        <v>2525</v>
      </c>
      <c r="L18" s="23">
        <v>32606</v>
      </c>
      <c r="M18" s="23">
        <v>0.75</v>
      </c>
      <c r="N18" s="23" t="s">
        <v>42</v>
      </c>
      <c r="O18" s="23" t="s">
        <v>822</v>
      </c>
    </row>
    <row r="19" spans="1:15" x14ac:dyDescent="0.35">
      <c r="A19" s="23" t="s">
        <v>861</v>
      </c>
      <c r="B19" s="23" t="s">
        <v>862</v>
      </c>
      <c r="C19" s="23" t="s">
        <v>2525</v>
      </c>
      <c r="D19" s="23">
        <v>11849</v>
      </c>
      <c r="E19" s="23">
        <v>0.75</v>
      </c>
      <c r="F19" s="23" t="s">
        <v>39</v>
      </c>
      <c r="G19" s="23" t="s">
        <v>822</v>
      </c>
      <c r="I19" s="23" t="s">
        <v>114</v>
      </c>
      <c r="J19" s="23" t="s">
        <v>115</v>
      </c>
      <c r="K19" s="23" t="s">
        <v>2518</v>
      </c>
      <c r="L19" s="23">
        <v>18445</v>
      </c>
      <c r="M19" s="23">
        <v>2.13</v>
      </c>
      <c r="N19" s="23" t="s">
        <v>36</v>
      </c>
      <c r="O19" s="23" t="s">
        <v>36</v>
      </c>
    </row>
    <row r="20" spans="1:15" x14ac:dyDescent="0.35">
      <c r="A20" s="23" t="s">
        <v>107</v>
      </c>
      <c r="B20" s="23" t="s">
        <v>108</v>
      </c>
      <c r="C20" s="23" t="s">
        <v>2525</v>
      </c>
      <c r="D20" s="23">
        <v>11849</v>
      </c>
      <c r="E20" s="23">
        <v>0.75</v>
      </c>
      <c r="F20" s="23" t="s">
        <v>36</v>
      </c>
      <c r="G20" s="23" t="s">
        <v>822</v>
      </c>
      <c r="I20" s="23" t="s">
        <v>118</v>
      </c>
      <c r="J20" s="23" t="s">
        <v>119</v>
      </c>
      <c r="K20" s="23" t="s">
        <v>2522</v>
      </c>
      <c r="L20" s="23">
        <v>21630</v>
      </c>
      <c r="M20" s="23">
        <v>1.726</v>
      </c>
      <c r="N20" s="23" t="s">
        <v>36</v>
      </c>
      <c r="O20" s="23" t="s">
        <v>36</v>
      </c>
    </row>
    <row r="21" spans="1:15" x14ac:dyDescent="0.35">
      <c r="A21" s="23" t="s">
        <v>92</v>
      </c>
      <c r="B21" s="23" t="s">
        <v>93</v>
      </c>
      <c r="C21" s="23" t="s">
        <v>2525</v>
      </c>
      <c r="D21" s="23">
        <v>11849</v>
      </c>
      <c r="E21" s="23">
        <v>0.75</v>
      </c>
      <c r="F21" s="23" t="s">
        <v>36</v>
      </c>
      <c r="G21" s="23" t="s">
        <v>822</v>
      </c>
      <c r="I21" s="23" t="s">
        <v>2827</v>
      </c>
      <c r="J21" s="23" t="s">
        <v>2828</v>
      </c>
      <c r="K21" s="23" t="s">
        <v>2518</v>
      </c>
      <c r="L21" s="23">
        <v>15645</v>
      </c>
      <c r="M21" s="23">
        <v>2.5209999999999999</v>
      </c>
      <c r="N21" s="23" t="s">
        <v>42</v>
      </c>
      <c r="O21" s="23" t="s">
        <v>36</v>
      </c>
    </row>
    <row r="22" spans="1:15" x14ac:dyDescent="0.35">
      <c r="A22" s="23" t="s">
        <v>865</v>
      </c>
      <c r="B22" s="23" t="s">
        <v>866</v>
      </c>
      <c r="C22" s="23" t="s">
        <v>2525</v>
      </c>
      <c r="D22" s="23">
        <v>11849</v>
      </c>
      <c r="E22" s="23">
        <v>0.75</v>
      </c>
      <c r="F22" s="23" t="s">
        <v>39</v>
      </c>
      <c r="G22" s="23" t="s">
        <v>822</v>
      </c>
      <c r="I22" s="23" t="s">
        <v>132</v>
      </c>
      <c r="J22" s="23" t="s">
        <v>133</v>
      </c>
      <c r="K22" s="23" t="s">
        <v>2525</v>
      </c>
      <c r="L22" s="23">
        <v>32606</v>
      </c>
      <c r="M22" s="23">
        <v>0.75</v>
      </c>
      <c r="N22" s="23" t="s">
        <v>36</v>
      </c>
      <c r="O22" s="23" t="s">
        <v>822</v>
      </c>
    </row>
    <row r="23" spans="1:15" x14ac:dyDescent="0.35">
      <c r="A23" s="23" t="s">
        <v>867</v>
      </c>
      <c r="B23" s="23" t="s">
        <v>868</v>
      </c>
      <c r="C23" s="23" t="s">
        <v>2525</v>
      </c>
      <c r="D23" s="23">
        <v>11849</v>
      </c>
      <c r="E23" s="23">
        <v>0.75</v>
      </c>
      <c r="F23" s="23" t="s">
        <v>39</v>
      </c>
      <c r="G23" s="23" t="s">
        <v>822</v>
      </c>
      <c r="I23" s="23" t="s">
        <v>859</v>
      </c>
      <c r="J23" s="23" t="s">
        <v>860</v>
      </c>
      <c r="K23" s="23" t="s">
        <v>2525</v>
      </c>
      <c r="L23" s="23">
        <v>32606</v>
      </c>
      <c r="M23" s="23">
        <v>0.75</v>
      </c>
      <c r="N23" s="23" t="s">
        <v>39</v>
      </c>
      <c r="O23" s="23" t="s">
        <v>822</v>
      </c>
    </row>
    <row r="24" spans="1:15" x14ac:dyDescent="0.35">
      <c r="A24" s="23" t="s">
        <v>869</v>
      </c>
      <c r="B24" s="23" t="s">
        <v>870</v>
      </c>
      <c r="C24" s="23" t="s">
        <v>2525</v>
      </c>
      <c r="D24" s="23">
        <v>11849</v>
      </c>
      <c r="E24" s="23">
        <v>0.75</v>
      </c>
      <c r="F24" s="23" t="s">
        <v>68</v>
      </c>
      <c r="G24" s="23" t="s">
        <v>822</v>
      </c>
      <c r="I24" s="23" t="s">
        <v>863</v>
      </c>
      <c r="J24" s="23" t="s">
        <v>864</v>
      </c>
      <c r="K24" s="23" t="s">
        <v>2525</v>
      </c>
      <c r="L24" s="23">
        <v>32606</v>
      </c>
      <c r="M24" s="23">
        <v>0.75</v>
      </c>
      <c r="N24" s="23" t="s">
        <v>36</v>
      </c>
      <c r="O24" s="23" t="s">
        <v>822</v>
      </c>
    </row>
    <row r="25" spans="1:15" x14ac:dyDescent="0.35">
      <c r="A25" s="23" t="s">
        <v>871</v>
      </c>
      <c r="B25" s="23" t="s">
        <v>872</v>
      </c>
      <c r="C25" s="23" t="s">
        <v>2525</v>
      </c>
      <c r="D25" s="23">
        <v>11849</v>
      </c>
      <c r="E25" s="23">
        <v>0.75</v>
      </c>
      <c r="F25" s="23" t="s">
        <v>35</v>
      </c>
      <c r="G25" s="23" t="s">
        <v>822</v>
      </c>
      <c r="I25" s="23" t="s">
        <v>2534</v>
      </c>
      <c r="J25" s="23" t="s">
        <v>2535</v>
      </c>
      <c r="K25" s="23" t="s">
        <v>2525</v>
      </c>
      <c r="L25" s="23">
        <v>31020</v>
      </c>
      <c r="M25" s="23">
        <v>0.86</v>
      </c>
      <c r="N25" s="23" t="s">
        <v>96</v>
      </c>
      <c r="O25" s="23" t="s">
        <v>36</v>
      </c>
    </row>
    <row r="26" spans="1:15" x14ac:dyDescent="0.35">
      <c r="A26" s="23" t="s">
        <v>66</v>
      </c>
      <c r="B26" s="23" t="s">
        <v>67</v>
      </c>
      <c r="C26" s="23" t="s">
        <v>2525</v>
      </c>
      <c r="D26" s="23">
        <v>11849</v>
      </c>
      <c r="E26" s="23">
        <v>0.75</v>
      </c>
      <c r="F26" s="23" t="s">
        <v>35</v>
      </c>
      <c r="G26" s="23" t="s">
        <v>822</v>
      </c>
      <c r="I26" s="23" t="s">
        <v>153</v>
      </c>
      <c r="J26" s="23" t="s">
        <v>154</v>
      </c>
      <c r="K26" s="23" t="s">
        <v>2525</v>
      </c>
      <c r="L26" s="23">
        <v>59072</v>
      </c>
      <c r="M26" s="23">
        <v>0.48599999999999999</v>
      </c>
      <c r="N26" s="23" t="s">
        <v>39</v>
      </c>
      <c r="O26" s="23" t="s">
        <v>822</v>
      </c>
    </row>
    <row r="27" spans="1:15" x14ac:dyDescent="0.35">
      <c r="A27" s="23" t="s">
        <v>97</v>
      </c>
      <c r="B27" s="23" t="s">
        <v>98</v>
      </c>
      <c r="C27" s="23" t="s">
        <v>2525</v>
      </c>
      <c r="D27" s="23">
        <v>11849</v>
      </c>
      <c r="E27" s="23">
        <v>0.75</v>
      </c>
      <c r="F27" s="23" t="s">
        <v>76</v>
      </c>
      <c r="G27" s="23" t="s">
        <v>822</v>
      </c>
      <c r="I27" s="23" t="s">
        <v>101</v>
      </c>
      <c r="J27" s="23" t="s">
        <v>102</v>
      </c>
      <c r="K27" s="23" t="s">
        <v>2522</v>
      </c>
      <c r="L27" s="23">
        <v>21316</v>
      </c>
      <c r="M27" s="23">
        <v>1.7609999999999999</v>
      </c>
      <c r="N27" s="23" t="s">
        <v>47</v>
      </c>
      <c r="O27" s="23" t="s">
        <v>36</v>
      </c>
    </row>
    <row r="28" spans="1:15" x14ac:dyDescent="0.35">
      <c r="A28" s="23" t="s">
        <v>877</v>
      </c>
      <c r="B28" s="23" t="s">
        <v>878</v>
      </c>
      <c r="C28" s="23" t="s">
        <v>2525</v>
      </c>
      <c r="D28" s="23">
        <v>11849</v>
      </c>
      <c r="E28" s="23">
        <v>0.75</v>
      </c>
      <c r="F28" s="23" t="s">
        <v>155</v>
      </c>
      <c r="G28" s="23" t="s">
        <v>822</v>
      </c>
      <c r="I28" s="23" t="s">
        <v>873</v>
      </c>
      <c r="J28" s="23" t="s">
        <v>874</v>
      </c>
      <c r="K28" s="23" t="s">
        <v>2525</v>
      </c>
      <c r="L28" s="23">
        <v>32606</v>
      </c>
      <c r="M28" s="23">
        <v>0.75</v>
      </c>
      <c r="N28" s="23" t="s">
        <v>144</v>
      </c>
      <c r="O28" s="23" t="s">
        <v>822</v>
      </c>
    </row>
    <row r="29" spans="1:15" x14ac:dyDescent="0.35">
      <c r="A29" s="23" t="s">
        <v>879</v>
      </c>
      <c r="B29" s="23" t="s">
        <v>880</v>
      </c>
      <c r="C29" s="23" t="s">
        <v>2525</v>
      </c>
      <c r="D29" s="23">
        <v>11849</v>
      </c>
      <c r="E29" s="23">
        <v>0.75</v>
      </c>
      <c r="F29" s="23" t="s">
        <v>156</v>
      </c>
      <c r="G29" s="23" t="s">
        <v>822</v>
      </c>
      <c r="I29" s="23" t="s">
        <v>825</v>
      </c>
      <c r="J29" s="23" t="s">
        <v>826</v>
      </c>
      <c r="K29" s="23" t="s">
        <v>2525</v>
      </c>
      <c r="L29" s="23">
        <v>32606</v>
      </c>
      <c r="M29" s="23">
        <v>0.75</v>
      </c>
      <c r="N29" s="23" t="s">
        <v>68</v>
      </c>
      <c r="O29" s="23" t="s">
        <v>822</v>
      </c>
    </row>
    <row r="30" spans="1:15" x14ac:dyDescent="0.35">
      <c r="A30" s="23" t="s">
        <v>2069</v>
      </c>
      <c r="B30" s="23" t="s">
        <v>2070</v>
      </c>
      <c r="C30" s="23" t="s">
        <v>2525</v>
      </c>
      <c r="D30" s="23">
        <v>11849</v>
      </c>
      <c r="E30" s="23">
        <v>0.75</v>
      </c>
      <c r="F30" s="23" t="s">
        <v>42</v>
      </c>
      <c r="G30" s="23" t="s">
        <v>822</v>
      </c>
      <c r="I30" s="23" t="s">
        <v>875</v>
      </c>
      <c r="J30" s="23" t="s">
        <v>876</v>
      </c>
      <c r="K30" s="23" t="s">
        <v>2525</v>
      </c>
      <c r="L30" s="23">
        <v>32606</v>
      </c>
      <c r="M30" s="23">
        <v>0.75</v>
      </c>
      <c r="N30" s="23" t="s">
        <v>36</v>
      </c>
      <c r="O30" s="23" t="s">
        <v>822</v>
      </c>
    </row>
    <row r="31" spans="1:15" x14ac:dyDescent="0.35">
      <c r="A31" s="23" t="s">
        <v>883</v>
      </c>
      <c r="B31" s="23" t="s">
        <v>884</v>
      </c>
      <c r="C31" s="23" t="s">
        <v>2525</v>
      </c>
      <c r="D31" s="23">
        <v>11849</v>
      </c>
      <c r="E31" s="23">
        <v>0.75</v>
      </c>
      <c r="F31" s="23" t="s">
        <v>36</v>
      </c>
      <c r="G31" s="23" t="s">
        <v>822</v>
      </c>
      <c r="I31" s="23" t="s">
        <v>396</v>
      </c>
      <c r="J31" s="23" t="s">
        <v>397</v>
      </c>
      <c r="K31" s="23" t="s">
        <v>2525</v>
      </c>
      <c r="L31" s="23">
        <v>32606</v>
      </c>
      <c r="M31" s="23">
        <v>0.75</v>
      </c>
      <c r="N31" s="23" t="s">
        <v>36</v>
      </c>
      <c r="O31" s="23" t="s">
        <v>822</v>
      </c>
    </row>
    <row r="32" spans="1:15" x14ac:dyDescent="0.35">
      <c r="A32" s="23" t="s">
        <v>48</v>
      </c>
      <c r="B32" s="23" t="s">
        <v>49</v>
      </c>
      <c r="C32" s="23" t="s">
        <v>2536</v>
      </c>
      <c r="D32" s="23">
        <v>1203</v>
      </c>
      <c r="E32" s="23">
        <v>5.4269999999999996</v>
      </c>
      <c r="F32" s="23" t="s">
        <v>36</v>
      </c>
      <c r="G32" s="23" t="s">
        <v>36</v>
      </c>
      <c r="I32" s="23" t="s">
        <v>398</v>
      </c>
      <c r="J32" s="23" t="s">
        <v>399</v>
      </c>
      <c r="K32" s="23" t="s">
        <v>2525</v>
      </c>
      <c r="L32" s="23">
        <v>57880</v>
      </c>
      <c r="M32" s="23">
        <v>0.67800000000000005</v>
      </c>
      <c r="N32" s="23" t="s">
        <v>53</v>
      </c>
      <c r="O32" s="23" t="s">
        <v>36</v>
      </c>
    </row>
    <row r="33" spans="1:15" x14ac:dyDescent="0.35">
      <c r="A33" s="23" t="s">
        <v>388</v>
      </c>
      <c r="B33" s="23" t="s">
        <v>389</v>
      </c>
      <c r="C33" s="23" t="s">
        <v>2525</v>
      </c>
      <c r="D33" s="23">
        <v>11849</v>
      </c>
      <c r="E33" s="23">
        <v>0.75</v>
      </c>
      <c r="F33" s="23" t="s">
        <v>36</v>
      </c>
      <c r="G33" s="23" t="s">
        <v>822</v>
      </c>
      <c r="I33" s="23" t="s">
        <v>881</v>
      </c>
      <c r="J33" s="23" t="s">
        <v>882</v>
      </c>
      <c r="K33" s="23" t="s">
        <v>2525</v>
      </c>
      <c r="L33" s="23">
        <v>32606</v>
      </c>
      <c r="M33" s="23">
        <v>0.75</v>
      </c>
      <c r="N33" s="23" t="s">
        <v>36</v>
      </c>
      <c r="O33" s="23" t="s">
        <v>822</v>
      </c>
    </row>
    <row r="34" spans="1:15" x14ac:dyDescent="0.35">
      <c r="A34" s="23" t="s">
        <v>56</v>
      </c>
      <c r="B34" s="23" t="s">
        <v>57</v>
      </c>
      <c r="C34" s="23" t="s">
        <v>2517</v>
      </c>
      <c r="D34" s="23">
        <v>3643</v>
      </c>
      <c r="E34" s="23">
        <v>3.4260000000000002</v>
      </c>
      <c r="F34" s="23" t="s">
        <v>76</v>
      </c>
      <c r="G34" s="23" t="s">
        <v>36</v>
      </c>
      <c r="I34" s="23" t="s">
        <v>74</v>
      </c>
      <c r="J34" s="23" t="s">
        <v>75</v>
      </c>
      <c r="K34" s="23" t="s">
        <v>2525</v>
      </c>
      <c r="L34" s="23">
        <v>32606</v>
      </c>
      <c r="M34" s="23">
        <v>0.75</v>
      </c>
      <c r="N34" s="23" t="s">
        <v>47</v>
      </c>
      <c r="O34" s="23" t="s">
        <v>822</v>
      </c>
    </row>
    <row r="35" spans="1:15" x14ac:dyDescent="0.35">
      <c r="A35" s="23" t="s">
        <v>58</v>
      </c>
      <c r="B35" s="23" t="s">
        <v>59</v>
      </c>
      <c r="C35" s="23" t="s">
        <v>2517</v>
      </c>
      <c r="D35" s="23">
        <v>3593</v>
      </c>
      <c r="E35" s="23">
        <v>3.4550000000000001</v>
      </c>
      <c r="F35" s="23" t="s">
        <v>35</v>
      </c>
      <c r="G35" s="23" t="s">
        <v>36</v>
      </c>
      <c r="I35" s="23" t="s">
        <v>885</v>
      </c>
      <c r="J35" s="23" t="s">
        <v>886</v>
      </c>
      <c r="K35" s="23" t="s">
        <v>2525</v>
      </c>
      <c r="L35" s="23">
        <v>32606</v>
      </c>
      <c r="M35" s="23">
        <v>0.75</v>
      </c>
      <c r="N35" s="23" t="s">
        <v>36</v>
      </c>
      <c r="O35" s="23" t="s">
        <v>822</v>
      </c>
    </row>
    <row r="36" spans="1:15" x14ac:dyDescent="0.35">
      <c r="A36" s="23" t="s">
        <v>45</v>
      </c>
      <c r="B36" s="23" t="s">
        <v>46</v>
      </c>
      <c r="C36" s="23" t="s">
        <v>2525</v>
      </c>
      <c r="D36" s="23">
        <v>11849</v>
      </c>
      <c r="E36" s="23">
        <v>0.75</v>
      </c>
      <c r="F36" s="23" t="s">
        <v>144</v>
      </c>
      <c r="G36" s="23" t="s">
        <v>822</v>
      </c>
      <c r="I36" s="23" t="s">
        <v>128</v>
      </c>
      <c r="J36" s="23" t="s">
        <v>129</v>
      </c>
      <c r="K36" s="23" t="s">
        <v>2525</v>
      </c>
      <c r="L36" s="23">
        <v>32606</v>
      </c>
      <c r="M36" s="23">
        <v>0.75</v>
      </c>
      <c r="N36" s="23" t="s">
        <v>155</v>
      </c>
      <c r="O36" s="23" t="s">
        <v>822</v>
      </c>
    </row>
    <row r="37" spans="1:15" x14ac:dyDescent="0.35">
      <c r="A37" s="23" t="s">
        <v>2528</v>
      </c>
      <c r="B37" s="23" t="s">
        <v>2529</v>
      </c>
      <c r="C37" s="23" t="s">
        <v>2525</v>
      </c>
      <c r="D37" s="23">
        <v>21664</v>
      </c>
      <c r="E37" s="23">
        <v>0.52600000000000002</v>
      </c>
      <c r="F37" s="23" t="s">
        <v>71</v>
      </c>
      <c r="G37" s="23" t="s">
        <v>36</v>
      </c>
      <c r="I37" s="23" t="s">
        <v>887</v>
      </c>
      <c r="J37" s="23" t="s">
        <v>888</v>
      </c>
      <c r="K37" s="23" t="s">
        <v>2525</v>
      </c>
      <c r="L37" s="23">
        <v>32606</v>
      </c>
      <c r="M37" s="23">
        <v>0.75</v>
      </c>
      <c r="N37" s="23" t="s">
        <v>36</v>
      </c>
      <c r="O37" s="23" t="s">
        <v>822</v>
      </c>
    </row>
    <row r="38" spans="1:15" x14ac:dyDescent="0.35">
      <c r="A38" s="23" t="s">
        <v>2523</v>
      </c>
      <c r="B38" s="23" t="s">
        <v>2524</v>
      </c>
      <c r="C38" s="23" t="s">
        <v>2522</v>
      </c>
      <c r="D38" s="23">
        <v>10456</v>
      </c>
      <c r="E38" s="23">
        <v>1.0580000000000001</v>
      </c>
      <c r="F38" s="23" t="s">
        <v>47</v>
      </c>
      <c r="G38" s="23" t="s">
        <v>36</v>
      </c>
      <c r="I38" s="23" t="s">
        <v>889</v>
      </c>
      <c r="J38" s="23" t="s">
        <v>890</v>
      </c>
      <c r="K38" s="23" t="s">
        <v>2525</v>
      </c>
      <c r="L38" s="23">
        <v>32606</v>
      </c>
      <c r="M38" s="23">
        <v>0.75</v>
      </c>
      <c r="N38" s="23" t="s">
        <v>36</v>
      </c>
      <c r="O38" s="23" t="s">
        <v>822</v>
      </c>
    </row>
    <row r="39" spans="1:15" x14ac:dyDescent="0.35">
      <c r="A39" s="23" t="s">
        <v>891</v>
      </c>
      <c r="B39" s="23" t="s">
        <v>892</v>
      </c>
      <c r="C39" s="23" t="s">
        <v>2525</v>
      </c>
      <c r="D39" s="23">
        <v>11849</v>
      </c>
      <c r="E39" s="23">
        <v>0.75</v>
      </c>
      <c r="F39" s="23" t="s">
        <v>144</v>
      </c>
      <c r="G39" s="23" t="s">
        <v>822</v>
      </c>
      <c r="I39" s="23" t="s">
        <v>116</v>
      </c>
      <c r="J39" s="23" t="s">
        <v>117</v>
      </c>
      <c r="K39" s="23" t="s">
        <v>2522</v>
      </c>
      <c r="L39" s="23">
        <v>23339</v>
      </c>
      <c r="M39" s="23">
        <v>1.5329999999999999</v>
      </c>
      <c r="N39" s="23" t="s">
        <v>39</v>
      </c>
      <c r="O39" s="23" t="s">
        <v>36</v>
      </c>
    </row>
    <row r="40" spans="1:15" x14ac:dyDescent="0.35">
      <c r="A40" s="23" t="s">
        <v>4901</v>
      </c>
      <c r="B40" s="23" t="s">
        <v>4902</v>
      </c>
      <c r="C40" s="23" t="s">
        <v>2518</v>
      </c>
      <c r="D40" s="23">
        <v>7137</v>
      </c>
      <c r="E40" s="23">
        <v>1.919</v>
      </c>
      <c r="F40" s="23" t="s">
        <v>36</v>
      </c>
      <c r="G40" s="23" t="s">
        <v>36</v>
      </c>
      <c r="I40" s="23" t="s">
        <v>109</v>
      </c>
      <c r="J40" s="23" t="s">
        <v>110</v>
      </c>
      <c r="K40" s="23" t="s">
        <v>2518</v>
      </c>
      <c r="L40" s="23">
        <v>16311</v>
      </c>
      <c r="M40" s="23">
        <v>2.4239999999999999</v>
      </c>
      <c r="N40" s="23" t="s">
        <v>36</v>
      </c>
      <c r="O40" s="23" t="s">
        <v>36</v>
      </c>
    </row>
    <row r="41" spans="1:15" x14ac:dyDescent="0.35">
      <c r="A41" s="23" t="s">
        <v>40</v>
      </c>
      <c r="B41" s="23" t="s">
        <v>41</v>
      </c>
      <c r="C41" s="23" t="s">
        <v>2517</v>
      </c>
      <c r="D41" s="23">
        <v>3655</v>
      </c>
      <c r="E41" s="23">
        <v>3.4140000000000001</v>
      </c>
      <c r="F41" s="23" t="s">
        <v>96</v>
      </c>
      <c r="G41" s="23" t="s">
        <v>36</v>
      </c>
      <c r="I41" s="23" t="s">
        <v>105</v>
      </c>
      <c r="J41" s="23" t="s">
        <v>400</v>
      </c>
      <c r="K41" s="23" t="s">
        <v>2525</v>
      </c>
      <c r="L41" s="23">
        <v>32606</v>
      </c>
      <c r="M41" s="23">
        <v>0.75</v>
      </c>
      <c r="N41" s="23" t="s">
        <v>42</v>
      </c>
      <c r="O41" s="23" t="s">
        <v>36</v>
      </c>
    </row>
    <row r="42" spans="1:15" x14ac:dyDescent="0.35">
      <c r="A42" s="23" t="s">
        <v>4897</v>
      </c>
      <c r="B42" s="23" t="s">
        <v>4898</v>
      </c>
      <c r="C42" s="23" t="s">
        <v>2516</v>
      </c>
      <c r="D42" s="23">
        <v>660</v>
      </c>
      <c r="E42" s="23">
        <v>6.452</v>
      </c>
      <c r="F42" s="23" t="s">
        <v>35</v>
      </c>
      <c r="G42" s="23" t="s">
        <v>36</v>
      </c>
      <c r="I42" s="23" t="s">
        <v>893</v>
      </c>
      <c r="J42" s="23" t="s">
        <v>894</v>
      </c>
      <c r="K42" s="23" t="s">
        <v>2525</v>
      </c>
      <c r="L42" s="23">
        <v>32606</v>
      </c>
      <c r="M42" s="23">
        <v>0.75</v>
      </c>
      <c r="N42" s="23" t="s">
        <v>96</v>
      </c>
      <c r="O42" s="23" t="s">
        <v>822</v>
      </c>
    </row>
    <row r="43" spans="1:15" x14ac:dyDescent="0.35">
      <c r="A43" s="23" t="s">
        <v>51</v>
      </c>
      <c r="B43" s="23" t="s">
        <v>52</v>
      </c>
      <c r="C43" s="23" t="s">
        <v>2525</v>
      </c>
      <c r="D43" s="23">
        <v>11849</v>
      </c>
      <c r="E43" s="23">
        <v>0.75</v>
      </c>
      <c r="F43" s="23" t="s">
        <v>96</v>
      </c>
      <c r="G43" s="23" t="s">
        <v>822</v>
      </c>
      <c r="I43" s="23" t="s">
        <v>895</v>
      </c>
      <c r="J43" s="23" t="s">
        <v>896</v>
      </c>
      <c r="K43" s="23" t="s">
        <v>2525</v>
      </c>
      <c r="L43" s="23">
        <v>32606</v>
      </c>
      <c r="M43" s="23">
        <v>0.75</v>
      </c>
      <c r="N43" s="23" t="s">
        <v>36</v>
      </c>
      <c r="O43" s="23" t="s">
        <v>822</v>
      </c>
    </row>
    <row r="44" spans="1:15" x14ac:dyDescent="0.35">
      <c r="A44" s="23" t="s">
        <v>897</v>
      </c>
      <c r="B44" s="23" t="s">
        <v>898</v>
      </c>
      <c r="C44" s="23" t="s">
        <v>2525</v>
      </c>
      <c r="D44" s="23">
        <v>11849</v>
      </c>
      <c r="E44" s="23">
        <v>0.75</v>
      </c>
      <c r="F44" s="23" t="s">
        <v>42</v>
      </c>
      <c r="G44" s="23" t="s">
        <v>822</v>
      </c>
      <c r="I44" s="23" t="s">
        <v>899</v>
      </c>
      <c r="J44" s="23" t="s">
        <v>900</v>
      </c>
      <c r="K44" s="23" t="s">
        <v>2525</v>
      </c>
      <c r="L44" s="23">
        <v>32606</v>
      </c>
      <c r="M44" s="23">
        <v>0.75</v>
      </c>
      <c r="N44" s="23" t="s">
        <v>144</v>
      </c>
      <c r="O44" s="23" t="s">
        <v>822</v>
      </c>
    </row>
    <row r="45" spans="1:15" x14ac:dyDescent="0.35">
      <c r="A45" s="23" t="s">
        <v>86</v>
      </c>
      <c r="B45" s="23" t="s">
        <v>87</v>
      </c>
      <c r="C45" s="23" t="s">
        <v>2522</v>
      </c>
      <c r="D45" s="23">
        <v>10027</v>
      </c>
      <c r="E45" s="23">
        <v>1.1639999999999999</v>
      </c>
      <c r="F45" s="23" t="s">
        <v>96</v>
      </c>
      <c r="G45" s="23" t="s">
        <v>36</v>
      </c>
      <c r="I45" s="23" t="s">
        <v>901</v>
      </c>
      <c r="J45" s="23" t="s">
        <v>902</v>
      </c>
      <c r="K45" s="23" t="s">
        <v>2525</v>
      </c>
      <c r="L45" s="23">
        <v>32606</v>
      </c>
      <c r="M45" s="23">
        <v>0.75</v>
      </c>
      <c r="N45" s="23" t="s">
        <v>42</v>
      </c>
      <c r="O45" s="23" t="s">
        <v>822</v>
      </c>
    </row>
    <row r="46" spans="1:15" x14ac:dyDescent="0.35">
      <c r="A46" s="23" t="s">
        <v>2526</v>
      </c>
      <c r="B46" s="23" t="s">
        <v>2527</v>
      </c>
      <c r="C46" s="23" t="s">
        <v>2525</v>
      </c>
      <c r="D46" s="23">
        <v>11849</v>
      </c>
      <c r="E46" s="23">
        <v>0.75</v>
      </c>
      <c r="F46" s="23" t="s">
        <v>68</v>
      </c>
      <c r="G46" s="23" t="s">
        <v>822</v>
      </c>
      <c r="I46" s="23" t="s">
        <v>903</v>
      </c>
      <c r="J46" s="23" t="s">
        <v>904</v>
      </c>
      <c r="K46" s="23" t="s">
        <v>2525</v>
      </c>
      <c r="L46" s="23">
        <v>32606</v>
      </c>
      <c r="M46" s="23">
        <v>0.75</v>
      </c>
      <c r="N46" s="23" t="s">
        <v>42</v>
      </c>
      <c r="O46" s="23" t="s">
        <v>822</v>
      </c>
    </row>
    <row r="47" spans="1:15" x14ac:dyDescent="0.35">
      <c r="A47" s="23" t="s">
        <v>501</v>
      </c>
      <c r="B47" s="23" t="s">
        <v>502</v>
      </c>
      <c r="C47" s="23" t="s">
        <v>2517</v>
      </c>
      <c r="D47" s="23">
        <v>3157</v>
      </c>
      <c r="E47" s="23">
        <v>3.7189999999999999</v>
      </c>
      <c r="F47" s="23" t="s">
        <v>76</v>
      </c>
      <c r="G47" s="23" t="s">
        <v>36</v>
      </c>
      <c r="I47" s="23" t="s">
        <v>62</v>
      </c>
      <c r="J47" s="23" t="s">
        <v>63</v>
      </c>
      <c r="K47" s="23" t="s">
        <v>2518</v>
      </c>
      <c r="L47" s="23">
        <v>15358</v>
      </c>
      <c r="M47" s="23">
        <v>2.5630000000000002</v>
      </c>
      <c r="N47" s="23" t="s">
        <v>68</v>
      </c>
      <c r="O47" s="23" t="s">
        <v>822</v>
      </c>
    </row>
    <row r="48" spans="1:15" x14ac:dyDescent="0.35">
      <c r="A48" s="23" t="s">
        <v>3309</v>
      </c>
      <c r="B48" s="23" t="s">
        <v>3310</v>
      </c>
      <c r="C48" s="23" t="s">
        <v>2536</v>
      </c>
      <c r="D48" s="23">
        <v>1587</v>
      </c>
      <c r="E48" s="23">
        <v>4.9359999999999999</v>
      </c>
      <c r="F48" s="23" t="s">
        <v>36</v>
      </c>
      <c r="G48" s="23" t="s">
        <v>36</v>
      </c>
      <c r="I48" s="23" t="s">
        <v>72</v>
      </c>
      <c r="J48" s="23" t="s">
        <v>73</v>
      </c>
      <c r="K48" s="23" t="s">
        <v>2522</v>
      </c>
      <c r="L48" s="23">
        <v>29407</v>
      </c>
      <c r="M48" s="23">
        <v>0.97399999999999998</v>
      </c>
      <c r="N48" s="23" t="s">
        <v>96</v>
      </c>
      <c r="O48" s="23" t="s">
        <v>36</v>
      </c>
    </row>
    <row r="49" spans="1:15" x14ac:dyDescent="0.35">
      <c r="A49" s="23" t="s">
        <v>911</v>
      </c>
      <c r="B49" s="23" t="s">
        <v>912</v>
      </c>
      <c r="C49" s="23" t="s">
        <v>2525</v>
      </c>
      <c r="D49" s="23">
        <v>11849</v>
      </c>
      <c r="E49" s="23">
        <v>0.75</v>
      </c>
      <c r="F49" s="23" t="s">
        <v>47</v>
      </c>
      <c r="G49" s="23" t="s">
        <v>822</v>
      </c>
      <c r="I49" s="23" t="s">
        <v>905</v>
      </c>
      <c r="J49" s="23" t="s">
        <v>906</v>
      </c>
      <c r="K49" s="23" t="s">
        <v>2525</v>
      </c>
      <c r="L49" s="23">
        <v>32606</v>
      </c>
      <c r="M49" s="23">
        <v>0.75</v>
      </c>
      <c r="N49" s="23" t="s">
        <v>155</v>
      </c>
      <c r="O49" s="23" t="s">
        <v>822</v>
      </c>
    </row>
    <row r="50" spans="1:15" x14ac:dyDescent="0.35">
      <c r="A50" s="23" t="s">
        <v>385</v>
      </c>
      <c r="B50" s="23" t="s">
        <v>2066</v>
      </c>
      <c r="C50" s="23" t="s">
        <v>2518</v>
      </c>
      <c r="D50" s="23">
        <v>6354</v>
      </c>
      <c r="E50" s="23">
        <v>2.17</v>
      </c>
      <c r="F50" s="23" t="s">
        <v>76</v>
      </c>
      <c r="G50" s="23" t="s">
        <v>36</v>
      </c>
      <c r="I50" s="23" t="s">
        <v>907</v>
      </c>
      <c r="J50" s="23" t="s">
        <v>908</v>
      </c>
      <c r="K50" s="23" t="s">
        <v>2525</v>
      </c>
      <c r="L50" s="23">
        <v>32606</v>
      </c>
      <c r="M50" s="23">
        <v>0.75</v>
      </c>
      <c r="N50" s="23" t="s">
        <v>36</v>
      </c>
      <c r="O50" s="23" t="s">
        <v>822</v>
      </c>
    </row>
    <row r="51" spans="1:15" x14ac:dyDescent="0.35">
      <c r="A51" s="23" t="s">
        <v>2064</v>
      </c>
      <c r="B51" s="23" t="s">
        <v>2065</v>
      </c>
      <c r="C51" s="23" t="s">
        <v>2536</v>
      </c>
      <c r="D51" s="23">
        <v>1315</v>
      </c>
      <c r="E51" s="23">
        <v>5.28</v>
      </c>
      <c r="F51" s="23" t="s">
        <v>85</v>
      </c>
      <c r="G51" s="23" t="s">
        <v>36</v>
      </c>
      <c r="I51" s="23" t="s">
        <v>909</v>
      </c>
      <c r="J51" s="23" t="s">
        <v>910</v>
      </c>
      <c r="K51" s="23" t="s">
        <v>2525</v>
      </c>
      <c r="L51" s="23">
        <v>32606</v>
      </c>
      <c r="M51" s="23">
        <v>0.75</v>
      </c>
      <c r="N51" s="23" t="s">
        <v>39</v>
      </c>
      <c r="O51" s="23" t="s">
        <v>822</v>
      </c>
    </row>
    <row r="52" spans="1:15" x14ac:dyDescent="0.35">
      <c r="A52" s="23" t="s">
        <v>913</v>
      </c>
      <c r="B52" s="23" t="s">
        <v>914</v>
      </c>
      <c r="C52" s="23" t="s">
        <v>2525</v>
      </c>
      <c r="D52" s="23">
        <v>11849</v>
      </c>
      <c r="E52" s="23">
        <v>0.75</v>
      </c>
      <c r="F52" s="23" t="s">
        <v>144</v>
      </c>
      <c r="G52" s="23" t="s">
        <v>822</v>
      </c>
      <c r="I52" s="23" t="s">
        <v>136</v>
      </c>
      <c r="J52" s="23" t="s">
        <v>137</v>
      </c>
      <c r="K52" s="23" t="s">
        <v>2525</v>
      </c>
      <c r="L52" s="23">
        <v>32606</v>
      </c>
      <c r="M52" s="23">
        <v>0.75</v>
      </c>
      <c r="N52" s="23" t="s">
        <v>36</v>
      </c>
      <c r="O52" s="23" t="s">
        <v>822</v>
      </c>
    </row>
    <row r="53" spans="1:15" x14ac:dyDescent="0.35">
      <c r="A53" s="23" t="s">
        <v>915</v>
      </c>
      <c r="B53" s="23" t="s">
        <v>916</v>
      </c>
      <c r="C53" s="23" t="s">
        <v>2525</v>
      </c>
      <c r="D53" s="23">
        <v>11849</v>
      </c>
      <c r="E53" s="23">
        <v>0.75</v>
      </c>
      <c r="F53" s="23" t="s">
        <v>36</v>
      </c>
      <c r="G53" s="23" t="s">
        <v>822</v>
      </c>
      <c r="I53" s="23" t="s">
        <v>513</v>
      </c>
      <c r="J53" s="23" t="s">
        <v>975</v>
      </c>
      <c r="K53" s="23" t="s">
        <v>2525</v>
      </c>
      <c r="L53" s="23">
        <v>32606</v>
      </c>
      <c r="M53" s="23">
        <v>0.75</v>
      </c>
      <c r="N53" s="23" t="s">
        <v>42</v>
      </c>
      <c r="O53" s="23" t="s">
        <v>822</v>
      </c>
    </row>
    <row r="54" spans="1:15" x14ac:dyDescent="0.35">
      <c r="A54" s="23" t="s">
        <v>2062</v>
      </c>
      <c r="B54" s="23" t="s">
        <v>2063</v>
      </c>
      <c r="C54" s="23" t="s">
        <v>2522</v>
      </c>
      <c r="D54" s="23">
        <v>8603</v>
      </c>
      <c r="E54" s="23">
        <v>1.5</v>
      </c>
      <c r="F54" s="23" t="s">
        <v>35</v>
      </c>
      <c r="G54" s="23" t="s">
        <v>822</v>
      </c>
      <c r="I54" s="23" t="s">
        <v>134</v>
      </c>
      <c r="J54" s="23" t="s">
        <v>135</v>
      </c>
      <c r="K54" s="23" t="s">
        <v>2525</v>
      </c>
      <c r="L54" s="23">
        <v>32606</v>
      </c>
      <c r="M54" s="23">
        <v>0.75</v>
      </c>
      <c r="N54" s="23" t="s">
        <v>36</v>
      </c>
      <c r="O54" s="23" t="s">
        <v>822</v>
      </c>
    </row>
    <row r="55" spans="1:15" x14ac:dyDescent="0.35">
      <c r="A55" s="23" t="s">
        <v>2060</v>
      </c>
      <c r="B55" s="23" t="s">
        <v>2061</v>
      </c>
      <c r="C55" s="23" t="s">
        <v>2536</v>
      </c>
      <c r="D55" s="23">
        <v>1486</v>
      </c>
      <c r="E55" s="23">
        <v>5.0650000000000004</v>
      </c>
      <c r="F55" s="23" t="s">
        <v>68</v>
      </c>
      <c r="G55" s="23" t="s">
        <v>36</v>
      </c>
      <c r="I55" s="23" t="s">
        <v>147</v>
      </c>
      <c r="J55" s="23" t="s">
        <v>148</v>
      </c>
      <c r="K55" s="23" t="s">
        <v>2525</v>
      </c>
      <c r="L55" s="23">
        <v>32606</v>
      </c>
      <c r="M55" s="23">
        <v>0.75</v>
      </c>
      <c r="N55" s="23" t="s">
        <v>36</v>
      </c>
      <c r="O55" s="23" t="s">
        <v>822</v>
      </c>
    </row>
    <row r="56" spans="1:15" x14ac:dyDescent="0.35">
      <c r="A56" s="23" t="s">
        <v>829</v>
      </c>
      <c r="B56" s="23" t="s">
        <v>830</v>
      </c>
      <c r="C56" s="23" t="s">
        <v>2525</v>
      </c>
      <c r="D56" s="23">
        <v>11849</v>
      </c>
      <c r="E56" s="23">
        <v>0.75</v>
      </c>
      <c r="F56" s="23" t="s">
        <v>68</v>
      </c>
      <c r="G56" s="23" t="s">
        <v>822</v>
      </c>
      <c r="I56" s="23" t="s">
        <v>827</v>
      </c>
      <c r="J56" s="23" t="s">
        <v>828</v>
      </c>
      <c r="K56" s="23" t="s">
        <v>2525</v>
      </c>
      <c r="L56" s="23">
        <v>32606</v>
      </c>
      <c r="M56" s="23">
        <v>0.75</v>
      </c>
      <c r="N56" s="23" t="s">
        <v>36</v>
      </c>
      <c r="O56" s="23" t="s">
        <v>822</v>
      </c>
    </row>
    <row r="57" spans="1:15" x14ac:dyDescent="0.35">
      <c r="A57" s="23" t="s">
        <v>79</v>
      </c>
      <c r="B57" s="23" t="s">
        <v>80</v>
      </c>
      <c r="C57" s="23" t="s">
        <v>2525</v>
      </c>
      <c r="D57" s="23">
        <v>11849</v>
      </c>
      <c r="E57" s="23">
        <v>0.75</v>
      </c>
      <c r="F57" s="23" t="s">
        <v>36</v>
      </c>
      <c r="G57" s="23" t="s">
        <v>822</v>
      </c>
      <c r="I57" s="23" t="s">
        <v>122</v>
      </c>
      <c r="J57" s="23" t="s">
        <v>123</v>
      </c>
      <c r="K57" s="23" t="s">
        <v>2525</v>
      </c>
      <c r="L57" s="23">
        <v>32606</v>
      </c>
      <c r="M57" s="23">
        <v>0.75</v>
      </c>
      <c r="N57" s="23" t="s">
        <v>36</v>
      </c>
      <c r="O57" s="23" t="s">
        <v>822</v>
      </c>
    </row>
    <row r="58" spans="1:15" x14ac:dyDescent="0.35">
      <c r="A58" s="23" t="s">
        <v>83</v>
      </c>
      <c r="B58" s="23" t="s">
        <v>84</v>
      </c>
      <c r="C58" s="23" t="s">
        <v>2525</v>
      </c>
      <c r="D58" s="23">
        <v>11849</v>
      </c>
      <c r="E58" s="23">
        <v>0.75</v>
      </c>
      <c r="F58" s="23" t="s">
        <v>36</v>
      </c>
      <c r="G58" s="23" t="s">
        <v>822</v>
      </c>
      <c r="I58" s="23" t="s">
        <v>43</v>
      </c>
      <c r="J58" s="23" t="s">
        <v>44</v>
      </c>
      <c r="K58" s="23" t="s">
        <v>2536</v>
      </c>
      <c r="L58" s="23">
        <v>4556</v>
      </c>
      <c r="M58" s="23">
        <v>4.9009999999999998</v>
      </c>
      <c r="N58" s="23" t="s">
        <v>76</v>
      </c>
      <c r="O58" s="23" t="s">
        <v>36</v>
      </c>
    </row>
    <row r="59" spans="1:15" x14ac:dyDescent="0.35">
      <c r="A59" s="23" t="s">
        <v>933</v>
      </c>
      <c r="B59" s="23" t="s">
        <v>934</v>
      </c>
      <c r="C59" s="23" t="s">
        <v>2525</v>
      </c>
      <c r="D59" s="23">
        <v>11849</v>
      </c>
      <c r="E59" s="23">
        <v>0.75</v>
      </c>
      <c r="F59" s="23" t="s">
        <v>42</v>
      </c>
      <c r="G59" s="23" t="s">
        <v>822</v>
      </c>
      <c r="I59" s="23" t="s">
        <v>917</v>
      </c>
      <c r="J59" s="23" t="s">
        <v>918</v>
      </c>
      <c r="K59" s="23" t="s">
        <v>2525</v>
      </c>
      <c r="L59" s="23">
        <v>32606</v>
      </c>
      <c r="M59" s="23">
        <v>0.75</v>
      </c>
      <c r="N59" s="23" t="s">
        <v>36</v>
      </c>
      <c r="O59" s="23" t="s">
        <v>822</v>
      </c>
    </row>
    <row r="60" spans="1:15" x14ac:dyDescent="0.35">
      <c r="A60" s="23" t="s">
        <v>88</v>
      </c>
      <c r="B60" s="23" t="s">
        <v>89</v>
      </c>
      <c r="C60" s="23" t="s">
        <v>2525</v>
      </c>
      <c r="D60" s="23">
        <v>11849</v>
      </c>
      <c r="E60" s="23">
        <v>0.75</v>
      </c>
      <c r="F60" s="23" t="s">
        <v>36</v>
      </c>
      <c r="G60" s="23" t="s">
        <v>822</v>
      </c>
      <c r="I60" s="23" t="s">
        <v>2075</v>
      </c>
      <c r="J60" s="23" t="s">
        <v>2076</v>
      </c>
      <c r="K60" s="23" t="s">
        <v>2522</v>
      </c>
      <c r="L60" s="23">
        <v>28825</v>
      </c>
      <c r="M60" s="23">
        <v>1.0249999999999999</v>
      </c>
      <c r="N60" s="23" t="s">
        <v>85</v>
      </c>
      <c r="O60" s="23" t="s">
        <v>36</v>
      </c>
    </row>
    <row r="61" spans="1:15" x14ac:dyDescent="0.35">
      <c r="A61" s="23" t="s">
        <v>499</v>
      </c>
      <c r="B61" s="23" t="s">
        <v>500</v>
      </c>
      <c r="C61" s="23" t="s">
        <v>2518</v>
      </c>
      <c r="D61" s="23">
        <v>5378</v>
      </c>
      <c r="E61" s="23">
        <v>2.5430000000000001</v>
      </c>
      <c r="F61" s="23" t="s">
        <v>76</v>
      </c>
      <c r="G61" s="23" t="s">
        <v>36</v>
      </c>
      <c r="I61" s="23" t="s">
        <v>111</v>
      </c>
      <c r="J61" s="23" t="s">
        <v>112</v>
      </c>
      <c r="K61" s="23" t="s">
        <v>2525</v>
      </c>
      <c r="L61" s="23">
        <v>32606</v>
      </c>
      <c r="M61" s="23">
        <v>0.75</v>
      </c>
      <c r="N61" s="23" t="s">
        <v>42</v>
      </c>
      <c r="O61" s="23" t="s">
        <v>36</v>
      </c>
    </row>
    <row r="62" spans="1:15" x14ac:dyDescent="0.35">
      <c r="A62" s="23" t="s">
        <v>2823</v>
      </c>
      <c r="B62" s="23" t="s">
        <v>2824</v>
      </c>
      <c r="C62" s="23" t="s">
        <v>2518</v>
      </c>
      <c r="D62" s="23">
        <v>5984</v>
      </c>
      <c r="E62" s="23">
        <v>2.298</v>
      </c>
      <c r="F62" s="23" t="s">
        <v>53</v>
      </c>
      <c r="G62" s="23" t="s">
        <v>36</v>
      </c>
      <c r="I62" s="23" t="s">
        <v>919</v>
      </c>
      <c r="J62" s="23" t="s">
        <v>920</v>
      </c>
      <c r="K62" s="23" t="s">
        <v>2525</v>
      </c>
      <c r="L62" s="23">
        <v>32606</v>
      </c>
      <c r="M62" s="23">
        <v>0.75</v>
      </c>
      <c r="N62" s="23" t="s">
        <v>68</v>
      </c>
      <c r="O62" s="23" t="s">
        <v>822</v>
      </c>
    </row>
    <row r="63" spans="1:15" x14ac:dyDescent="0.35">
      <c r="A63" s="23" t="s">
        <v>82</v>
      </c>
      <c r="B63" s="23" t="s">
        <v>2825</v>
      </c>
      <c r="C63" s="23" t="s">
        <v>2522</v>
      </c>
      <c r="D63" s="23">
        <v>8158</v>
      </c>
      <c r="E63" s="23">
        <v>1.623</v>
      </c>
      <c r="F63" s="23" t="s">
        <v>35</v>
      </c>
      <c r="G63" s="23" t="s">
        <v>36</v>
      </c>
      <c r="I63" s="23" t="s">
        <v>921</v>
      </c>
      <c r="J63" s="23" t="s">
        <v>922</v>
      </c>
      <c r="K63" s="23" t="s">
        <v>2525</v>
      </c>
      <c r="L63" s="23">
        <v>32606</v>
      </c>
      <c r="M63" s="23">
        <v>0.75</v>
      </c>
      <c r="N63" s="23" t="s">
        <v>36</v>
      </c>
      <c r="O63" s="23" t="s">
        <v>822</v>
      </c>
    </row>
    <row r="64" spans="1:15" x14ac:dyDescent="0.35">
      <c r="A64" s="23" t="s">
        <v>4899</v>
      </c>
      <c r="B64" s="23" t="s">
        <v>4900</v>
      </c>
      <c r="C64" s="23" t="s">
        <v>2516</v>
      </c>
      <c r="D64" s="23">
        <v>778</v>
      </c>
      <c r="E64" s="23">
        <v>6.1840000000000002</v>
      </c>
      <c r="F64" s="23" t="s">
        <v>42</v>
      </c>
      <c r="G64" s="23" t="s">
        <v>36</v>
      </c>
      <c r="I64" s="23" t="s">
        <v>2077</v>
      </c>
      <c r="J64" s="23" t="s">
        <v>2078</v>
      </c>
      <c r="K64" s="23" t="s">
        <v>2522</v>
      </c>
      <c r="L64" s="23">
        <v>25009</v>
      </c>
      <c r="M64" s="23">
        <v>1.365</v>
      </c>
      <c r="N64" s="23" t="s">
        <v>85</v>
      </c>
      <c r="O64" s="23" t="s">
        <v>36</v>
      </c>
    </row>
    <row r="65" spans="1:15" x14ac:dyDescent="0.35">
      <c r="A65" s="23" t="s">
        <v>3311</v>
      </c>
      <c r="B65" s="23" t="s">
        <v>3312</v>
      </c>
      <c r="C65" s="23" t="s">
        <v>2518</v>
      </c>
      <c r="D65" s="23">
        <v>7248</v>
      </c>
      <c r="E65" s="23">
        <v>1.88</v>
      </c>
      <c r="F65" s="23" t="s">
        <v>71</v>
      </c>
      <c r="G65" s="23" t="s">
        <v>36</v>
      </c>
      <c r="I65" s="23" t="s">
        <v>120</v>
      </c>
      <c r="J65" s="23" t="s">
        <v>121</v>
      </c>
      <c r="K65" s="23" t="s">
        <v>2525</v>
      </c>
      <c r="L65" s="23">
        <v>32606</v>
      </c>
      <c r="M65" s="23">
        <v>0.75</v>
      </c>
      <c r="N65" s="23" t="s">
        <v>76</v>
      </c>
      <c r="O65" s="23" t="s">
        <v>822</v>
      </c>
    </row>
    <row r="66" spans="1:15" x14ac:dyDescent="0.35">
      <c r="A66" s="23" t="s">
        <v>959</v>
      </c>
      <c r="B66" s="23" t="s">
        <v>960</v>
      </c>
      <c r="C66" s="23" t="s">
        <v>2525</v>
      </c>
      <c r="D66" s="23">
        <v>11849</v>
      </c>
      <c r="E66" s="23">
        <v>0.75</v>
      </c>
      <c r="F66" s="23" t="s">
        <v>42</v>
      </c>
      <c r="G66" s="23" t="s">
        <v>822</v>
      </c>
      <c r="I66" s="23" t="s">
        <v>923</v>
      </c>
      <c r="J66" s="23" t="s">
        <v>924</v>
      </c>
      <c r="K66" s="23" t="s">
        <v>2525</v>
      </c>
      <c r="L66" s="23">
        <v>32606</v>
      </c>
      <c r="M66" s="23">
        <v>0.75</v>
      </c>
      <c r="N66" s="23" t="s">
        <v>36</v>
      </c>
      <c r="O66" s="23" t="s">
        <v>822</v>
      </c>
    </row>
    <row r="67" spans="1:15" x14ac:dyDescent="0.35">
      <c r="A67" s="23" t="s">
        <v>401</v>
      </c>
      <c r="B67" s="23" t="s">
        <v>402</v>
      </c>
      <c r="C67" s="23" t="s">
        <v>2525</v>
      </c>
      <c r="D67" s="23">
        <v>11849</v>
      </c>
      <c r="E67" s="23">
        <v>0.75</v>
      </c>
      <c r="F67" s="23" t="s">
        <v>36</v>
      </c>
      <c r="G67" s="23" t="s">
        <v>822</v>
      </c>
      <c r="I67" s="23" t="s">
        <v>925</v>
      </c>
      <c r="J67" s="23" t="s">
        <v>926</v>
      </c>
      <c r="K67" s="23" t="s">
        <v>2525</v>
      </c>
      <c r="L67" s="23">
        <v>32606</v>
      </c>
      <c r="M67" s="23">
        <v>0.75</v>
      </c>
      <c r="N67" s="23" t="s">
        <v>36</v>
      </c>
      <c r="O67" s="23" t="s">
        <v>822</v>
      </c>
    </row>
    <row r="68" spans="1:15" x14ac:dyDescent="0.35">
      <c r="A68" s="23" t="s">
        <v>2530</v>
      </c>
      <c r="B68" s="23" t="s">
        <v>2531</v>
      </c>
      <c r="C68" s="23" t="s">
        <v>2522</v>
      </c>
      <c r="D68" s="23">
        <v>9872</v>
      </c>
      <c r="E68" s="23">
        <v>1.198</v>
      </c>
      <c r="F68" s="23" t="s">
        <v>71</v>
      </c>
      <c r="G68" s="23" t="s">
        <v>36</v>
      </c>
      <c r="I68" s="23" t="s">
        <v>927</v>
      </c>
      <c r="J68" s="23" t="s">
        <v>928</v>
      </c>
      <c r="K68" s="23" t="s">
        <v>2525</v>
      </c>
      <c r="L68" s="23">
        <v>32606</v>
      </c>
      <c r="M68" s="23">
        <v>0.75</v>
      </c>
      <c r="N68" s="23" t="s">
        <v>36</v>
      </c>
      <c r="O68" s="23" t="s">
        <v>822</v>
      </c>
    </row>
    <row r="69" spans="1:15" x14ac:dyDescent="0.35">
      <c r="I69" s="23" t="s">
        <v>929</v>
      </c>
      <c r="J69" s="23" t="s">
        <v>930</v>
      </c>
      <c r="K69" s="23" t="s">
        <v>2525</v>
      </c>
      <c r="L69" s="23">
        <v>32606</v>
      </c>
      <c r="M69" s="23">
        <v>0.75</v>
      </c>
      <c r="N69" s="23" t="s">
        <v>36</v>
      </c>
      <c r="O69" s="23" t="s">
        <v>822</v>
      </c>
    </row>
    <row r="70" spans="1:15" x14ac:dyDescent="0.35">
      <c r="I70" s="23" t="s">
        <v>831</v>
      </c>
      <c r="J70" s="23" t="s">
        <v>832</v>
      </c>
      <c r="K70" s="23" t="s">
        <v>2518</v>
      </c>
      <c r="L70" s="23">
        <v>20228</v>
      </c>
      <c r="M70" s="23">
        <v>1.8959999999999999</v>
      </c>
      <c r="N70" s="23" t="s">
        <v>36</v>
      </c>
      <c r="O70" s="23" t="s">
        <v>36</v>
      </c>
    </row>
    <row r="71" spans="1:15" x14ac:dyDescent="0.35">
      <c r="I71" s="23" t="s">
        <v>124</v>
      </c>
      <c r="J71" s="23" t="s">
        <v>125</v>
      </c>
      <c r="K71" s="23" t="s">
        <v>2525</v>
      </c>
      <c r="L71" s="23">
        <v>31760</v>
      </c>
      <c r="M71" s="23">
        <v>0.81</v>
      </c>
      <c r="N71" s="23" t="s">
        <v>68</v>
      </c>
      <c r="O71" s="23" t="s">
        <v>822</v>
      </c>
    </row>
    <row r="72" spans="1:15" x14ac:dyDescent="0.35">
      <c r="I72" s="23" t="s">
        <v>931</v>
      </c>
      <c r="J72" s="23" t="s">
        <v>932</v>
      </c>
      <c r="K72" s="23" t="s">
        <v>2525</v>
      </c>
      <c r="L72" s="23">
        <v>32606</v>
      </c>
      <c r="M72" s="23">
        <v>0.75</v>
      </c>
      <c r="N72" s="23" t="s">
        <v>42</v>
      </c>
      <c r="O72" s="23" t="s">
        <v>822</v>
      </c>
    </row>
    <row r="73" spans="1:15" x14ac:dyDescent="0.35">
      <c r="I73" s="23" t="s">
        <v>935</v>
      </c>
      <c r="J73" s="23" t="s">
        <v>936</v>
      </c>
      <c r="K73" s="23" t="s">
        <v>2525</v>
      </c>
      <c r="L73" s="23">
        <v>32606</v>
      </c>
      <c r="M73" s="23">
        <v>0.75</v>
      </c>
      <c r="N73" s="23" t="s">
        <v>144</v>
      </c>
      <c r="O73" s="23" t="s">
        <v>822</v>
      </c>
    </row>
    <row r="74" spans="1:15" x14ac:dyDescent="0.35">
      <c r="I74" s="23" t="s">
        <v>937</v>
      </c>
      <c r="J74" s="23" t="s">
        <v>938</v>
      </c>
      <c r="K74" s="23" t="s">
        <v>2525</v>
      </c>
      <c r="L74" s="23">
        <v>32606</v>
      </c>
      <c r="M74" s="23">
        <v>0.75</v>
      </c>
      <c r="N74" s="23" t="s">
        <v>36</v>
      </c>
      <c r="O74" s="23" t="s">
        <v>822</v>
      </c>
    </row>
    <row r="75" spans="1:15" x14ac:dyDescent="0.35">
      <c r="I75" s="23" t="s">
        <v>833</v>
      </c>
      <c r="J75" s="23" t="s">
        <v>834</v>
      </c>
      <c r="K75" s="23" t="s">
        <v>2525</v>
      </c>
      <c r="L75" s="23">
        <v>32606</v>
      </c>
      <c r="M75" s="23">
        <v>0.75</v>
      </c>
      <c r="N75" s="23" t="s">
        <v>42</v>
      </c>
      <c r="O75" s="23" t="s">
        <v>822</v>
      </c>
    </row>
    <row r="76" spans="1:15" x14ac:dyDescent="0.35">
      <c r="I76" s="23" t="s">
        <v>835</v>
      </c>
      <c r="J76" s="23" t="s">
        <v>836</v>
      </c>
      <c r="K76" s="23" t="s">
        <v>2522</v>
      </c>
      <c r="L76" s="23">
        <v>21740</v>
      </c>
      <c r="M76" s="23">
        <v>1.7150000000000001</v>
      </c>
      <c r="N76" s="23" t="s">
        <v>68</v>
      </c>
      <c r="O76" s="23" t="s">
        <v>36</v>
      </c>
    </row>
    <row r="77" spans="1:15" x14ac:dyDescent="0.35">
      <c r="I77" s="23" t="s">
        <v>939</v>
      </c>
      <c r="J77" s="23" t="s">
        <v>940</v>
      </c>
      <c r="K77" s="23" t="s">
        <v>2525</v>
      </c>
      <c r="L77" s="23">
        <v>32606</v>
      </c>
      <c r="M77" s="23">
        <v>0.75</v>
      </c>
      <c r="N77" s="23" t="s">
        <v>42</v>
      </c>
      <c r="O77" s="23" t="s">
        <v>822</v>
      </c>
    </row>
    <row r="78" spans="1:15" x14ac:dyDescent="0.35">
      <c r="I78" s="23" t="s">
        <v>941</v>
      </c>
      <c r="J78" s="23" t="s">
        <v>942</v>
      </c>
      <c r="K78" s="23" t="s">
        <v>2525</v>
      </c>
      <c r="L78" s="23">
        <v>32606</v>
      </c>
      <c r="M78" s="23">
        <v>0.75</v>
      </c>
      <c r="N78" s="23" t="s">
        <v>36</v>
      </c>
      <c r="O78" s="23" t="s">
        <v>822</v>
      </c>
    </row>
    <row r="79" spans="1:15" x14ac:dyDescent="0.35">
      <c r="I79" s="23" t="s">
        <v>943</v>
      </c>
      <c r="J79" s="23" t="s">
        <v>944</v>
      </c>
      <c r="K79" s="23" t="s">
        <v>2525</v>
      </c>
      <c r="L79" s="23">
        <v>32606</v>
      </c>
      <c r="M79" s="23">
        <v>0.75</v>
      </c>
      <c r="N79" s="23" t="s">
        <v>96</v>
      </c>
      <c r="O79" s="23" t="s">
        <v>822</v>
      </c>
    </row>
    <row r="80" spans="1:15" x14ac:dyDescent="0.35">
      <c r="I80" s="23" t="s">
        <v>945</v>
      </c>
      <c r="J80" s="23" t="s">
        <v>946</v>
      </c>
      <c r="K80" s="23" t="s">
        <v>2525</v>
      </c>
      <c r="L80" s="23">
        <v>32606</v>
      </c>
      <c r="M80" s="23">
        <v>0.75</v>
      </c>
      <c r="N80" s="23" t="s">
        <v>96</v>
      </c>
      <c r="O80" s="23" t="s">
        <v>822</v>
      </c>
    </row>
    <row r="81" spans="9:15" x14ac:dyDescent="0.35">
      <c r="I81" s="23" t="s">
        <v>947</v>
      </c>
      <c r="J81" s="23" t="s">
        <v>948</v>
      </c>
      <c r="K81" s="23" t="s">
        <v>2525</v>
      </c>
      <c r="L81" s="23">
        <v>32606</v>
      </c>
      <c r="M81" s="23">
        <v>0.75</v>
      </c>
      <c r="N81" s="23" t="s">
        <v>36</v>
      </c>
      <c r="O81" s="23" t="s">
        <v>822</v>
      </c>
    </row>
    <row r="82" spans="9:15" x14ac:dyDescent="0.35">
      <c r="I82" s="23" t="s">
        <v>103</v>
      </c>
      <c r="J82" s="23" t="s">
        <v>104</v>
      </c>
      <c r="K82" s="23" t="s">
        <v>2517</v>
      </c>
      <c r="L82" s="23">
        <v>5421</v>
      </c>
      <c r="M82" s="23">
        <v>4.6269999999999998</v>
      </c>
      <c r="N82" s="23" t="s">
        <v>36</v>
      </c>
      <c r="O82" s="23" t="s">
        <v>36</v>
      </c>
    </row>
    <row r="83" spans="9:15" x14ac:dyDescent="0.35">
      <c r="I83" s="23" t="s">
        <v>140</v>
      </c>
      <c r="J83" s="23" t="s">
        <v>141</v>
      </c>
      <c r="K83" s="23" t="s">
        <v>2522</v>
      </c>
      <c r="L83" s="23">
        <v>24007</v>
      </c>
      <c r="M83" s="23">
        <v>1.4630000000000001</v>
      </c>
      <c r="N83" s="23" t="s">
        <v>39</v>
      </c>
      <c r="O83" s="23" t="s">
        <v>36</v>
      </c>
    </row>
    <row r="84" spans="9:15" x14ac:dyDescent="0.35">
      <c r="I84" s="23" t="s">
        <v>149</v>
      </c>
      <c r="J84" s="23" t="s">
        <v>150</v>
      </c>
      <c r="K84" s="23" t="s">
        <v>2525</v>
      </c>
      <c r="L84" s="23">
        <v>32606</v>
      </c>
      <c r="M84" s="23">
        <v>0.75</v>
      </c>
      <c r="N84" s="23" t="s">
        <v>36</v>
      </c>
      <c r="O84" s="23" t="s">
        <v>822</v>
      </c>
    </row>
    <row r="85" spans="9:15" x14ac:dyDescent="0.35">
      <c r="I85" s="23" t="s">
        <v>142</v>
      </c>
      <c r="J85" s="23" t="s">
        <v>143</v>
      </c>
      <c r="K85" s="23" t="s">
        <v>2525</v>
      </c>
      <c r="L85" s="23">
        <v>32606</v>
      </c>
      <c r="M85" s="23">
        <v>0.75</v>
      </c>
      <c r="N85" s="23" t="s">
        <v>36</v>
      </c>
      <c r="O85" s="23" t="s">
        <v>822</v>
      </c>
    </row>
    <row r="86" spans="9:15" x14ac:dyDescent="0.35">
      <c r="I86" s="23" t="s">
        <v>138</v>
      </c>
      <c r="J86" s="23" t="s">
        <v>139</v>
      </c>
      <c r="K86" s="23" t="s">
        <v>2525</v>
      </c>
      <c r="L86" s="23">
        <v>32606</v>
      </c>
      <c r="M86" s="23">
        <v>0.75</v>
      </c>
      <c r="N86" s="23" t="s">
        <v>76</v>
      </c>
      <c r="O86" s="23" t="s">
        <v>822</v>
      </c>
    </row>
    <row r="87" spans="9:15" x14ac:dyDescent="0.35">
      <c r="I87" s="23" t="s">
        <v>403</v>
      </c>
      <c r="J87" s="23" t="s">
        <v>404</v>
      </c>
      <c r="K87" s="23" t="s">
        <v>2522</v>
      </c>
      <c r="L87" s="23">
        <v>23734</v>
      </c>
      <c r="M87" s="23">
        <v>1.492</v>
      </c>
      <c r="N87" s="23" t="s">
        <v>47</v>
      </c>
      <c r="O87" s="23" t="s">
        <v>36</v>
      </c>
    </row>
    <row r="88" spans="9:15" x14ac:dyDescent="0.35">
      <c r="I88" s="23" t="s">
        <v>949</v>
      </c>
      <c r="J88" s="23" t="s">
        <v>950</v>
      </c>
      <c r="K88" s="23" t="s">
        <v>2525</v>
      </c>
      <c r="L88" s="23">
        <v>32606</v>
      </c>
      <c r="M88" s="23">
        <v>0.75</v>
      </c>
      <c r="N88" s="23" t="s">
        <v>39</v>
      </c>
      <c r="O88" s="23" t="s">
        <v>822</v>
      </c>
    </row>
    <row r="89" spans="9:15" x14ac:dyDescent="0.35">
      <c r="I89" s="23" t="s">
        <v>951</v>
      </c>
      <c r="J89" s="23" t="s">
        <v>952</v>
      </c>
      <c r="K89" s="23" t="s">
        <v>2525</v>
      </c>
      <c r="L89" s="23">
        <v>32606</v>
      </c>
      <c r="M89" s="23">
        <v>0.75</v>
      </c>
      <c r="N89" s="23" t="s">
        <v>68</v>
      </c>
      <c r="O89" s="23" t="s">
        <v>822</v>
      </c>
    </row>
    <row r="90" spans="9:15" x14ac:dyDescent="0.35">
      <c r="I90" s="23" t="s">
        <v>953</v>
      </c>
      <c r="J90" s="23" t="s">
        <v>954</v>
      </c>
      <c r="K90" s="23" t="s">
        <v>2525</v>
      </c>
      <c r="L90" s="23">
        <v>32606</v>
      </c>
      <c r="M90" s="23">
        <v>0.75</v>
      </c>
      <c r="N90" s="23" t="s">
        <v>42</v>
      </c>
      <c r="O90" s="23" t="s">
        <v>822</v>
      </c>
    </row>
    <row r="91" spans="9:15" x14ac:dyDescent="0.35">
      <c r="I91" s="23" t="s">
        <v>955</v>
      </c>
      <c r="J91" s="23" t="s">
        <v>956</v>
      </c>
      <c r="K91" s="23" t="s">
        <v>2525</v>
      </c>
      <c r="L91" s="23">
        <v>32606</v>
      </c>
      <c r="M91" s="23">
        <v>0.75</v>
      </c>
      <c r="N91" s="23" t="s">
        <v>156</v>
      </c>
      <c r="O91" s="23" t="s">
        <v>822</v>
      </c>
    </row>
    <row r="92" spans="9:15" x14ac:dyDescent="0.35">
      <c r="I92" s="23" t="s">
        <v>503</v>
      </c>
      <c r="J92" s="23" t="s">
        <v>504</v>
      </c>
      <c r="K92" s="23" t="s">
        <v>2525</v>
      </c>
      <c r="L92" s="23">
        <v>32606</v>
      </c>
      <c r="M92" s="23">
        <v>0.75</v>
      </c>
      <c r="N92" s="23" t="s">
        <v>71</v>
      </c>
      <c r="O92" s="23" t="s">
        <v>822</v>
      </c>
    </row>
    <row r="93" spans="9:15" x14ac:dyDescent="0.35">
      <c r="I93" s="23" t="s">
        <v>957</v>
      </c>
      <c r="J93" s="23" t="s">
        <v>958</v>
      </c>
      <c r="K93" s="23" t="s">
        <v>2525</v>
      </c>
      <c r="L93" s="23">
        <v>32606</v>
      </c>
      <c r="M93" s="23">
        <v>0.75</v>
      </c>
      <c r="N93" s="23" t="s">
        <v>76</v>
      </c>
      <c r="O93" s="23" t="s">
        <v>822</v>
      </c>
    </row>
    <row r="94" spans="9:15" x14ac:dyDescent="0.35">
      <c r="I94" s="23" t="s">
        <v>130</v>
      </c>
      <c r="J94" s="23" t="s">
        <v>131</v>
      </c>
      <c r="K94" s="23" t="s">
        <v>2525</v>
      </c>
      <c r="L94" s="23">
        <v>32606</v>
      </c>
      <c r="M94" s="23">
        <v>0.75</v>
      </c>
      <c r="N94" s="23" t="s">
        <v>36</v>
      </c>
      <c r="O94" s="23" t="s">
        <v>822</v>
      </c>
    </row>
    <row r="95" spans="9:15" x14ac:dyDescent="0.35">
      <c r="I95" s="23" t="s">
        <v>961</v>
      </c>
      <c r="J95" s="23" t="s">
        <v>962</v>
      </c>
      <c r="K95" s="23" t="s">
        <v>2525</v>
      </c>
      <c r="L95" s="23">
        <v>32606</v>
      </c>
      <c r="M95" s="23">
        <v>0.75</v>
      </c>
      <c r="N95" s="23" t="s">
        <v>96</v>
      </c>
      <c r="O95" s="23" t="s">
        <v>822</v>
      </c>
    </row>
    <row r="96" spans="9:15" x14ac:dyDescent="0.35">
      <c r="I96" s="23" t="s">
        <v>145</v>
      </c>
      <c r="J96" s="23" t="s">
        <v>146</v>
      </c>
      <c r="K96" s="23" t="s">
        <v>2525</v>
      </c>
      <c r="L96" s="23">
        <v>32606</v>
      </c>
      <c r="M96" s="23">
        <v>0.75</v>
      </c>
      <c r="N96" s="23" t="s">
        <v>36</v>
      </c>
      <c r="O96" s="23" t="s">
        <v>822</v>
      </c>
    </row>
    <row r="97" spans="9:15" x14ac:dyDescent="0.35">
      <c r="I97" s="23" t="s">
        <v>77</v>
      </c>
      <c r="J97" s="23" t="s">
        <v>78</v>
      </c>
      <c r="K97" s="23" t="s">
        <v>2517</v>
      </c>
      <c r="L97" s="23">
        <v>8398</v>
      </c>
      <c r="M97" s="23">
        <v>3.835</v>
      </c>
      <c r="N97" s="23" t="s">
        <v>53</v>
      </c>
      <c r="O97" s="23" t="s">
        <v>36</v>
      </c>
    </row>
    <row r="98" spans="9:15" x14ac:dyDescent="0.35">
      <c r="I98" s="23" t="s">
        <v>837</v>
      </c>
      <c r="J98" s="23" t="s">
        <v>838</v>
      </c>
      <c r="K98" s="23" t="s">
        <v>2525</v>
      </c>
      <c r="L98" s="23">
        <v>32606</v>
      </c>
      <c r="M98" s="23">
        <v>0.75</v>
      </c>
      <c r="N98" s="23" t="s">
        <v>68</v>
      </c>
      <c r="O98" s="23" t="s">
        <v>822</v>
      </c>
    </row>
    <row r="99" spans="9:15" x14ac:dyDescent="0.35">
      <c r="I99" s="23" t="s">
        <v>839</v>
      </c>
      <c r="J99" s="23" t="s">
        <v>840</v>
      </c>
      <c r="K99" s="23" t="s">
        <v>2525</v>
      </c>
      <c r="L99" s="23">
        <v>31976</v>
      </c>
      <c r="M99" s="23">
        <v>0.79500000000000004</v>
      </c>
      <c r="N99" s="23" t="s">
        <v>42</v>
      </c>
      <c r="O99" s="23" t="s">
        <v>36</v>
      </c>
    </row>
  </sheetData>
  <sheetProtection algorithmName="SHA-512" hashValue="mYrZWGzAcyEVbqq1R2Hp2rdmKzwY3It/MRGxfcqCBZDjA3F6v9r3qwJaf61Y72DwXYgKU5hNiQQ32lAbXOe8Gw==" saltValue="FKuiXVUXHIEc0Ws+CPM1bw==" spinCount="100000" sheet="1" objects="1" scenarios="1"/>
  <autoFilter ref="A2:O2" xr:uid="{00000000-0001-0000-0300-000000000000}"/>
  <sortState xmlns:xlrd2="http://schemas.microsoft.com/office/spreadsheetml/2017/richdata2" ref="I3:O99">
    <sortCondition ref="J3:J99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zoomScale="80" zoomScaleNormal="80" workbookViewId="0">
      <selection activeCell="T39" sqref="T39"/>
    </sheetView>
  </sheetViews>
  <sheetFormatPr baseColWidth="10" defaultRowHeight="12.75" x14ac:dyDescent="0.35"/>
  <cols>
    <col min="1" max="1" width="14.265625" bestFit="1" customWidth="1"/>
    <col min="2" max="2" width="22.265625" bestFit="1" customWidth="1"/>
    <col min="3" max="3" width="12.86328125" bestFit="1" customWidth="1"/>
    <col min="4" max="4" width="7.6640625" bestFit="1" customWidth="1"/>
    <col min="5" max="5" width="8.53125" bestFit="1" customWidth="1"/>
    <col min="6" max="6" width="11.265625" bestFit="1" customWidth="1"/>
    <col min="7" max="7" width="8" bestFit="1" customWidth="1"/>
    <col min="8" max="8" width="5.53125" customWidth="1"/>
    <col min="9" max="9" width="11.73046875" bestFit="1" customWidth="1"/>
    <col min="10" max="10" width="19.46484375" bestFit="1" customWidth="1"/>
    <col min="11" max="11" width="10.33203125" bestFit="1" customWidth="1"/>
    <col min="12" max="13" width="5.9296875" bestFit="1" customWidth="1"/>
    <col min="14" max="14" width="8.6640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2073</v>
      </c>
      <c r="B3" s="23" t="s">
        <v>2074</v>
      </c>
      <c r="C3" s="23" t="s">
        <v>2518</v>
      </c>
      <c r="D3" s="23">
        <v>4951</v>
      </c>
      <c r="E3" s="23">
        <v>2.74</v>
      </c>
      <c r="F3" s="23" t="s">
        <v>68</v>
      </c>
      <c r="G3" s="23" t="s">
        <v>36</v>
      </c>
      <c r="I3" s="23" t="s">
        <v>808</v>
      </c>
      <c r="J3" s="23" t="s">
        <v>809</v>
      </c>
      <c r="K3" s="23" t="s">
        <v>2522</v>
      </c>
      <c r="L3" s="23">
        <v>30080</v>
      </c>
      <c r="M3" s="23">
        <v>0.92600000000000005</v>
      </c>
      <c r="N3" s="23" t="s">
        <v>36</v>
      </c>
      <c r="O3" s="23" t="s">
        <v>36</v>
      </c>
    </row>
    <row r="4" spans="1:15" x14ac:dyDescent="0.35">
      <c r="A4" s="23" t="s">
        <v>165</v>
      </c>
      <c r="B4" s="23" t="s">
        <v>166</v>
      </c>
      <c r="C4" s="23" t="s">
        <v>2522</v>
      </c>
      <c r="D4" s="23">
        <v>8915</v>
      </c>
      <c r="E4" s="23">
        <v>1.423</v>
      </c>
      <c r="F4" s="23" t="s">
        <v>47</v>
      </c>
      <c r="G4" s="23" t="s">
        <v>36</v>
      </c>
      <c r="I4" s="23" t="s">
        <v>2539</v>
      </c>
      <c r="J4" s="23" t="s">
        <v>2540</v>
      </c>
      <c r="K4" s="23" t="s">
        <v>2525</v>
      </c>
      <c r="L4" s="23">
        <v>32606</v>
      </c>
      <c r="M4" s="23">
        <v>0.75</v>
      </c>
      <c r="N4" s="23" t="s">
        <v>81</v>
      </c>
      <c r="O4" s="23" t="s">
        <v>822</v>
      </c>
    </row>
    <row r="5" spans="1:15" x14ac:dyDescent="0.35">
      <c r="A5" s="23" t="s">
        <v>4903</v>
      </c>
      <c r="B5" s="23" t="s">
        <v>4904</v>
      </c>
      <c r="C5" s="23" t="s">
        <v>2536</v>
      </c>
      <c r="D5" s="23">
        <v>1856</v>
      </c>
      <c r="E5" s="23">
        <v>4.6740000000000004</v>
      </c>
      <c r="F5" s="23" t="s">
        <v>42</v>
      </c>
      <c r="G5" s="23" t="s">
        <v>36</v>
      </c>
      <c r="I5" s="23" t="s">
        <v>2537</v>
      </c>
      <c r="J5" s="23" t="s">
        <v>2538</v>
      </c>
      <c r="K5" s="23" t="s">
        <v>2536</v>
      </c>
      <c r="L5" s="23">
        <v>4303</v>
      </c>
      <c r="M5" s="23">
        <v>4.9950000000000001</v>
      </c>
      <c r="N5" s="23" t="s">
        <v>68</v>
      </c>
      <c r="O5" s="23" t="s">
        <v>36</v>
      </c>
    </row>
    <row r="6" spans="1:15" x14ac:dyDescent="0.35">
      <c r="A6" s="23" t="s">
        <v>167</v>
      </c>
      <c r="B6" s="23" t="s">
        <v>168</v>
      </c>
      <c r="C6" s="23" t="s">
        <v>2525</v>
      </c>
      <c r="D6" s="23">
        <v>21584</v>
      </c>
      <c r="E6" s="23">
        <v>0.58699999999999997</v>
      </c>
      <c r="F6" s="23" t="s">
        <v>47</v>
      </c>
      <c r="G6" s="23" t="s">
        <v>36</v>
      </c>
      <c r="I6" s="23" t="s">
        <v>170</v>
      </c>
      <c r="J6" s="23" t="s">
        <v>171</v>
      </c>
      <c r="K6" s="23" t="s">
        <v>2525</v>
      </c>
      <c r="L6" s="23">
        <v>32606</v>
      </c>
      <c r="M6" s="23">
        <v>0.75</v>
      </c>
      <c r="N6" s="23" t="s">
        <v>47</v>
      </c>
      <c r="O6" s="23" t="s">
        <v>822</v>
      </c>
    </row>
    <row r="7" spans="1:15" x14ac:dyDescent="0.35">
      <c r="A7" s="23" t="s">
        <v>2083</v>
      </c>
      <c r="B7" s="23" t="s">
        <v>2084</v>
      </c>
      <c r="C7" s="23" t="s">
        <v>2518</v>
      </c>
      <c r="D7" s="23">
        <v>6070</v>
      </c>
      <c r="E7" s="23">
        <v>2.2639999999999998</v>
      </c>
      <c r="F7" s="23" t="s">
        <v>96</v>
      </c>
      <c r="G7" s="23" t="s">
        <v>36</v>
      </c>
      <c r="I7" s="23" t="s">
        <v>973</v>
      </c>
      <c r="J7" s="23" t="s">
        <v>974</v>
      </c>
      <c r="K7" s="23" t="s">
        <v>2525</v>
      </c>
      <c r="L7" s="23">
        <v>32606</v>
      </c>
      <c r="M7" s="23">
        <v>0.75</v>
      </c>
      <c r="N7" s="23" t="s">
        <v>42</v>
      </c>
      <c r="O7" s="23" t="s">
        <v>822</v>
      </c>
    </row>
    <row r="8" spans="1:15" x14ac:dyDescent="0.35">
      <c r="A8" s="23" t="s">
        <v>1703</v>
      </c>
      <c r="B8" s="23" t="s">
        <v>1704</v>
      </c>
      <c r="C8" s="23" t="s">
        <v>2525</v>
      </c>
      <c r="D8" s="23">
        <v>11849</v>
      </c>
      <c r="E8" s="23">
        <v>0.75</v>
      </c>
      <c r="F8" s="23" t="s">
        <v>42</v>
      </c>
      <c r="G8" s="23" t="s">
        <v>822</v>
      </c>
      <c r="I8" s="23" t="s">
        <v>505</v>
      </c>
      <c r="J8" s="23" t="s">
        <v>506</v>
      </c>
      <c r="K8" s="23" t="s">
        <v>2522</v>
      </c>
      <c r="L8" s="23">
        <v>29303</v>
      </c>
      <c r="M8" s="23">
        <v>0.98199999999999998</v>
      </c>
      <c r="N8" s="23" t="s">
        <v>42</v>
      </c>
      <c r="O8" s="23" t="s">
        <v>36</v>
      </c>
    </row>
    <row r="9" spans="1:15" x14ac:dyDescent="0.35">
      <c r="A9" s="23" t="s">
        <v>509</v>
      </c>
      <c r="B9" s="23" t="s">
        <v>510</v>
      </c>
      <c r="C9" s="23" t="s">
        <v>2525</v>
      </c>
      <c r="D9" s="23">
        <v>11849</v>
      </c>
      <c r="E9" s="23">
        <v>0.75</v>
      </c>
      <c r="F9" s="23" t="s">
        <v>39</v>
      </c>
      <c r="G9" s="23" t="s">
        <v>822</v>
      </c>
      <c r="I9" s="23" t="s">
        <v>967</v>
      </c>
      <c r="J9" s="23" t="s">
        <v>968</v>
      </c>
      <c r="K9" s="23" t="s">
        <v>2525</v>
      </c>
      <c r="L9" s="23">
        <v>32606</v>
      </c>
      <c r="M9" s="23">
        <v>0.75</v>
      </c>
      <c r="N9" s="23" t="s">
        <v>47</v>
      </c>
      <c r="O9" s="23" t="s">
        <v>822</v>
      </c>
    </row>
    <row r="10" spans="1:15" x14ac:dyDescent="0.35">
      <c r="A10" s="23" t="s">
        <v>891</v>
      </c>
      <c r="B10" s="23" t="s">
        <v>892</v>
      </c>
      <c r="C10" s="23" t="s">
        <v>2525</v>
      </c>
      <c r="D10" s="23">
        <v>11849</v>
      </c>
      <c r="E10" s="23">
        <v>0.75</v>
      </c>
      <c r="F10" s="23" t="s">
        <v>144</v>
      </c>
      <c r="G10" s="23" t="s">
        <v>822</v>
      </c>
      <c r="I10" s="23" t="s">
        <v>151</v>
      </c>
      <c r="J10" s="23" t="s">
        <v>152</v>
      </c>
      <c r="K10" s="23" t="s">
        <v>2525</v>
      </c>
      <c r="L10" s="23">
        <v>32606</v>
      </c>
      <c r="M10" s="23">
        <v>0.75</v>
      </c>
      <c r="N10" s="23" t="s">
        <v>42</v>
      </c>
      <c r="O10" s="23" t="s">
        <v>36</v>
      </c>
    </row>
    <row r="11" spans="1:15" x14ac:dyDescent="0.35">
      <c r="A11" s="23" t="s">
        <v>2091</v>
      </c>
      <c r="B11" s="23" t="s">
        <v>2092</v>
      </c>
      <c r="C11" s="23" t="s">
        <v>2518</v>
      </c>
      <c r="D11" s="23">
        <v>5103</v>
      </c>
      <c r="E11" s="23">
        <v>2.669</v>
      </c>
      <c r="F11" s="23" t="s">
        <v>85</v>
      </c>
      <c r="G11" s="23" t="s">
        <v>36</v>
      </c>
      <c r="I11" s="23" t="s">
        <v>176</v>
      </c>
      <c r="J11" s="23" t="s">
        <v>177</v>
      </c>
      <c r="K11" s="23" t="s">
        <v>2518</v>
      </c>
      <c r="L11" s="23">
        <v>17084</v>
      </c>
      <c r="M11" s="23">
        <v>2.3210000000000002</v>
      </c>
      <c r="N11" s="23" t="s">
        <v>42</v>
      </c>
      <c r="O11" s="23" t="s">
        <v>36</v>
      </c>
    </row>
    <row r="12" spans="1:15" x14ac:dyDescent="0.35">
      <c r="A12" s="23" t="s">
        <v>969</v>
      </c>
      <c r="B12" s="23" t="s">
        <v>970</v>
      </c>
      <c r="C12" s="23" t="s">
        <v>2522</v>
      </c>
      <c r="D12" s="23">
        <v>11666</v>
      </c>
      <c r="E12" s="23">
        <v>0.78600000000000003</v>
      </c>
      <c r="F12" s="23" t="s">
        <v>39</v>
      </c>
      <c r="G12" s="23" t="s">
        <v>36</v>
      </c>
      <c r="I12" s="23" t="s">
        <v>180</v>
      </c>
      <c r="J12" s="23" t="s">
        <v>181</v>
      </c>
      <c r="K12" s="23" t="s">
        <v>2525</v>
      </c>
      <c r="L12" s="23">
        <v>32606</v>
      </c>
      <c r="M12" s="23">
        <v>0.75</v>
      </c>
      <c r="N12" s="23" t="s">
        <v>36</v>
      </c>
      <c r="O12" s="23" t="s">
        <v>822</v>
      </c>
    </row>
    <row r="13" spans="1:15" x14ac:dyDescent="0.35">
      <c r="A13" s="23" t="s">
        <v>4897</v>
      </c>
      <c r="B13" s="23" t="s">
        <v>4898</v>
      </c>
      <c r="C13" s="23" t="s">
        <v>2516</v>
      </c>
      <c r="D13" s="23">
        <v>660</v>
      </c>
      <c r="E13" s="23">
        <v>6.452</v>
      </c>
      <c r="F13" s="23" t="s">
        <v>35</v>
      </c>
      <c r="G13" s="23" t="s">
        <v>36</v>
      </c>
      <c r="I13" s="23" t="s">
        <v>2103</v>
      </c>
      <c r="J13" s="23" t="s">
        <v>2104</v>
      </c>
      <c r="K13" s="23" t="s">
        <v>2525</v>
      </c>
      <c r="L13" s="23">
        <v>32606</v>
      </c>
      <c r="M13" s="23">
        <v>0.75</v>
      </c>
      <c r="N13" s="23" t="s">
        <v>53</v>
      </c>
      <c r="O13" s="23" t="s">
        <v>822</v>
      </c>
    </row>
    <row r="14" spans="1:15" x14ac:dyDescent="0.35">
      <c r="A14" s="23" t="s">
        <v>963</v>
      </c>
      <c r="B14" s="23" t="s">
        <v>964</v>
      </c>
      <c r="C14" s="23" t="s">
        <v>2522</v>
      </c>
      <c r="D14" s="23">
        <v>9410</v>
      </c>
      <c r="E14" s="23">
        <v>1.3069999999999999</v>
      </c>
      <c r="F14" s="23" t="s">
        <v>42</v>
      </c>
      <c r="G14" s="23" t="s">
        <v>36</v>
      </c>
      <c r="I14" s="23" t="s">
        <v>2079</v>
      </c>
      <c r="J14" s="23" t="s">
        <v>2080</v>
      </c>
      <c r="K14" s="23" t="s">
        <v>2517</v>
      </c>
      <c r="L14" s="23">
        <v>5674</v>
      </c>
      <c r="M14" s="23">
        <v>4.5510000000000002</v>
      </c>
      <c r="N14" s="23" t="s">
        <v>42</v>
      </c>
      <c r="O14" s="23" t="s">
        <v>36</v>
      </c>
    </row>
    <row r="15" spans="1:15" x14ac:dyDescent="0.35">
      <c r="A15" s="23" t="s">
        <v>2506</v>
      </c>
      <c r="B15" s="23" t="s">
        <v>2507</v>
      </c>
      <c r="C15" s="23" t="s">
        <v>2518</v>
      </c>
      <c r="D15" s="23">
        <v>4305</v>
      </c>
      <c r="E15" s="23">
        <v>3.0489999999999999</v>
      </c>
      <c r="F15" s="23" t="s">
        <v>36</v>
      </c>
      <c r="G15" s="23" t="s">
        <v>822</v>
      </c>
      <c r="I15" s="23" t="s">
        <v>971</v>
      </c>
      <c r="J15" s="23" t="s">
        <v>972</v>
      </c>
      <c r="K15" s="23" t="s">
        <v>2522</v>
      </c>
      <c r="L15" s="23">
        <v>27076</v>
      </c>
      <c r="M15" s="23">
        <v>1.1870000000000001</v>
      </c>
      <c r="N15" s="23" t="s">
        <v>53</v>
      </c>
      <c r="O15" s="23" t="s">
        <v>36</v>
      </c>
    </row>
    <row r="16" spans="1:15" x14ac:dyDescent="0.35">
      <c r="A16" s="23" t="s">
        <v>2062</v>
      </c>
      <c r="B16" s="23" t="s">
        <v>2063</v>
      </c>
      <c r="C16" s="23" t="s">
        <v>2522</v>
      </c>
      <c r="D16" s="23">
        <v>8603</v>
      </c>
      <c r="E16" s="23">
        <v>1.5</v>
      </c>
      <c r="F16" s="23" t="s">
        <v>35</v>
      </c>
      <c r="G16" s="23" t="s">
        <v>822</v>
      </c>
      <c r="I16" s="23" t="s">
        <v>2543</v>
      </c>
      <c r="J16" s="23" t="s">
        <v>2544</v>
      </c>
      <c r="K16" s="23" t="s">
        <v>2525</v>
      </c>
      <c r="L16" s="23">
        <v>32606</v>
      </c>
      <c r="M16" s="23">
        <v>0.75</v>
      </c>
      <c r="N16" s="23" t="s">
        <v>85</v>
      </c>
      <c r="O16" s="23" t="s">
        <v>822</v>
      </c>
    </row>
    <row r="17" spans="1:15" x14ac:dyDescent="0.35">
      <c r="A17" s="23" t="s">
        <v>2105</v>
      </c>
      <c r="B17" s="23" t="s">
        <v>2106</v>
      </c>
      <c r="C17" s="23" t="s">
        <v>2525</v>
      </c>
      <c r="D17" s="23">
        <v>11849</v>
      </c>
      <c r="E17" s="23">
        <v>0.75</v>
      </c>
      <c r="F17" s="23" t="s">
        <v>71</v>
      </c>
      <c r="G17" s="23" t="s">
        <v>822</v>
      </c>
      <c r="I17" s="23" t="s">
        <v>172</v>
      </c>
      <c r="J17" s="23" t="s">
        <v>173</v>
      </c>
      <c r="K17" s="23" t="s">
        <v>2518</v>
      </c>
      <c r="L17" s="23">
        <v>10495</v>
      </c>
      <c r="M17" s="23">
        <v>3.4</v>
      </c>
      <c r="N17" s="23" t="s">
        <v>68</v>
      </c>
      <c r="O17" s="23" t="s">
        <v>36</v>
      </c>
    </row>
    <row r="18" spans="1:15" x14ac:dyDescent="0.35">
      <c r="A18" s="23" t="s">
        <v>2803</v>
      </c>
      <c r="B18" s="23" t="s">
        <v>3280</v>
      </c>
      <c r="C18" s="23" t="s">
        <v>2536</v>
      </c>
      <c r="D18" s="23">
        <v>1102</v>
      </c>
      <c r="E18" s="23">
        <v>5.5949999999999998</v>
      </c>
      <c r="F18" s="23" t="s">
        <v>42</v>
      </c>
      <c r="G18" s="23" t="s">
        <v>36</v>
      </c>
      <c r="I18" s="23" t="s">
        <v>2109</v>
      </c>
      <c r="J18" s="23" t="s">
        <v>2110</v>
      </c>
      <c r="K18" s="23" t="s">
        <v>2525</v>
      </c>
      <c r="L18" s="23">
        <v>32606</v>
      </c>
      <c r="M18" s="23">
        <v>0.75</v>
      </c>
      <c r="N18" s="23" t="s">
        <v>36</v>
      </c>
      <c r="O18" s="23" t="s">
        <v>822</v>
      </c>
    </row>
    <row r="19" spans="1:15" x14ac:dyDescent="0.35">
      <c r="A19" s="23" t="s">
        <v>2099</v>
      </c>
      <c r="B19" s="23" t="s">
        <v>2100</v>
      </c>
      <c r="C19" s="23" t="s">
        <v>2518</v>
      </c>
      <c r="D19" s="23">
        <v>6940</v>
      </c>
      <c r="E19" s="23">
        <v>1.9850000000000001</v>
      </c>
      <c r="F19" s="23" t="s">
        <v>71</v>
      </c>
      <c r="G19" s="23" t="s">
        <v>36</v>
      </c>
      <c r="I19" s="23" t="s">
        <v>391</v>
      </c>
      <c r="J19" s="23" t="s">
        <v>392</v>
      </c>
      <c r="K19" s="23" t="s">
        <v>2525</v>
      </c>
      <c r="L19" s="23">
        <v>32606</v>
      </c>
      <c r="M19" s="23">
        <v>0.75</v>
      </c>
      <c r="N19" s="23" t="s">
        <v>68</v>
      </c>
      <c r="O19" s="23" t="s">
        <v>822</v>
      </c>
    </row>
    <row r="20" spans="1:15" x14ac:dyDescent="0.35">
      <c r="A20" s="23" t="s">
        <v>2833</v>
      </c>
      <c r="B20" s="23" t="s">
        <v>2834</v>
      </c>
      <c r="C20" s="23" t="s">
        <v>2517</v>
      </c>
      <c r="D20" s="23">
        <v>3030</v>
      </c>
      <c r="E20" s="23">
        <v>3.7989999999999999</v>
      </c>
      <c r="F20" s="23" t="s">
        <v>35</v>
      </c>
      <c r="G20" s="23" t="s">
        <v>36</v>
      </c>
      <c r="I20" s="23" t="s">
        <v>161</v>
      </c>
      <c r="J20" s="23" t="s">
        <v>162</v>
      </c>
      <c r="K20" s="23" t="s">
        <v>2525</v>
      </c>
      <c r="L20" s="23">
        <v>32606</v>
      </c>
      <c r="M20" s="23">
        <v>0.75</v>
      </c>
      <c r="N20" s="23" t="s">
        <v>53</v>
      </c>
      <c r="O20" s="23" t="s">
        <v>822</v>
      </c>
    </row>
    <row r="21" spans="1:15" x14ac:dyDescent="0.35">
      <c r="A21" s="23" t="s">
        <v>157</v>
      </c>
      <c r="B21" s="23" t="s">
        <v>158</v>
      </c>
      <c r="C21" s="23" t="s">
        <v>2518</v>
      </c>
      <c r="D21" s="23">
        <v>7292</v>
      </c>
      <c r="E21" s="23">
        <v>1.8660000000000001</v>
      </c>
      <c r="F21" s="23" t="s">
        <v>53</v>
      </c>
      <c r="G21" s="23" t="s">
        <v>36</v>
      </c>
      <c r="I21" s="23" t="s">
        <v>357</v>
      </c>
      <c r="J21" s="23" t="s">
        <v>358</v>
      </c>
      <c r="K21" s="23" t="s">
        <v>2525</v>
      </c>
      <c r="L21" s="23">
        <v>32606</v>
      </c>
      <c r="M21" s="23">
        <v>0.75</v>
      </c>
      <c r="N21" s="23" t="s">
        <v>155</v>
      </c>
      <c r="O21" s="23" t="s">
        <v>822</v>
      </c>
    </row>
    <row r="22" spans="1:15" x14ac:dyDescent="0.35">
      <c r="I22" s="23" t="s">
        <v>2541</v>
      </c>
      <c r="J22" s="23" t="s">
        <v>2542</v>
      </c>
      <c r="K22" s="23" t="s">
        <v>2525</v>
      </c>
      <c r="L22" s="23">
        <v>32606</v>
      </c>
      <c r="M22" s="23">
        <v>0.75</v>
      </c>
      <c r="N22" s="23" t="s">
        <v>71</v>
      </c>
      <c r="O22" s="23" t="s">
        <v>822</v>
      </c>
    </row>
    <row r="23" spans="1:15" x14ac:dyDescent="0.35">
      <c r="I23" s="23" t="s">
        <v>3271</v>
      </c>
      <c r="J23" s="23" t="s">
        <v>3272</v>
      </c>
      <c r="K23" s="23" t="s">
        <v>2536</v>
      </c>
      <c r="L23" s="23">
        <v>4885</v>
      </c>
      <c r="M23" s="23">
        <v>4.7990000000000004</v>
      </c>
      <c r="N23" s="23" t="s">
        <v>36</v>
      </c>
      <c r="O23" s="23" t="s">
        <v>36</v>
      </c>
    </row>
    <row r="24" spans="1:15" x14ac:dyDescent="0.35">
      <c r="I24" s="23" t="s">
        <v>4905</v>
      </c>
      <c r="J24" s="23" t="s">
        <v>4906</v>
      </c>
      <c r="K24" s="23" t="s">
        <v>2525</v>
      </c>
      <c r="L24" s="23">
        <v>32606</v>
      </c>
      <c r="M24" s="23">
        <v>0.75</v>
      </c>
      <c r="N24" s="23" t="s">
        <v>76</v>
      </c>
      <c r="O24" s="23" t="s">
        <v>36</v>
      </c>
    </row>
    <row r="25" spans="1:15" x14ac:dyDescent="0.35">
      <c r="I25" s="23" t="s">
        <v>4907</v>
      </c>
      <c r="J25" s="23" t="s">
        <v>4908</v>
      </c>
      <c r="K25" s="23" t="s">
        <v>2525</v>
      </c>
      <c r="L25" s="23">
        <v>32606</v>
      </c>
      <c r="M25" s="23">
        <v>0.75</v>
      </c>
      <c r="N25" s="23" t="s">
        <v>36</v>
      </c>
      <c r="O25" s="23" t="s">
        <v>36</v>
      </c>
    </row>
    <row r="26" spans="1:15" x14ac:dyDescent="0.35">
      <c r="I26" s="23" t="s">
        <v>2095</v>
      </c>
      <c r="J26" s="23" t="s">
        <v>2096</v>
      </c>
      <c r="K26" s="23" t="s">
        <v>2525</v>
      </c>
      <c r="L26" s="23">
        <v>32606</v>
      </c>
      <c r="M26" s="23">
        <v>0.75</v>
      </c>
      <c r="N26" s="23" t="s">
        <v>71</v>
      </c>
      <c r="O26" s="23" t="s">
        <v>822</v>
      </c>
    </row>
    <row r="27" spans="1:15" x14ac:dyDescent="0.35">
      <c r="I27" s="23" t="s">
        <v>169</v>
      </c>
      <c r="J27" s="23" t="s">
        <v>390</v>
      </c>
      <c r="K27" s="23" t="s">
        <v>2525</v>
      </c>
      <c r="L27" s="23">
        <v>32606</v>
      </c>
      <c r="M27" s="23">
        <v>0.75</v>
      </c>
      <c r="N27" s="23" t="s">
        <v>76</v>
      </c>
      <c r="O27" s="23" t="s">
        <v>822</v>
      </c>
    </row>
    <row r="28" spans="1:15" x14ac:dyDescent="0.35">
      <c r="I28" s="23" t="s">
        <v>2085</v>
      </c>
      <c r="J28" s="23" t="s">
        <v>2086</v>
      </c>
      <c r="K28" s="23" t="s">
        <v>2522</v>
      </c>
      <c r="L28" s="23">
        <v>24661</v>
      </c>
      <c r="M28" s="23">
        <v>1.3939999999999999</v>
      </c>
      <c r="N28" s="23" t="s">
        <v>36</v>
      </c>
      <c r="O28" s="23" t="s">
        <v>36</v>
      </c>
    </row>
    <row r="29" spans="1:15" x14ac:dyDescent="0.35">
      <c r="I29" s="23" t="s">
        <v>159</v>
      </c>
      <c r="J29" s="23" t="s">
        <v>160</v>
      </c>
      <c r="K29" s="23" t="s">
        <v>2525</v>
      </c>
      <c r="L29" s="23">
        <v>32606</v>
      </c>
      <c r="M29" s="23">
        <v>0.75</v>
      </c>
      <c r="N29" s="23" t="s">
        <v>53</v>
      </c>
      <c r="O29" s="23" t="s">
        <v>822</v>
      </c>
    </row>
    <row r="30" spans="1:15" x14ac:dyDescent="0.35">
      <c r="I30" s="23" t="s">
        <v>178</v>
      </c>
      <c r="J30" s="23" t="s">
        <v>179</v>
      </c>
      <c r="K30" s="23" t="s">
        <v>2525</v>
      </c>
      <c r="L30" s="23">
        <v>32606</v>
      </c>
      <c r="M30" s="23">
        <v>0.75</v>
      </c>
      <c r="N30" s="23" t="s">
        <v>76</v>
      </c>
      <c r="O30" s="23" t="s">
        <v>822</v>
      </c>
    </row>
    <row r="31" spans="1:15" x14ac:dyDescent="0.35">
      <c r="I31" s="23" t="s">
        <v>2835</v>
      </c>
      <c r="J31" s="23" t="s">
        <v>2836</v>
      </c>
      <c r="K31" s="23" t="s">
        <v>2518</v>
      </c>
      <c r="L31" s="23">
        <v>14741</v>
      </c>
      <c r="M31" s="23">
        <v>2.66</v>
      </c>
      <c r="N31" s="23" t="s">
        <v>42</v>
      </c>
      <c r="O31" s="23" t="s">
        <v>36</v>
      </c>
    </row>
    <row r="32" spans="1:15" x14ac:dyDescent="0.35">
      <c r="I32" s="23" t="s">
        <v>2089</v>
      </c>
      <c r="J32" s="23" t="s">
        <v>2090</v>
      </c>
      <c r="K32" s="23" t="s">
        <v>2525</v>
      </c>
      <c r="L32" s="23">
        <v>32606</v>
      </c>
      <c r="M32" s="23">
        <v>0.75</v>
      </c>
      <c r="N32" s="23" t="s">
        <v>36</v>
      </c>
      <c r="O32" s="23" t="s">
        <v>822</v>
      </c>
    </row>
    <row r="33" spans="9:15" x14ac:dyDescent="0.35">
      <c r="I33" s="23" t="s">
        <v>2097</v>
      </c>
      <c r="J33" s="23" t="s">
        <v>2098</v>
      </c>
      <c r="K33" s="23" t="s">
        <v>2525</v>
      </c>
      <c r="L33" s="23">
        <v>32606</v>
      </c>
      <c r="M33" s="23">
        <v>0.75</v>
      </c>
      <c r="N33" s="23" t="s">
        <v>71</v>
      </c>
      <c r="O33" s="23" t="s">
        <v>822</v>
      </c>
    </row>
    <row r="34" spans="9:15" x14ac:dyDescent="0.35">
      <c r="I34" s="23" t="s">
        <v>393</v>
      </c>
      <c r="J34" s="23" t="s">
        <v>394</v>
      </c>
      <c r="K34" s="23" t="s">
        <v>2525</v>
      </c>
      <c r="L34" s="23">
        <v>32606</v>
      </c>
      <c r="M34" s="23">
        <v>0.75</v>
      </c>
      <c r="N34" s="23" t="s">
        <v>39</v>
      </c>
      <c r="O34" s="23" t="s">
        <v>822</v>
      </c>
    </row>
    <row r="35" spans="9:15" x14ac:dyDescent="0.35">
      <c r="I35" s="23" t="s">
        <v>2093</v>
      </c>
      <c r="J35" s="23" t="s">
        <v>2094</v>
      </c>
      <c r="K35" s="23" t="s">
        <v>2525</v>
      </c>
      <c r="L35" s="23">
        <v>32606</v>
      </c>
      <c r="M35" s="23">
        <v>0.75</v>
      </c>
      <c r="N35" s="23" t="s">
        <v>71</v>
      </c>
      <c r="O35" s="23" t="s">
        <v>822</v>
      </c>
    </row>
    <row r="36" spans="9:15" x14ac:dyDescent="0.35">
      <c r="I36" s="23" t="s">
        <v>2107</v>
      </c>
      <c r="J36" s="23" t="s">
        <v>2108</v>
      </c>
      <c r="K36" s="23" t="s">
        <v>2525</v>
      </c>
      <c r="L36" s="23">
        <v>32606</v>
      </c>
      <c r="M36" s="23">
        <v>0.75</v>
      </c>
      <c r="N36" s="23" t="s">
        <v>71</v>
      </c>
      <c r="O36" s="23" t="s">
        <v>822</v>
      </c>
    </row>
    <row r="37" spans="9:15" x14ac:dyDescent="0.35">
      <c r="I37" s="23" t="s">
        <v>2081</v>
      </c>
      <c r="J37" s="23" t="s">
        <v>2082</v>
      </c>
      <c r="K37" s="23" t="s">
        <v>2518</v>
      </c>
      <c r="L37" s="23">
        <v>17291</v>
      </c>
      <c r="M37" s="23">
        <v>2.29</v>
      </c>
      <c r="N37" s="23" t="s">
        <v>39</v>
      </c>
      <c r="O37" s="23" t="s">
        <v>36</v>
      </c>
    </row>
    <row r="38" spans="9:15" x14ac:dyDescent="0.35">
      <c r="I38" s="23" t="s">
        <v>209</v>
      </c>
      <c r="J38" s="23" t="s">
        <v>210</v>
      </c>
      <c r="K38" s="23" t="s">
        <v>2518</v>
      </c>
      <c r="L38" s="23">
        <v>15629</v>
      </c>
      <c r="M38" s="23">
        <v>2.5230000000000001</v>
      </c>
      <c r="N38" s="23" t="s">
        <v>96</v>
      </c>
      <c r="O38" s="23" t="s">
        <v>822</v>
      </c>
    </row>
    <row r="39" spans="9:15" x14ac:dyDescent="0.35">
      <c r="I39" s="23" t="s">
        <v>3315</v>
      </c>
      <c r="J39" s="23" t="s">
        <v>3316</v>
      </c>
      <c r="K39" s="23" t="s">
        <v>2522</v>
      </c>
      <c r="L39" s="23">
        <v>22521</v>
      </c>
      <c r="M39" s="23">
        <v>1.625</v>
      </c>
      <c r="N39" s="23" t="s">
        <v>76</v>
      </c>
      <c r="O39" s="23" t="s">
        <v>36</v>
      </c>
    </row>
    <row r="40" spans="9:15" x14ac:dyDescent="0.35">
      <c r="I40" s="23" t="s">
        <v>2087</v>
      </c>
      <c r="J40" s="23" t="s">
        <v>2088</v>
      </c>
      <c r="K40" s="23" t="s">
        <v>2522</v>
      </c>
      <c r="L40" s="23">
        <v>22840</v>
      </c>
      <c r="M40" s="23">
        <v>1.5880000000000001</v>
      </c>
      <c r="N40" s="23" t="s">
        <v>36</v>
      </c>
      <c r="O40" s="23" t="s">
        <v>822</v>
      </c>
    </row>
    <row r="41" spans="9:15" x14ac:dyDescent="0.35">
      <c r="I41" s="23" t="s">
        <v>174</v>
      </c>
      <c r="J41" s="23" t="s">
        <v>175</v>
      </c>
      <c r="K41" s="23" t="s">
        <v>2525</v>
      </c>
      <c r="L41" s="23">
        <v>32606</v>
      </c>
      <c r="M41" s="23">
        <v>0.75</v>
      </c>
      <c r="N41" s="23" t="s">
        <v>47</v>
      </c>
      <c r="O41" s="23" t="s">
        <v>822</v>
      </c>
    </row>
    <row r="42" spans="9:15" x14ac:dyDescent="0.35">
      <c r="I42" s="23" t="s">
        <v>403</v>
      </c>
      <c r="J42" s="23" t="s">
        <v>404</v>
      </c>
      <c r="K42" s="23" t="s">
        <v>2522</v>
      </c>
      <c r="L42" s="23">
        <v>23734</v>
      </c>
      <c r="M42" s="23">
        <v>1.492</v>
      </c>
      <c r="N42" s="23" t="s">
        <v>47</v>
      </c>
      <c r="O42" s="23" t="s">
        <v>36</v>
      </c>
    </row>
    <row r="43" spans="9:15" x14ac:dyDescent="0.35">
      <c r="I43" s="23" t="s">
        <v>2101</v>
      </c>
      <c r="J43" s="23" t="s">
        <v>2102</v>
      </c>
      <c r="K43" s="23" t="s">
        <v>2525</v>
      </c>
      <c r="L43" s="23">
        <v>32606</v>
      </c>
      <c r="M43" s="23">
        <v>0.75</v>
      </c>
      <c r="N43" s="23" t="s">
        <v>71</v>
      </c>
      <c r="O43" s="23" t="s">
        <v>822</v>
      </c>
    </row>
    <row r="44" spans="9:15" x14ac:dyDescent="0.35">
      <c r="I44" s="23" t="s">
        <v>507</v>
      </c>
      <c r="J44" s="23" t="s">
        <v>508</v>
      </c>
      <c r="K44" s="23" t="s">
        <v>2518</v>
      </c>
      <c r="L44" s="23">
        <v>18564</v>
      </c>
      <c r="M44" s="23">
        <v>2.1110000000000002</v>
      </c>
      <c r="N44" s="23" t="s">
        <v>47</v>
      </c>
      <c r="O44" s="23" t="s">
        <v>822</v>
      </c>
    </row>
    <row r="45" spans="9:15" x14ac:dyDescent="0.35">
      <c r="I45" s="23" t="s">
        <v>965</v>
      </c>
      <c r="J45" s="23" t="s">
        <v>966</v>
      </c>
      <c r="K45" s="23" t="s">
        <v>2518</v>
      </c>
      <c r="L45" s="23">
        <v>17403</v>
      </c>
      <c r="M45" s="23">
        <v>2.2749999999999999</v>
      </c>
      <c r="N45" s="23" t="s">
        <v>68</v>
      </c>
      <c r="O45" s="23" t="s">
        <v>36</v>
      </c>
    </row>
    <row r="46" spans="9:15" x14ac:dyDescent="0.35">
      <c r="I46" s="23" t="s">
        <v>163</v>
      </c>
      <c r="J46" s="23" t="s">
        <v>164</v>
      </c>
      <c r="K46" s="23" t="s">
        <v>2525</v>
      </c>
      <c r="L46" s="23">
        <v>32606</v>
      </c>
      <c r="M46" s="23">
        <v>0.75</v>
      </c>
      <c r="N46" s="23" t="s">
        <v>53</v>
      </c>
      <c r="O46" s="23" t="s">
        <v>36</v>
      </c>
    </row>
    <row r="47" spans="9:15" x14ac:dyDescent="0.35">
      <c r="I47" s="23" t="s">
        <v>2837</v>
      </c>
      <c r="J47" s="23" t="s">
        <v>2838</v>
      </c>
      <c r="K47" s="23" t="s">
        <v>2525</v>
      </c>
      <c r="L47" s="23">
        <v>32358</v>
      </c>
      <c r="M47" s="23">
        <v>0.77</v>
      </c>
      <c r="N47" s="23" t="s">
        <v>47</v>
      </c>
      <c r="O47" s="23" t="s">
        <v>36</v>
      </c>
    </row>
    <row r="48" spans="9:15" x14ac:dyDescent="0.35">
      <c r="I48" s="23" t="s">
        <v>511</v>
      </c>
      <c r="J48" s="23" t="s">
        <v>512</v>
      </c>
      <c r="K48" s="23" t="s">
        <v>2525</v>
      </c>
      <c r="L48" s="23">
        <v>32606</v>
      </c>
      <c r="M48" s="23">
        <v>0.75</v>
      </c>
      <c r="N48" s="23" t="s">
        <v>39</v>
      </c>
      <c r="O48" s="23" t="s">
        <v>822</v>
      </c>
    </row>
  </sheetData>
  <sheetProtection algorithmName="SHA-512" hashValue="1IxlJ6HHrcsgCSWVAD3UKfPWZp+dKmo6SDWdq/CRVhS360Sw3dfqPtyt9kDwf7Y4vVCoRv+DvpoG2unDiPpFAg==" saltValue="J/U7flXldwY1jOzM9KGxyQ==" spinCount="100000" sheet="1" objects="1" scenarios="1"/>
  <autoFilter ref="A2:O2" xr:uid="{00000000-0001-0000-0400-000000000000}"/>
  <sortState xmlns:xlrd2="http://schemas.microsoft.com/office/spreadsheetml/2017/richdata2" ref="A3:G21">
    <sortCondition ref="B3:B2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2"/>
  <sheetViews>
    <sheetView zoomScale="80" zoomScaleNormal="80" workbookViewId="0">
      <selection activeCell="S38" sqref="S38"/>
    </sheetView>
  </sheetViews>
  <sheetFormatPr baseColWidth="10" defaultRowHeight="12.75" x14ac:dyDescent="0.35"/>
  <cols>
    <col min="1" max="1" width="11.73046875" bestFit="1" customWidth="1"/>
    <col min="2" max="2" width="30.26562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33.26562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2845</v>
      </c>
      <c r="B3" s="23" t="s">
        <v>2846</v>
      </c>
      <c r="C3" s="23" t="s">
        <v>2525</v>
      </c>
      <c r="D3" s="23">
        <v>21296</v>
      </c>
      <c r="E3" s="23">
        <v>0.69199999999999995</v>
      </c>
      <c r="F3" s="23" t="s">
        <v>50</v>
      </c>
      <c r="G3" s="23" t="s">
        <v>36</v>
      </c>
      <c r="I3" s="23" t="s">
        <v>184</v>
      </c>
      <c r="J3" s="23" t="s">
        <v>185</v>
      </c>
      <c r="K3" s="23" t="s">
        <v>2525</v>
      </c>
      <c r="L3" s="23">
        <v>32606</v>
      </c>
      <c r="M3" s="23">
        <v>0.75</v>
      </c>
      <c r="N3" s="23" t="s">
        <v>39</v>
      </c>
      <c r="O3" s="23" t="s">
        <v>822</v>
      </c>
    </row>
    <row r="4" spans="1:15" x14ac:dyDescent="0.35">
      <c r="A4" s="23" t="s">
        <v>3614</v>
      </c>
      <c r="B4" s="23" t="s">
        <v>3615</v>
      </c>
      <c r="C4" s="23" t="s">
        <v>2525</v>
      </c>
      <c r="D4" s="23">
        <v>11849</v>
      </c>
      <c r="E4" s="23">
        <v>0.75</v>
      </c>
      <c r="F4" s="23" t="s">
        <v>85</v>
      </c>
      <c r="G4" s="23" t="s">
        <v>822</v>
      </c>
      <c r="I4" s="23" t="s">
        <v>405</v>
      </c>
      <c r="J4" s="23" t="s">
        <v>406</v>
      </c>
      <c r="K4" s="23" t="s">
        <v>2525</v>
      </c>
      <c r="L4" s="23">
        <v>32606</v>
      </c>
      <c r="M4" s="23">
        <v>0.75</v>
      </c>
      <c r="N4" s="23" t="s">
        <v>36</v>
      </c>
      <c r="O4" s="23" t="s">
        <v>822</v>
      </c>
    </row>
    <row r="5" spans="1:15" x14ac:dyDescent="0.35">
      <c r="A5" s="23" t="s">
        <v>3606</v>
      </c>
      <c r="B5" s="23" t="s">
        <v>3607</v>
      </c>
      <c r="C5" s="23" t="s">
        <v>2525</v>
      </c>
      <c r="D5" s="23">
        <v>11849</v>
      </c>
      <c r="E5" s="23">
        <v>0.75</v>
      </c>
      <c r="F5" s="23" t="s">
        <v>71</v>
      </c>
      <c r="G5" s="23" t="s">
        <v>36</v>
      </c>
      <c r="I5" s="23" t="s">
        <v>407</v>
      </c>
      <c r="J5" s="23" t="s">
        <v>408</v>
      </c>
      <c r="K5" s="23" t="s">
        <v>2525</v>
      </c>
      <c r="L5" s="23">
        <v>32606</v>
      </c>
      <c r="M5" s="23">
        <v>0.75</v>
      </c>
      <c r="N5" s="23" t="s">
        <v>36</v>
      </c>
      <c r="O5" s="23" t="s">
        <v>822</v>
      </c>
    </row>
    <row r="6" spans="1:15" x14ac:dyDescent="0.35">
      <c r="A6" s="23" t="s">
        <v>2138</v>
      </c>
      <c r="B6" s="23" t="s">
        <v>2139</v>
      </c>
      <c r="C6" s="23" t="s">
        <v>2525</v>
      </c>
      <c r="D6" s="23">
        <v>11849</v>
      </c>
      <c r="E6" s="23">
        <v>0.75</v>
      </c>
      <c r="F6" s="23" t="s">
        <v>85</v>
      </c>
      <c r="G6" s="23" t="s">
        <v>36</v>
      </c>
      <c r="I6" s="23" t="s">
        <v>409</v>
      </c>
      <c r="J6" s="23" t="s">
        <v>410</v>
      </c>
      <c r="K6" s="23" t="s">
        <v>2536</v>
      </c>
      <c r="L6" s="23">
        <v>4879</v>
      </c>
      <c r="M6" s="23">
        <v>4.8</v>
      </c>
      <c r="N6" s="23" t="s">
        <v>36</v>
      </c>
      <c r="O6" s="23" t="s">
        <v>36</v>
      </c>
    </row>
    <row r="7" spans="1:15" x14ac:dyDescent="0.35">
      <c r="A7" s="23" t="s">
        <v>978</v>
      </c>
      <c r="B7" s="23" t="s">
        <v>979</v>
      </c>
      <c r="C7" s="23" t="s">
        <v>2525</v>
      </c>
      <c r="D7" s="23">
        <v>11849</v>
      </c>
      <c r="E7" s="23">
        <v>0.75</v>
      </c>
      <c r="F7" s="23" t="s">
        <v>36</v>
      </c>
      <c r="G7" s="23" t="s">
        <v>822</v>
      </c>
      <c r="I7" s="23" t="s">
        <v>411</v>
      </c>
      <c r="J7" s="23" t="s">
        <v>412</v>
      </c>
      <c r="K7" s="23" t="s">
        <v>2525</v>
      </c>
      <c r="L7" s="23">
        <v>31325</v>
      </c>
      <c r="M7" s="23">
        <v>0.84</v>
      </c>
      <c r="N7" s="23" t="s">
        <v>96</v>
      </c>
      <c r="O7" s="23" t="s">
        <v>36</v>
      </c>
    </row>
    <row r="8" spans="1:15" x14ac:dyDescent="0.35">
      <c r="A8" s="23" t="s">
        <v>182</v>
      </c>
      <c r="B8" s="23" t="s">
        <v>183</v>
      </c>
      <c r="C8" s="23" t="s">
        <v>2518</v>
      </c>
      <c r="D8" s="23">
        <v>6315</v>
      </c>
      <c r="E8" s="23">
        <v>2.1869999999999998</v>
      </c>
      <c r="F8" s="23" t="s">
        <v>47</v>
      </c>
      <c r="G8" s="23" t="s">
        <v>36</v>
      </c>
      <c r="I8" s="23" t="s">
        <v>976</v>
      </c>
      <c r="J8" s="23" t="s">
        <v>977</v>
      </c>
      <c r="K8" s="23" t="s">
        <v>2518</v>
      </c>
      <c r="L8" s="23">
        <v>10823</v>
      </c>
      <c r="M8" s="23">
        <v>3.3340000000000001</v>
      </c>
      <c r="N8" s="23" t="s">
        <v>36</v>
      </c>
      <c r="O8" s="23" t="s">
        <v>36</v>
      </c>
    </row>
    <row r="9" spans="1:15" x14ac:dyDescent="0.35">
      <c r="A9" s="23" t="s">
        <v>2142</v>
      </c>
      <c r="B9" s="23" t="s">
        <v>2143</v>
      </c>
      <c r="C9" s="23" t="s">
        <v>2525</v>
      </c>
      <c r="D9" s="23">
        <v>11849</v>
      </c>
      <c r="E9" s="23">
        <v>0.75</v>
      </c>
      <c r="F9" s="23" t="s">
        <v>156</v>
      </c>
      <c r="G9" s="23" t="s">
        <v>822</v>
      </c>
      <c r="I9" s="23" t="s">
        <v>980</v>
      </c>
      <c r="J9" s="23" t="s">
        <v>981</v>
      </c>
      <c r="K9" s="23" t="s">
        <v>2525</v>
      </c>
      <c r="L9" s="23">
        <v>32606</v>
      </c>
      <c r="M9" s="23">
        <v>0.75</v>
      </c>
      <c r="N9" s="23" t="s">
        <v>36</v>
      </c>
      <c r="O9" s="23" t="s">
        <v>822</v>
      </c>
    </row>
    <row r="10" spans="1:15" x14ac:dyDescent="0.35">
      <c r="A10" s="23" t="s">
        <v>3620</v>
      </c>
      <c r="B10" s="23" t="s">
        <v>3621</v>
      </c>
      <c r="C10" s="23" t="s">
        <v>2525</v>
      </c>
      <c r="D10" s="23">
        <v>21276</v>
      </c>
      <c r="E10" s="23">
        <v>0.69699999999999995</v>
      </c>
      <c r="F10" s="23" t="s">
        <v>85</v>
      </c>
      <c r="G10" s="23" t="s">
        <v>36</v>
      </c>
      <c r="I10" s="23" t="s">
        <v>413</v>
      </c>
      <c r="J10" s="23" t="s">
        <v>414</v>
      </c>
      <c r="K10" s="23" t="s">
        <v>2525</v>
      </c>
      <c r="L10" s="23">
        <v>32606</v>
      </c>
      <c r="M10" s="23">
        <v>0.75</v>
      </c>
      <c r="N10" s="23" t="s">
        <v>36</v>
      </c>
      <c r="O10" s="23" t="s">
        <v>822</v>
      </c>
    </row>
    <row r="11" spans="1:15" x14ac:dyDescent="0.35">
      <c r="A11" s="23" t="s">
        <v>2562</v>
      </c>
      <c r="B11" s="23" t="s">
        <v>2563</v>
      </c>
      <c r="C11" s="23" t="s">
        <v>2518</v>
      </c>
      <c r="D11" s="23">
        <v>7689</v>
      </c>
      <c r="E11" s="23">
        <v>1.754</v>
      </c>
      <c r="F11" s="23" t="s">
        <v>71</v>
      </c>
      <c r="G11" s="23" t="s">
        <v>36</v>
      </c>
      <c r="I11" s="23" t="s">
        <v>417</v>
      </c>
      <c r="J11" s="23" t="s">
        <v>418</v>
      </c>
      <c r="K11" s="23" t="s">
        <v>2525</v>
      </c>
      <c r="L11" s="23">
        <v>32606</v>
      </c>
      <c r="M11" s="23">
        <v>0.75</v>
      </c>
      <c r="N11" s="23" t="s">
        <v>47</v>
      </c>
      <c r="O11" s="23" t="s">
        <v>822</v>
      </c>
    </row>
    <row r="12" spans="1:15" x14ac:dyDescent="0.35">
      <c r="A12" s="23" t="s">
        <v>2568</v>
      </c>
      <c r="B12" s="23" t="s">
        <v>2569</v>
      </c>
      <c r="C12" s="23" t="s">
        <v>2522</v>
      </c>
      <c r="D12" s="23">
        <v>9526</v>
      </c>
      <c r="E12" s="23">
        <v>1.28</v>
      </c>
      <c r="F12" s="23" t="s">
        <v>85</v>
      </c>
      <c r="G12" s="23" t="s">
        <v>36</v>
      </c>
      <c r="I12" s="23" t="s">
        <v>415</v>
      </c>
      <c r="J12" s="23" t="s">
        <v>416</v>
      </c>
      <c r="K12" s="23" t="s">
        <v>2518</v>
      </c>
      <c r="L12" s="23">
        <v>19049</v>
      </c>
      <c r="M12" s="23">
        <v>2.0449999999999999</v>
      </c>
      <c r="N12" s="23" t="s">
        <v>47</v>
      </c>
      <c r="O12" s="23" t="s">
        <v>36</v>
      </c>
    </row>
    <row r="13" spans="1:15" x14ac:dyDescent="0.35">
      <c r="A13" s="23" t="s">
        <v>526</v>
      </c>
      <c r="B13" s="23" t="s">
        <v>527</v>
      </c>
      <c r="C13" s="23" t="s">
        <v>2525</v>
      </c>
      <c r="D13" s="23">
        <v>11849</v>
      </c>
      <c r="E13" s="23">
        <v>0.75</v>
      </c>
      <c r="F13" s="23" t="s">
        <v>36</v>
      </c>
      <c r="G13" s="23" t="s">
        <v>822</v>
      </c>
      <c r="I13" s="23" t="s">
        <v>1738</v>
      </c>
      <c r="J13" s="23" t="s">
        <v>1739</v>
      </c>
      <c r="K13" s="23" t="s">
        <v>2525</v>
      </c>
      <c r="L13" s="23">
        <v>31963</v>
      </c>
      <c r="M13" s="23">
        <v>0.79600000000000004</v>
      </c>
      <c r="N13" s="23" t="s">
        <v>96</v>
      </c>
      <c r="O13" s="23" t="s">
        <v>36</v>
      </c>
    </row>
    <row r="14" spans="1:15" x14ac:dyDescent="0.35">
      <c r="A14" s="23" t="s">
        <v>986</v>
      </c>
      <c r="B14" s="23" t="s">
        <v>987</v>
      </c>
      <c r="C14" s="23" t="s">
        <v>2525</v>
      </c>
      <c r="D14" s="23">
        <v>11849</v>
      </c>
      <c r="E14" s="23">
        <v>0.75</v>
      </c>
      <c r="F14" s="23" t="s">
        <v>35</v>
      </c>
      <c r="G14" s="23" t="s">
        <v>822</v>
      </c>
      <c r="I14" s="23" t="s">
        <v>2761</v>
      </c>
      <c r="J14" s="23" t="s">
        <v>2762</v>
      </c>
      <c r="K14" s="23" t="s">
        <v>2522</v>
      </c>
      <c r="L14" s="23">
        <v>22417</v>
      </c>
      <c r="M14" s="23">
        <v>1.639</v>
      </c>
      <c r="N14" s="23" t="s">
        <v>42</v>
      </c>
      <c r="O14" s="23" t="s">
        <v>36</v>
      </c>
    </row>
    <row r="15" spans="1:15" x14ac:dyDescent="0.35">
      <c r="A15" s="23" t="s">
        <v>2112</v>
      </c>
      <c r="B15" s="23" t="s">
        <v>2113</v>
      </c>
      <c r="C15" s="23" t="s">
        <v>2518</v>
      </c>
      <c r="D15" s="23">
        <v>6528</v>
      </c>
      <c r="E15" s="23">
        <v>2.1150000000000002</v>
      </c>
      <c r="F15" s="23" t="s">
        <v>42</v>
      </c>
      <c r="G15" s="23" t="s">
        <v>822</v>
      </c>
      <c r="I15" s="23" t="s">
        <v>982</v>
      </c>
      <c r="J15" s="23" t="s">
        <v>983</v>
      </c>
      <c r="K15" s="23" t="s">
        <v>2525</v>
      </c>
      <c r="L15" s="23">
        <v>32606</v>
      </c>
      <c r="M15" s="23">
        <v>0.75</v>
      </c>
      <c r="N15" s="23" t="s">
        <v>47</v>
      </c>
      <c r="O15" s="23" t="s">
        <v>822</v>
      </c>
    </row>
    <row r="16" spans="1:15" x14ac:dyDescent="0.35">
      <c r="A16" s="23" t="s">
        <v>2146</v>
      </c>
      <c r="B16" s="23" t="s">
        <v>2147</v>
      </c>
      <c r="C16" s="23" t="s">
        <v>2525</v>
      </c>
      <c r="D16" s="23">
        <v>11849</v>
      </c>
      <c r="E16" s="23">
        <v>0.75</v>
      </c>
      <c r="F16" s="23" t="s">
        <v>76</v>
      </c>
      <c r="G16" s="23" t="s">
        <v>822</v>
      </c>
      <c r="I16" s="23" t="s">
        <v>2554</v>
      </c>
      <c r="J16" s="23" t="s">
        <v>2555</v>
      </c>
      <c r="K16" s="23" t="s">
        <v>2525</v>
      </c>
      <c r="L16" s="23">
        <v>32606</v>
      </c>
      <c r="M16" s="23">
        <v>0.75</v>
      </c>
      <c r="N16" s="23" t="s">
        <v>85</v>
      </c>
      <c r="O16" s="23" t="s">
        <v>36</v>
      </c>
    </row>
    <row r="17" spans="1:15" x14ac:dyDescent="0.35">
      <c r="A17" s="23" t="s">
        <v>522</v>
      </c>
      <c r="B17" s="23" t="s">
        <v>523</v>
      </c>
      <c r="C17" s="23" t="s">
        <v>2525</v>
      </c>
      <c r="D17" s="23">
        <v>11849</v>
      </c>
      <c r="E17" s="23">
        <v>0.75</v>
      </c>
      <c r="F17" s="23" t="s">
        <v>36</v>
      </c>
      <c r="G17" s="23" t="s">
        <v>822</v>
      </c>
      <c r="I17" s="23" t="s">
        <v>984</v>
      </c>
      <c r="J17" s="23" t="s">
        <v>985</v>
      </c>
      <c r="K17" s="23" t="s">
        <v>2525</v>
      </c>
      <c r="L17" s="23">
        <v>32606</v>
      </c>
      <c r="M17" s="23">
        <v>0.75</v>
      </c>
      <c r="N17" s="23" t="s">
        <v>96</v>
      </c>
      <c r="O17" s="23" t="s">
        <v>822</v>
      </c>
    </row>
    <row r="18" spans="1:15" x14ac:dyDescent="0.35">
      <c r="A18" s="23" t="s">
        <v>2170</v>
      </c>
      <c r="B18" s="23" t="s">
        <v>2171</v>
      </c>
      <c r="C18" s="23" t="s">
        <v>2522</v>
      </c>
      <c r="D18" s="23">
        <v>10592</v>
      </c>
      <c r="E18" s="23">
        <v>1.016</v>
      </c>
      <c r="F18" s="23" t="s">
        <v>85</v>
      </c>
      <c r="G18" s="23" t="s">
        <v>822</v>
      </c>
      <c r="I18" s="23" t="s">
        <v>1734</v>
      </c>
      <c r="J18" s="23" t="s">
        <v>1735</v>
      </c>
      <c r="K18" s="23" t="s">
        <v>2525</v>
      </c>
      <c r="L18" s="23">
        <v>32606</v>
      </c>
      <c r="M18" s="23">
        <v>0.75</v>
      </c>
      <c r="N18" s="23" t="s">
        <v>36</v>
      </c>
      <c r="O18" s="23" t="s">
        <v>822</v>
      </c>
    </row>
    <row r="19" spans="1:15" x14ac:dyDescent="0.35">
      <c r="A19" s="23" t="s">
        <v>2136</v>
      </c>
      <c r="B19" s="23" t="s">
        <v>2137</v>
      </c>
      <c r="C19" s="23" t="s">
        <v>2525</v>
      </c>
      <c r="D19" s="23">
        <v>11849</v>
      </c>
      <c r="E19" s="23">
        <v>0.75</v>
      </c>
      <c r="F19" s="23" t="s">
        <v>76</v>
      </c>
      <c r="G19" s="23" t="s">
        <v>822</v>
      </c>
      <c r="I19" s="23" t="s">
        <v>2886</v>
      </c>
      <c r="J19" s="23" t="s">
        <v>2887</v>
      </c>
      <c r="K19" s="23" t="s">
        <v>2525</v>
      </c>
      <c r="L19" s="23">
        <v>32606</v>
      </c>
      <c r="M19" s="23">
        <v>0.75</v>
      </c>
      <c r="N19" s="23" t="s">
        <v>39</v>
      </c>
      <c r="O19" s="23" t="s">
        <v>822</v>
      </c>
    </row>
    <row r="20" spans="1:15" x14ac:dyDescent="0.35">
      <c r="A20" s="23" t="s">
        <v>990</v>
      </c>
      <c r="B20" s="23" t="s">
        <v>991</v>
      </c>
      <c r="C20" s="23" t="s">
        <v>2525</v>
      </c>
      <c r="D20" s="23">
        <v>11849</v>
      </c>
      <c r="E20" s="23">
        <v>0.75</v>
      </c>
      <c r="F20" s="23" t="s">
        <v>36</v>
      </c>
      <c r="G20" s="23" t="s">
        <v>822</v>
      </c>
      <c r="I20" s="23" t="s">
        <v>5022</v>
      </c>
      <c r="J20" s="23" t="s">
        <v>5023</v>
      </c>
      <c r="K20" s="23" t="s">
        <v>2522</v>
      </c>
      <c r="L20" s="23">
        <v>21141</v>
      </c>
      <c r="M20" s="23">
        <v>1.7829999999999999</v>
      </c>
      <c r="N20" s="23" t="s">
        <v>81</v>
      </c>
      <c r="O20" s="23" t="s">
        <v>36</v>
      </c>
    </row>
    <row r="21" spans="1:15" x14ac:dyDescent="0.35">
      <c r="A21" s="23" t="s">
        <v>992</v>
      </c>
      <c r="B21" s="23" t="s">
        <v>993</v>
      </c>
      <c r="C21" s="23" t="s">
        <v>2525</v>
      </c>
      <c r="D21" s="23">
        <v>11849</v>
      </c>
      <c r="E21" s="23">
        <v>0.75</v>
      </c>
      <c r="F21" s="23" t="s">
        <v>96</v>
      </c>
      <c r="G21" s="23" t="s">
        <v>822</v>
      </c>
      <c r="I21" s="23" t="s">
        <v>3636</v>
      </c>
      <c r="J21" s="23" t="s">
        <v>3637</v>
      </c>
      <c r="K21" s="23" t="s">
        <v>2522</v>
      </c>
      <c r="L21" s="23">
        <v>22500</v>
      </c>
      <c r="M21" s="23">
        <v>1.6279999999999999</v>
      </c>
      <c r="N21" s="23" t="s">
        <v>106</v>
      </c>
      <c r="O21" s="23" t="s">
        <v>36</v>
      </c>
    </row>
    <row r="22" spans="1:15" x14ac:dyDescent="0.35">
      <c r="A22" s="23" t="s">
        <v>2176</v>
      </c>
      <c r="B22" s="23" t="s">
        <v>2177</v>
      </c>
      <c r="C22" s="23" t="s">
        <v>2525</v>
      </c>
      <c r="D22" s="23">
        <v>11849</v>
      </c>
      <c r="E22" s="23">
        <v>0.75</v>
      </c>
      <c r="F22" s="23" t="s">
        <v>76</v>
      </c>
      <c r="G22" s="23" t="s">
        <v>822</v>
      </c>
      <c r="I22" s="23" t="s">
        <v>5027</v>
      </c>
      <c r="J22" s="23" t="s">
        <v>5028</v>
      </c>
      <c r="K22" s="23" t="s">
        <v>2525</v>
      </c>
      <c r="L22" s="23">
        <v>32606</v>
      </c>
      <c r="M22" s="23">
        <v>0.75</v>
      </c>
      <c r="N22" s="23" t="s">
        <v>50</v>
      </c>
      <c r="O22" s="23" t="s">
        <v>36</v>
      </c>
    </row>
    <row r="23" spans="1:15" x14ac:dyDescent="0.35">
      <c r="A23" s="23" t="s">
        <v>994</v>
      </c>
      <c r="B23" s="23" t="s">
        <v>995</v>
      </c>
      <c r="C23" s="23" t="s">
        <v>2518</v>
      </c>
      <c r="D23" s="23">
        <v>6444</v>
      </c>
      <c r="E23" s="23">
        <v>2.14</v>
      </c>
      <c r="F23" s="23" t="s">
        <v>36</v>
      </c>
      <c r="G23" s="23" t="s">
        <v>822</v>
      </c>
      <c r="I23" s="23" t="s">
        <v>2857</v>
      </c>
      <c r="J23" s="23" t="s">
        <v>2858</v>
      </c>
      <c r="K23" s="23" t="s">
        <v>2522</v>
      </c>
      <c r="L23" s="23">
        <v>30220</v>
      </c>
      <c r="M23" s="23">
        <v>0.91800000000000004</v>
      </c>
      <c r="N23" s="23" t="s">
        <v>42</v>
      </c>
      <c r="O23" s="23" t="s">
        <v>36</v>
      </c>
    </row>
    <row r="24" spans="1:15" x14ac:dyDescent="0.35">
      <c r="A24" s="23" t="s">
        <v>3608</v>
      </c>
      <c r="B24" s="23" t="s">
        <v>3609</v>
      </c>
      <c r="C24" s="23" t="s">
        <v>2525</v>
      </c>
      <c r="D24" s="23">
        <v>21468</v>
      </c>
      <c r="E24" s="23">
        <v>0.63900000000000001</v>
      </c>
      <c r="F24" s="23" t="s">
        <v>81</v>
      </c>
      <c r="G24" s="23" t="s">
        <v>822</v>
      </c>
      <c r="I24" s="23" t="s">
        <v>419</v>
      </c>
      <c r="J24" s="23" t="s">
        <v>420</v>
      </c>
      <c r="K24" s="23" t="s">
        <v>2525</v>
      </c>
      <c r="L24" s="23">
        <v>32606</v>
      </c>
      <c r="M24" s="23">
        <v>0.75</v>
      </c>
      <c r="N24" s="23" t="s">
        <v>36</v>
      </c>
      <c r="O24" s="23" t="s">
        <v>822</v>
      </c>
    </row>
    <row r="25" spans="1:15" x14ac:dyDescent="0.35">
      <c r="A25" s="23" t="s">
        <v>3612</v>
      </c>
      <c r="B25" s="23" t="s">
        <v>3613</v>
      </c>
      <c r="C25" s="23" t="s">
        <v>2522</v>
      </c>
      <c r="D25" s="23">
        <v>11298</v>
      </c>
      <c r="E25" s="23">
        <v>0.86399999999999999</v>
      </c>
      <c r="F25" s="23" t="s">
        <v>50</v>
      </c>
      <c r="G25" s="23" t="s">
        <v>822</v>
      </c>
      <c r="I25" s="23" t="s">
        <v>2164</v>
      </c>
      <c r="J25" s="23" t="s">
        <v>2165</v>
      </c>
      <c r="K25" s="23" t="s">
        <v>2525</v>
      </c>
      <c r="L25" s="23">
        <v>32606</v>
      </c>
      <c r="M25" s="23">
        <v>0.75</v>
      </c>
      <c r="N25" s="23" t="s">
        <v>85</v>
      </c>
      <c r="O25" s="23" t="s">
        <v>822</v>
      </c>
    </row>
    <row r="26" spans="1:15" x14ac:dyDescent="0.35">
      <c r="A26" s="23" t="s">
        <v>2172</v>
      </c>
      <c r="B26" s="23" t="s">
        <v>2173</v>
      </c>
      <c r="C26" s="23" t="s">
        <v>2525</v>
      </c>
      <c r="D26" s="23">
        <v>11849</v>
      </c>
      <c r="E26" s="23">
        <v>0.75</v>
      </c>
      <c r="F26" s="23" t="s">
        <v>85</v>
      </c>
      <c r="G26" s="23" t="s">
        <v>822</v>
      </c>
      <c r="I26" s="23" t="s">
        <v>988</v>
      </c>
      <c r="J26" s="23" t="s">
        <v>989</v>
      </c>
      <c r="K26" s="23" t="s">
        <v>2525</v>
      </c>
      <c r="L26" s="23">
        <v>32606</v>
      </c>
      <c r="M26" s="23">
        <v>0.75</v>
      </c>
      <c r="N26" s="23" t="s">
        <v>71</v>
      </c>
      <c r="O26" s="23" t="s">
        <v>822</v>
      </c>
    </row>
    <row r="27" spans="1:15" x14ac:dyDescent="0.35">
      <c r="A27" s="23" t="s">
        <v>2843</v>
      </c>
      <c r="B27" s="23" t="s">
        <v>2844</v>
      </c>
      <c r="C27" s="23" t="s">
        <v>2522</v>
      </c>
      <c r="D27" s="23">
        <v>8544</v>
      </c>
      <c r="E27" s="23">
        <v>1.516</v>
      </c>
      <c r="F27" s="23" t="s">
        <v>85</v>
      </c>
      <c r="G27" s="23" t="s">
        <v>36</v>
      </c>
      <c r="I27" s="23" t="s">
        <v>2892</v>
      </c>
      <c r="J27" s="23" t="s">
        <v>2893</v>
      </c>
      <c r="K27" s="23" t="s">
        <v>2522</v>
      </c>
      <c r="L27" s="23">
        <v>26635</v>
      </c>
      <c r="M27" s="23">
        <v>1.2270000000000001</v>
      </c>
      <c r="N27" s="23" t="s">
        <v>39</v>
      </c>
      <c r="O27" s="23" t="s">
        <v>36</v>
      </c>
    </row>
    <row r="28" spans="1:15" x14ac:dyDescent="0.35">
      <c r="A28" s="23" t="s">
        <v>2847</v>
      </c>
      <c r="B28" s="23" t="s">
        <v>2848</v>
      </c>
      <c r="C28" s="23" t="s">
        <v>2522</v>
      </c>
      <c r="D28" s="23">
        <v>11245</v>
      </c>
      <c r="E28" s="23">
        <v>0.874</v>
      </c>
      <c r="F28" s="23" t="s">
        <v>50</v>
      </c>
      <c r="G28" s="23" t="s">
        <v>822</v>
      </c>
      <c r="I28" s="23" t="s">
        <v>2166</v>
      </c>
      <c r="J28" s="23" t="s">
        <v>2167</v>
      </c>
      <c r="K28" s="23" t="s">
        <v>2522</v>
      </c>
      <c r="L28" s="23">
        <v>28773</v>
      </c>
      <c r="M28" s="23">
        <v>1.03</v>
      </c>
      <c r="N28" s="23" t="s">
        <v>36</v>
      </c>
      <c r="O28" s="23" t="s">
        <v>36</v>
      </c>
    </row>
    <row r="29" spans="1:15" x14ac:dyDescent="0.35">
      <c r="A29" s="23" t="s">
        <v>2130</v>
      </c>
      <c r="B29" s="23" t="s">
        <v>2131</v>
      </c>
      <c r="C29" s="23" t="s">
        <v>2522</v>
      </c>
      <c r="D29" s="23">
        <v>8462</v>
      </c>
      <c r="E29" s="23">
        <v>1.536</v>
      </c>
      <c r="F29" s="23" t="s">
        <v>68</v>
      </c>
      <c r="G29" s="23" t="s">
        <v>36</v>
      </c>
      <c r="I29" s="23" t="s">
        <v>485</v>
      </c>
      <c r="J29" s="23" t="s">
        <v>486</v>
      </c>
      <c r="K29" s="23" t="s">
        <v>2518</v>
      </c>
      <c r="L29" s="23">
        <v>14054</v>
      </c>
      <c r="M29" s="23">
        <v>2.77</v>
      </c>
      <c r="N29" s="23" t="s">
        <v>53</v>
      </c>
      <c r="O29" s="23" t="s">
        <v>36</v>
      </c>
    </row>
    <row r="30" spans="1:15" x14ac:dyDescent="0.35">
      <c r="A30" s="23" t="s">
        <v>2849</v>
      </c>
      <c r="B30" s="23" t="s">
        <v>2850</v>
      </c>
      <c r="C30" s="23" t="s">
        <v>2525</v>
      </c>
      <c r="D30" s="23">
        <v>11849</v>
      </c>
      <c r="E30" s="23">
        <v>0.75</v>
      </c>
      <c r="F30" s="23" t="s">
        <v>68</v>
      </c>
      <c r="G30" s="23" t="s">
        <v>822</v>
      </c>
      <c r="I30" s="23" t="s">
        <v>421</v>
      </c>
      <c r="J30" s="23" t="s">
        <v>422</v>
      </c>
      <c r="K30" s="23" t="s">
        <v>2525</v>
      </c>
      <c r="L30" s="23">
        <v>32606</v>
      </c>
      <c r="M30" s="23">
        <v>0.75</v>
      </c>
      <c r="N30" s="23" t="s">
        <v>47</v>
      </c>
      <c r="O30" s="23" t="s">
        <v>36</v>
      </c>
    </row>
    <row r="31" spans="1:15" x14ac:dyDescent="0.35">
      <c r="A31" s="23" t="s">
        <v>998</v>
      </c>
      <c r="B31" s="23" t="s">
        <v>999</v>
      </c>
      <c r="C31" s="23" t="s">
        <v>2525</v>
      </c>
      <c r="D31" s="23">
        <v>11849</v>
      </c>
      <c r="E31" s="23">
        <v>0.75</v>
      </c>
      <c r="F31" s="23" t="s">
        <v>36</v>
      </c>
      <c r="G31" s="23" t="s">
        <v>822</v>
      </c>
      <c r="I31" s="23" t="s">
        <v>423</v>
      </c>
      <c r="J31" s="23" t="s">
        <v>424</v>
      </c>
      <c r="K31" s="23" t="s">
        <v>2525</v>
      </c>
      <c r="L31" s="23">
        <v>32606</v>
      </c>
      <c r="M31" s="23">
        <v>0.75</v>
      </c>
      <c r="N31" s="23" t="s">
        <v>36</v>
      </c>
      <c r="O31" s="23" t="s">
        <v>822</v>
      </c>
    </row>
    <row r="32" spans="1:15" x14ac:dyDescent="0.35">
      <c r="A32" s="23" t="s">
        <v>2144</v>
      </c>
      <c r="B32" s="23" t="s">
        <v>2145</v>
      </c>
      <c r="C32" s="23" t="s">
        <v>2525</v>
      </c>
      <c r="D32" s="23">
        <v>11849</v>
      </c>
      <c r="E32" s="23">
        <v>0.75</v>
      </c>
      <c r="F32" s="23" t="s">
        <v>3605</v>
      </c>
      <c r="G32" s="23" t="s">
        <v>822</v>
      </c>
      <c r="I32" s="23" t="s">
        <v>425</v>
      </c>
      <c r="J32" s="23" t="s">
        <v>426</v>
      </c>
      <c r="K32" s="23" t="s">
        <v>2518</v>
      </c>
      <c r="L32" s="23">
        <v>13789</v>
      </c>
      <c r="M32" s="23">
        <v>2.8140000000000001</v>
      </c>
      <c r="N32" s="23" t="s">
        <v>42</v>
      </c>
      <c r="O32" s="23" t="s">
        <v>36</v>
      </c>
    </row>
    <row r="33" spans="1:15" x14ac:dyDescent="0.35">
      <c r="A33" s="23" t="s">
        <v>514</v>
      </c>
      <c r="B33" s="23" t="s">
        <v>515</v>
      </c>
      <c r="C33" s="23" t="s">
        <v>2525</v>
      </c>
      <c r="D33" s="23">
        <v>11849</v>
      </c>
      <c r="E33" s="23">
        <v>0.75</v>
      </c>
      <c r="F33" s="23" t="s">
        <v>36</v>
      </c>
      <c r="G33" s="23" t="s">
        <v>822</v>
      </c>
      <c r="I33" s="23" t="s">
        <v>2552</v>
      </c>
      <c r="J33" s="23" t="s">
        <v>2553</v>
      </c>
      <c r="K33" s="23" t="s">
        <v>2525</v>
      </c>
      <c r="L33" s="23">
        <v>32606</v>
      </c>
      <c r="M33" s="23">
        <v>0.75</v>
      </c>
      <c r="N33" s="23" t="s">
        <v>81</v>
      </c>
      <c r="O33" s="23" t="s">
        <v>822</v>
      </c>
    </row>
    <row r="34" spans="1:15" x14ac:dyDescent="0.35">
      <c r="A34" s="23" t="s">
        <v>5033</v>
      </c>
      <c r="B34" s="23" t="s">
        <v>5034</v>
      </c>
      <c r="C34" s="23" t="s">
        <v>2525</v>
      </c>
      <c r="D34" s="23">
        <v>16773</v>
      </c>
      <c r="E34" s="23">
        <v>0.74299999999999999</v>
      </c>
      <c r="F34" s="23" t="s">
        <v>68</v>
      </c>
      <c r="G34" s="23" t="s">
        <v>36</v>
      </c>
      <c r="I34" s="23" t="s">
        <v>2865</v>
      </c>
      <c r="J34" s="23" t="s">
        <v>5024</v>
      </c>
      <c r="K34" s="23" t="s">
        <v>2522</v>
      </c>
      <c r="L34" s="23">
        <v>24849</v>
      </c>
      <c r="M34" s="23">
        <v>1.375</v>
      </c>
      <c r="N34" s="23" t="s">
        <v>81</v>
      </c>
      <c r="O34" s="23" t="s">
        <v>36</v>
      </c>
    </row>
    <row r="35" spans="1:15" x14ac:dyDescent="0.35">
      <c r="A35" s="23" t="s">
        <v>2156</v>
      </c>
      <c r="B35" s="23" t="s">
        <v>2157</v>
      </c>
      <c r="C35" s="23" t="s">
        <v>2516</v>
      </c>
      <c r="D35" s="23">
        <v>745</v>
      </c>
      <c r="E35" s="23">
        <v>6.2619999999999996</v>
      </c>
      <c r="F35" s="23" t="s">
        <v>81</v>
      </c>
      <c r="G35" s="23" t="s">
        <v>36</v>
      </c>
      <c r="I35" s="23" t="s">
        <v>3632</v>
      </c>
      <c r="J35" s="23" t="s">
        <v>3633</v>
      </c>
      <c r="K35" s="23" t="s">
        <v>2525</v>
      </c>
      <c r="L35" s="23">
        <v>32449</v>
      </c>
      <c r="M35" s="23">
        <v>0.76400000000000001</v>
      </c>
      <c r="N35" s="23" t="s">
        <v>106</v>
      </c>
      <c r="O35" s="23" t="s">
        <v>36</v>
      </c>
    </row>
    <row r="36" spans="1:15" x14ac:dyDescent="0.35">
      <c r="A36" s="23" t="s">
        <v>2140</v>
      </c>
      <c r="B36" s="23" t="s">
        <v>2141</v>
      </c>
      <c r="C36" s="23" t="s">
        <v>2525</v>
      </c>
      <c r="D36" s="23">
        <v>11849</v>
      </c>
      <c r="E36" s="23">
        <v>0.75</v>
      </c>
      <c r="F36" s="23" t="s">
        <v>76</v>
      </c>
      <c r="G36" s="23" t="s">
        <v>822</v>
      </c>
      <c r="I36" s="23" t="s">
        <v>2162</v>
      </c>
      <c r="J36" s="23" t="s">
        <v>2163</v>
      </c>
      <c r="K36" s="23" t="s">
        <v>2525</v>
      </c>
      <c r="L36" s="23">
        <v>32606</v>
      </c>
      <c r="M36" s="23">
        <v>0.75</v>
      </c>
      <c r="N36" s="23" t="s">
        <v>81</v>
      </c>
      <c r="O36" s="23" t="s">
        <v>36</v>
      </c>
    </row>
    <row r="37" spans="1:15" x14ac:dyDescent="0.35">
      <c r="A37" s="23" t="s">
        <v>5035</v>
      </c>
      <c r="B37" s="23" t="s">
        <v>5036</v>
      </c>
      <c r="C37" s="23" t="s">
        <v>2525</v>
      </c>
      <c r="D37" s="23">
        <v>16773</v>
      </c>
      <c r="E37" s="23">
        <v>0.74299999999999999</v>
      </c>
      <c r="F37" s="23" t="s">
        <v>42</v>
      </c>
      <c r="G37" s="23" t="s">
        <v>36</v>
      </c>
      <c r="I37" s="23" t="s">
        <v>2859</v>
      </c>
      <c r="J37" s="23" t="s">
        <v>2860</v>
      </c>
      <c r="K37" s="23" t="s">
        <v>2517</v>
      </c>
      <c r="L37" s="23">
        <v>8384</v>
      </c>
      <c r="M37" s="23">
        <v>3.8380000000000001</v>
      </c>
      <c r="N37" s="23" t="s">
        <v>68</v>
      </c>
      <c r="O37" s="23" t="s">
        <v>36</v>
      </c>
    </row>
    <row r="38" spans="1:15" x14ac:dyDescent="0.35">
      <c r="A38" s="23" t="s">
        <v>5025</v>
      </c>
      <c r="B38" s="23" t="s">
        <v>5026</v>
      </c>
      <c r="C38" s="23" t="s">
        <v>2525</v>
      </c>
      <c r="D38" s="23">
        <v>11849</v>
      </c>
      <c r="E38" s="23">
        <v>0.75</v>
      </c>
      <c r="F38" s="23" t="s">
        <v>47</v>
      </c>
      <c r="G38" s="23" t="s">
        <v>36</v>
      </c>
      <c r="I38" s="23" t="s">
        <v>2150</v>
      </c>
      <c r="J38" s="23" t="s">
        <v>2151</v>
      </c>
      <c r="K38" s="23" t="s">
        <v>2525</v>
      </c>
      <c r="L38" s="23">
        <v>32606</v>
      </c>
      <c r="M38" s="23">
        <v>0.75</v>
      </c>
      <c r="N38" s="23" t="s">
        <v>85</v>
      </c>
      <c r="O38" s="23" t="s">
        <v>822</v>
      </c>
    </row>
    <row r="39" spans="1:15" x14ac:dyDescent="0.35">
      <c r="A39" s="23" t="s">
        <v>3622</v>
      </c>
      <c r="B39" s="23" t="s">
        <v>3623</v>
      </c>
      <c r="C39" s="23" t="s">
        <v>2518</v>
      </c>
      <c r="D39" s="23">
        <v>5521</v>
      </c>
      <c r="E39" s="23">
        <v>2.4830000000000001</v>
      </c>
      <c r="F39" s="23" t="s">
        <v>42</v>
      </c>
      <c r="G39" s="23" t="s">
        <v>36</v>
      </c>
      <c r="I39" s="23" t="s">
        <v>518</v>
      </c>
      <c r="J39" s="23" t="s">
        <v>519</v>
      </c>
      <c r="K39" s="23" t="s">
        <v>2525</v>
      </c>
      <c r="L39" s="23">
        <v>32606</v>
      </c>
      <c r="M39" s="23">
        <v>0.75</v>
      </c>
      <c r="N39" s="23" t="s">
        <v>39</v>
      </c>
      <c r="O39" s="23" t="s">
        <v>822</v>
      </c>
    </row>
    <row r="40" spans="1:15" x14ac:dyDescent="0.35">
      <c r="A40" s="23" t="s">
        <v>3610</v>
      </c>
      <c r="B40" s="23" t="s">
        <v>3611</v>
      </c>
      <c r="C40" s="23" t="s">
        <v>2522</v>
      </c>
      <c r="D40" s="23">
        <v>11755</v>
      </c>
      <c r="E40" s="23">
        <v>0.77200000000000002</v>
      </c>
      <c r="F40" s="23" t="s">
        <v>81</v>
      </c>
      <c r="G40" s="23" t="s">
        <v>36</v>
      </c>
      <c r="I40" s="23" t="s">
        <v>3630</v>
      </c>
      <c r="J40" s="23" t="s">
        <v>3631</v>
      </c>
      <c r="K40" s="23" t="s">
        <v>2522</v>
      </c>
      <c r="L40" s="23">
        <v>30615</v>
      </c>
      <c r="M40" s="23">
        <v>0.89</v>
      </c>
      <c r="N40" s="23" t="s">
        <v>53</v>
      </c>
      <c r="O40" s="23" t="s">
        <v>36</v>
      </c>
    </row>
    <row r="41" spans="1:15" x14ac:dyDescent="0.35">
      <c r="A41" s="23" t="s">
        <v>516</v>
      </c>
      <c r="B41" s="23" t="s">
        <v>517</v>
      </c>
      <c r="C41" s="23" t="s">
        <v>2525</v>
      </c>
      <c r="D41" s="23">
        <v>11849</v>
      </c>
      <c r="E41" s="23">
        <v>0.75</v>
      </c>
      <c r="F41" s="23" t="s">
        <v>36</v>
      </c>
      <c r="G41" s="23" t="s">
        <v>822</v>
      </c>
      <c r="I41" s="23" t="s">
        <v>3624</v>
      </c>
      <c r="J41" s="23" t="s">
        <v>3625</v>
      </c>
      <c r="K41" s="23" t="s">
        <v>2536</v>
      </c>
      <c r="L41" s="23">
        <v>2683</v>
      </c>
      <c r="M41" s="23">
        <v>5.76</v>
      </c>
      <c r="N41" s="23" t="s">
        <v>68</v>
      </c>
      <c r="O41" s="23" t="s">
        <v>36</v>
      </c>
    </row>
    <row r="42" spans="1:15" x14ac:dyDescent="0.35">
      <c r="A42" s="23" t="s">
        <v>5018</v>
      </c>
      <c r="B42" s="23" t="s">
        <v>5019</v>
      </c>
      <c r="C42" s="23" t="s">
        <v>2518</v>
      </c>
      <c r="D42" s="23">
        <v>7436</v>
      </c>
      <c r="E42" s="23">
        <v>1.825</v>
      </c>
      <c r="F42" s="23" t="s">
        <v>47</v>
      </c>
      <c r="G42" s="23" t="s">
        <v>36</v>
      </c>
      <c r="I42" s="23" t="s">
        <v>996</v>
      </c>
      <c r="J42" s="23" t="s">
        <v>997</v>
      </c>
      <c r="K42" s="23" t="s">
        <v>2525</v>
      </c>
      <c r="L42" s="23">
        <v>32606</v>
      </c>
      <c r="M42" s="23">
        <v>0.75</v>
      </c>
      <c r="N42" s="23" t="s">
        <v>36</v>
      </c>
      <c r="O42" s="23" t="s">
        <v>822</v>
      </c>
    </row>
    <row r="43" spans="1:15" x14ac:dyDescent="0.35">
      <c r="A43" s="23" t="s">
        <v>2564</v>
      </c>
      <c r="B43" s="23" t="s">
        <v>2565</v>
      </c>
      <c r="C43" s="23" t="s">
        <v>2525</v>
      </c>
      <c r="D43" s="23">
        <v>11849</v>
      </c>
      <c r="E43" s="23">
        <v>0.75</v>
      </c>
      <c r="F43" s="23" t="s">
        <v>71</v>
      </c>
      <c r="G43" s="23" t="s">
        <v>822</v>
      </c>
      <c r="I43" s="23" t="s">
        <v>2853</v>
      </c>
      <c r="J43" s="23" t="s">
        <v>2854</v>
      </c>
      <c r="K43" s="23" t="s">
        <v>2536</v>
      </c>
      <c r="L43" s="23">
        <v>3304</v>
      </c>
      <c r="M43" s="23">
        <v>5.4249999999999998</v>
      </c>
      <c r="N43" s="23" t="s">
        <v>53</v>
      </c>
      <c r="O43" s="23" t="s">
        <v>36</v>
      </c>
    </row>
    <row r="44" spans="1:15" x14ac:dyDescent="0.35">
      <c r="A44" s="23" t="s">
        <v>1010</v>
      </c>
      <c r="B44" s="23" t="s">
        <v>1011</v>
      </c>
      <c r="C44" s="23" t="s">
        <v>2525</v>
      </c>
      <c r="D44" s="23">
        <v>11849</v>
      </c>
      <c r="E44" s="23">
        <v>0.75</v>
      </c>
      <c r="F44" s="23" t="s">
        <v>36</v>
      </c>
      <c r="G44" s="23" t="s">
        <v>822</v>
      </c>
      <c r="I44" s="23" t="s">
        <v>1000</v>
      </c>
      <c r="J44" s="23" t="s">
        <v>1001</v>
      </c>
      <c r="K44" s="23" t="s">
        <v>2525</v>
      </c>
      <c r="L44" s="23">
        <v>32606</v>
      </c>
      <c r="M44" s="23">
        <v>0.75</v>
      </c>
      <c r="N44" s="23" t="s">
        <v>36</v>
      </c>
      <c r="O44" s="23" t="s">
        <v>822</v>
      </c>
    </row>
    <row r="45" spans="1:15" x14ac:dyDescent="0.35">
      <c r="A45" s="23" t="s">
        <v>689</v>
      </c>
      <c r="B45" s="23" t="s">
        <v>690</v>
      </c>
      <c r="C45" s="23" t="s">
        <v>2518</v>
      </c>
      <c r="D45" s="23">
        <v>6680</v>
      </c>
      <c r="E45" s="23">
        <v>2.0670000000000002</v>
      </c>
      <c r="F45" s="23" t="s">
        <v>36</v>
      </c>
      <c r="G45" s="23" t="s">
        <v>36</v>
      </c>
      <c r="I45" s="23" t="s">
        <v>2556</v>
      </c>
      <c r="J45" s="23" t="s">
        <v>2557</v>
      </c>
      <c r="K45" s="23" t="s">
        <v>2525</v>
      </c>
      <c r="L45" s="23">
        <v>32606</v>
      </c>
      <c r="M45" s="23">
        <v>0.75</v>
      </c>
      <c r="N45" s="23" t="s">
        <v>81</v>
      </c>
      <c r="O45" s="23" t="s">
        <v>822</v>
      </c>
    </row>
    <row r="46" spans="1:15" x14ac:dyDescent="0.35">
      <c r="A46" s="23" t="s">
        <v>2128</v>
      </c>
      <c r="B46" s="23" t="s">
        <v>2129</v>
      </c>
      <c r="C46" s="23" t="s">
        <v>2522</v>
      </c>
      <c r="D46" s="23">
        <v>11045</v>
      </c>
      <c r="E46" s="23">
        <v>0.91700000000000004</v>
      </c>
      <c r="F46" s="23" t="s">
        <v>96</v>
      </c>
      <c r="G46" s="23" t="s">
        <v>36</v>
      </c>
      <c r="I46" s="23" t="s">
        <v>427</v>
      </c>
      <c r="J46" s="23" t="s">
        <v>428</v>
      </c>
      <c r="K46" s="23" t="s">
        <v>2525</v>
      </c>
      <c r="L46" s="23">
        <v>32606</v>
      </c>
      <c r="M46" s="23">
        <v>0.75</v>
      </c>
      <c r="N46" s="23" t="s">
        <v>68</v>
      </c>
      <c r="O46" s="23" t="s">
        <v>822</v>
      </c>
    </row>
    <row r="47" spans="1:15" x14ac:dyDescent="0.35">
      <c r="A47" s="23" t="s">
        <v>3603</v>
      </c>
      <c r="B47" s="23" t="s">
        <v>3604</v>
      </c>
      <c r="C47" s="23" t="s">
        <v>2522</v>
      </c>
      <c r="D47" s="23">
        <v>11615</v>
      </c>
      <c r="E47" s="23">
        <v>0.79600000000000004</v>
      </c>
      <c r="F47" s="23" t="s">
        <v>42</v>
      </c>
      <c r="G47" s="23" t="s">
        <v>822</v>
      </c>
      <c r="I47" s="23" t="s">
        <v>2884</v>
      </c>
      <c r="J47" s="23" t="s">
        <v>2885</v>
      </c>
      <c r="K47" s="23" t="s">
        <v>2518</v>
      </c>
      <c r="L47" s="23">
        <v>19569</v>
      </c>
      <c r="M47" s="23">
        <v>1.9810000000000001</v>
      </c>
      <c r="N47" s="23" t="s">
        <v>50</v>
      </c>
      <c r="O47" s="23" t="s">
        <v>36</v>
      </c>
    </row>
    <row r="48" spans="1:15" x14ac:dyDescent="0.35">
      <c r="A48" s="23" t="s">
        <v>2839</v>
      </c>
      <c r="B48" s="23" t="s">
        <v>2840</v>
      </c>
      <c r="C48" s="23" t="s">
        <v>2518</v>
      </c>
      <c r="D48" s="23">
        <v>4039</v>
      </c>
      <c r="E48" s="23">
        <v>3.1920000000000002</v>
      </c>
      <c r="F48" s="23" t="s">
        <v>68</v>
      </c>
      <c r="G48" s="23" t="s">
        <v>36</v>
      </c>
      <c r="I48" s="23" t="s">
        <v>2874</v>
      </c>
      <c r="J48" s="23" t="s">
        <v>2875</v>
      </c>
      <c r="K48" s="23" t="s">
        <v>2522</v>
      </c>
      <c r="L48" s="23">
        <v>30430</v>
      </c>
      <c r="M48" s="23">
        <v>0.90400000000000003</v>
      </c>
      <c r="N48" s="23" t="s">
        <v>39</v>
      </c>
      <c r="O48" s="23" t="s">
        <v>822</v>
      </c>
    </row>
    <row r="49" spans="1:15" x14ac:dyDescent="0.35">
      <c r="A49" s="23" t="s">
        <v>2120</v>
      </c>
      <c r="B49" s="23" t="s">
        <v>2121</v>
      </c>
      <c r="C49" s="23" t="s">
        <v>2522</v>
      </c>
      <c r="D49" s="23">
        <v>8850</v>
      </c>
      <c r="E49" s="23">
        <v>1.4370000000000001</v>
      </c>
      <c r="F49" s="23" t="s">
        <v>39</v>
      </c>
      <c r="G49" s="23" t="s">
        <v>822</v>
      </c>
      <c r="I49" s="23" t="s">
        <v>5039</v>
      </c>
      <c r="J49" s="23" t="s">
        <v>5040</v>
      </c>
      <c r="K49" s="23" t="s">
        <v>2525</v>
      </c>
      <c r="L49" s="23">
        <v>44992</v>
      </c>
      <c r="M49" s="23">
        <v>0.745</v>
      </c>
      <c r="N49" s="23" t="s">
        <v>106</v>
      </c>
      <c r="O49" s="23" t="s">
        <v>36</v>
      </c>
    </row>
    <row r="50" spans="1:15" x14ac:dyDescent="0.35">
      <c r="A50" s="23" t="s">
        <v>2132</v>
      </c>
      <c r="B50" s="23" t="s">
        <v>2133</v>
      </c>
      <c r="C50" s="23" t="s">
        <v>2522</v>
      </c>
      <c r="D50" s="23">
        <v>10968</v>
      </c>
      <c r="E50" s="23">
        <v>0.93100000000000005</v>
      </c>
      <c r="F50" s="23" t="s">
        <v>68</v>
      </c>
      <c r="G50" s="23" t="s">
        <v>36</v>
      </c>
      <c r="I50" s="23" t="s">
        <v>2558</v>
      </c>
      <c r="J50" s="23" t="s">
        <v>2559</v>
      </c>
      <c r="K50" s="23" t="s">
        <v>2525</v>
      </c>
      <c r="L50" s="23">
        <v>32606</v>
      </c>
      <c r="M50" s="23">
        <v>0.75</v>
      </c>
      <c r="N50" s="23" t="s">
        <v>81</v>
      </c>
      <c r="O50" s="23" t="s">
        <v>822</v>
      </c>
    </row>
    <row r="51" spans="1:15" x14ac:dyDescent="0.35">
      <c r="A51" s="23" t="s">
        <v>2114</v>
      </c>
      <c r="B51" s="23" t="s">
        <v>2115</v>
      </c>
      <c r="C51" s="23" t="s">
        <v>2522</v>
      </c>
      <c r="D51" s="23">
        <v>9826</v>
      </c>
      <c r="E51" s="23">
        <v>1.2070000000000001</v>
      </c>
      <c r="F51" s="23" t="s">
        <v>68</v>
      </c>
      <c r="G51" s="23" t="s">
        <v>36</v>
      </c>
      <c r="I51" s="23" t="s">
        <v>2158</v>
      </c>
      <c r="J51" s="23" t="s">
        <v>2159</v>
      </c>
      <c r="K51" s="23" t="s">
        <v>2525</v>
      </c>
      <c r="L51" s="23">
        <v>32606</v>
      </c>
      <c r="M51" s="23">
        <v>0.75</v>
      </c>
      <c r="N51" s="23" t="s">
        <v>85</v>
      </c>
      <c r="O51" s="23" t="s">
        <v>822</v>
      </c>
    </row>
    <row r="52" spans="1:15" x14ac:dyDescent="0.35">
      <c r="A52" s="23" t="s">
        <v>3601</v>
      </c>
      <c r="B52" s="23" t="s">
        <v>3602</v>
      </c>
      <c r="C52" s="23" t="s">
        <v>2522</v>
      </c>
      <c r="D52" s="23">
        <v>8948</v>
      </c>
      <c r="E52" s="23">
        <v>1.413</v>
      </c>
      <c r="F52" s="23" t="s">
        <v>96</v>
      </c>
      <c r="G52" s="23" t="s">
        <v>36</v>
      </c>
      <c r="I52" s="23" t="s">
        <v>1736</v>
      </c>
      <c r="J52" s="23" t="s">
        <v>1737</v>
      </c>
      <c r="K52" s="23" t="s">
        <v>2525</v>
      </c>
      <c r="L52" s="23">
        <v>32606</v>
      </c>
      <c r="M52" s="23">
        <v>0.75</v>
      </c>
      <c r="N52" s="23" t="s">
        <v>71</v>
      </c>
      <c r="O52" s="23" t="s">
        <v>822</v>
      </c>
    </row>
    <row r="53" spans="1:15" x14ac:dyDescent="0.35">
      <c r="A53" s="23" t="s">
        <v>2570</v>
      </c>
      <c r="B53" s="23" t="s">
        <v>2571</v>
      </c>
      <c r="C53" s="23" t="s">
        <v>2525</v>
      </c>
      <c r="D53" s="23">
        <v>11849</v>
      </c>
      <c r="E53" s="23">
        <v>0.75</v>
      </c>
      <c r="F53" s="23" t="s">
        <v>71</v>
      </c>
      <c r="G53" s="23" t="s">
        <v>822</v>
      </c>
      <c r="I53" s="23" t="s">
        <v>1002</v>
      </c>
      <c r="J53" s="23" t="s">
        <v>1003</v>
      </c>
      <c r="K53" s="23" t="s">
        <v>2525</v>
      </c>
      <c r="L53" s="23">
        <v>32606</v>
      </c>
      <c r="M53" s="23">
        <v>0.75</v>
      </c>
      <c r="N53" s="23" t="s">
        <v>47</v>
      </c>
      <c r="O53" s="23" t="s">
        <v>822</v>
      </c>
    </row>
    <row r="54" spans="1:15" x14ac:dyDescent="0.35">
      <c r="A54" s="23" t="s">
        <v>3616</v>
      </c>
      <c r="B54" s="23" t="s">
        <v>3617</v>
      </c>
      <c r="C54" s="23" t="s">
        <v>2525</v>
      </c>
      <c r="D54" s="23">
        <v>11849</v>
      </c>
      <c r="E54" s="23">
        <v>0.75</v>
      </c>
      <c r="F54" s="23" t="s">
        <v>50</v>
      </c>
      <c r="G54" s="23" t="s">
        <v>822</v>
      </c>
      <c r="I54" s="23" t="s">
        <v>1004</v>
      </c>
      <c r="J54" s="23" t="s">
        <v>1005</v>
      </c>
      <c r="K54" s="23" t="s">
        <v>2525</v>
      </c>
      <c r="L54" s="23">
        <v>32606</v>
      </c>
      <c r="M54" s="23">
        <v>0.75</v>
      </c>
      <c r="N54" s="23" t="s">
        <v>36</v>
      </c>
      <c r="O54" s="23" t="s">
        <v>822</v>
      </c>
    </row>
    <row r="55" spans="1:15" x14ac:dyDescent="0.35">
      <c r="A55" s="23" t="s">
        <v>1016</v>
      </c>
      <c r="B55" s="23" t="s">
        <v>1017</v>
      </c>
      <c r="C55" s="23" t="s">
        <v>2525</v>
      </c>
      <c r="D55" s="23">
        <v>11849</v>
      </c>
      <c r="E55" s="23">
        <v>0.75</v>
      </c>
      <c r="F55" s="23" t="s">
        <v>35</v>
      </c>
      <c r="G55" s="23" t="s">
        <v>822</v>
      </c>
      <c r="I55" s="23" t="s">
        <v>1006</v>
      </c>
      <c r="J55" s="23" t="s">
        <v>1007</v>
      </c>
      <c r="K55" s="23" t="s">
        <v>2525</v>
      </c>
      <c r="L55" s="23">
        <v>32606</v>
      </c>
      <c r="M55" s="23">
        <v>0.75</v>
      </c>
      <c r="N55" s="23" t="s">
        <v>36</v>
      </c>
      <c r="O55" s="23" t="s">
        <v>822</v>
      </c>
    </row>
    <row r="56" spans="1:15" x14ac:dyDescent="0.35">
      <c r="A56" s="23" t="s">
        <v>5029</v>
      </c>
      <c r="B56" s="23" t="s">
        <v>5030</v>
      </c>
      <c r="C56" s="23" t="s">
        <v>2525</v>
      </c>
      <c r="D56" s="23">
        <v>11849</v>
      </c>
      <c r="E56" s="23">
        <v>0.75</v>
      </c>
      <c r="F56" s="23" t="s">
        <v>68</v>
      </c>
      <c r="G56" s="23" t="s">
        <v>36</v>
      </c>
      <c r="I56" s="23" t="s">
        <v>429</v>
      </c>
      <c r="J56" s="23" t="s">
        <v>430</v>
      </c>
      <c r="K56" s="23" t="s">
        <v>2525</v>
      </c>
      <c r="L56" s="23">
        <v>31683</v>
      </c>
      <c r="M56" s="23">
        <v>0.81200000000000006</v>
      </c>
      <c r="N56" s="23" t="s">
        <v>96</v>
      </c>
      <c r="O56" s="23" t="s">
        <v>36</v>
      </c>
    </row>
    <row r="57" spans="1:15" x14ac:dyDescent="0.35">
      <c r="A57" s="23" t="s">
        <v>3618</v>
      </c>
      <c r="B57" s="23" t="s">
        <v>3619</v>
      </c>
      <c r="C57" s="23" t="s">
        <v>2525</v>
      </c>
      <c r="D57" s="23">
        <v>11849</v>
      </c>
      <c r="E57" s="23">
        <v>0.75</v>
      </c>
      <c r="F57" s="23" t="s">
        <v>106</v>
      </c>
      <c r="G57" s="23" t="s">
        <v>822</v>
      </c>
      <c r="I57" s="23" t="s">
        <v>1008</v>
      </c>
      <c r="J57" s="23" t="s">
        <v>1009</v>
      </c>
      <c r="K57" s="23" t="s">
        <v>2525</v>
      </c>
      <c r="L57" s="23">
        <v>32606</v>
      </c>
      <c r="M57" s="23">
        <v>0.75</v>
      </c>
      <c r="N57" s="23" t="s">
        <v>36</v>
      </c>
      <c r="O57" s="23" t="s">
        <v>822</v>
      </c>
    </row>
    <row r="58" spans="1:15" x14ac:dyDescent="0.35">
      <c r="A58" s="23" t="s">
        <v>2124</v>
      </c>
      <c r="B58" s="23" t="s">
        <v>2125</v>
      </c>
      <c r="C58" s="23" t="s">
        <v>2522</v>
      </c>
      <c r="D58" s="23">
        <v>9299</v>
      </c>
      <c r="E58" s="23">
        <v>1.335</v>
      </c>
      <c r="F58" s="23" t="s">
        <v>39</v>
      </c>
      <c r="G58" s="23" t="s">
        <v>36</v>
      </c>
      <c r="I58" s="23" t="s">
        <v>431</v>
      </c>
      <c r="J58" s="23" t="s">
        <v>432</v>
      </c>
      <c r="K58" s="23" t="s">
        <v>2517</v>
      </c>
      <c r="L58" s="23">
        <v>9336</v>
      </c>
      <c r="M58" s="23">
        <v>3.6309999999999998</v>
      </c>
      <c r="N58" s="23" t="s">
        <v>36</v>
      </c>
      <c r="O58" s="23" t="s">
        <v>36</v>
      </c>
    </row>
    <row r="59" spans="1:15" x14ac:dyDescent="0.35">
      <c r="A59" s="23" t="s">
        <v>2118</v>
      </c>
      <c r="B59" s="23" t="s">
        <v>2119</v>
      </c>
      <c r="C59" s="23" t="s">
        <v>2525</v>
      </c>
      <c r="D59" s="23">
        <v>11849</v>
      </c>
      <c r="E59" s="23">
        <v>0.75</v>
      </c>
      <c r="F59" s="23" t="s">
        <v>53</v>
      </c>
      <c r="G59" s="23" t="s">
        <v>36</v>
      </c>
      <c r="I59" s="23" t="s">
        <v>2122</v>
      </c>
      <c r="J59" s="23" t="s">
        <v>2123</v>
      </c>
      <c r="K59" s="23" t="s">
        <v>2522</v>
      </c>
      <c r="L59" s="23">
        <v>25418</v>
      </c>
      <c r="M59" s="23">
        <v>1.327</v>
      </c>
      <c r="N59" s="23" t="s">
        <v>76</v>
      </c>
      <c r="O59" s="23" t="s">
        <v>36</v>
      </c>
    </row>
    <row r="60" spans="1:15" x14ac:dyDescent="0.35">
      <c r="A60" s="23" t="s">
        <v>449</v>
      </c>
      <c r="B60" s="23" t="s">
        <v>450</v>
      </c>
      <c r="C60" s="23" t="s">
        <v>2525</v>
      </c>
      <c r="D60" s="23">
        <v>11849</v>
      </c>
      <c r="E60" s="23">
        <v>0.75</v>
      </c>
      <c r="F60" s="23" t="s">
        <v>47</v>
      </c>
      <c r="G60" s="23" t="s">
        <v>822</v>
      </c>
      <c r="I60" s="23" t="s">
        <v>2878</v>
      </c>
      <c r="J60" s="23" t="s">
        <v>2879</v>
      </c>
      <c r="K60" s="23" t="s">
        <v>2525</v>
      </c>
      <c r="L60" s="23">
        <v>32606</v>
      </c>
      <c r="M60" s="23">
        <v>0.75</v>
      </c>
      <c r="N60" s="23" t="s">
        <v>50</v>
      </c>
      <c r="O60" s="23" t="s">
        <v>36</v>
      </c>
    </row>
    <row r="61" spans="1:15" x14ac:dyDescent="0.35">
      <c r="A61" s="23" t="s">
        <v>2841</v>
      </c>
      <c r="B61" s="23" t="s">
        <v>2842</v>
      </c>
      <c r="C61" s="23" t="s">
        <v>2522</v>
      </c>
      <c r="D61" s="23">
        <v>11485</v>
      </c>
      <c r="E61" s="23">
        <v>0.82099999999999995</v>
      </c>
      <c r="F61" s="23" t="s">
        <v>42</v>
      </c>
      <c r="G61" s="23" t="s">
        <v>36</v>
      </c>
      <c r="I61" s="23" t="s">
        <v>433</v>
      </c>
      <c r="J61" s="23" t="s">
        <v>434</v>
      </c>
      <c r="K61" s="23" t="s">
        <v>2525</v>
      </c>
      <c r="L61" s="23">
        <v>32606</v>
      </c>
      <c r="M61" s="23">
        <v>0.75</v>
      </c>
      <c r="N61" s="23" t="s">
        <v>144</v>
      </c>
      <c r="O61" s="23" t="s">
        <v>822</v>
      </c>
    </row>
    <row r="62" spans="1:15" x14ac:dyDescent="0.35">
      <c r="A62" s="23" t="s">
        <v>1029</v>
      </c>
      <c r="B62" s="23" t="s">
        <v>1030</v>
      </c>
      <c r="C62" s="23" t="s">
        <v>2525</v>
      </c>
      <c r="D62" s="23">
        <v>11849</v>
      </c>
      <c r="E62" s="23">
        <v>0.75</v>
      </c>
      <c r="F62" s="23" t="s">
        <v>36</v>
      </c>
      <c r="G62" s="23" t="s">
        <v>822</v>
      </c>
      <c r="I62" s="23" t="s">
        <v>5037</v>
      </c>
      <c r="J62" s="23" t="s">
        <v>5038</v>
      </c>
      <c r="K62" s="23" t="s">
        <v>2525</v>
      </c>
      <c r="L62" s="23">
        <v>44992</v>
      </c>
      <c r="M62" s="23">
        <v>0.745</v>
      </c>
      <c r="N62" s="23" t="s">
        <v>106</v>
      </c>
      <c r="O62" s="23" t="s">
        <v>36</v>
      </c>
    </row>
    <row r="63" spans="1:15" x14ac:dyDescent="0.35">
      <c r="A63" s="23" t="s">
        <v>2160</v>
      </c>
      <c r="B63" s="23" t="s">
        <v>2161</v>
      </c>
      <c r="C63" s="23" t="s">
        <v>2525</v>
      </c>
      <c r="D63" s="23">
        <v>11849</v>
      </c>
      <c r="E63" s="23">
        <v>0.75</v>
      </c>
      <c r="F63" s="23" t="s">
        <v>47</v>
      </c>
      <c r="G63" s="23" t="s">
        <v>822</v>
      </c>
      <c r="I63" s="23" t="s">
        <v>3638</v>
      </c>
      <c r="J63" s="23" t="s">
        <v>3639</v>
      </c>
      <c r="K63" s="23" t="s">
        <v>2525</v>
      </c>
      <c r="L63" s="23">
        <v>32606</v>
      </c>
      <c r="M63" s="23">
        <v>0.75</v>
      </c>
      <c r="N63" s="23" t="s">
        <v>106</v>
      </c>
      <c r="O63" s="23" t="s">
        <v>822</v>
      </c>
    </row>
    <row r="64" spans="1:15" x14ac:dyDescent="0.35">
      <c r="A64" s="23" t="s">
        <v>2566</v>
      </c>
      <c r="B64" s="23" t="s">
        <v>2567</v>
      </c>
      <c r="C64" s="23" t="s">
        <v>2525</v>
      </c>
      <c r="D64" s="23">
        <v>21114</v>
      </c>
      <c r="E64" s="23">
        <v>0.73799999999999999</v>
      </c>
      <c r="F64" s="23" t="s">
        <v>81</v>
      </c>
      <c r="G64" s="23" t="s">
        <v>822</v>
      </c>
      <c r="I64" s="23" t="s">
        <v>2861</v>
      </c>
      <c r="J64" s="23" t="s">
        <v>2862</v>
      </c>
      <c r="K64" s="23" t="s">
        <v>2518</v>
      </c>
      <c r="L64" s="23">
        <v>13895</v>
      </c>
      <c r="M64" s="23">
        <v>2.7959999999999998</v>
      </c>
      <c r="N64" s="23" t="s">
        <v>42</v>
      </c>
      <c r="O64" s="23" t="s">
        <v>36</v>
      </c>
    </row>
    <row r="65" spans="1:15" x14ac:dyDescent="0.35">
      <c r="A65" s="23" t="s">
        <v>2134</v>
      </c>
      <c r="B65" s="23" t="s">
        <v>2135</v>
      </c>
      <c r="C65" s="23" t="s">
        <v>2525</v>
      </c>
      <c r="D65" s="23">
        <v>21100</v>
      </c>
      <c r="E65" s="23">
        <v>0.74</v>
      </c>
      <c r="F65" s="23" t="s">
        <v>35</v>
      </c>
      <c r="G65" s="23" t="s">
        <v>822</v>
      </c>
      <c r="I65" s="23" t="s">
        <v>2890</v>
      </c>
      <c r="J65" s="23" t="s">
        <v>2891</v>
      </c>
      <c r="K65" s="23" t="s">
        <v>2522</v>
      </c>
      <c r="L65" s="23">
        <v>29185</v>
      </c>
      <c r="M65" s="23">
        <v>0.99</v>
      </c>
      <c r="N65" s="23" t="s">
        <v>39</v>
      </c>
      <c r="O65" s="23" t="s">
        <v>36</v>
      </c>
    </row>
    <row r="66" spans="1:15" x14ac:dyDescent="0.35">
      <c r="A66" s="23" t="s">
        <v>2126</v>
      </c>
      <c r="B66" s="23" t="s">
        <v>2127</v>
      </c>
      <c r="C66" s="23" t="s">
        <v>2518</v>
      </c>
      <c r="D66" s="23">
        <v>5600</v>
      </c>
      <c r="E66" s="23">
        <v>2.448</v>
      </c>
      <c r="F66" s="23" t="s">
        <v>39</v>
      </c>
      <c r="G66" s="23" t="s">
        <v>822</v>
      </c>
      <c r="I66" s="23" t="s">
        <v>2888</v>
      </c>
      <c r="J66" s="23" t="s">
        <v>2889</v>
      </c>
      <c r="K66" s="23" t="s">
        <v>2522</v>
      </c>
      <c r="L66" s="23">
        <v>25734</v>
      </c>
      <c r="M66" s="23">
        <v>1.3</v>
      </c>
      <c r="N66" s="23" t="s">
        <v>68</v>
      </c>
      <c r="O66" s="23" t="s">
        <v>36</v>
      </c>
    </row>
    <row r="67" spans="1:15" x14ac:dyDescent="0.35">
      <c r="I67" s="23" t="s">
        <v>2154</v>
      </c>
      <c r="J67" s="23" t="s">
        <v>2155</v>
      </c>
      <c r="K67" s="23" t="s">
        <v>2518</v>
      </c>
      <c r="L67" s="23">
        <v>19410</v>
      </c>
      <c r="M67" s="23">
        <v>2</v>
      </c>
      <c r="N67" s="23" t="s">
        <v>81</v>
      </c>
      <c r="O67" s="23" t="s">
        <v>36</v>
      </c>
    </row>
    <row r="68" spans="1:15" x14ac:dyDescent="0.35">
      <c r="I68" s="23" t="s">
        <v>2148</v>
      </c>
      <c r="J68" s="23" t="s">
        <v>2149</v>
      </c>
      <c r="K68" s="23" t="s">
        <v>2525</v>
      </c>
      <c r="L68" s="23">
        <v>32232</v>
      </c>
      <c r="M68" s="23">
        <v>0.77900000000000003</v>
      </c>
      <c r="N68" s="23" t="s">
        <v>71</v>
      </c>
      <c r="O68" s="23" t="s">
        <v>822</v>
      </c>
    </row>
    <row r="69" spans="1:15" x14ac:dyDescent="0.35">
      <c r="I69" s="23" t="s">
        <v>435</v>
      </c>
      <c r="J69" s="23" t="s">
        <v>436</v>
      </c>
      <c r="K69" s="23" t="s">
        <v>2522</v>
      </c>
      <c r="L69" s="23">
        <v>25583</v>
      </c>
      <c r="M69" s="23">
        <v>1.3149999999999999</v>
      </c>
      <c r="N69" s="23" t="s">
        <v>144</v>
      </c>
      <c r="O69" s="23" t="s">
        <v>36</v>
      </c>
    </row>
    <row r="70" spans="1:15" x14ac:dyDescent="0.35">
      <c r="I70" s="23" t="s">
        <v>528</v>
      </c>
      <c r="J70" s="23" t="s">
        <v>529</v>
      </c>
      <c r="K70" s="23" t="s">
        <v>2525</v>
      </c>
      <c r="L70" s="23">
        <v>32606</v>
      </c>
      <c r="M70" s="23">
        <v>0.75</v>
      </c>
      <c r="N70" s="23" t="s">
        <v>36</v>
      </c>
      <c r="O70" s="23" t="s">
        <v>822</v>
      </c>
    </row>
    <row r="71" spans="1:15" x14ac:dyDescent="0.35">
      <c r="I71" s="23" t="s">
        <v>437</v>
      </c>
      <c r="J71" s="23" t="s">
        <v>438</v>
      </c>
      <c r="K71" s="23" t="s">
        <v>2518</v>
      </c>
      <c r="L71" s="23">
        <v>18018</v>
      </c>
      <c r="M71" s="23">
        <v>2.1890000000000001</v>
      </c>
      <c r="N71" s="23" t="s">
        <v>36</v>
      </c>
      <c r="O71" s="23" t="s">
        <v>36</v>
      </c>
    </row>
    <row r="72" spans="1:15" x14ac:dyDescent="0.35">
      <c r="I72" s="23" t="s">
        <v>2872</v>
      </c>
      <c r="J72" s="23" t="s">
        <v>2873</v>
      </c>
      <c r="K72" s="23" t="s">
        <v>2522</v>
      </c>
      <c r="L72" s="23">
        <v>21393</v>
      </c>
      <c r="M72" s="23">
        <v>1.752</v>
      </c>
      <c r="N72" s="23" t="s">
        <v>39</v>
      </c>
      <c r="O72" s="23" t="s">
        <v>36</v>
      </c>
    </row>
    <row r="73" spans="1:15" x14ac:dyDescent="0.35">
      <c r="I73" s="23" t="s">
        <v>2152</v>
      </c>
      <c r="J73" s="23" t="s">
        <v>2153</v>
      </c>
      <c r="K73" s="23" t="s">
        <v>2525</v>
      </c>
      <c r="L73" s="23">
        <v>32606</v>
      </c>
      <c r="M73" s="23">
        <v>0.75</v>
      </c>
      <c r="N73" s="23" t="s">
        <v>81</v>
      </c>
      <c r="O73" s="23" t="s">
        <v>822</v>
      </c>
    </row>
    <row r="74" spans="1:15" x14ac:dyDescent="0.35">
      <c r="I74" s="23" t="s">
        <v>3626</v>
      </c>
      <c r="J74" s="23" t="s">
        <v>3627</v>
      </c>
      <c r="K74" s="23" t="s">
        <v>2522</v>
      </c>
      <c r="L74" s="23">
        <v>29381</v>
      </c>
      <c r="M74" s="23">
        <v>0.97599999999999998</v>
      </c>
      <c r="N74" s="23" t="s">
        <v>76</v>
      </c>
      <c r="O74" s="23" t="s">
        <v>822</v>
      </c>
    </row>
    <row r="75" spans="1:15" x14ac:dyDescent="0.35">
      <c r="I75" s="23" t="s">
        <v>3628</v>
      </c>
      <c r="J75" s="23" t="s">
        <v>3629</v>
      </c>
      <c r="K75" s="23" t="s">
        <v>2518</v>
      </c>
      <c r="L75" s="23">
        <v>12816</v>
      </c>
      <c r="M75" s="23">
        <v>2.9790000000000001</v>
      </c>
      <c r="N75" s="23" t="s">
        <v>76</v>
      </c>
      <c r="O75" s="23" t="s">
        <v>822</v>
      </c>
    </row>
    <row r="76" spans="1:15" x14ac:dyDescent="0.35">
      <c r="I76" s="23" t="s">
        <v>3634</v>
      </c>
      <c r="J76" s="23" t="s">
        <v>3635</v>
      </c>
      <c r="K76" s="23" t="s">
        <v>2525</v>
      </c>
      <c r="L76" s="23">
        <v>32606</v>
      </c>
      <c r="M76" s="23">
        <v>0.75</v>
      </c>
      <c r="N76" s="23" t="s">
        <v>106</v>
      </c>
      <c r="O76" s="23" t="s">
        <v>36</v>
      </c>
    </row>
    <row r="77" spans="1:15" x14ac:dyDescent="0.35">
      <c r="I77" s="23" t="s">
        <v>2868</v>
      </c>
      <c r="J77" s="23" t="s">
        <v>2869</v>
      </c>
      <c r="K77" s="23" t="s">
        <v>2525</v>
      </c>
      <c r="L77" s="23">
        <v>32489</v>
      </c>
      <c r="M77" s="23">
        <v>0.76</v>
      </c>
      <c r="N77" s="23" t="s">
        <v>50</v>
      </c>
      <c r="O77" s="23" t="s">
        <v>36</v>
      </c>
    </row>
    <row r="78" spans="1:15" x14ac:dyDescent="0.35">
      <c r="I78" s="23" t="s">
        <v>2855</v>
      </c>
      <c r="J78" s="23" t="s">
        <v>2856</v>
      </c>
      <c r="K78" s="23" t="s">
        <v>2536</v>
      </c>
      <c r="L78" s="23">
        <v>4172</v>
      </c>
      <c r="M78" s="23">
        <v>5.0439999999999996</v>
      </c>
      <c r="N78" s="23" t="s">
        <v>42</v>
      </c>
      <c r="O78" s="23" t="s">
        <v>36</v>
      </c>
    </row>
    <row r="79" spans="1:15" x14ac:dyDescent="0.35">
      <c r="I79" s="23" t="s">
        <v>2863</v>
      </c>
      <c r="J79" s="23" t="s">
        <v>2864</v>
      </c>
      <c r="K79" s="23" t="s">
        <v>2517</v>
      </c>
      <c r="L79" s="23">
        <v>9202</v>
      </c>
      <c r="M79" s="23">
        <v>3.6579999999999999</v>
      </c>
      <c r="N79" s="23" t="s">
        <v>36</v>
      </c>
      <c r="O79" s="23" t="s">
        <v>36</v>
      </c>
    </row>
    <row r="80" spans="1:15" x14ac:dyDescent="0.35">
      <c r="I80" s="23" t="s">
        <v>2548</v>
      </c>
      <c r="J80" s="23" t="s">
        <v>2549</v>
      </c>
      <c r="K80" s="23" t="s">
        <v>2525</v>
      </c>
      <c r="L80" s="23">
        <v>32606</v>
      </c>
      <c r="M80" s="23">
        <v>0.75</v>
      </c>
      <c r="N80" s="23" t="s">
        <v>81</v>
      </c>
      <c r="O80" s="23" t="s">
        <v>822</v>
      </c>
    </row>
    <row r="81" spans="9:15" x14ac:dyDescent="0.35">
      <c r="I81" s="23" t="s">
        <v>2882</v>
      </c>
      <c r="J81" s="23" t="s">
        <v>2883</v>
      </c>
      <c r="K81" s="23" t="s">
        <v>2525</v>
      </c>
      <c r="L81" s="23">
        <v>32606</v>
      </c>
      <c r="M81" s="23">
        <v>0.75</v>
      </c>
      <c r="N81" s="23" t="s">
        <v>53</v>
      </c>
      <c r="O81" s="23" t="s">
        <v>822</v>
      </c>
    </row>
    <row r="82" spans="9:15" x14ac:dyDescent="0.35">
      <c r="I82" s="23" t="s">
        <v>2550</v>
      </c>
      <c r="J82" s="23" t="s">
        <v>2551</v>
      </c>
      <c r="K82" s="23" t="s">
        <v>2525</v>
      </c>
      <c r="L82" s="23">
        <v>58881</v>
      </c>
      <c r="M82" s="23">
        <v>0.54300000000000004</v>
      </c>
      <c r="N82" s="23" t="s">
        <v>85</v>
      </c>
      <c r="O82" s="23" t="s">
        <v>36</v>
      </c>
    </row>
    <row r="83" spans="9:15" x14ac:dyDescent="0.35">
      <c r="I83" s="23" t="s">
        <v>439</v>
      </c>
      <c r="J83" s="23" t="s">
        <v>440</v>
      </c>
      <c r="K83" s="23" t="s">
        <v>2525</v>
      </c>
      <c r="L83" s="23">
        <v>32606</v>
      </c>
      <c r="M83" s="23">
        <v>0.75</v>
      </c>
      <c r="N83" s="23" t="s">
        <v>42</v>
      </c>
      <c r="O83" s="23" t="s">
        <v>822</v>
      </c>
    </row>
    <row r="84" spans="9:15" x14ac:dyDescent="0.35">
      <c r="I84" s="23" t="s">
        <v>1012</v>
      </c>
      <c r="J84" s="23" t="s">
        <v>1013</v>
      </c>
      <c r="K84" s="23" t="s">
        <v>2525</v>
      </c>
      <c r="L84" s="23">
        <v>32606</v>
      </c>
      <c r="M84" s="23">
        <v>0.75</v>
      </c>
      <c r="N84" s="23" t="s">
        <v>76</v>
      </c>
      <c r="O84" s="23" t="s">
        <v>822</v>
      </c>
    </row>
    <row r="85" spans="9:15" x14ac:dyDescent="0.35">
      <c r="I85" s="23" t="s">
        <v>2870</v>
      </c>
      <c r="J85" s="23" t="s">
        <v>2871</v>
      </c>
      <c r="K85" s="23" t="s">
        <v>2525</v>
      </c>
      <c r="L85" s="23">
        <v>32606</v>
      </c>
      <c r="M85" s="23">
        <v>0.75</v>
      </c>
      <c r="N85" s="23" t="s">
        <v>50</v>
      </c>
      <c r="O85" s="23" t="s">
        <v>36</v>
      </c>
    </row>
    <row r="86" spans="9:15" x14ac:dyDescent="0.35">
      <c r="I86" s="23" t="s">
        <v>2880</v>
      </c>
      <c r="J86" s="23" t="s">
        <v>2881</v>
      </c>
      <c r="K86" s="23" t="s">
        <v>2525</v>
      </c>
      <c r="L86" s="23">
        <v>58293</v>
      </c>
      <c r="M86" s="23">
        <v>0.63600000000000001</v>
      </c>
      <c r="N86" s="23" t="s">
        <v>39</v>
      </c>
      <c r="O86" s="23" t="s">
        <v>36</v>
      </c>
    </row>
    <row r="87" spans="9:15" x14ac:dyDescent="0.35">
      <c r="I87" s="23" t="s">
        <v>1014</v>
      </c>
      <c r="J87" s="23" t="s">
        <v>1015</v>
      </c>
      <c r="K87" s="23" t="s">
        <v>2536</v>
      </c>
      <c r="L87" s="23">
        <v>4622</v>
      </c>
      <c r="M87" s="23">
        <v>4.8769999999999998</v>
      </c>
      <c r="N87" s="23" t="s">
        <v>53</v>
      </c>
      <c r="O87" s="23" t="s">
        <v>36</v>
      </c>
    </row>
    <row r="88" spans="9:15" x14ac:dyDescent="0.35">
      <c r="I88" s="23" t="s">
        <v>5016</v>
      </c>
      <c r="J88" s="23" t="s">
        <v>5017</v>
      </c>
      <c r="K88" s="23" t="s">
        <v>2536</v>
      </c>
      <c r="L88" s="23">
        <v>2832</v>
      </c>
      <c r="M88" s="23">
        <v>5.6689999999999996</v>
      </c>
      <c r="N88" s="23" t="s">
        <v>36</v>
      </c>
      <c r="O88" s="23" t="s">
        <v>36</v>
      </c>
    </row>
    <row r="89" spans="9:15" x14ac:dyDescent="0.35">
      <c r="I89" s="23" t="s">
        <v>2876</v>
      </c>
      <c r="J89" s="23" t="s">
        <v>2877</v>
      </c>
      <c r="K89" s="23" t="s">
        <v>2522</v>
      </c>
      <c r="L89" s="23">
        <v>21165</v>
      </c>
      <c r="M89" s="23">
        <v>1.78</v>
      </c>
      <c r="N89" s="23" t="s">
        <v>53</v>
      </c>
      <c r="O89" s="23" t="s">
        <v>36</v>
      </c>
    </row>
    <row r="90" spans="9:15" x14ac:dyDescent="0.35">
      <c r="I90" s="23" t="s">
        <v>2116</v>
      </c>
      <c r="J90" s="23" t="s">
        <v>2117</v>
      </c>
      <c r="K90" s="23" t="s">
        <v>2525</v>
      </c>
      <c r="L90" s="23">
        <v>32606</v>
      </c>
      <c r="M90" s="23">
        <v>0.75</v>
      </c>
      <c r="N90" s="23" t="s">
        <v>85</v>
      </c>
      <c r="O90" s="23" t="s">
        <v>822</v>
      </c>
    </row>
    <row r="91" spans="9:15" x14ac:dyDescent="0.35">
      <c r="I91" s="23" t="s">
        <v>5031</v>
      </c>
      <c r="J91" s="23" t="s">
        <v>5032</v>
      </c>
      <c r="K91" s="23" t="s">
        <v>2525</v>
      </c>
      <c r="L91" s="23">
        <v>32606</v>
      </c>
      <c r="M91" s="23">
        <v>0.75</v>
      </c>
      <c r="N91" s="23" t="s">
        <v>81</v>
      </c>
      <c r="O91" s="23" t="s">
        <v>36</v>
      </c>
    </row>
    <row r="92" spans="9:15" x14ac:dyDescent="0.35">
      <c r="I92" s="23" t="s">
        <v>443</v>
      </c>
      <c r="J92" s="23" t="s">
        <v>444</v>
      </c>
      <c r="K92" s="23" t="s">
        <v>2525</v>
      </c>
      <c r="L92" s="23">
        <v>32606</v>
      </c>
      <c r="M92" s="23">
        <v>0.75</v>
      </c>
      <c r="N92" s="23" t="s">
        <v>42</v>
      </c>
      <c r="O92" s="23" t="s">
        <v>822</v>
      </c>
    </row>
    <row r="93" spans="9:15" x14ac:dyDescent="0.35">
      <c r="I93" s="23" t="s">
        <v>445</v>
      </c>
      <c r="J93" s="23" t="s">
        <v>446</v>
      </c>
      <c r="K93" s="23" t="s">
        <v>2525</v>
      </c>
      <c r="L93" s="23">
        <v>32606</v>
      </c>
      <c r="M93" s="23">
        <v>0.75</v>
      </c>
      <c r="N93" s="23" t="s">
        <v>36</v>
      </c>
      <c r="O93" s="23" t="s">
        <v>822</v>
      </c>
    </row>
    <row r="94" spans="9:15" x14ac:dyDescent="0.35">
      <c r="I94" s="23" t="s">
        <v>1018</v>
      </c>
      <c r="J94" s="23" t="s">
        <v>1019</v>
      </c>
      <c r="K94" s="23" t="s">
        <v>2525</v>
      </c>
      <c r="L94" s="23">
        <v>32606</v>
      </c>
      <c r="M94" s="23">
        <v>0.75</v>
      </c>
      <c r="N94" s="23" t="s">
        <v>36</v>
      </c>
      <c r="O94" s="23" t="s">
        <v>822</v>
      </c>
    </row>
    <row r="95" spans="9:15" x14ac:dyDescent="0.35">
      <c r="I95" s="23" t="s">
        <v>1020</v>
      </c>
      <c r="J95" s="23" t="s">
        <v>1021</v>
      </c>
      <c r="K95" s="23" t="s">
        <v>2525</v>
      </c>
      <c r="L95" s="23">
        <v>32606</v>
      </c>
      <c r="M95" s="23">
        <v>0.75</v>
      </c>
      <c r="N95" s="23" t="s">
        <v>36</v>
      </c>
      <c r="O95" s="23" t="s">
        <v>822</v>
      </c>
    </row>
    <row r="96" spans="9:15" x14ac:dyDescent="0.35">
      <c r="I96" s="23" t="s">
        <v>2174</v>
      </c>
      <c r="J96" s="23" t="s">
        <v>2175</v>
      </c>
      <c r="K96" s="23" t="s">
        <v>2522</v>
      </c>
      <c r="L96" s="23">
        <v>28589</v>
      </c>
      <c r="M96" s="23">
        <v>1.048</v>
      </c>
      <c r="N96" s="23" t="s">
        <v>81</v>
      </c>
      <c r="O96" s="23" t="s">
        <v>36</v>
      </c>
    </row>
    <row r="97" spans="9:15" x14ac:dyDescent="0.35">
      <c r="I97" s="23" t="s">
        <v>1022</v>
      </c>
      <c r="J97" s="23" t="s">
        <v>1023</v>
      </c>
      <c r="K97" s="23" t="s">
        <v>2525</v>
      </c>
      <c r="L97" s="23">
        <v>32606</v>
      </c>
      <c r="M97" s="23">
        <v>0.75</v>
      </c>
      <c r="N97" s="23" t="s">
        <v>71</v>
      </c>
      <c r="O97" s="23" t="s">
        <v>822</v>
      </c>
    </row>
    <row r="98" spans="9:15" x14ac:dyDescent="0.35">
      <c r="I98" s="23" t="s">
        <v>1024</v>
      </c>
      <c r="J98" s="23" t="s">
        <v>1025</v>
      </c>
      <c r="K98" s="23" t="s">
        <v>2525</v>
      </c>
      <c r="L98" s="23">
        <v>32606</v>
      </c>
      <c r="M98" s="23">
        <v>0.75</v>
      </c>
      <c r="N98" s="23" t="s">
        <v>96</v>
      </c>
      <c r="O98" s="23" t="s">
        <v>822</v>
      </c>
    </row>
    <row r="99" spans="9:15" x14ac:dyDescent="0.35">
      <c r="I99" s="23" t="s">
        <v>5020</v>
      </c>
      <c r="J99" s="23" t="s">
        <v>5021</v>
      </c>
      <c r="K99" s="23" t="s">
        <v>2517</v>
      </c>
      <c r="L99" s="23">
        <v>8416</v>
      </c>
      <c r="M99" s="23">
        <v>3.8319999999999999</v>
      </c>
      <c r="N99" s="23" t="s">
        <v>36</v>
      </c>
      <c r="O99" s="23" t="s">
        <v>36</v>
      </c>
    </row>
    <row r="100" spans="9:15" x14ac:dyDescent="0.35">
      <c r="I100" s="23" t="s">
        <v>2560</v>
      </c>
      <c r="J100" s="23" t="s">
        <v>2561</v>
      </c>
      <c r="K100" s="23" t="s">
        <v>2525</v>
      </c>
      <c r="L100" s="23">
        <v>31729</v>
      </c>
      <c r="M100" s="23">
        <v>0.81200000000000006</v>
      </c>
      <c r="N100" s="23" t="s">
        <v>50</v>
      </c>
      <c r="O100" s="23" t="s">
        <v>36</v>
      </c>
    </row>
    <row r="101" spans="9:15" x14ac:dyDescent="0.35">
      <c r="I101" s="23" t="s">
        <v>447</v>
      </c>
      <c r="J101" s="23" t="s">
        <v>448</v>
      </c>
      <c r="K101" s="23" t="s">
        <v>2518</v>
      </c>
      <c r="L101" s="23">
        <v>18838</v>
      </c>
      <c r="M101" s="23">
        <v>2.073</v>
      </c>
      <c r="N101" s="23" t="s">
        <v>53</v>
      </c>
      <c r="O101" s="23" t="s">
        <v>36</v>
      </c>
    </row>
    <row r="102" spans="9:15" x14ac:dyDescent="0.35">
      <c r="I102" s="23" t="s">
        <v>1026</v>
      </c>
      <c r="J102" s="23" t="s">
        <v>1027</v>
      </c>
      <c r="K102" s="23" t="s">
        <v>2518</v>
      </c>
      <c r="L102" s="23">
        <v>19884</v>
      </c>
      <c r="M102" s="23">
        <v>1.94</v>
      </c>
      <c r="N102" s="23" t="s">
        <v>36</v>
      </c>
      <c r="O102" s="23" t="s">
        <v>36</v>
      </c>
    </row>
    <row r="103" spans="9:15" x14ac:dyDescent="0.35">
      <c r="I103" s="23" t="s">
        <v>524</v>
      </c>
      <c r="J103" s="23" t="s">
        <v>525</v>
      </c>
      <c r="K103" s="23" t="s">
        <v>2518</v>
      </c>
      <c r="L103" s="23">
        <v>18948</v>
      </c>
      <c r="M103" s="23">
        <v>2.0590000000000002</v>
      </c>
      <c r="N103" s="23" t="s">
        <v>76</v>
      </c>
      <c r="O103" s="23" t="s">
        <v>36</v>
      </c>
    </row>
    <row r="104" spans="9:15" x14ac:dyDescent="0.35">
      <c r="I104" s="23" t="s">
        <v>2866</v>
      </c>
      <c r="J104" s="23" t="s">
        <v>2867</v>
      </c>
      <c r="K104" s="23" t="s">
        <v>2522</v>
      </c>
      <c r="L104" s="23">
        <v>25834</v>
      </c>
      <c r="M104" s="23">
        <v>1.2909999999999999</v>
      </c>
      <c r="N104" s="23" t="s">
        <v>81</v>
      </c>
      <c r="O104" s="23" t="s">
        <v>36</v>
      </c>
    </row>
    <row r="105" spans="9:15" x14ac:dyDescent="0.35">
      <c r="I105" s="23" t="s">
        <v>451</v>
      </c>
      <c r="J105" s="23" t="s">
        <v>452</v>
      </c>
      <c r="K105" s="23" t="s">
        <v>2525</v>
      </c>
      <c r="L105" s="23">
        <v>32606</v>
      </c>
      <c r="M105" s="23">
        <v>0.75</v>
      </c>
      <c r="N105" s="23" t="s">
        <v>36</v>
      </c>
      <c r="O105" s="23" t="s">
        <v>822</v>
      </c>
    </row>
    <row r="106" spans="9:15" x14ac:dyDescent="0.35">
      <c r="I106" s="23" t="s">
        <v>2851</v>
      </c>
      <c r="J106" s="23" t="s">
        <v>2852</v>
      </c>
      <c r="K106" s="23" t="s">
        <v>2536</v>
      </c>
      <c r="L106" s="23">
        <v>3149</v>
      </c>
      <c r="M106" s="23">
        <v>5.4980000000000002</v>
      </c>
      <c r="N106" s="23" t="s">
        <v>76</v>
      </c>
      <c r="O106" s="23" t="s">
        <v>36</v>
      </c>
    </row>
    <row r="107" spans="9:15" x14ac:dyDescent="0.35">
      <c r="I107" s="23" t="s">
        <v>1028</v>
      </c>
      <c r="J107" s="23" t="s">
        <v>2547</v>
      </c>
      <c r="K107" s="23" t="s">
        <v>2525</v>
      </c>
      <c r="L107" s="23">
        <v>32606</v>
      </c>
      <c r="M107" s="23">
        <v>0.75</v>
      </c>
      <c r="N107" s="23" t="s">
        <v>68</v>
      </c>
      <c r="O107" s="23" t="s">
        <v>822</v>
      </c>
    </row>
    <row r="108" spans="9:15" x14ac:dyDescent="0.35">
      <c r="I108" s="23" t="s">
        <v>530</v>
      </c>
      <c r="J108" s="23" t="s">
        <v>531</v>
      </c>
      <c r="K108" s="23" t="s">
        <v>2525</v>
      </c>
      <c r="L108" s="23">
        <v>58250</v>
      </c>
      <c r="M108" s="23">
        <v>0.64100000000000001</v>
      </c>
      <c r="N108" s="23" t="s">
        <v>53</v>
      </c>
      <c r="O108" s="23" t="s">
        <v>36</v>
      </c>
    </row>
    <row r="109" spans="9:15" x14ac:dyDescent="0.35">
      <c r="I109" s="23" t="s">
        <v>1031</v>
      </c>
      <c r="J109" s="23" t="s">
        <v>1032</v>
      </c>
      <c r="K109" s="23" t="s">
        <v>2525</v>
      </c>
      <c r="L109" s="23">
        <v>32606</v>
      </c>
      <c r="M109" s="23">
        <v>0.75</v>
      </c>
      <c r="N109" s="23" t="s">
        <v>71</v>
      </c>
      <c r="O109" s="23" t="s">
        <v>822</v>
      </c>
    </row>
    <row r="110" spans="9:15" x14ac:dyDescent="0.35">
      <c r="I110" s="23" t="s">
        <v>520</v>
      </c>
      <c r="J110" s="23" t="s">
        <v>521</v>
      </c>
      <c r="K110" s="23" t="s">
        <v>2518</v>
      </c>
      <c r="L110" s="23">
        <v>13299</v>
      </c>
      <c r="M110" s="23">
        <v>2.8980000000000001</v>
      </c>
      <c r="N110" s="23" t="s">
        <v>36</v>
      </c>
      <c r="O110" s="23" t="s">
        <v>36</v>
      </c>
    </row>
    <row r="111" spans="9:15" x14ac:dyDescent="0.35">
      <c r="I111" s="23" t="s">
        <v>2545</v>
      </c>
      <c r="J111" s="23" t="s">
        <v>2546</v>
      </c>
      <c r="K111" s="23" t="s">
        <v>2525</v>
      </c>
      <c r="L111" s="23">
        <v>32606</v>
      </c>
      <c r="M111" s="23">
        <v>0.75</v>
      </c>
      <c r="N111" s="23" t="s">
        <v>39</v>
      </c>
      <c r="O111" s="23" t="s">
        <v>822</v>
      </c>
    </row>
    <row r="112" spans="9:15" x14ac:dyDescent="0.35">
      <c r="I112" s="23" t="s">
        <v>2168</v>
      </c>
      <c r="J112" s="23" t="s">
        <v>2169</v>
      </c>
      <c r="K112" s="23" t="s">
        <v>2525</v>
      </c>
      <c r="L112" s="23">
        <v>32606</v>
      </c>
      <c r="M112" s="23">
        <v>0.75</v>
      </c>
      <c r="N112" s="23" t="s">
        <v>36</v>
      </c>
      <c r="O112" s="23" t="s">
        <v>822</v>
      </c>
    </row>
  </sheetData>
  <sheetProtection algorithmName="SHA-512" hashValue="FcVS05587aHmld4DPnFELNyuHPf88/o1pDmw2J/bcrB2NznSvY7r0rCJ+ULDQTlSGJxnrJnWoloWrZLAARlBzg==" saltValue="5qxdeppMdY2Z6T+4ghxOAQ==" spinCount="100000" sheet="1" objects="1" scenarios="1"/>
  <autoFilter ref="A2:O2" xr:uid="{00000000-0001-0000-0600-000000000000}"/>
  <sortState xmlns:xlrd2="http://schemas.microsoft.com/office/spreadsheetml/2017/richdata2" ref="I3:O112">
    <sortCondition ref="J3:J11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1"/>
  <sheetViews>
    <sheetView zoomScale="80" zoomScaleNormal="80" workbookViewId="0">
      <selection activeCell="T33" sqref="T33"/>
    </sheetView>
  </sheetViews>
  <sheetFormatPr baseColWidth="10" defaultRowHeight="12.75" x14ac:dyDescent="0.35"/>
  <cols>
    <col min="1" max="1" width="11.73046875" bestFit="1" customWidth="1"/>
    <col min="2" max="2" width="21.33203125" bestFit="1" customWidth="1"/>
    <col min="3" max="3" width="10.33203125" bestFit="1" customWidth="1"/>
    <col min="4" max="4" width="5.73046875" bestFit="1" customWidth="1"/>
    <col min="5" max="5" width="5.86328125" bestFit="1" customWidth="1"/>
    <col min="6" max="6" width="8.59765625" bestFit="1" customWidth="1"/>
    <col min="7" max="7" width="5.53125" bestFit="1" customWidth="1"/>
    <col min="8" max="8" width="5.53125" customWidth="1"/>
    <col min="9" max="9" width="11.73046875" bestFit="1" customWidth="1"/>
    <col min="10" max="10" width="23.59765625" bestFit="1" customWidth="1"/>
    <col min="11" max="11" width="10.33203125" bestFit="1" customWidth="1"/>
    <col min="12" max="12" width="5.73046875" bestFit="1" customWidth="1"/>
    <col min="13" max="13" width="5.86328125" bestFit="1" customWidth="1"/>
    <col min="14" max="14" width="8.59765625" bestFit="1" customWidth="1"/>
    <col min="15" max="15" width="5.5312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5749</v>
      </c>
      <c r="B3" s="23" t="s">
        <v>5750</v>
      </c>
      <c r="C3" s="23" t="s">
        <v>2525</v>
      </c>
      <c r="D3" s="23">
        <v>11849</v>
      </c>
      <c r="E3" s="23">
        <v>0.75</v>
      </c>
      <c r="F3" s="23" t="s">
        <v>36</v>
      </c>
      <c r="G3" s="23" t="s">
        <v>822</v>
      </c>
      <c r="I3" s="23" t="s">
        <v>5885</v>
      </c>
      <c r="J3" s="23" t="s">
        <v>5886</v>
      </c>
      <c r="K3" s="23" t="s">
        <v>2525</v>
      </c>
      <c r="L3" s="23">
        <v>32606</v>
      </c>
      <c r="M3" s="23">
        <v>0.75</v>
      </c>
      <c r="N3" s="23" t="s">
        <v>71</v>
      </c>
      <c r="O3" s="23" t="s">
        <v>822</v>
      </c>
    </row>
    <row r="4" spans="1:15" x14ac:dyDescent="0.35">
      <c r="A4" s="23" t="s">
        <v>5685</v>
      </c>
      <c r="B4" s="23" t="s">
        <v>5686</v>
      </c>
      <c r="C4" s="23" t="s">
        <v>2522</v>
      </c>
      <c r="D4" s="23">
        <v>9144</v>
      </c>
      <c r="E4" s="23">
        <v>1.371</v>
      </c>
      <c r="F4" s="23" t="s">
        <v>47</v>
      </c>
      <c r="G4" s="23" t="s">
        <v>36</v>
      </c>
      <c r="I4" s="23" t="s">
        <v>5677</v>
      </c>
      <c r="J4" s="23" t="s">
        <v>5678</v>
      </c>
      <c r="K4" s="23" t="s">
        <v>2517</v>
      </c>
      <c r="L4" s="23">
        <v>7383</v>
      </c>
      <c r="M4" s="23">
        <v>4.0650000000000004</v>
      </c>
      <c r="N4" s="23" t="s">
        <v>42</v>
      </c>
      <c r="O4" s="23" t="s">
        <v>36</v>
      </c>
    </row>
    <row r="5" spans="1:15" x14ac:dyDescent="0.35">
      <c r="A5" s="23" t="s">
        <v>5721</v>
      </c>
      <c r="B5" s="23" t="s">
        <v>5722</v>
      </c>
      <c r="C5" s="23" t="s">
        <v>2525</v>
      </c>
      <c r="D5" s="23">
        <v>11849</v>
      </c>
      <c r="E5" s="23">
        <v>0.75</v>
      </c>
      <c r="F5" s="23" t="s">
        <v>47</v>
      </c>
      <c r="G5" s="23" t="s">
        <v>822</v>
      </c>
      <c r="I5" s="23" t="s">
        <v>5871</v>
      </c>
      <c r="J5" s="23" t="s">
        <v>5872</v>
      </c>
      <c r="K5" s="23" t="s">
        <v>2525</v>
      </c>
      <c r="L5" s="23">
        <v>32606</v>
      </c>
      <c r="M5" s="23">
        <v>0.75</v>
      </c>
      <c r="N5" s="23" t="s">
        <v>81</v>
      </c>
      <c r="O5" s="23" t="s">
        <v>822</v>
      </c>
    </row>
    <row r="6" spans="1:15" x14ac:dyDescent="0.35">
      <c r="A6" s="23" t="s">
        <v>5771</v>
      </c>
      <c r="B6" s="23" t="s">
        <v>5772</v>
      </c>
      <c r="C6" s="23" t="s">
        <v>2525</v>
      </c>
      <c r="D6" s="23">
        <v>11849</v>
      </c>
      <c r="E6" s="23">
        <v>0.75</v>
      </c>
      <c r="F6" s="23" t="s">
        <v>81</v>
      </c>
      <c r="G6" s="23" t="s">
        <v>822</v>
      </c>
      <c r="I6" s="23" t="s">
        <v>5859</v>
      </c>
      <c r="J6" s="23" t="s">
        <v>5860</v>
      </c>
      <c r="K6" s="23" t="s">
        <v>2525</v>
      </c>
      <c r="L6" s="23">
        <v>32606</v>
      </c>
      <c r="M6" s="23">
        <v>0.75</v>
      </c>
      <c r="N6" s="23" t="s">
        <v>50</v>
      </c>
      <c r="O6" s="23" t="s">
        <v>36</v>
      </c>
    </row>
    <row r="7" spans="1:15" x14ac:dyDescent="0.35">
      <c r="A7" s="23" t="s">
        <v>5805</v>
      </c>
      <c r="B7" s="23" t="s">
        <v>5806</v>
      </c>
      <c r="C7" s="23" t="s">
        <v>2525</v>
      </c>
      <c r="D7" s="23">
        <v>16773</v>
      </c>
      <c r="E7" s="23">
        <v>0.74299999999999999</v>
      </c>
      <c r="F7" s="23" t="s">
        <v>76</v>
      </c>
      <c r="G7" s="23" t="s">
        <v>36</v>
      </c>
      <c r="I7" s="23" t="s">
        <v>5899</v>
      </c>
      <c r="J7" s="23" t="s">
        <v>5900</v>
      </c>
      <c r="K7" s="23" t="s">
        <v>2525</v>
      </c>
      <c r="L7" s="23">
        <v>32606</v>
      </c>
      <c r="M7" s="23">
        <v>0.75</v>
      </c>
      <c r="N7" s="23" t="s">
        <v>36</v>
      </c>
      <c r="O7" s="23" t="s">
        <v>822</v>
      </c>
    </row>
    <row r="8" spans="1:15" x14ac:dyDescent="0.35">
      <c r="A8" s="23" t="s">
        <v>5717</v>
      </c>
      <c r="B8" s="23" t="s">
        <v>5718</v>
      </c>
      <c r="C8" s="23" t="s">
        <v>2525</v>
      </c>
      <c r="D8" s="23">
        <v>11849</v>
      </c>
      <c r="E8" s="23">
        <v>0.75</v>
      </c>
      <c r="F8" s="23" t="s">
        <v>36</v>
      </c>
      <c r="G8" s="23" t="s">
        <v>822</v>
      </c>
      <c r="I8" s="23" t="s">
        <v>5781</v>
      </c>
      <c r="J8" s="23" t="s">
        <v>5782</v>
      </c>
      <c r="K8" s="23" t="s">
        <v>2522</v>
      </c>
      <c r="L8" s="23">
        <v>25322</v>
      </c>
      <c r="M8" s="23">
        <v>1.337</v>
      </c>
      <c r="N8" s="23" t="s">
        <v>85</v>
      </c>
      <c r="O8" s="23" t="s">
        <v>36</v>
      </c>
    </row>
    <row r="9" spans="1:15" x14ac:dyDescent="0.35">
      <c r="A9" s="23" t="s">
        <v>5661</v>
      </c>
      <c r="B9" s="23" t="s">
        <v>5662</v>
      </c>
      <c r="C9" s="23" t="s">
        <v>2536</v>
      </c>
      <c r="D9" s="23">
        <v>1155</v>
      </c>
      <c r="E9" s="23">
        <v>5.5060000000000002</v>
      </c>
      <c r="F9" s="23" t="s">
        <v>68</v>
      </c>
      <c r="G9" s="23" t="s">
        <v>36</v>
      </c>
      <c r="I9" s="23" t="s">
        <v>5857</v>
      </c>
      <c r="J9" s="23" t="s">
        <v>5858</v>
      </c>
      <c r="K9" s="23" t="s">
        <v>2525</v>
      </c>
      <c r="L9" s="23">
        <v>32606</v>
      </c>
      <c r="M9" s="23">
        <v>0.75</v>
      </c>
      <c r="N9" s="23" t="s">
        <v>68</v>
      </c>
      <c r="O9" s="23" t="s">
        <v>36</v>
      </c>
    </row>
    <row r="10" spans="1:15" x14ac:dyDescent="0.35">
      <c r="A10" s="23" t="s">
        <v>5783</v>
      </c>
      <c r="B10" s="23" t="s">
        <v>5784</v>
      </c>
      <c r="C10" s="23" t="s">
        <v>2525</v>
      </c>
      <c r="D10" s="23">
        <v>16773</v>
      </c>
      <c r="E10" s="23">
        <v>0.74299999999999999</v>
      </c>
      <c r="F10" s="23" t="s">
        <v>36</v>
      </c>
      <c r="G10" s="23" t="s">
        <v>36</v>
      </c>
      <c r="I10" s="23" t="s">
        <v>5835</v>
      </c>
      <c r="J10" s="23" t="s">
        <v>5836</v>
      </c>
      <c r="K10" s="23" t="s">
        <v>2522</v>
      </c>
      <c r="L10" s="23">
        <v>30768</v>
      </c>
      <c r="M10" s="23">
        <v>0.878</v>
      </c>
      <c r="N10" s="23" t="s">
        <v>76</v>
      </c>
      <c r="O10" s="23" t="s">
        <v>36</v>
      </c>
    </row>
    <row r="11" spans="1:15" x14ac:dyDescent="0.35">
      <c r="A11" s="23" t="s">
        <v>5779</v>
      </c>
      <c r="B11" s="23" t="s">
        <v>5780</v>
      </c>
      <c r="C11" s="23" t="s">
        <v>2525</v>
      </c>
      <c r="D11" s="23">
        <v>11849</v>
      </c>
      <c r="E11" s="23">
        <v>0.75</v>
      </c>
      <c r="F11" s="23" t="s">
        <v>81</v>
      </c>
      <c r="G11" s="23" t="s">
        <v>36</v>
      </c>
      <c r="I11" s="23" t="s">
        <v>5977</v>
      </c>
      <c r="J11" s="23" t="s">
        <v>5978</v>
      </c>
      <c r="K11" s="23" t="s">
        <v>2525</v>
      </c>
      <c r="L11" s="23">
        <v>44992</v>
      </c>
      <c r="M11" s="23">
        <v>0.745</v>
      </c>
      <c r="N11" s="23" t="s">
        <v>50</v>
      </c>
      <c r="O11" s="23" t="s">
        <v>36</v>
      </c>
    </row>
    <row r="12" spans="1:15" x14ac:dyDescent="0.35">
      <c r="A12" s="23" t="s">
        <v>5699</v>
      </c>
      <c r="B12" s="23" t="s">
        <v>5700</v>
      </c>
      <c r="C12" s="23" t="s">
        <v>2525</v>
      </c>
      <c r="D12" s="23">
        <v>11849</v>
      </c>
      <c r="E12" s="23">
        <v>0.75</v>
      </c>
      <c r="F12" s="23" t="s">
        <v>36</v>
      </c>
      <c r="G12" s="23" t="s">
        <v>36</v>
      </c>
      <c r="I12" s="23" t="s">
        <v>3263</v>
      </c>
      <c r="J12" s="23" t="s">
        <v>5626</v>
      </c>
      <c r="K12" s="23" t="s">
        <v>2517</v>
      </c>
      <c r="L12" s="23">
        <v>8807</v>
      </c>
      <c r="M12" s="23">
        <v>3.7410000000000001</v>
      </c>
      <c r="N12" s="23" t="s">
        <v>85</v>
      </c>
      <c r="O12" s="23" t="s">
        <v>36</v>
      </c>
    </row>
    <row r="13" spans="1:15" x14ac:dyDescent="0.35">
      <c r="A13" s="23" t="s">
        <v>5725</v>
      </c>
      <c r="B13" s="23" t="s">
        <v>5726</v>
      </c>
      <c r="C13" s="23" t="s">
        <v>2525</v>
      </c>
      <c r="D13" s="23">
        <v>11849</v>
      </c>
      <c r="E13" s="23">
        <v>0.75</v>
      </c>
      <c r="F13" s="23" t="s">
        <v>42</v>
      </c>
      <c r="G13" s="23" t="s">
        <v>822</v>
      </c>
      <c r="I13" s="23" t="s">
        <v>5789</v>
      </c>
      <c r="J13" s="23" t="s">
        <v>5790</v>
      </c>
      <c r="K13" s="23" t="s">
        <v>2522</v>
      </c>
      <c r="L13" s="23">
        <v>26126</v>
      </c>
      <c r="M13" s="23">
        <v>1.27</v>
      </c>
      <c r="N13" s="23" t="s">
        <v>76</v>
      </c>
      <c r="O13" s="23" t="s">
        <v>36</v>
      </c>
    </row>
    <row r="14" spans="1:15" x14ac:dyDescent="0.35">
      <c r="A14" s="23" t="s">
        <v>5729</v>
      </c>
      <c r="B14" s="23" t="s">
        <v>5730</v>
      </c>
      <c r="C14" s="23" t="s">
        <v>2525</v>
      </c>
      <c r="D14" s="23">
        <v>11849</v>
      </c>
      <c r="E14" s="23">
        <v>0.75</v>
      </c>
      <c r="F14" s="23" t="s">
        <v>144</v>
      </c>
      <c r="G14" s="23" t="s">
        <v>822</v>
      </c>
      <c r="I14" s="23" t="s">
        <v>3264</v>
      </c>
      <c r="J14" s="23" t="s">
        <v>3265</v>
      </c>
      <c r="K14" s="23" t="s">
        <v>2517</v>
      </c>
      <c r="L14" s="23">
        <v>5912</v>
      </c>
      <c r="M14" s="23">
        <v>4.4770000000000003</v>
      </c>
      <c r="N14" s="23" t="s">
        <v>81</v>
      </c>
      <c r="O14" s="23" t="s">
        <v>36</v>
      </c>
    </row>
    <row r="15" spans="1:15" x14ac:dyDescent="0.35">
      <c r="A15" s="23" t="s">
        <v>1144</v>
      </c>
      <c r="B15" s="23" t="s">
        <v>1145</v>
      </c>
      <c r="C15" s="23" t="s">
        <v>2522</v>
      </c>
      <c r="D15" s="23">
        <v>9068</v>
      </c>
      <c r="E15" s="23">
        <v>1.389</v>
      </c>
      <c r="F15" s="23" t="s">
        <v>35</v>
      </c>
      <c r="G15" s="23" t="s">
        <v>36</v>
      </c>
      <c r="I15" s="23" t="s">
        <v>5905</v>
      </c>
      <c r="J15" s="23" t="s">
        <v>5906</v>
      </c>
      <c r="K15" s="23" t="s">
        <v>2525</v>
      </c>
      <c r="L15" s="23">
        <v>32606</v>
      </c>
      <c r="M15" s="23">
        <v>0.75</v>
      </c>
      <c r="N15" s="23" t="s">
        <v>96</v>
      </c>
      <c r="O15" s="23" t="s">
        <v>822</v>
      </c>
    </row>
    <row r="16" spans="1:15" x14ac:dyDescent="0.35">
      <c r="A16" s="23" t="s">
        <v>5675</v>
      </c>
      <c r="B16" s="23" t="s">
        <v>5676</v>
      </c>
      <c r="C16" s="23" t="s">
        <v>2518</v>
      </c>
      <c r="D16" s="23">
        <v>6700</v>
      </c>
      <c r="E16" s="23">
        <v>2.0609999999999999</v>
      </c>
      <c r="F16" s="23" t="s">
        <v>39</v>
      </c>
      <c r="G16" s="23" t="s">
        <v>36</v>
      </c>
      <c r="I16" s="23" t="s">
        <v>5893</v>
      </c>
      <c r="J16" s="23" t="s">
        <v>5894</v>
      </c>
      <c r="K16" s="23" t="s">
        <v>2525</v>
      </c>
      <c r="L16" s="23">
        <v>32606</v>
      </c>
      <c r="M16" s="23">
        <v>0.75</v>
      </c>
      <c r="N16" s="23" t="s">
        <v>81</v>
      </c>
      <c r="O16" s="23" t="s">
        <v>822</v>
      </c>
    </row>
    <row r="17" spans="1:15" x14ac:dyDescent="0.35">
      <c r="A17" s="23" t="s">
        <v>5775</v>
      </c>
      <c r="B17" s="23" t="s">
        <v>5776</v>
      </c>
      <c r="C17" s="23" t="s">
        <v>2525</v>
      </c>
      <c r="D17" s="23">
        <v>11849</v>
      </c>
      <c r="E17" s="23">
        <v>0.75</v>
      </c>
      <c r="F17" s="23" t="s">
        <v>76</v>
      </c>
      <c r="G17" s="23" t="s">
        <v>822</v>
      </c>
      <c r="I17" s="23" t="s">
        <v>5663</v>
      </c>
      <c r="J17" s="23" t="s">
        <v>5664</v>
      </c>
      <c r="K17" s="23" t="s">
        <v>2536</v>
      </c>
      <c r="L17" s="23">
        <v>4458</v>
      </c>
      <c r="M17" s="23">
        <v>4.9400000000000004</v>
      </c>
      <c r="N17" s="23" t="s">
        <v>68</v>
      </c>
      <c r="O17" s="23" t="s">
        <v>36</v>
      </c>
    </row>
    <row r="18" spans="1:15" x14ac:dyDescent="0.35">
      <c r="A18" s="23" t="s">
        <v>5695</v>
      </c>
      <c r="B18" s="23" t="s">
        <v>5696</v>
      </c>
      <c r="C18" s="23" t="s">
        <v>2525</v>
      </c>
      <c r="D18" s="23">
        <v>11849</v>
      </c>
      <c r="E18" s="23">
        <v>0.75</v>
      </c>
      <c r="F18" s="23" t="s">
        <v>39</v>
      </c>
      <c r="G18" s="23" t="s">
        <v>36</v>
      </c>
      <c r="I18" s="23" t="s">
        <v>5911</v>
      </c>
      <c r="J18" s="23" t="s">
        <v>5912</v>
      </c>
      <c r="K18" s="23" t="s">
        <v>2525</v>
      </c>
      <c r="L18" s="23">
        <v>32606</v>
      </c>
      <c r="M18" s="23">
        <v>0.75</v>
      </c>
      <c r="N18" s="23" t="s">
        <v>53</v>
      </c>
      <c r="O18" s="23" t="s">
        <v>822</v>
      </c>
    </row>
    <row r="19" spans="1:15" x14ac:dyDescent="0.35">
      <c r="A19" s="23" t="s">
        <v>1035</v>
      </c>
      <c r="B19" s="23" t="s">
        <v>1036</v>
      </c>
      <c r="C19" s="23" t="s">
        <v>2525</v>
      </c>
      <c r="D19" s="23">
        <v>11849</v>
      </c>
      <c r="E19" s="23">
        <v>0.75</v>
      </c>
      <c r="F19" s="23" t="s">
        <v>47</v>
      </c>
      <c r="G19" s="23" t="s">
        <v>36</v>
      </c>
      <c r="I19" s="23" t="s">
        <v>5763</v>
      </c>
      <c r="J19" s="23" t="s">
        <v>5764</v>
      </c>
      <c r="K19" s="23" t="s">
        <v>2522</v>
      </c>
      <c r="L19" s="23">
        <v>22711</v>
      </c>
      <c r="M19" s="23">
        <v>1.6020000000000001</v>
      </c>
      <c r="N19" s="23" t="s">
        <v>68</v>
      </c>
      <c r="O19" s="23" t="s">
        <v>36</v>
      </c>
    </row>
    <row r="20" spans="1:15" x14ac:dyDescent="0.35">
      <c r="A20" s="23" t="s">
        <v>5657</v>
      </c>
      <c r="B20" s="23" t="s">
        <v>5658</v>
      </c>
      <c r="C20" s="23" t="s">
        <v>2516</v>
      </c>
      <c r="D20" s="23">
        <v>954</v>
      </c>
      <c r="E20" s="23">
        <v>5.8520000000000003</v>
      </c>
      <c r="F20" s="23" t="s">
        <v>36</v>
      </c>
      <c r="G20" s="23" t="s">
        <v>36</v>
      </c>
      <c r="I20" s="23" t="s">
        <v>5907</v>
      </c>
      <c r="J20" s="23" t="s">
        <v>5908</v>
      </c>
      <c r="K20" s="23" t="s">
        <v>2525</v>
      </c>
      <c r="L20" s="23">
        <v>32606</v>
      </c>
      <c r="M20" s="23">
        <v>0.75</v>
      </c>
      <c r="N20" s="23" t="s">
        <v>36</v>
      </c>
      <c r="O20" s="23" t="s">
        <v>822</v>
      </c>
    </row>
    <row r="21" spans="1:15" x14ac:dyDescent="0.35">
      <c r="A21" s="23" t="s">
        <v>5787</v>
      </c>
      <c r="B21" s="23" t="s">
        <v>5788</v>
      </c>
      <c r="C21" s="23" t="s">
        <v>2525</v>
      </c>
      <c r="D21" s="23">
        <v>16773</v>
      </c>
      <c r="E21" s="23">
        <v>0.74299999999999999</v>
      </c>
      <c r="F21" s="23" t="s">
        <v>81</v>
      </c>
      <c r="G21" s="23" t="s">
        <v>36</v>
      </c>
      <c r="I21" s="23" t="s">
        <v>5985</v>
      </c>
      <c r="J21" s="23" t="s">
        <v>5986</v>
      </c>
      <c r="K21" s="23" t="s">
        <v>2525</v>
      </c>
      <c r="L21" s="23">
        <v>57771</v>
      </c>
      <c r="M21" s="23">
        <v>0.68799999999999994</v>
      </c>
      <c r="N21" s="23" t="s">
        <v>85</v>
      </c>
      <c r="O21" s="23" t="s">
        <v>822</v>
      </c>
    </row>
    <row r="22" spans="1:15" x14ac:dyDescent="0.35">
      <c r="A22" s="23" t="s">
        <v>5813</v>
      </c>
      <c r="B22" s="23" t="s">
        <v>5814</v>
      </c>
      <c r="C22" s="23" t="s">
        <v>2525</v>
      </c>
      <c r="D22" s="23">
        <v>16773</v>
      </c>
      <c r="E22" s="23">
        <v>0.74299999999999999</v>
      </c>
      <c r="F22" s="23" t="s">
        <v>39</v>
      </c>
      <c r="G22" s="23" t="s">
        <v>36</v>
      </c>
      <c r="I22" s="23" t="s">
        <v>5747</v>
      </c>
      <c r="J22" s="23" t="s">
        <v>5748</v>
      </c>
      <c r="K22" s="23" t="s">
        <v>2522</v>
      </c>
      <c r="L22" s="23">
        <v>21549</v>
      </c>
      <c r="M22" s="23">
        <v>1.7350000000000001</v>
      </c>
      <c r="N22" s="23" t="s">
        <v>68</v>
      </c>
      <c r="O22" s="23" t="s">
        <v>36</v>
      </c>
    </row>
    <row r="23" spans="1:15" x14ac:dyDescent="0.35">
      <c r="A23" s="23" t="s">
        <v>5745</v>
      </c>
      <c r="B23" s="23" t="s">
        <v>5746</v>
      </c>
      <c r="C23" s="23" t="s">
        <v>2525</v>
      </c>
      <c r="D23" s="23">
        <v>11849</v>
      </c>
      <c r="E23" s="23">
        <v>0.75</v>
      </c>
      <c r="F23" s="23" t="s">
        <v>53</v>
      </c>
      <c r="G23" s="23" t="s">
        <v>822</v>
      </c>
      <c r="I23" s="23" t="s">
        <v>5895</v>
      </c>
      <c r="J23" s="23" t="s">
        <v>5896</v>
      </c>
      <c r="K23" s="23" t="s">
        <v>2525</v>
      </c>
      <c r="L23" s="23">
        <v>32606</v>
      </c>
      <c r="M23" s="23">
        <v>0.75</v>
      </c>
      <c r="N23" s="23" t="s">
        <v>155</v>
      </c>
      <c r="O23" s="23" t="s">
        <v>822</v>
      </c>
    </row>
    <row r="24" spans="1:15" x14ac:dyDescent="0.35">
      <c r="A24" s="23" t="s">
        <v>5821</v>
      </c>
      <c r="B24" s="23" t="s">
        <v>5822</v>
      </c>
      <c r="C24" s="23" t="s">
        <v>2525</v>
      </c>
      <c r="D24" s="23">
        <v>21388</v>
      </c>
      <c r="E24" s="23">
        <v>0.66300000000000003</v>
      </c>
      <c r="F24" s="23" t="s">
        <v>35</v>
      </c>
      <c r="G24" s="23" t="s">
        <v>36</v>
      </c>
      <c r="I24" s="23" t="s">
        <v>5909</v>
      </c>
      <c r="J24" s="23" t="s">
        <v>5910</v>
      </c>
      <c r="K24" s="23" t="s">
        <v>2525</v>
      </c>
      <c r="L24" s="23">
        <v>32606</v>
      </c>
      <c r="M24" s="23">
        <v>0.75</v>
      </c>
      <c r="N24" s="23" t="s">
        <v>68</v>
      </c>
      <c r="O24" s="23" t="s">
        <v>822</v>
      </c>
    </row>
    <row r="25" spans="1:15" x14ac:dyDescent="0.35">
      <c r="A25" s="23" t="s">
        <v>5687</v>
      </c>
      <c r="B25" s="23" t="s">
        <v>5688</v>
      </c>
      <c r="C25" s="23" t="s">
        <v>2522</v>
      </c>
      <c r="D25" s="23">
        <v>10968</v>
      </c>
      <c r="E25" s="23">
        <v>0.93100000000000005</v>
      </c>
      <c r="F25" s="23" t="s">
        <v>96</v>
      </c>
      <c r="G25" s="23" t="s">
        <v>36</v>
      </c>
      <c r="I25" s="23" t="s">
        <v>5671</v>
      </c>
      <c r="J25" s="23" t="s">
        <v>5672</v>
      </c>
      <c r="K25" s="23" t="s">
        <v>2517</v>
      </c>
      <c r="L25" s="23">
        <v>5294</v>
      </c>
      <c r="M25" s="23">
        <v>4.6669999999999998</v>
      </c>
      <c r="N25" s="23" t="s">
        <v>36</v>
      </c>
      <c r="O25" s="23" t="s">
        <v>36</v>
      </c>
    </row>
    <row r="26" spans="1:15" x14ac:dyDescent="0.35">
      <c r="A26" s="23" t="s">
        <v>5673</v>
      </c>
      <c r="B26" s="23" t="s">
        <v>5674</v>
      </c>
      <c r="C26" s="23" t="s">
        <v>2518</v>
      </c>
      <c r="D26" s="23">
        <v>5012</v>
      </c>
      <c r="E26" s="23">
        <v>2.7120000000000002</v>
      </c>
      <c r="F26" s="23" t="s">
        <v>68</v>
      </c>
      <c r="G26" s="23" t="s">
        <v>36</v>
      </c>
      <c r="I26" s="23" t="s">
        <v>5785</v>
      </c>
      <c r="J26" s="23" t="s">
        <v>5786</v>
      </c>
      <c r="K26" s="23" t="s">
        <v>2522</v>
      </c>
      <c r="L26" s="23">
        <v>25764</v>
      </c>
      <c r="M26" s="23">
        <v>1.2969999999999999</v>
      </c>
      <c r="N26" s="23" t="s">
        <v>36</v>
      </c>
      <c r="O26" s="23" t="s">
        <v>36</v>
      </c>
    </row>
    <row r="27" spans="1:15" x14ac:dyDescent="0.35">
      <c r="A27" s="23" t="s">
        <v>5753</v>
      </c>
      <c r="B27" s="23" t="s">
        <v>5754</v>
      </c>
      <c r="C27" s="23" t="s">
        <v>2525</v>
      </c>
      <c r="D27" s="23">
        <v>11849</v>
      </c>
      <c r="E27" s="23">
        <v>0.75</v>
      </c>
      <c r="F27" s="23" t="s">
        <v>47</v>
      </c>
      <c r="G27" s="23" t="s">
        <v>822</v>
      </c>
      <c r="I27" s="23" t="s">
        <v>5887</v>
      </c>
      <c r="J27" s="23" t="s">
        <v>5888</v>
      </c>
      <c r="K27" s="23" t="s">
        <v>2525</v>
      </c>
      <c r="L27" s="23">
        <v>32606</v>
      </c>
      <c r="M27" s="23">
        <v>0.75</v>
      </c>
      <c r="N27" s="23" t="s">
        <v>81</v>
      </c>
      <c r="O27" s="23" t="s">
        <v>822</v>
      </c>
    </row>
    <row r="28" spans="1:15" x14ac:dyDescent="0.35">
      <c r="A28" s="23" t="s">
        <v>5765</v>
      </c>
      <c r="B28" s="23" t="s">
        <v>5766</v>
      </c>
      <c r="C28" s="23" t="s">
        <v>2525</v>
      </c>
      <c r="D28" s="23">
        <v>11849</v>
      </c>
      <c r="E28" s="23">
        <v>0.75</v>
      </c>
      <c r="F28" s="23" t="s">
        <v>81</v>
      </c>
      <c r="G28" s="23" t="s">
        <v>822</v>
      </c>
      <c r="I28" s="23" t="s">
        <v>5867</v>
      </c>
      <c r="J28" s="23" t="s">
        <v>5868</v>
      </c>
      <c r="K28" s="23" t="s">
        <v>2525</v>
      </c>
      <c r="L28" s="23">
        <v>32606</v>
      </c>
      <c r="M28" s="23">
        <v>0.75</v>
      </c>
      <c r="N28" s="23" t="s">
        <v>47</v>
      </c>
      <c r="O28" s="23" t="s">
        <v>822</v>
      </c>
    </row>
    <row r="29" spans="1:15" x14ac:dyDescent="0.35">
      <c r="A29" s="23" t="s">
        <v>5761</v>
      </c>
      <c r="B29" s="23" t="s">
        <v>5762</v>
      </c>
      <c r="C29" s="23" t="s">
        <v>2525</v>
      </c>
      <c r="D29" s="23">
        <v>11849</v>
      </c>
      <c r="E29" s="23">
        <v>0.75</v>
      </c>
      <c r="F29" s="23" t="s">
        <v>39</v>
      </c>
      <c r="G29" s="23" t="s">
        <v>822</v>
      </c>
      <c r="I29" s="23" t="s">
        <v>5975</v>
      </c>
      <c r="J29" s="23" t="s">
        <v>5976</v>
      </c>
      <c r="K29" s="23" t="s">
        <v>2525</v>
      </c>
      <c r="L29" s="23">
        <v>44992</v>
      </c>
      <c r="M29" s="23">
        <v>0.745</v>
      </c>
      <c r="N29" s="23" t="s">
        <v>106</v>
      </c>
      <c r="O29" s="23" t="s">
        <v>36</v>
      </c>
    </row>
    <row r="30" spans="1:15" x14ac:dyDescent="0.35">
      <c r="A30" s="23" t="s">
        <v>5791</v>
      </c>
      <c r="B30" s="23" t="s">
        <v>5792</v>
      </c>
      <c r="C30" s="23" t="s">
        <v>2525</v>
      </c>
      <c r="D30" s="23">
        <v>16773</v>
      </c>
      <c r="E30" s="23">
        <v>0.74299999999999999</v>
      </c>
      <c r="F30" s="23" t="s">
        <v>81</v>
      </c>
      <c r="G30" s="23" t="s">
        <v>36</v>
      </c>
      <c r="I30" s="23" t="s">
        <v>5863</v>
      </c>
      <c r="J30" s="23" t="s">
        <v>5864</v>
      </c>
      <c r="K30" s="23" t="s">
        <v>2525</v>
      </c>
      <c r="L30" s="23">
        <v>32606</v>
      </c>
      <c r="M30" s="23">
        <v>0.75</v>
      </c>
      <c r="N30" s="23" t="s">
        <v>36</v>
      </c>
      <c r="O30" s="23" t="s">
        <v>822</v>
      </c>
    </row>
    <row r="31" spans="1:15" x14ac:dyDescent="0.35">
      <c r="A31" s="23" t="s">
        <v>5665</v>
      </c>
      <c r="B31" s="23" t="s">
        <v>5666</v>
      </c>
      <c r="C31" s="23" t="s">
        <v>2517</v>
      </c>
      <c r="D31" s="23">
        <v>2717</v>
      </c>
      <c r="E31" s="23">
        <v>3.9990000000000001</v>
      </c>
      <c r="F31" s="23" t="s">
        <v>76</v>
      </c>
      <c r="G31" s="23" t="s">
        <v>36</v>
      </c>
      <c r="I31" s="23" t="s">
        <v>5917</v>
      </c>
      <c r="J31" s="23" t="s">
        <v>5918</v>
      </c>
      <c r="K31" s="23" t="s">
        <v>2525</v>
      </c>
      <c r="L31" s="23">
        <v>32606</v>
      </c>
      <c r="M31" s="23">
        <v>0.75</v>
      </c>
      <c r="N31" s="23" t="s">
        <v>36</v>
      </c>
      <c r="O31" s="23" t="s">
        <v>822</v>
      </c>
    </row>
    <row r="32" spans="1:15" x14ac:dyDescent="0.35">
      <c r="A32" s="23" t="s">
        <v>591</v>
      </c>
      <c r="B32" s="23" t="s">
        <v>592</v>
      </c>
      <c r="C32" s="23" t="s">
        <v>2525</v>
      </c>
      <c r="D32" s="23">
        <v>11849</v>
      </c>
      <c r="E32" s="23">
        <v>0.75</v>
      </c>
      <c r="F32" s="23" t="s">
        <v>155</v>
      </c>
      <c r="G32" s="23" t="s">
        <v>822</v>
      </c>
      <c r="I32" s="23" t="s">
        <v>5969</v>
      </c>
      <c r="J32" s="23" t="s">
        <v>5970</v>
      </c>
      <c r="K32" s="23" t="s">
        <v>2525</v>
      </c>
      <c r="L32" s="23">
        <v>44992</v>
      </c>
      <c r="M32" s="23">
        <v>0.745</v>
      </c>
      <c r="N32" s="23" t="s">
        <v>81</v>
      </c>
      <c r="O32" s="23" t="s">
        <v>36</v>
      </c>
    </row>
    <row r="33" spans="1:15" x14ac:dyDescent="0.35">
      <c r="A33" s="23" t="s">
        <v>5801</v>
      </c>
      <c r="B33" s="23" t="s">
        <v>5802</v>
      </c>
      <c r="C33" s="23" t="s">
        <v>2525</v>
      </c>
      <c r="D33" s="23">
        <v>16773</v>
      </c>
      <c r="E33" s="23">
        <v>0.74299999999999999</v>
      </c>
      <c r="F33" s="23" t="s">
        <v>76</v>
      </c>
      <c r="G33" s="23" t="s">
        <v>36</v>
      </c>
      <c r="I33" s="23" t="s">
        <v>5693</v>
      </c>
      <c r="J33" s="23" t="s">
        <v>5694</v>
      </c>
      <c r="K33" s="23" t="s">
        <v>2518</v>
      </c>
      <c r="L33" s="23">
        <v>11651</v>
      </c>
      <c r="M33" s="23">
        <v>3.1829999999999998</v>
      </c>
      <c r="N33" s="23" t="s">
        <v>42</v>
      </c>
      <c r="O33" s="23" t="s">
        <v>36</v>
      </c>
    </row>
    <row r="34" spans="1:15" x14ac:dyDescent="0.35">
      <c r="A34" s="23" t="s">
        <v>5737</v>
      </c>
      <c r="B34" s="23" t="s">
        <v>5738</v>
      </c>
      <c r="C34" s="23" t="s">
        <v>2525</v>
      </c>
      <c r="D34" s="23">
        <v>11849</v>
      </c>
      <c r="E34" s="23">
        <v>0.75</v>
      </c>
      <c r="F34" s="23" t="s">
        <v>53</v>
      </c>
      <c r="G34" s="23" t="s">
        <v>822</v>
      </c>
      <c r="I34" s="23" t="s">
        <v>5829</v>
      </c>
      <c r="J34" s="23" t="s">
        <v>5830</v>
      </c>
      <c r="K34" s="23" t="s">
        <v>2522</v>
      </c>
      <c r="L34" s="23">
        <v>29254</v>
      </c>
      <c r="M34" s="23">
        <v>0.98599999999999999</v>
      </c>
      <c r="N34" s="23" t="s">
        <v>36</v>
      </c>
      <c r="O34" s="23" t="s">
        <v>36</v>
      </c>
    </row>
    <row r="35" spans="1:15" x14ac:dyDescent="0.35">
      <c r="A35" s="23" t="s">
        <v>5713</v>
      </c>
      <c r="B35" s="23" t="s">
        <v>5714</v>
      </c>
      <c r="C35" s="23" t="s">
        <v>2525</v>
      </c>
      <c r="D35" s="23">
        <v>11849</v>
      </c>
      <c r="E35" s="23">
        <v>0.75</v>
      </c>
      <c r="F35" s="23" t="s">
        <v>35</v>
      </c>
      <c r="G35" s="23" t="s">
        <v>36</v>
      </c>
      <c r="I35" s="23" t="s">
        <v>2652</v>
      </c>
      <c r="J35" s="23" t="s">
        <v>2653</v>
      </c>
      <c r="K35" s="23" t="s">
        <v>2522</v>
      </c>
      <c r="L35" s="23">
        <v>26575</v>
      </c>
      <c r="M35" s="23">
        <v>1.2310000000000001</v>
      </c>
      <c r="N35" s="23" t="s">
        <v>36</v>
      </c>
      <c r="O35" s="23" t="s">
        <v>36</v>
      </c>
    </row>
    <row r="36" spans="1:15" x14ac:dyDescent="0.35">
      <c r="A36" s="23" t="s">
        <v>5757</v>
      </c>
      <c r="B36" s="23" t="s">
        <v>5758</v>
      </c>
      <c r="C36" s="23" t="s">
        <v>2525</v>
      </c>
      <c r="D36" s="23">
        <v>11849</v>
      </c>
      <c r="E36" s="23">
        <v>0.75</v>
      </c>
      <c r="F36" s="23" t="s">
        <v>53</v>
      </c>
      <c r="G36" s="23" t="s">
        <v>822</v>
      </c>
      <c r="I36" s="23" t="s">
        <v>5889</v>
      </c>
      <c r="J36" s="23" t="s">
        <v>5890</v>
      </c>
      <c r="K36" s="23" t="s">
        <v>2525</v>
      </c>
      <c r="L36" s="23">
        <v>32606</v>
      </c>
      <c r="M36" s="23">
        <v>0.75</v>
      </c>
      <c r="N36" s="23" t="s">
        <v>81</v>
      </c>
      <c r="O36" s="23" t="s">
        <v>822</v>
      </c>
    </row>
    <row r="37" spans="1:15" x14ac:dyDescent="0.35">
      <c r="A37" s="23" t="s">
        <v>5797</v>
      </c>
      <c r="B37" s="23" t="s">
        <v>5798</v>
      </c>
      <c r="C37" s="23" t="s">
        <v>2525</v>
      </c>
      <c r="D37" s="23">
        <v>16773</v>
      </c>
      <c r="E37" s="23">
        <v>0.74299999999999999</v>
      </c>
      <c r="F37" s="23" t="s">
        <v>106</v>
      </c>
      <c r="G37" s="23" t="s">
        <v>36</v>
      </c>
      <c r="I37" s="23" t="s">
        <v>5811</v>
      </c>
      <c r="J37" s="23" t="s">
        <v>5812</v>
      </c>
      <c r="K37" s="23" t="s">
        <v>2522</v>
      </c>
      <c r="L37" s="23">
        <v>27211</v>
      </c>
      <c r="M37" s="23">
        <v>1.175</v>
      </c>
      <c r="N37" s="23" t="s">
        <v>42</v>
      </c>
      <c r="O37" s="23" t="s">
        <v>36</v>
      </c>
    </row>
    <row r="38" spans="1:15" x14ac:dyDescent="0.35">
      <c r="A38" s="23" t="s">
        <v>5703</v>
      </c>
      <c r="B38" s="23" t="s">
        <v>5704</v>
      </c>
      <c r="C38" s="23" t="s">
        <v>2525</v>
      </c>
      <c r="D38" s="23">
        <v>11849</v>
      </c>
      <c r="E38" s="23">
        <v>0.75</v>
      </c>
      <c r="F38" s="23" t="s">
        <v>36</v>
      </c>
      <c r="G38" s="23" t="s">
        <v>36</v>
      </c>
      <c r="I38" s="23" t="s">
        <v>5913</v>
      </c>
      <c r="J38" s="23" t="s">
        <v>5914</v>
      </c>
      <c r="K38" s="23" t="s">
        <v>2525</v>
      </c>
      <c r="L38" s="23">
        <v>32606</v>
      </c>
      <c r="M38" s="23">
        <v>0.75</v>
      </c>
      <c r="N38" s="23" t="s">
        <v>36</v>
      </c>
      <c r="O38" s="23" t="s">
        <v>822</v>
      </c>
    </row>
    <row r="39" spans="1:15" x14ac:dyDescent="0.35">
      <c r="A39" s="23" t="s">
        <v>5691</v>
      </c>
      <c r="B39" s="23" t="s">
        <v>5692</v>
      </c>
      <c r="C39" s="23" t="s">
        <v>2522</v>
      </c>
      <c r="D39" s="23">
        <v>11814</v>
      </c>
      <c r="E39" s="23">
        <v>0.75800000000000001</v>
      </c>
      <c r="F39" s="23" t="s">
        <v>35</v>
      </c>
      <c r="G39" s="23" t="s">
        <v>36</v>
      </c>
      <c r="I39" s="23" t="s">
        <v>5773</v>
      </c>
      <c r="J39" s="23" t="s">
        <v>5774</v>
      </c>
      <c r="K39" s="23" t="s">
        <v>2522</v>
      </c>
      <c r="L39" s="23">
        <v>23574</v>
      </c>
      <c r="M39" s="23">
        <v>1.5089999999999999</v>
      </c>
      <c r="N39" s="23" t="s">
        <v>53</v>
      </c>
      <c r="O39" s="23" t="s">
        <v>36</v>
      </c>
    </row>
    <row r="40" spans="1:15" x14ac:dyDescent="0.35">
      <c r="A40" s="23" t="s">
        <v>5707</v>
      </c>
      <c r="B40" s="23" t="s">
        <v>5708</v>
      </c>
      <c r="C40" s="23" t="s">
        <v>2525</v>
      </c>
      <c r="D40" s="23">
        <v>11849</v>
      </c>
      <c r="E40" s="23">
        <v>0.75</v>
      </c>
      <c r="F40" s="23" t="s">
        <v>36</v>
      </c>
      <c r="G40" s="23" t="s">
        <v>36</v>
      </c>
      <c r="I40" s="23" t="s">
        <v>5705</v>
      </c>
      <c r="J40" s="23" t="s">
        <v>5706</v>
      </c>
      <c r="K40" s="23" t="s">
        <v>2518</v>
      </c>
      <c r="L40" s="23">
        <v>14882</v>
      </c>
      <c r="M40" s="23">
        <v>2.637</v>
      </c>
      <c r="N40" s="23" t="s">
        <v>42</v>
      </c>
      <c r="O40" s="23" t="s">
        <v>36</v>
      </c>
    </row>
    <row r="41" spans="1:15" x14ac:dyDescent="0.35">
      <c r="A41" s="23" t="s">
        <v>5809</v>
      </c>
      <c r="B41" s="23" t="s">
        <v>5810</v>
      </c>
      <c r="C41" s="23" t="s">
        <v>2525</v>
      </c>
      <c r="D41" s="23">
        <v>16773</v>
      </c>
      <c r="E41" s="23">
        <v>0.74299999999999999</v>
      </c>
      <c r="F41" s="23" t="s">
        <v>68</v>
      </c>
      <c r="G41" s="23" t="s">
        <v>36</v>
      </c>
      <c r="I41" s="23" t="s">
        <v>5841</v>
      </c>
      <c r="J41" s="23" t="s">
        <v>5842</v>
      </c>
      <c r="K41" s="23" t="s">
        <v>2525</v>
      </c>
      <c r="L41" s="23">
        <v>32599</v>
      </c>
      <c r="M41" s="23">
        <v>0.751</v>
      </c>
      <c r="N41" s="23" t="s">
        <v>42</v>
      </c>
      <c r="O41" s="23" t="s">
        <v>36</v>
      </c>
    </row>
    <row r="42" spans="1:15" x14ac:dyDescent="0.35">
      <c r="A42" s="23" t="s">
        <v>5733</v>
      </c>
      <c r="B42" s="23" t="s">
        <v>5734</v>
      </c>
      <c r="C42" s="23" t="s">
        <v>2525</v>
      </c>
      <c r="D42" s="23">
        <v>11849</v>
      </c>
      <c r="E42" s="23">
        <v>0.75</v>
      </c>
      <c r="F42" s="23" t="s">
        <v>47</v>
      </c>
      <c r="G42" s="23" t="s">
        <v>822</v>
      </c>
      <c r="I42" s="23" t="s">
        <v>5955</v>
      </c>
      <c r="J42" s="23" t="s">
        <v>5956</v>
      </c>
      <c r="K42" s="23" t="s">
        <v>2525</v>
      </c>
      <c r="L42" s="23">
        <v>32606</v>
      </c>
      <c r="M42" s="23">
        <v>0.75</v>
      </c>
      <c r="N42" s="23" t="s">
        <v>42</v>
      </c>
      <c r="O42" s="23" t="s">
        <v>822</v>
      </c>
    </row>
    <row r="43" spans="1:15" x14ac:dyDescent="0.35">
      <c r="A43" s="23" t="s">
        <v>5741</v>
      </c>
      <c r="B43" s="23" t="s">
        <v>5742</v>
      </c>
      <c r="C43" s="23" t="s">
        <v>2525</v>
      </c>
      <c r="D43" s="23">
        <v>11849</v>
      </c>
      <c r="E43" s="23">
        <v>0.75</v>
      </c>
      <c r="F43" s="23" t="s">
        <v>35</v>
      </c>
      <c r="G43" s="23" t="s">
        <v>822</v>
      </c>
      <c r="I43" s="23" t="s">
        <v>5937</v>
      </c>
      <c r="J43" s="23" t="s">
        <v>5938</v>
      </c>
      <c r="K43" s="23" t="s">
        <v>2525</v>
      </c>
      <c r="L43" s="23">
        <v>32606</v>
      </c>
      <c r="M43" s="23">
        <v>0.75</v>
      </c>
      <c r="N43" s="23" t="s">
        <v>68</v>
      </c>
      <c r="O43" s="23" t="s">
        <v>822</v>
      </c>
    </row>
    <row r="44" spans="1:15" x14ac:dyDescent="0.35">
      <c r="A44" s="23" t="s">
        <v>5679</v>
      </c>
      <c r="B44" s="23" t="s">
        <v>5680</v>
      </c>
      <c r="C44" s="23" t="s">
        <v>2522</v>
      </c>
      <c r="D44" s="23">
        <v>8759</v>
      </c>
      <c r="E44" s="23">
        <v>1.458</v>
      </c>
      <c r="F44" s="23" t="s">
        <v>39</v>
      </c>
      <c r="G44" s="23" t="s">
        <v>822</v>
      </c>
      <c r="I44" s="23" t="s">
        <v>5845</v>
      </c>
      <c r="J44" s="23" t="s">
        <v>5846</v>
      </c>
      <c r="K44" s="23" t="s">
        <v>2525</v>
      </c>
      <c r="L44" s="23">
        <v>32606</v>
      </c>
      <c r="M44" s="23">
        <v>0.75</v>
      </c>
      <c r="N44" s="23" t="s">
        <v>71</v>
      </c>
      <c r="O44" s="23" t="s">
        <v>36</v>
      </c>
    </row>
    <row r="45" spans="1:15" x14ac:dyDescent="0.35">
      <c r="A45" s="23" t="s">
        <v>5795</v>
      </c>
      <c r="B45" s="23" t="s">
        <v>5796</v>
      </c>
      <c r="C45" s="23" t="s">
        <v>2525</v>
      </c>
      <c r="D45" s="23">
        <v>16773</v>
      </c>
      <c r="E45" s="23">
        <v>0.74299999999999999</v>
      </c>
      <c r="F45" s="23" t="s">
        <v>106</v>
      </c>
      <c r="G45" s="23" t="s">
        <v>36</v>
      </c>
      <c r="I45" s="23" t="s">
        <v>5701</v>
      </c>
      <c r="J45" s="23" t="s">
        <v>5702</v>
      </c>
      <c r="K45" s="23" t="s">
        <v>2518</v>
      </c>
      <c r="L45" s="23">
        <v>13347</v>
      </c>
      <c r="M45" s="23">
        <v>2.8879999999999999</v>
      </c>
      <c r="N45" s="23" t="s">
        <v>96</v>
      </c>
      <c r="O45" s="23" t="s">
        <v>36</v>
      </c>
    </row>
    <row r="46" spans="1:15" x14ac:dyDescent="0.35">
      <c r="A46" s="23" t="s">
        <v>5817</v>
      </c>
      <c r="B46" s="23" t="s">
        <v>5818</v>
      </c>
      <c r="C46" s="23" t="s">
        <v>2525</v>
      </c>
      <c r="D46" s="23">
        <v>16773</v>
      </c>
      <c r="E46" s="23">
        <v>0.74299999999999999</v>
      </c>
      <c r="F46" s="23" t="s">
        <v>85</v>
      </c>
      <c r="G46" s="23" t="s">
        <v>36</v>
      </c>
      <c r="I46" s="23" t="s">
        <v>1720</v>
      </c>
      <c r="J46" s="23" t="s">
        <v>1721</v>
      </c>
      <c r="K46" s="23" t="s">
        <v>2525</v>
      </c>
      <c r="L46" s="23">
        <v>32374</v>
      </c>
      <c r="M46" s="23">
        <v>0.76800000000000002</v>
      </c>
      <c r="N46" s="23" t="s">
        <v>47</v>
      </c>
      <c r="O46" s="23" t="s">
        <v>36</v>
      </c>
    </row>
    <row r="47" spans="1:15" x14ac:dyDescent="0.35">
      <c r="A47" s="23" t="s">
        <v>5669</v>
      </c>
      <c r="B47" s="23" t="s">
        <v>5670</v>
      </c>
      <c r="C47" s="23" t="s">
        <v>2518</v>
      </c>
      <c r="D47" s="23">
        <v>4581</v>
      </c>
      <c r="E47" s="23">
        <v>2.92</v>
      </c>
      <c r="F47" s="23" t="s">
        <v>39</v>
      </c>
      <c r="G47" s="23" t="s">
        <v>36</v>
      </c>
      <c r="I47" s="23" t="s">
        <v>5883</v>
      </c>
      <c r="J47" s="23" t="s">
        <v>5884</v>
      </c>
      <c r="K47" s="23" t="s">
        <v>2525</v>
      </c>
      <c r="L47" s="23">
        <v>32606</v>
      </c>
      <c r="M47" s="23">
        <v>0.75</v>
      </c>
      <c r="N47" s="23" t="s">
        <v>81</v>
      </c>
      <c r="O47" s="23" t="s">
        <v>822</v>
      </c>
    </row>
    <row r="48" spans="1:15" x14ac:dyDescent="0.35">
      <c r="I48" s="23" t="s">
        <v>5659</v>
      </c>
      <c r="J48" s="23" t="s">
        <v>5660</v>
      </c>
      <c r="K48" s="23" t="s">
        <v>2536</v>
      </c>
      <c r="L48" s="23">
        <v>3848</v>
      </c>
      <c r="M48" s="23">
        <v>5.1749999999999998</v>
      </c>
      <c r="N48" s="23" t="s">
        <v>39</v>
      </c>
      <c r="O48" s="23" t="s">
        <v>36</v>
      </c>
    </row>
    <row r="49" spans="9:15" x14ac:dyDescent="0.35">
      <c r="I49" s="23" t="s">
        <v>5947</v>
      </c>
      <c r="J49" s="23" t="s">
        <v>5948</v>
      </c>
      <c r="K49" s="23" t="s">
        <v>2525</v>
      </c>
      <c r="L49" s="23">
        <v>32606</v>
      </c>
      <c r="M49" s="23">
        <v>0.75</v>
      </c>
      <c r="N49" s="23" t="s">
        <v>36</v>
      </c>
      <c r="O49" s="23" t="s">
        <v>822</v>
      </c>
    </row>
    <row r="50" spans="9:15" x14ac:dyDescent="0.35">
      <c r="I50" s="23" t="s">
        <v>5683</v>
      </c>
      <c r="J50" s="23" t="s">
        <v>5684</v>
      </c>
      <c r="K50" s="23" t="s">
        <v>2517</v>
      </c>
      <c r="L50" s="23">
        <v>8404</v>
      </c>
      <c r="M50" s="23">
        <v>3.8340000000000001</v>
      </c>
      <c r="N50" s="23" t="s">
        <v>76</v>
      </c>
      <c r="O50" s="23" t="s">
        <v>36</v>
      </c>
    </row>
    <row r="51" spans="9:15" x14ac:dyDescent="0.35">
      <c r="I51" s="23" t="s">
        <v>5759</v>
      </c>
      <c r="J51" s="23" t="s">
        <v>5760</v>
      </c>
      <c r="K51" s="23" t="s">
        <v>2522</v>
      </c>
      <c r="L51" s="23">
        <v>22512</v>
      </c>
      <c r="M51" s="23">
        <v>1.625</v>
      </c>
      <c r="N51" s="23" t="s">
        <v>36</v>
      </c>
      <c r="O51" s="23" t="s">
        <v>822</v>
      </c>
    </row>
    <row r="52" spans="9:15" x14ac:dyDescent="0.35">
      <c r="I52" s="23" t="s">
        <v>5823</v>
      </c>
      <c r="J52" s="23" t="s">
        <v>5824</v>
      </c>
      <c r="K52" s="23" t="s">
        <v>2522</v>
      </c>
      <c r="L52" s="23">
        <v>28271</v>
      </c>
      <c r="M52" s="23">
        <v>1.0780000000000001</v>
      </c>
      <c r="N52" s="23" t="s">
        <v>68</v>
      </c>
      <c r="O52" s="23" t="s">
        <v>36</v>
      </c>
    </row>
    <row r="53" spans="9:15" x14ac:dyDescent="0.35">
      <c r="I53" s="23" t="s">
        <v>5915</v>
      </c>
      <c r="J53" s="23" t="s">
        <v>5916</v>
      </c>
      <c r="K53" s="23" t="s">
        <v>2525</v>
      </c>
      <c r="L53" s="23">
        <v>32606</v>
      </c>
      <c r="M53" s="23">
        <v>0.75</v>
      </c>
      <c r="N53" s="23" t="s">
        <v>36</v>
      </c>
      <c r="O53" s="23" t="s">
        <v>822</v>
      </c>
    </row>
    <row r="54" spans="9:15" x14ac:dyDescent="0.35">
      <c r="I54" s="23" t="s">
        <v>5743</v>
      </c>
      <c r="J54" s="23" t="s">
        <v>5744</v>
      </c>
      <c r="K54" s="23" t="s">
        <v>2522</v>
      </c>
      <c r="L54" s="23">
        <v>21255</v>
      </c>
      <c r="M54" s="23">
        <v>1.77</v>
      </c>
      <c r="N54" s="23" t="s">
        <v>39</v>
      </c>
      <c r="O54" s="23" t="s">
        <v>36</v>
      </c>
    </row>
    <row r="55" spans="9:15" x14ac:dyDescent="0.35">
      <c r="I55" s="23" t="s">
        <v>5897</v>
      </c>
      <c r="J55" s="23" t="s">
        <v>5898</v>
      </c>
      <c r="K55" s="23" t="s">
        <v>2525</v>
      </c>
      <c r="L55" s="23">
        <v>32606</v>
      </c>
      <c r="M55" s="23">
        <v>0.75</v>
      </c>
      <c r="N55" s="23" t="s">
        <v>53</v>
      </c>
      <c r="O55" s="23" t="s">
        <v>822</v>
      </c>
    </row>
    <row r="56" spans="9:15" x14ac:dyDescent="0.35">
      <c r="I56" s="23" t="s">
        <v>5957</v>
      </c>
      <c r="J56" s="23" t="s">
        <v>5958</v>
      </c>
      <c r="K56" s="23" t="s">
        <v>2525</v>
      </c>
      <c r="L56" s="23">
        <v>32606</v>
      </c>
      <c r="M56" s="23">
        <v>0.75</v>
      </c>
      <c r="N56" s="23" t="s">
        <v>36</v>
      </c>
      <c r="O56" s="23" t="s">
        <v>822</v>
      </c>
    </row>
    <row r="57" spans="9:15" x14ac:dyDescent="0.35">
      <c r="I57" s="23" t="s">
        <v>5831</v>
      </c>
      <c r="J57" s="23" t="s">
        <v>5832</v>
      </c>
      <c r="K57" s="23" t="s">
        <v>2522</v>
      </c>
      <c r="L57" s="23">
        <v>29306</v>
      </c>
      <c r="M57" s="23">
        <v>0.98199999999999998</v>
      </c>
      <c r="N57" s="23" t="s">
        <v>71</v>
      </c>
      <c r="O57" s="23" t="s">
        <v>822</v>
      </c>
    </row>
    <row r="58" spans="9:15" x14ac:dyDescent="0.35">
      <c r="I58" s="23" t="s">
        <v>5923</v>
      </c>
      <c r="J58" s="23" t="s">
        <v>5924</v>
      </c>
      <c r="K58" s="23" t="s">
        <v>2525</v>
      </c>
      <c r="L58" s="23">
        <v>32606</v>
      </c>
      <c r="M58" s="23">
        <v>0.75</v>
      </c>
      <c r="N58" s="23" t="s">
        <v>36</v>
      </c>
      <c r="O58" s="23" t="s">
        <v>822</v>
      </c>
    </row>
    <row r="59" spans="9:15" x14ac:dyDescent="0.35">
      <c r="I59" s="23" t="s">
        <v>5921</v>
      </c>
      <c r="J59" s="23" t="s">
        <v>5922</v>
      </c>
      <c r="K59" s="23" t="s">
        <v>2525</v>
      </c>
      <c r="L59" s="23">
        <v>32606</v>
      </c>
      <c r="M59" s="23">
        <v>0.75</v>
      </c>
      <c r="N59" s="23" t="s">
        <v>155</v>
      </c>
      <c r="O59" s="23" t="s">
        <v>822</v>
      </c>
    </row>
    <row r="60" spans="9:15" x14ac:dyDescent="0.35">
      <c r="I60" s="23" t="s">
        <v>5951</v>
      </c>
      <c r="J60" s="23" t="s">
        <v>5952</v>
      </c>
      <c r="K60" s="23" t="s">
        <v>2525</v>
      </c>
      <c r="L60" s="23">
        <v>32606</v>
      </c>
      <c r="M60" s="23">
        <v>0.75</v>
      </c>
      <c r="N60" s="23" t="s">
        <v>155</v>
      </c>
      <c r="O60" s="23" t="s">
        <v>822</v>
      </c>
    </row>
    <row r="61" spans="9:15" x14ac:dyDescent="0.35">
      <c r="I61" s="23" t="s">
        <v>5979</v>
      </c>
      <c r="J61" s="23" t="s">
        <v>5980</v>
      </c>
      <c r="K61" s="23" t="s">
        <v>2525</v>
      </c>
      <c r="L61" s="23">
        <v>44992</v>
      </c>
      <c r="M61" s="23">
        <v>0.745</v>
      </c>
      <c r="N61" s="23" t="s">
        <v>106</v>
      </c>
      <c r="O61" s="23" t="s">
        <v>36</v>
      </c>
    </row>
    <row r="62" spans="9:15" x14ac:dyDescent="0.35">
      <c r="I62" s="23" t="s">
        <v>5807</v>
      </c>
      <c r="J62" s="23" t="s">
        <v>5808</v>
      </c>
      <c r="K62" s="23" t="s">
        <v>2522</v>
      </c>
      <c r="L62" s="23">
        <v>26765</v>
      </c>
      <c r="M62" s="23">
        <v>1.216</v>
      </c>
      <c r="N62" s="23" t="s">
        <v>36</v>
      </c>
      <c r="O62" s="23" t="s">
        <v>822</v>
      </c>
    </row>
    <row r="63" spans="9:15" x14ac:dyDescent="0.35">
      <c r="I63" s="23" t="s">
        <v>5865</v>
      </c>
      <c r="J63" s="23" t="s">
        <v>5866</v>
      </c>
      <c r="K63" s="23" t="s">
        <v>2525</v>
      </c>
      <c r="L63" s="23">
        <v>32606</v>
      </c>
      <c r="M63" s="23">
        <v>0.75</v>
      </c>
      <c r="N63" s="23" t="s">
        <v>53</v>
      </c>
      <c r="O63" s="23" t="s">
        <v>822</v>
      </c>
    </row>
    <row r="64" spans="9:15" x14ac:dyDescent="0.35">
      <c r="I64" s="23" t="s">
        <v>5981</v>
      </c>
      <c r="J64" s="23" t="s">
        <v>5982</v>
      </c>
      <c r="K64" s="23" t="s">
        <v>2525</v>
      </c>
      <c r="L64" s="23">
        <v>57239</v>
      </c>
      <c r="M64" s="23">
        <v>0.73299999999999998</v>
      </c>
      <c r="N64" s="23" t="s">
        <v>96</v>
      </c>
      <c r="O64" s="23" t="s">
        <v>822</v>
      </c>
    </row>
    <row r="65" spans="9:15" x14ac:dyDescent="0.35">
      <c r="I65" s="23" t="s">
        <v>5935</v>
      </c>
      <c r="J65" s="23" t="s">
        <v>5936</v>
      </c>
      <c r="K65" s="23" t="s">
        <v>2525</v>
      </c>
      <c r="L65" s="23">
        <v>32606</v>
      </c>
      <c r="M65" s="23">
        <v>0.75</v>
      </c>
      <c r="N65" s="23" t="s">
        <v>42</v>
      </c>
      <c r="O65" s="23" t="s">
        <v>822</v>
      </c>
    </row>
    <row r="66" spans="9:15" x14ac:dyDescent="0.35">
      <c r="I66" s="23" t="s">
        <v>5943</v>
      </c>
      <c r="J66" s="23" t="s">
        <v>5944</v>
      </c>
      <c r="K66" s="23" t="s">
        <v>2525</v>
      </c>
      <c r="L66" s="23">
        <v>32606</v>
      </c>
      <c r="M66" s="23">
        <v>0.75</v>
      </c>
      <c r="N66" s="23" t="s">
        <v>71</v>
      </c>
      <c r="O66" s="23" t="s">
        <v>822</v>
      </c>
    </row>
    <row r="67" spans="9:15" x14ac:dyDescent="0.35">
      <c r="I67" s="23" t="s">
        <v>5973</v>
      </c>
      <c r="J67" s="23" t="s">
        <v>5974</v>
      </c>
      <c r="K67" s="23" t="s">
        <v>2525</v>
      </c>
      <c r="L67" s="23">
        <v>44992</v>
      </c>
      <c r="M67" s="23">
        <v>0.745</v>
      </c>
      <c r="N67" s="23" t="s">
        <v>36</v>
      </c>
      <c r="O67" s="23" t="s">
        <v>36</v>
      </c>
    </row>
    <row r="68" spans="9:15" x14ac:dyDescent="0.35">
      <c r="I68" s="23" t="s">
        <v>5877</v>
      </c>
      <c r="J68" s="23" t="s">
        <v>5878</v>
      </c>
      <c r="K68" s="23" t="s">
        <v>2525</v>
      </c>
      <c r="L68" s="23">
        <v>32606</v>
      </c>
      <c r="M68" s="23">
        <v>0.75</v>
      </c>
      <c r="N68" s="23" t="s">
        <v>36</v>
      </c>
      <c r="O68" s="23" t="s">
        <v>822</v>
      </c>
    </row>
    <row r="69" spans="9:15" x14ac:dyDescent="0.35">
      <c r="I69" s="23" t="s">
        <v>5755</v>
      </c>
      <c r="J69" s="23" t="s">
        <v>5756</v>
      </c>
      <c r="K69" s="23" t="s">
        <v>2522</v>
      </c>
      <c r="L69" s="23">
        <v>22493</v>
      </c>
      <c r="M69" s="23">
        <v>1.629</v>
      </c>
      <c r="N69" s="23" t="s">
        <v>36</v>
      </c>
      <c r="O69" s="23" t="s">
        <v>36</v>
      </c>
    </row>
    <row r="70" spans="9:15" x14ac:dyDescent="0.35">
      <c r="I70" s="23" t="s">
        <v>5853</v>
      </c>
      <c r="J70" s="23" t="s">
        <v>5854</v>
      </c>
      <c r="K70" s="23" t="s">
        <v>2525</v>
      </c>
      <c r="L70" s="23">
        <v>32606</v>
      </c>
      <c r="M70" s="23">
        <v>0.75</v>
      </c>
      <c r="N70" s="23" t="s">
        <v>47</v>
      </c>
      <c r="O70" s="23" t="s">
        <v>36</v>
      </c>
    </row>
    <row r="71" spans="9:15" x14ac:dyDescent="0.35">
      <c r="I71" s="23" t="s">
        <v>5837</v>
      </c>
      <c r="J71" s="23" t="s">
        <v>5838</v>
      </c>
      <c r="K71" s="23" t="s">
        <v>2525</v>
      </c>
      <c r="L71" s="23">
        <v>32106</v>
      </c>
      <c r="M71" s="23">
        <v>0.78700000000000003</v>
      </c>
      <c r="N71" s="23" t="s">
        <v>42</v>
      </c>
      <c r="O71" s="23" t="s">
        <v>822</v>
      </c>
    </row>
    <row r="72" spans="9:15" x14ac:dyDescent="0.35">
      <c r="I72" s="23" t="s">
        <v>5989</v>
      </c>
      <c r="J72" s="23" t="s">
        <v>5990</v>
      </c>
      <c r="K72" s="23" t="s">
        <v>2525</v>
      </c>
      <c r="L72" s="23">
        <v>58757</v>
      </c>
      <c r="M72" s="23">
        <v>0.56899999999999995</v>
      </c>
      <c r="N72" s="23" t="s">
        <v>85</v>
      </c>
      <c r="O72" s="23" t="s">
        <v>822</v>
      </c>
    </row>
    <row r="73" spans="9:15" x14ac:dyDescent="0.35">
      <c r="I73" s="23" t="s">
        <v>5777</v>
      </c>
      <c r="J73" s="23" t="s">
        <v>5778</v>
      </c>
      <c r="K73" s="23" t="s">
        <v>2522</v>
      </c>
      <c r="L73" s="23">
        <v>23824</v>
      </c>
      <c r="M73" s="23">
        <v>1.4830000000000001</v>
      </c>
      <c r="N73" s="23" t="s">
        <v>36</v>
      </c>
      <c r="O73" s="23" t="s">
        <v>822</v>
      </c>
    </row>
    <row r="74" spans="9:15" x14ac:dyDescent="0.35">
      <c r="I74" s="23" t="s">
        <v>5971</v>
      </c>
      <c r="J74" s="23" t="s">
        <v>5972</v>
      </c>
      <c r="K74" s="23" t="s">
        <v>2525</v>
      </c>
      <c r="L74" s="23">
        <v>44992</v>
      </c>
      <c r="M74" s="23">
        <v>0.745</v>
      </c>
      <c r="N74" s="23" t="s">
        <v>81</v>
      </c>
      <c r="O74" s="23" t="s">
        <v>36</v>
      </c>
    </row>
    <row r="75" spans="9:15" x14ac:dyDescent="0.35">
      <c r="I75" s="23" t="s">
        <v>5849</v>
      </c>
      <c r="J75" s="23" t="s">
        <v>5850</v>
      </c>
      <c r="K75" s="23" t="s">
        <v>2525</v>
      </c>
      <c r="L75" s="23">
        <v>32606</v>
      </c>
      <c r="M75" s="23">
        <v>0.75</v>
      </c>
      <c r="N75" s="23" t="s">
        <v>76</v>
      </c>
      <c r="O75" s="23" t="s">
        <v>36</v>
      </c>
    </row>
    <row r="76" spans="9:15" x14ac:dyDescent="0.35">
      <c r="I76" s="23" t="s">
        <v>5843</v>
      </c>
      <c r="J76" s="23" t="s">
        <v>5844</v>
      </c>
      <c r="K76" s="23" t="s">
        <v>2525</v>
      </c>
      <c r="L76" s="23">
        <v>32606</v>
      </c>
      <c r="M76" s="23">
        <v>0.75</v>
      </c>
      <c r="N76" s="23" t="s">
        <v>71</v>
      </c>
      <c r="O76" s="23" t="s">
        <v>822</v>
      </c>
    </row>
    <row r="77" spans="9:15" x14ac:dyDescent="0.35">
      <c r="I77" s="23" t="s">
        <v>5751</v>
      </c>
      <c r="J77" s="23" t="s">
        <v>5752</v>
      </c>
      <c r="K77" s="23" t="s">
        <v>2522</v>
      </c>
      <c r="L77" s="23">
        <v>21996</v>
      </c>
      <c r="M77" s="23">
        <v>1.6850000000000001</v>
      </c>
      <c r="N77" s="23" t="s">
        <v>36</v>
      </c>
      <c r="O77" s="23" t="s">
        <v>822</v>
      </c>
    </row>
    <row r="78" spans="9:15" x14ac:dyDescent="0.35">
      <c r="I78" s="23" t="s">
        <v>5767</v>
      </c>
      <c r="J78" s="23" t="s">
        <v>5768</v>
      </c>
      <c r="K78" s="23" t="s">
        <v>2522</v>
      </c>
      <c r="L78" s="23">
        <v>22712</v>
      </c>
      <c r="M78" s="23">
        <v>1.6020000000000001</v>
      </c>
      <c r="N78" s="23" t="s">
        <v>47</v>
      </c>
      <c r="O78" s="23" t="s">
        <v>36</v>
      </c>
    </row>
    <row r="79" spans="9:15" x14ac:dyDescent="0.35">
      <c r="I79" s="23" t="s">
        <v>5903</v>
      </c>
      <c r="J79" s="23" t="s">
        <v>5904</v>
      </c>
      <c r="K79" s="23" t="s">
        <v>2525</v>
      </c>
      <c r="L79" s="23">
        <v>32606</v>
      </c>
      <c r="M79" s="23">
        <v>0.75</v>
      </c>
      <c r="N79" s="23" t="s">
        <v>39</v>
      </c>
      <c r="O79" s="23" t="s">
        <v>822</v>
      </c>
    </row>
    <row r="80" spans="9:15" x14ac:dyDescent="0.35">
      <c r="I80" s="23" t="s">
        <v>5833</v>
      </c>
      <c r="J80" s="23" t="s">
        <v>5834</v>
      </c>
      <c r="K80" s="23" t="s">
        <v>2522</v>
      </c>
      <c r="L80" s="23">
        <v>30514</v>
      </c>
      <c r="M80" s="23">
        <v>0.89800000000000002</v>
      </c>
      <c r="N80" s="23" t="s">
        <v>42</v>
      </c>
      <c r="O80" s="23" t="s">
        <v>36</v>
      </c>
    </row>
    <row r="81" spans="9:15" x14ac:dyDescent="0.35">
      <c r="I81" s="23" t="s">
        <v>5919</v>
      </c>
      <c r="J81" s="23" t="s">
        <v>5920</v>
      </c>
      <c r="K81" s="23" t="s">
        <v>2525</v>
      </c>
      <c r="L81" s="23">
        <v>32606</v>
      </c>
      <c r="M81" s="23">
        <v>0.75</v>
      </c>
      <c r="N81" s="23" t="s">
        <v>36</v>
      </c>
      <c r="O81" s="23" t="s">
        <v>822</v>
      </c>
    </row>
    <row r="82" spans="9:15" x14ac:dyDescent="0.35">
      <c r="I82" s="23" t="s">
        <v>5963</v>
      </c>
      <c r="J82" s="23" t="s">
        <v>5964</v>
      </c>
      <c r="K82" s="23" t="s">
        <v>2525</v>
      </c>
      <c r="L82" s="23">
        <v>44992</v>
      </c>
      <c r="M82" s="23">
        <v>0.745</v>
      </c>
      <c r="N82" s="23" t="s">
        <v>106</v>
      </c>
      <c r="O82" s="23" t="s">
        <v>36</v>
      </c>
    </row>
    <row r="83" spans="9:15" x14ac:dyDescent="0.35">
      <c r="I83" s="23" t="s">
        <v>5827</v>
      </c>
      <c r="J83" s="23" t="s">
        <v>5828</v>
      </c>
      <c r="K83" s="23" t="s">
        <v>2522</v>
      </c>
      <c r="L83" s="23">
        <v>29185</v>
      </c>
      <c r="M83" s="23">
        <v>0.99</v>
      </c>
      <c r="N83" s="23" t="s">
        <v>53</v>
      </c>
      <c r="O83" s="23" t="s">
        <v>36</v>
      </c>
    </row>
    <row r="84" spans="9:15" x14ac:dyDescent="0.35">
      <c r="I84" s="23" t="s">
        <v>5961</v>
      </c>
      <c r="J84" s="23" t="s">
        <v>5962</v>
      </c>
      <c r="K84" s="23" t="s">
        <v>2525</v>
      </c>
      <c r="L84" s="23">
        <v>32606</v>
      </c>
      <c r="M84" s="23">
        <v>0.75</v>
      </c>
      <c r="N84" s="23" t="s">
        <v>68</v>
      </c>
      <c r="O84" s="23" t="s">
        <v>822</v>
      </c>
    </row>
    <row r="85" spans="9:15" x14ac:dyDescent="0.35">
      <c r="I85" s="23" t="s">
        <v>5847</v>
      </c>
      <c r="J85" s="23" t="s">
        <v>5848</v>
      </c>
      <c r="K85" s="23" t="s">
        <v>2525</v>
      </c>
      <c r="L85" s="23">
        <v>32606</v>
      </c>
      <c r="M85" s="23">
        <v>0.75</v>
      </c>
      <c r="N85" s="23" t="s">
        <v>76</v>
      </c>
      <c r="O85" s="23" t="s">
        <v>36</v>
      </c>
    </row>
    <row r="86" spans="9:15" x14ac:dyDescent="0.35">
      <c r="I86" s="23" t="s">
        <v>5959</v>
      </c>
      <c r="J86" s="23" t="s">
        <v>5960</v>
      </c>
      <c r="K86" s="23" t="s">
        <v>2525</v>
      </c>
      <c r="L86" s="23">
        <v>32606</v>
      </c>
      <c r="M86" s="23">
        <v>0.75</v>
      </c>
      <c r="N86" s="23" t="s">
        <v>36</v>
      </c>
      <c r="O86" s="23" t="s">
        <v>822</v>
      </c>
    </row>
    <row r="87" spans="9:15" x14ac:dyDescent="0.35">
      <c r="I87" s="23" t="s">
        <v>5825</v>
      </c>
      <c r="J87" s="23" t="s">
        <v>5826</v>
      </c>
      <c r="K87" s="23" t="s">
        <v>2522</v>
      </c>
      <c r="L87" s="23">
        <v>28918</v>
      </c>
      <c r="M87" s="23">
        <v>1.016</v>
      </c>
      <c r="N87" s="23" t="s">
        <v>42</v>
      </c>
      <c r="O87" s="23" t="s">
        <v>36</v>
      </c>
    </row>
    <row r="88" spans="9:15" x14ac:dyDescent="0.35">
      <c r="I88" s="23" t="s">
        <v>5881</v>
      </c>
      <c r="J88" s="23" t="s">
        <v>5882</v>
      </c>
      <c r="K88" s="23" t="s">
        <v>2525</v>
      </c>
      <c r="L88" s="23">
        <v>32606</v>
      </c>
      <c r="M88" s="23">
        <v>0.75</v>
      </c>
      <c r="N88" s="23" t="s">
        <v>53</v>
      </c>
      <c r="O88" s="23" t="s">
        <v>822</v>
      </c>
    </row>
    <row r="89" spans="9:15" x14ac:dyDescent="0.35">
      <c r="I89" s="23" t="s">
        <v>5873</v>
      </c>
      <c r="J89" s="23" t="s">
        <v>5874</v>
      </c>
      <c r="K89" s="23" t="s">
        <v>2525</v>
      </c>
      <c r="L89" s="23">
        <v>32606</v>
      </c>
      <c r="M89" s="23">
        <v>0.75</v>
      </c>
      <c r="N89" s="23" t="s">
        <v>85</v>
      </c>
      <c r="O89" s="23" t="s">
        <v>822</v>
      </c>
    </row>
    <row r="90" spans="9:15" x14ac:dyDescent="0.35">
      <c r="I90" s="23" t="s">
        <v>5869</v>
      </c>
      <c r="J90" s="23" t="s">
        <v>5870</v>
      </c>
      <c r="K90" s="23" t="s">
        <v>2525</v>
      </c>
      <c r="L90" s="23">
        <v>32606</v>
      </c>
      <c r="M90" s="23">
        <v>0.75</v>
      </c>
      <c r="N90" s="23" t="s">
        <v>85</v>
      </c>
      <c r="O90" s="23" t="s">
        <v>822</v>
      </c>
    </row>
    <row r="91" spans="9:15" x14ac:dyDescent="0.35">
      <c r="I91" s="23" t="s">
        <v>5697</v>
      </c>
      <c r="J91" s="23" t="s">
        <v>5698</v>
      </c>
      <c r="K91" s="23" t="s">
        <v>2518</v>
      </c>
      <c r="L91" s="23">
        <v>12771</v>
      </c>
      <c r="M91" s="23">
        <v>2.984</v>
      </c>
      <c r="N91" s="23" t="s">
        <v>76</v>
      </c>
      <c r="O91" s="23" t="s">
        <v>822</v>
      </c>
    </row>
    <row r="92" spans="9:15" x14ac:dyDescent="0.35">
      <c r="I92" s="23" t="s">
        <v>5803</v>
      </c>
      <c r="J92" s="23" t="s">
        <v>5804</v>
      </c>
      <c r="K92" s="23" t="s">
        <v>2522</v>
      </c>
      <c r="L92" s="23">
        <v>26751</v>
      </c>
      <c r="M92" s="23">
        <v>1.218</v>
      </c>
      <c r="N92" s="23" t="s">
        <v>53</v>
      </c>
      <c r="O92" s="23" t="s">
        <v>36</v>
      </c>
    </row>
    <row r="93" spans="9:15" x14ac:dyDescent="0.35">
      <c r="I93" s="23" t="s">
        <v>5967</v>
      </c>
      <c r="J93" s="23" t="s">
        <v>5968</v>
      </c>
      <c r="K93" s="23" t="s">
        <v>2525</v>
      </c>
      <c r="L93" s="23">
        <v>44992</v>
      </c>
      <c r="M93" s="23">
        <v>0.745</v>
      </c>
      <c r="N93" s="23" t="s">
        <v>50</v>
      </c>
      <c r="O93" s="23" t="s">
        <v>36</v>
      </c>
    </row>
    <row r="94" spans="9:15" x14ac:dyDescent="0.35">
      <c r="I94" s="23" t="s">
        <v>5793</v>
      </c>
      <c r="J94" s="23" t="s">
        <v>5794</v>
      </c>
      <c r="K94" s="23" t="s">
        <v>2522</v>
      </c>
      <c r="L94" s="23">
        <v>26211</v>
      </c>
      <c r="M94" s="23">
        <v>1.2629999999999999</v>
      </c>
      <c r="N94" s="23" t="s">
        <v>42</v>
      </c>
      <c r="O94" s="23" t="s">
        <v>36</v>
      </c>
    </row>
    <row r="95" spans="9:15" x14ac:dyDescent="0.35">
      <c r="I95" s="23" t="s">
        <v>5799</v>
      </c>
      <c r="J95" s="23" t="s">
        <v>5800</v>
      </c>
      <c r="K95" s="23" t="s">
        <v>2522</v>
      </c>
      <c r="L95" s="23">
        <v>26624</v>
      </c>
      <c r="M95" s="23">
        <v>1.228</v>
      </c>
      <c r="N95" s="23" t="s">
        <v>36</v>
      </c>
      <c r="O95" s="23" t="s">
        <v>36</v>
      </c>
    </row>
    <row r="96" spans="9:15" x14ac:dyDescent="0.35">
      <c r="I96" s="23" t="s">
        <v>5855</v>
      </c>
      <c r="J96" s="23" t="s">
        <v>5856</v>
      </c>
      <c r="K96" s="23" t="s">
        <v>2525</v>
      </c>
      <c r="L96" s="23">
        <v>32606</v>
      </c>
      <c r="M96" s="23">
        <v>0.75</v>
      </c>
      <c r="N96" s="23" t="s">
        <v>81</v>
      </c>
      <c r="O96" s="23" t="s">
        <v>36</v>
      </c>
    </row>
    <row r="97" spans="9:15" x14ac:dyDescent="0.35">
      <c r="I97" s="23" t="s">
        <v>5727</v>
      </c>
      <c r="J97" s="23" t="s">
        <v>5728</v>
      </c>
      <c r="K97" s="23" t="s">
        <v>2518</v>
      </c>
      <c r="L97" s="23">
        <v>18970</v>
      </c>
      <c r="M97" s="23">
        <v>2.0550000000000002</v>
      </c>
      <c r="N97" s="23" t="s">
        <v>36</v>
      </c>
      <c r="O97" s="23" t="s">
        <v>36</v>
      </c>
    </row>
    <row r="98" spans="9:15" x14ac:dyDescent="0.35">
      <c r="I98" s="23" t="s">
        <v>5839</v>
      </c>
      <c r="J98" s="23" t="s">
        <v>5840</v>
      </c>
      <c r="K98" s="23" t="s">
        <v>2525</v>
      </c>
      <c r="L98" s="23">
        <v>32269</v>
      </c>
      <c r="M98" s="23">
        <v>0.77700000000000002</v>
      </c>
      <c r="N98" s="23" t="s">
        <v>156</v>
      </c>
      <c r="O98" s="23" t="s">
        <v>36</v>
      </c>
    </row>
    <row r="99" spans="9:15" x14ac:dyDescent="0.35">
      <c r="I99" s="23" t="s">
        <v>5953</v>
      </c>
      <c r="J99" s="23" t="s">
        <v>5954</v>
      </c>
      <c r="K99" s="23" t="s">
        <v>2525</v>
      </c>
      <c r="L99" s="23">
        <v>32606</v>
      </c>
      <c r="M99" s="23">
        <v>0.75</v>
      </c>
      <c r="N99" s="23" t="s">
        <v>36</v>
      </c>
      <c r="O99" s="23" t="s">
        <v>822</v>
      </c>
    </row>
    <row r="100" spans="9:15" x14ac:dyDescent="0.35">
      <c r="I100" s="23" t="s">
        <v>5731</v>
      </c>
      <c r="J100" s="23" t="s">
        <v>5732</v>
      </c>
      <c r="K100" s="23" t="s">
        <v>2518</v>
      </c>
      <c r="L100" s="23">
        <v>19388</v>
      </c>
      <c r="M100" s="23">
        <v>2.0030000000000001</v>
      </c>
      <c r="N100" s="23" t="s">
        <v>36</v>
      </c>
      <c r="O100" s="23" t="s">
        <v>36</v>
      </c>
    </row>
    <row r="101" spans="9:15" x14ac:dyDescent="0.35">
      <c r="I101" s="23" t="s">
        <v>5819</v>
      </c>
      <c r="J101" s="23" t="s">
        <v>5820</v>
      </c>
      <c r="K101" s="23" t="s">
        <v>2522</v>
      </c>
      <c r="L101" s="23">
        <v>28099</v>
      </c>
      <c r="M101" s="23">
        <v>1.0960000000000001</v>
      </c>
      <c r="N101" s="23" t="s">
        <v>36</v>
      </c>
      <c r="O101" s="23" t="s">
        <v>36</v>
      </c>
    </row>
    <row r="102" spans="9:15" x14ac:dyDescent="0.35">
      <c r="I102" s="23" t="s">
        <v>5735</v>
      </c>
      <c r="J102" s="23" t="s">
        <v>5736</v>
      </c>
      <c r="K102" s="23" t="s">
        <v>2518</v>
      </c>
      <c r="L102" s="23">
        <v>19565</v>
      </c>
      <c r="M102" s="23">
        <v>1.9810000000000001</v>
      </c>
      <c r="N102" s="23" t="s">
        <v>50</v>
      </c>
      <c r="O102" s="23" t="s">
        <v>36</v>
      </c>
    </row>
    <row r="103" spans="9:15" x14ac:dyDescent="0.35">
      <c r="I103" s="23" t="s">
        <v>5709</v>
      </c>
      <c r="J103" s="23" t="s">
        <v>5710</v>
      </c>
      <c r="K103" s="23" t="s">
        <v>2518</v>
      </c>
      <c r="L103" s="23">
        <v>16050</v>
      </c>
      <c r="M103" s="23">
        <v>2.4649999999999999</v>
      </c>
      <c r="N103" s="23" t="s">
        <v>81</v>
      </c>
      <c r="O103" s="23" t="s">
        <v>36</v>
      </c>
    </row>
    <row r="104" spans="9:15" x14ac:dyDescent="0.35">
      <c r="I104" s="23" t="s">
        <v>5689</v>
      </c>
      <c r="J104" s="23" t="s">
        <v>5690</v>
      </c>
      <c r="K104" s="23" t="s">
        <v>2517</v>
      </c>
      <c r="L104" s="23">
        <v>8948</v>
      </c>
      <c r="M104" s="23">
        <v>3.7090000000000001</v>
      </c>
      <c r="N104" s="23" t="s">
        <v>39</v>
      </c>
      <c r="O104" s="23" t="s">
        <v>822</v>
      </c>
    </row>
    <row r="105" spans="9:15" x14ac:dyDescent="0.35">
      <c r="I105" s="23" t="s">
        <v>5711</v>
      </c>
      <c r="J105" s="23" t="s">
        <v>5712</v>
      </c>
      <c r="K105" s="23" t="s">
        <v>2518</v>
      </c>
      <c r="L105" s="23">
        <v>16871</v>
      </c>
      <c r="M105" s="23">
        <v>2.3439999999999999</v>
      </c>
      <c r="N105" s="23" t="s">
        <v>39</v>
      </c>
      <c r="O105" s="23" t="s">
        <v>36</v>
      </c>
    </row>
    <row r="106" spans="9:15" x14ac:dyDescent="0.35">
      <c r="I106" s="23" t="s">
        <v>5925</v>
      </c>
      <c r="J106" s="23" t="s">
        <v>5926</v>
      </c>
      <c r="K106" s="23" t="s">
        <v>2525</v>
      </c>
      <c r="L106" s="23">
        <v>32606</v>
      </c>
      <c r="M106" s="23">
        <v>0.75</v>
      </c>
      <c r="N106" s="23" t="s">
        <v>36</v>
      </c>
      <c r="O106" s="23" t="s">
        <v>822</v>
      </c>
    </row>
    <row r="107" spans="9:15" x14ac:dyDescent="0.35">
      <c r="I107" s="23" t="s">
        <v>5927</v>
      </c>
      <c r="J107" s="23" t="s">
        <v>5928</v>
      </c>
      <c r="K107" s="23" t="s">
        <v>2525</v>
      </c>
      <c r="L107" s="23">
        <v>32606</v>
      </c>
      <c r="M107" s="23">
        <v>0.75</v>
      </c>
      <c r="N107" s="23" t="s">
        <v>71</v>
      </c>
      <c r="O107" s="23" t="s">
        <v>822</v>
      </c>
    </row>
    <row r="108" spans="9:15" x14ac:dyDescent="0.35">
      <c r="I108" s="23" t="s">
        <v>5715</v>
      </c>
      <c r="J108" s="23" t="s">
        <v>5716</v>
      </c>
      <c r="K108" s="23" t="s">
        <v>2518</v>
      </c>
      <c r="L108" s="23">
        <v>18194</v>
      </c>
      <c r="M108" s="23">
        <v>2.1619999999999999</v>
      </c>
      <c r="N108" s="23" t="s">
        <v>36</v>
      </c>
      <c r="O108" s="23" t="s">
        <v>36</v>
      </c>
    </row>
    <row r="109" spans="9:15" x14ac:dyDescent="0.35">
      <c r="I109" s="23" t="s">
        <v>5933</v>
      </c>
      <c r="J109" s="23" t="s">
        <v>5934</v>
      </c>
      <c r="K109" s="23" t="s">
        <v>2525</v>
      </c>
      <c r="L109" s="23">
        <v>32606</v>
      </c>
      <c r="M109" s="23">
        <v>0.75</v>
      </c>
      <c r="N109" s="23" t="s">
        <v>36</v>
      </c>
      <c r="O109" s="23" t="s">
        <v>822</v>
      </c>
    </row>
    <row r="110" spans="9:15" x14ac:dyDescent="0.35">
      <c r="I110" s="23" t="s">
        <v>5931</v>
      </c>
      <c r="J110" s="23" t="s">
        <v>5932</v>
      </c>
      <c r="K110" s="23" t="s">
        <v>2525</v>
      </c>
      <c r="L110" s="23">
        <v>32606</v>
      </c>
      <c r="M110" s="23">
        <v>0.75</v>
      </c>
      <c r="N110" s="23" t="s">
        <v>36</v>
      </c>
      <c r="O110" s="23" t="s">
        <v>822</v>
      </c>
    </row>
    <row r="111" spans="9:15" x14ac:dyDescent="0.35">
      <c r="I111" s="23" t="s">
        <v>5949</v>
      </c>
      <c r="J111" s="23" t="s">
        <v>5950</v>
      </c>
      <c r="K111" s="23" t="s">
        <v>2525</v>
      </c>
      <c r="L111" s="23">
        <v>32606</v>
      </c>
      <c r="M111" s="23">
        <v>0.75</v>
      </c>
      <c r="N111" s="23" t="s">
        <v>36</v>
      </c>
      <c r="O111" s="23" t="s">
        <v>822</v>
      </c>
    </row>
    <row r="112" spans="9:15" x14ac:dyDescent="0.35">
      <c r="I112" s="23" t="s">
        <v>5941</v>
      </c>
      <c r="J112" s="23" t="s">
        <v>5942</v>
      </c>
      <c r="K112" s="23" t="s">
        <v>2525</v>
      </c>
      <c r="L112" s="23">
        <v>32606</v>
      </c>
      <c r="M112" s="23">
        <v>0.75</v>
      </c>
      <c r="N112" s="23" t="s">
        <v>71</v>
      </c>
      <c r="O112" s="23" t="s">
        <v>822</v>
      </c>
    </row>
    <row r="113" spans="9:15" x14ac:dyDescent="0.35">
      <c r="I113" s="23" t="s">
        <v>5723</v>
      </c>
      <c r="J113" s="23" t="s">
        <v>5724</v>
      </c>
      <c r="K113" s="23" t="s">
        <v>2518</v>
      </c>
      <c r="L113" s="23">
        <v>18556</v>
      </c>
      <c r="M113" s="23">
        <v>2.113</v>
      </c>
      <c r="N113" s="23" t="s">
        <v>53</v>
      </c>
      <c r="O113" s="23" t="s">
        <v>36</v>
      </c>
    </row>
    <row r="114" spans="9:15" x14ac:dyDescent="0.35">
      <c r="I114" s="23" t="s">
        <v>5875</v>
      </c>
      <c r="J114" s="23" t="s">
        <v>5876</v>
      </c>
      <c r="K114" s="23" t="s">
        <v>2525</v>
      </c>
      <c r="L114" s="23">
        <v>32606</v>
      </c>
      <c r="M114" s="23">
        <v>0.75</v>
      </c>
      <c r="N114" s="23" t="s">
        <v>81</v>
      </c>
      <c r="O114" s="23" t="s">
        <v>822</v>
      </c>
    </row>
    <row r="115" spans="9:15" x14ac:dyDescent="0.35">
      <c r="I115" s="23" t="s">
        <v>5929</v>
      </c>
      <c r="J115" s="23" t="s">
        <v>5930</v>
      </c>
      <c r="K115" s="23" t="s">
        <v>2525</v>
      </c>
      <c r="L115" s="23">
        <v>32606</v>
      </c>
      <c r="M115" s="23">
        <v>0.75</v>
      </c>
      <c r="N115" s="23" t="s">
        <v>36</v>
      </c>
      <c r="O115" s="23" t="s">
        <v>822</v>
      </c>
    </row>
    <row r="116" spans="9:15" x14ac:dyDescent="0.35">
      <c r="I116" s="23" t="s">
        <v>5879</v>
      </c>
      <c r="J116" s="23" t="s">
        <v>5880</v>
      </c>
      <c r="K116" s="23" t="s">
        <v>2525</v>
      </c>
      <c r="L116" s="23">
        <v>32606</v>
      </c>
      <c r="M116" s="23">
        <v>0.75</v>
      </c>
      <c r="N116" s="23" t="s">
        <v>42</v>
      </c>
      <c r="O116" s="23" t="s">
        <v>822</v>
      </c>
    </row>
    <row r="117" spans="9:15" x14ac:dyDescent="0.35">
      <c r="I117" s="23" t="s">
        <v>5901</v>
      </c>
      <c r="J117" s="23" t="s">
        <v>5902</v>
      </c>
      <c r="K117" s="23" t="s">
        <v>2525</v>
      </c>
      <c r="L117" s="23">
        <v>32606</v>
      </c>
      <c r="M117" s="23">
        <v>0.75</v>
      </c>
      <c r="N117" s="23" t="s">
        <v>36</v>
      </c>
      <c r="O117" s="23" t="s">
        <v>822</v>
      </c>
    </row>
    <row r="118" spans="9:15" x14ac:dyDescent="0.35">
      <c r="I118" s="23" t="s">
        <v>5739</v>
      </c>
      <c r="J118" s="23" t="s">
        <v>5740</v>
      </c>
      <c r="K118" s="23" t="s">
        <v>2518</v>
      </c>
      <c r="L118" s="23">
        <v>19651</v>
      </c>
      <c r="M118" s="23">
        <v>1.97</v>
      </c>
      <c r="N118" s="23" t="s">
        <v>42</v>
      </c>
      <c r="O118" s="23" t="s">
        <v>36</v>
      </c>
    </row>
    <row r="119" spans="9:15" x14ac:dyDescent="0.35">
      <c r="I119" s="23" t="s">
        <v>5851</v>
      </c>
      <c r="J119" s="23" t="s">
        <v>5852</v>
      </c>
      <c r="K119" s="23" t="s">
        <v>2525</v>
      </c>
      <c r="L119" s="23">
        <v>32606</v>
      </c>
      <c r="M119" s="23">
        <v>0.75</v>
      </c>
      <c r="N119" s="23" t="s">
        <v>81</v>
      </c>
      <c r="O119" s="23" t="s">
        <v>36</v>
      </c>
    </row>
    <row r="120" spans="9:15" x14ac:dyDescent="0.35">
      <c r="I120" s="23" t="s">
        <v>5719</v>
      </c>
      <c r="J120" s="23" t="s">
        <v>5720</v>
      </c>
      <c r="K120" s="23" t="s">
        <v>2518</v>
      </c>
      <c r="L120" s="23">
        <v>18454</v>
      </c>
      <c r="M120" s="23">
        <v>2.1280000000000001</v>
      </c>
      <c r="N120" s="23" t="s">
        <v>39</v>
      </c>
      <c r="O120" s="23" t="s">
        <v>36</v>
      </c>
    </row>
    <row r="121" spans="9:15" x14ac:dyDescent="0.35">
      <c r="I121" s="23" t="s">
        <v>5667</v>
      </c>
      <c r="J121" s="23" t="s">
        <v>5668</v>
      </c>
      <c r="K121" s="23" t="s">
        <v>2536</v>
      </c>
      <c r="L121" s="23">
        <v>4935</v>
      </c>
      <c r="M121" s="23">
        <v>4.782</v>
      </c>
      <c r="N121" s="23" t="s">
        <v>42</v>
      </c>
      <c r="O121" s="23" t="s">
        <v>36</v>
      </c>
    </row>
    <row r="122" spans="9:15" x14ac:dyDescent="0.35">
      <c r="I122" s="23" t="s">
        <v>5965</v>
      </c>
      <c r="J122" s="23" t="s">
        <v>5966</v>
      </c>
      <c r="K122" s="23" t="s">
        <v>2525</v>
      </c>
      <c r="L122" s="23">
        <v>44992</v>
      </c>
      <c r="M122" s="23">
        <v>0.745</v>
      </c>
      <c r="N122" s="23" t="s">
        <v>81</v>
      </c>
      <c r="O122" s="23" t="s">
        <v>36</v>
      </c>
    </row>
    <row r="123" spans="9:15" x14ac:dyDescent="0.35">
      <c r="I123" s="23" t="s">
        <v>5815</v>
      </c>
      <c r="J123" s="23" t="s">
        <v>5816</v>
      </c>
      <c r="K123" s="23" t="s">
        <v>2522</v>
      </c>
      <c r="L123" s="23">
        <v>27402</v>
      </c>
      <c r="M123" s="23">
        <v>1.157</v>
      </c>
      <c r="N123" s="23" t="s">
        <v>85</v>
      </c>
      <c r="O123" s="23" t="s">
        <v>822</v>
      </c>
    </row>
    <row r="124" spans="9:15" x14ac:dyDescent="0.35">
      <c r="I124" s="23" t="s">
        <v>5861</v>
      </c>
      <c r="J124" s="23" t="s">
        <v>5862</v>
      </c>
      <c r="K124" s="23" t="s">
        <v>2525</v>
      </c>
      <c r="L124" s="23">
        <v>32606</v>
      </c>
      <c r="M124" s="23">
        <v>0.75</v>
      </c>
      <c r="N124" s="23" t="s">
        <v>106</v>
      </c>
      <c r="O124" s="23" t="s">
        <v>36</v>
      </c>
    </row>
    <row r="125" spans="9:15" x14ac:dyDescent="0.35">
      <c r="I125" s="23" t="s">
        <v>5681</v>
      </c>
      <c r="J125" s="23" t="s">
        <v>5682</v>
      </c>
      <c r="K125" s="23" t="s">
        <v>2517</v>
      </c>
      <c r="L125" s="23">
        <v>7574</v>
      </c>
      <c r="M125" s="23">
        <v>4.0170000000000003</v>
      </c>
      <c r="N125" s="23" t="s">
        <v>42</v>
      </c>
      <c r="O125" s="23" t="s">
        <v>36</v>
      </c>
    </row>
    <row r="126" spans="9:15" x14ac:dyDescent="0.35">
      <c r="I126" s="23" t="s">
        <v>5939</v>
      </c>
      <c r="J126" s="23" t="s">
        <v>5940</v>
      </c>
      <c r="K126" s="23" t="s">
        <v>2525</v>
      </c>
      <c r="L126" s="23">
        <v>32606</v>
      </c>
      <c r="M126" s="23">
        <v>0.75</v>
      </c>
      <c r="N126" s="23" t="s">
        <v>50</v>
      </c>
      <c r="O126" s="23" t="s">
        <v>36</v>
      </c>
    </row>
    <row r="127" spans="9:15" x14ac:dyDescent="0.35">
      <c r="I127" s="23" t="s">
        <v>5769</v>
      </c>
      <c r="J127" s="23" t="s">
        <v>5770</v>
      </c>
      <c r="K127" s="23" t="s">
        <v>2522</v>
      </c>
      <c r="L127" s="23">
        <v>23550</v>
      </c>
      <c r="M127" s="23">
        <v>1.512</v>
      </c>
      <c r="N127" s="23" t="s">
        <v>36</v>
      </c>
      <c r="O127" s="23" t="s">
        <v>36</v>
      </c>
    </row>
    <row r="128" spans="9:15" x14ac:dyDescent="0.35">
      <c r="I128" s="23" t="s">
        <v>5945</v>
      </c>
      <c r="J128" s="23" t="s">
        <v>5946</v>
      </c>
      <c r="K128" s="23" t="s">
        <v>2525</v>
      </c>
      <c r="L128" s="23">
        <v>32606</v>
      </c>
      <c r="M128" s="23">
        <v>0.75</v>
      </c>
      <c r="N128" s="23" t="s">
        <v>36</v>
      </c>
      <c r="O128" s="23" t="s">
        <v>822</v>
      </c>
    </row>
    <row r="129" spans="9:15" x14ac:dyDescent="0.35">
      <c r="I129" s="23" t="s">
        <v>5983</v>
      </c>
      <c r="J129" s="23" t="s">
        <v>5984</v>
      </c>
      <c r="K129" s="23" t="s">
        <v>2525</v>
      </c>
      <c r="L129" s="23">
        <v>57500</v>
      </c>
      <c r="M129" s="23">
        <v>0.71199999999999997</v>
      </c>
      <c r="N129" s="23" t="s">
        <v>71</v>
      </c>
      <c r="O129" s="23" t="s">
        <v>822</v>
      </c>
    </row>
    <row r="130" spans="9:15" x14ac:dyDescent="0.35">
      <c r="I130" s="23" t="s">
        <v>5891</v>
      </c>
      <c r="J130" s="23" t="s">
        <v>5892</v>
      </c>
      <c r="K130" s="23" t="s">
        <v>2525</v>
      </c>
      <c r="L130" s="23">
        <v>32606</v>
      </c>
      <c r="M130" s="23">
        <v>0.75</v>
      </c>
      <c r="N130" s="23" t="s">
        <v>71</v>
      </c>
      <c r="O130" s="23" t="s">
        <v>822</v>
      </c>
    </row>
    <row r="131" spans="9:15" x14ac:dyDescent="0.35">
      <c r="I131" s="23" t="s">
        <v>5987</v>
      </c>
      <c r="J131" s="23" t="s">
        <v>5988</v>
      </c>
      <c r="K131" s="23" t="s">
        <v>2525</v>
      </c>
      <c r="L131" s="23">
        <v>57808</v>
      </c>
      <c r="M131" s="23">
        <v>0.68500000000000005</v>
      </c>
      <c r="N131" s="23" t="s">
        <v>36</v>
      </c>
      <c r="O131" s="23" t="s">
        <v>822</v>
      </c>
    </row>
  </sheetData>
  <sheetProtection algorithmName="SHA-512" hashValue="WcF4Jrk7rulYBVDVG6opluVA9Rxq6DtsQ7qJWIZ8KaawF/SfatNt4M289reD3uE5m+U8zZpokUOGTU9h7Z6w+g==" saltValue="hOG46FqgbNV53txs7Fld3g==" spinCount="100000" sheet="1" objects="1" scenarios="1"/>
  <autoFilter ref="A2:O2" xr:uid="{00000000-0001-0000-0800-000000000000}"/>
  <sortState xmlns:xlrd2="http://schemas.microsoft.com/office/spreadsheetml/2017/richdata2" ref="I3:O131">
    <sortCondition ref="J3:J1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9"/>
  <sheetViews>
    <sheetView zoomScale="80" zoomScaleNormal="80" workbookViewId="0">
      <selection activeCell="N35" sqref="N35"/>
    </sheetView>
  </sheetViews>
  <sheetFormatPr baseColWidth="10" defaultRowHeight="12.75" x14ac:dyDescent="0.35"/>
  <cols>
    <col min="1" max="1" width="13.9296875" bestFit="1" customWidth="1"/>
    <col min="2" max="2" width="17.19921875" bestFit="1" customWidth="1"/>
    <col min="3" max="3" width="12.53125" bestFit="1" customWidth="1"/>
    <col min="4" max="4" width="7.265625" bestFit="1" customWidth="1"/>
    <col min="5" max="5" width="8.06640625" bestFit="1" customWidth="1"/>
    <col min="6" max="6" width="10.796875" bestFit="1" customWidth="1"/>
    <col min="7" max="7" width="7.73046875" bestFit="1" customWidth="1"/>
    <col min="8" max="8" width="5.53125" customWidth="1"/>
    <col min="9" max="9" width="13.9296875" bestFit="1" customWidth="1"/>
    <col min="10" max="10" width="21.33203125" bestFit="1" customWidth="1"/>
    <col min="11" max="11" width="12.53125" bestFit="1" customWidth="1"/>
    <col min="12" max="12" width="7.265625" bestFit="1" customWidth="1"/>
    <col min="13" max="13" width="8.06640625" bestFit="1" customWidth="1"/>
    <col min="14" max="14" width="10.796875" bestFit="1" customWidth="1"/>
    <col min="15" max="15" width="7.73046875" bestFit="1" customWidth="1"/>
  </cols>
  <sheetData>
    <row r="1" spans="1:15" ht="13.15" x14ac:dyDescent="0.4">
      <c r="A1" s="10" t="s">
        <v>4342</v>
      </c>
      <c r="I1" s="10" t="s">
        <v>4339</v>
      </c>
    </row>
    <row r="2" spans="1:15" x14ac:dyDescent="0.35">
      <c r="A2" s="33" t="s">
        <v>13</v>
      </c>
      <c r="B2" s="33" t="s">
        <v>2510</v>
      </c>
      <c r="C2" s="33" t="s">
        <v>2511</v>
      </c>
      <c r="D2" s="33" t="s">
        <v>2512</v>
      </c>
      <c r="E2" s="33" t="s">
        <v>2513</v>
      </c>
      <c r="F2" s="33" t="s">
        <v>2514</v>
      </c>
      <c r="G2" s="33" t="s">
        <v>2515</v>
      </c>
      <c r="I2" s="33" t="s">
        <v>13</v>
      </c>
      <c r="J2" s="33" t="s">
        <v>2510</v>
      </c>
      <c r="K2" s="33" t="s">
        <v>2511</v>
      </c>
      <c r="L2" s="33" t="s">
        <v>2512</v>
      </c>
      <c r="M2" s="33" t="s">
        <v>2513</v>
      </c>
      <c r="N2" s="33" t="s">
        <v>2514</v>
      </c>
      <c r="O2" s="33" t="s">
        <v>2515</v>
      </c>
    </row>
    <row r="3" spans="1:15" x14ac:dyDescent="0.35">
      <c r="A3" s="23" t="s">
        <v>5999</v>
      </c>
      <c r="B3" s="23" t="s">
        <v>6000</v>
      </c>
      <c r="C3" s="23" t="s">
        <v>2525</v>
      </c>
      <c r="D3" s="23">
        <v>16773</v>
      </c>
      <c r="E3" s="23">
        <v>0.74299999999999999</v>
      </c>
      <c r="F3" s="23" t="s">
        <v>85</v>
      </c>
      <c r="G3" s="23" t="s">
        <v>36</v>
      </c>
      <c r="I3" s="23" t="s">
        <v>3706</v>
      </c>
      <c r="J3" s="23" t="s">
        <v>3707</v>
      </c>
      <c r="K3" s="23" t="s">
        <v>2522</v>
      </c>
      <c r="L3" s="23">
        <v>22937</v>
      </c>
      <c r="M3" s="23">
        <v>1.579</v>
      </c>
      <c r="N3" s="23" t="s">
        <v>144</v>
      </c>
      <c r="O3" s="23" t="s">
        <v>36</v>
      </c>
    </row>
    <row r="4" spans="1:15" x14ac:dyDescent="0.35">
      <c r="A4" s="23" t="s">
        <v>3656</v>
      </c>
      <c r="B4" s="23" t="s">
        <v>3657</v>
      </c>
      <c r="C4" s="23" t="s">
        <v>2517</v>
      </c>
      <c r="D4" s="23">
        <v>2582</v>
      </c>
      <c r="E4" s="23">
        <v>4.0789999999999997</v>
      </c>
      <c r="F4" s="23" t="s">
        <v>39</v>
      </c>
      <c r="G4" s="23" t="s">
        <v>36</v>
      </c>
      <c r="I4" s="23" t="s">
        <v>3772</v>
      </c>
      <c r="J4" s="23" t="s">
        <v>3773</v>
      </c>
      <c r="K4" s="23" t="s">
        <v>2525</v>
      </c>
      <c r="L4" s="23">
        <v>57630</v>
      </c>
      <c r="M4" s="23">
        <v>0.7</v>
      </c>
      <c r="N4" s="23" t="s">
        <v>68</v>
      </c>
      <c r="O4" s="23" t="s">
        <v>36</v>
      </c>
    </row>
    <row r="5" spans="1:15" x14ac:dyDescent="0.35">
      <c r="A5" s="23" t="s">
        <v>3646</v>
      </c>
      <c r="B5" s="23" t="s">
        <v>3647</v>
      </c>
      <c r="C5" s="23" t="s">
        <v>2517</v>
      </c>
      <c r="D5" s="23">
        <v>3496</v>
      </c>
      <c r="E5" s="31">
        <v>3.5139999999999998</v>
      </c>
      <c r="F5" s="23" t="s">
        <v>42</v>
      </c>
      <c r="G5" s="23" t="s">
        <v>36</v>
      </c>
      <c r="I5" s="23" t="s">
        <v>3676</v>
      </c>
      <c r="J5" s="23" t="s">
        <v>3677</v>
      </c>
      <c r="K5" s="23" t="s">
        <v>2536</v>
      </c>
      <c r="L5" s="23">
        <v>4934</v>
      </c>
      <c r="M5" s="23">
        <v>4.7830000000000004</v>
      </c>
      <c r="N5" s="23" t="s">
        <v>71</v>
      </c>
      <c r="O5" s="23" t="s">
        <v>36</v>
      </c>
    </row>
    <row r="6" spans="1:15" x14ac:dyDescent="0.35">
      <c r="A6" s="23" t="s">
        <v>3640</v>
      </c>
      <c r="B6" s="23" t="s">
        <v>3641</v>
      </c>
      <c r="C6" s="23" t="s">
        <v>2536</v>
      </c>
      <c r="D6" s="23">
        <v>1337</v>
      </c>
      <c r="E6" s="23">
        <v>5.2489999999999997</v>
      </c>
      <c r="F6" s="23" t="s">
        <v>36</v>
      </c>
      <c r="G6" s="23" t="s">
        <v>36</v>
      </c>
      <c r="I6" s="23" t="s">
        <v>3668</v>
      </c>
      <c r="J6" s="23" t="s">
        <v>3669</v>
      </c>
      <c r="K6" s="23" t="s">
        <v>2517</v>
      </c>
      <c r="L6" s="23">
        <v>5871</v>
      </c>
      <c r="M6" s="23">
        <v>4.4909999999999997</v>
      </c>
      <c r="N6" s="23" t="s">
        <v>36</v>
      </c>
      <c r="O6" s="23" t="s">
        <v>36</v>
      </c>
    </row>
    <row r="7" spans="1:15" x14ac:dyDescent="0.35">
      <c r="A7" s="23" t="s">
        <v>3662</v>
      </c>
      <c r="B7" s="23" t="s">
        <v>3663</v>
      </c>
      <c r="C7" s="23" t="s">
        <v>2522</v>
      </c>
      <c r="D7" s="23">
        <v>11351</v>
      </c>
      <c r="E7" s="23">
        <v>0.85199999999999998</v>
      </c>
      <c r="F7" s="23" t="s">
        <v>85</v>
      </c>
      <c r="G7" s="23" t="s">
        <v>36</v>
      </c>
      <c r="I7" s="23" t="s">
        <v>6017</v>
      </c>
      <c r="J7" s="23" t="s">
        <v>6018</v>
      </c>
      <c r="K7" s="23" t="s">
        <v>2525</v>
      </c>
      <c r="L7" s="23">
        <v>44992</v>
      </c>
      <c r="M7" s="23">
        <v>0.745</v>
      </c>
      <c r="N7" s="23" t="s">
        <v>50</v>
      </c>
      <c r="O7" s="23" t="s">
        <v>36</v>
      </c>
    </row>
    <row r="8" spans="1:15" x14ac:dyDescent="0.35">
      <c r="A8" s="23" t="s">
        <v>3660</v>
      </c>
      <c r="B8" s="23" t="s">
        <v>3661</v>
      </c>
      <c r="C8" s="23" t="s">
        <v>2518</v>
      </c>
      <c r="D8" s="23">
        <v>4584</v>
      </c>
      <c r="E8" s="23">
        <v>2.919</v>
      </c>
      <c r="F8" s="23" t="s">
        <v>36</v>
      </c>
      <c r="G8" s="23" t="s">
        <v>36</v>
      </c>
      <c r="I8" s="23" t="s">
        <v>3666</v>
      </c>
      <c r="J8" s="23" t="s">
        <v>3667</v>
      </c>
      <c r="K8" s="23" t="s">
        <v>2517</v>
      </c>
      <c r="L8" s="23">
        <v>7846</v>
      </c>
      <c r="M8" s="23">
        <v>3.96</v>
      </c>
      <c r="N8" s="23" t="s">
        <v>76</v>
      </c>
      <c r="O8" s="23" t="s">
        <v>36</v>
      </c>
    </row>
    <row r="9" spans="1:15" x14ac:dyDescent="0.35">
      <c r="A9" s="23" t="s">
        <v>3664</v>
      </c>
      <c r="B9" s="23" t="s">
        <v>3665</v>
      </c>
      <c r="C9" s="23" t="s">
        <v>2522</v>
      </c>
      <c r="D9" s="23">
        <v>8400</v>
      </c>
      <c r="E9" s="23">
        <v>1.5489999999999999</v>
      </c>
      <c r="F9" s="23" t="s">
        <v>42</v>
      </c>
      <c r="G9" s="23" t="s">
        <v>36</v>
      </c>
      <c r="I9" s="23" t="s">
        <v>3672</v>
      </c>
      <c r="J9" s="23" t="s">
        <v>3673</v>
      </c>
      <c r="K9" s="23" t="s">
        <v>2518</v>
      </c>
      <c r="L9" s="23">
        <v>13981</v>
      </c>
      <c r="M9" s="23">
        <v>2.782</v>
      </c>
      <c r="N9" s="23" t="s">
        <v>71</v>
      </c>
      <c r="O9" s="23" t="s">
        <v>822</v>
      </c>
    </row>
    <row r="10" spans="1:15" x14ac:dyDescent="0.35">
      <c r="A10" s="23" t="s">
        <v>3658</v>
      </c>
      <c r="B10" s="23" t="s">
        <v>3659</v>
      </c>
      <c r="C10" s="23" t="s">
        <v>2518</v>
      </c>
      <c r="D10" s="23">
        <v>7713</v>
      </c>
      <c r="E10" s="23">
        <v>1.748</v>
      </c>
      <c r="F10" s="23" t="s">
        <v>76</v>
      </c>
      <c r="G10" s="23" t="s">
        <v>36</v>
      </c>
      <c r="I10" s="23" t="s">
        <v>3738</v>
      </c>
      <c r="J10" s="23" t="s">
        <v>3739</v>
      </c>
      <c r="K10" s="23" t="s">
        <v>2518</v>
      </c>
      <c r="L10" s="23">
        <v>15035</v>
      </c>
      <c r="M10" s="23">
        <v>2.6139999999999999</v>
      </c>
      <c r="N10" s="23" t="s">
        <v>68</v>
      </c>
      <c r="O10" s="23" t="s">
        <v>36</v>
      </c>
    </row>
    <row r="11" spans="1:15" x14ac:dyDescent="0.35">
      <c r="A11" s="23" t="s">
        <v>3648</v>
      </c>
      <c r="B11" s="23" t="s">
        <v>3649</v>
      </c>
      <c r="C11" s="23" t="s">
        <v>2517</v>
      </c>
      <c r="D11" s="23">
        <v>2437</v>
      </c>
      <c r="E11" s="23">
        <v>4.1890000000000001</v>
      </c>
      <c r="F11" s="23" t="s">
        <v>68</v>
      </c>
      <c r="G11" s="23" t="s">
        <v>36</v>
      </c>
      <c r="I11" s="23" t="s">
        <v>3770</v>
      </c>
      <c r="J11" s="23" t="s">
        <v>3771</v>
      </c>
      <c r="K11" s="23" t="s">
        <v>2522</v>
      </c>
      <c r="L11" s="23">
        <v>22630</v>
      </c>
      <c r="M11" s="23">
        <v>1.613</v>
      </c>
      <c r="N11" s="23" t="s">
        <v>36</v>
      </c>
      <c r="O11" s="23" t="s">
        <v>36</v>
      </c>
    </row>
    <row r="12" spans="1:15" x14ac:dyDescent="0.35">
      <c r="A12" s="23" t="s">
        <v>5993</v>
      </c>
      <c r="B12" s="23" t="s">
        <v>5994</v>
      </c>
      <c r="C12" s="23" t="s">
        <v>2525</v>
      </c>
      <c r="D12" s="23">
        <v>16773</v>
      </c>
      <c r="E12" s="23">
        <v>0.74299999999999999</v>
      </c>
      <c r="F12" s="23" t="s">
        <v>42</v>
      </c>
      <c r="G12" s="23" t="s">
        <v>36</v>
      </c>
      <c r="I12" s="23" t="s">
        <v>6021</v>
      </c>
      <c r="J12" s="23" t="s">
        <v>6022</v>
      </c>
      <c r="K12" s="23" t="s">
        <v>2525</v>
      </c>
      <c r="L12" s="23">
        <v>44992</v>
      </c>
      <c r="M12" s="23">
        <v>0.745</v>
      </c>
      <c r="N12" s="23" t="s">
        <v>50</v>
      </c>
      <c r="O12" s="23" t="s">
        <v>36</v>
      </c>
    </row>
    <row r="13" spans="1:15" x14ac:dyDescent="0.35">
      <c r="A13" s="23" t="s">
        <v>5997</v>
      </c>
      <c r="B13" s="23" t="s">
        <v>5998</v>
      </c>
      <c r="C13" s="23" t="s">
        <v>2525</v>
      </c>
      <c r="D13" s="23">
        <v>16773</v>
      </c>
      <c r="E13" s="23">
        <v>0.74299999999999999</v>
      </c>
      <c r="F13" s="23" t="s">
        <v>85</v>
      </c>
      <c r="G13" s="23" t="s">
        <v>36</v>
      </c>
      <c r="I13" s="23" t="s">
        <v>3712</v>
      </c>
      <c r="J13" s="23" t="s">
        <v>3713</v>
      </c>
      <c r="K13" s="23" t="s">
        <v>2517</v>
      </c>
      <c r="L13" s="23">
        <v>7148</v>
      </c>
      <c r="M13" s="23">
        <v>4.125</v>
      </c>
      <c r="N13" s="23" t="s">
        <v>53</v>
      </c>
      <c r="O13" s="23" t="s">
        <v>36</v>
      </c>
    </row>
    <row r="14" spans="1:15" x14ac:dyDescent="0.35">
      <c r="A14" s="23" t="s">
        <v>5995</v>
      </c>
      <c r="B14" s="23" t="s">
        <v>5996</v>
      </c>
      <c r="C14" s="23" t="s">
        <v>2525</v>
      </c>
      <c r="D14" s="23">
        <v>16773</v>
      </c>
      <c r="E14" s="23">
        <v>0.74299999999999999</v>
      </c>
      <c r="F14" s="23" t="s">
        <v>85</v>
      </c>
      <c r="G14" s="23" t="s">
        <v>36</v>
      </c>
      <c r="I14" s="23" t="s">
        <v>3764</v>
      </c>
      <c r="J14" s="23" t="s">
        <v>3765</v>
      </c>
      <c r="K14" s="23" t="s">
        <v>2522</v>
      </c>
      <c r="L14" s="23">
        <v>29590</v>
      </c>
      <c r="M14" s="23">
        <v>0.96099999999999997</v>
      </c>
      <c r="N14" s="23" t="s">
        <v>76</v>
      </c>
      <c r="O14" s="23" t="s">
        <v>36</v>
      </c>
    </row>
    <row r="15" spans="1:15" x14ac:dyDescent="0.35">
      <c r="A15" s="23" t="s">
        <v>3650</v>
      </c>
      <c r="B15" s="23" t="s">
        <v>3651</v>
      </c>
      <c r="C15" s="23" t="s">
        <v>2517</v>
      </c>
      <c r="D15" s="23">
        <v>3986</v>
      </c>
      <c r="E15" s="23">
        <v>3.2229999999999999</v>
      </c>
      <c r="F15" s="23" t="s">
        <v>39</v>
      </c>
      <c r="G15" s="23" t="s">
        <v>36</v>
      </c>
      <c r="I15" s="23" t="s">
        <v>6011</v>
      </c>
      <c r="J15" s="23" t="s">
        <v>6012</v>
      </c>
      <c r="K15" s="23" t="s">
        <v>2525</v>
      </c>
      <c r="L15" s="23">
        <v>44992</v>
      </c>
      <c r="M15" s="23">
        <v>0.745</v>
      </c>
      <c r="N15" s="23" t="s">
        <v>50</v>
      </c>
      <c r="O15" s="23" t="s">
        <v>36</v>
      </c>
    </row>
    <row r="16" spans="1:15" x14ac:dyDescent="0.35">
      <c r="A16" s="23" t="s">
        <v>3644</v>
      </c>
      <c r="B16" s="23" t="s">
        <v>3645</v>
      </c>
      <c r="C16" s="23" t="s">
        <v>2518</v>
      </c>
      <c r="D16" s="23">
        <v>5297</v>
      </c>
      <c r="E16" s="23">
        <v>2.5830000000000002</v>
      </c>
      <c r="F16" s="23" t="s">
        <v>36</v>
      </c>
      <c r="G16" s="23" t="s">
        <v>36</v>
      </c>
      <c r="I16" s="23" t="s">
        <v>3762</v>
      </c>
      <c r="J16" s="23" t="s">
        <v>3763</v>
      </c>
      <c r="K16" s="23" t="s">
        <v>2518</v>
      </c>
      <c r="L16" s="23">
        <v>18195</v>
      </c>
      <c r="M16" s="23">
        <v>2.1619999999999999</v>
      </c>
      <c r="N16" s="23" t="s">
        <v>68</v>
      </c>
      <c r="O16" s="23" t="s">
        <v>36</v>
      </c>
    </row>
    <row r="17" spans="1:15" x14ac:dyDescent="0.35">
      <c r="A17" s="23" t="s">
        <v>3654</v>
      </c>
      <c r="B17" s="23" t="s">
        <v>3655</v>
      </c>
      <c r="C17" s="23" t="s">
        <v>2518</v>
      </c>
      <c r="D17" s="23">
        <v>6677</v>
      </c>
      <c r="E17" s="23">
        <v>2.0680000000000001</v>
      </c>
      <c r="F17" s="23" t="s">
        <v>53</v>
      </c>
      <c r="G17" s="23" t="s">
        <v>36</v>
      </c>
      <c r="I17" s="23" t="s">
        <v>3744</v>
      </c>
      <c r="J17" s="23" t="s">
        <v>3745</v>
      </c>
      <c r="K17" s="23" t="s">
        <v>2522</v>
      </c>
      <c r="L17" s="23">
        <v>27184</v>
      </c>
      <c r="M17" s="23">
        <v>1.1779999999999999</v>
      </c>
      <c r="N17" s="23" t="s">
        <v>81</v>
      </c>
      <c r="O17" s="23" t="s">
        <v>36</v>
      </c>
    </row>
    <row r="18" spans="1:15" x14ac:dyDescent="0.35">
      <c r="A18" s="23" t="s">
        <v>3642</v>
      </c>
      <c r="B18" s="23" t="s">
        <v>3643</v>
      </c>
      <c r="C18" s="23" t="s">
        <v>2536</v>
      </c>
      <c r="D18" s="23">
        <v>1505</v>
      </c>
      <c r="E18" s="23">
        <v>5.0350000000000001</v>
      </c>
      <c r="F18" s="23" t="s">
        <v>76</v>
      </c>
      <c r="G18" s="23" t="s">
        <v>36</v>
      </c>
      <c r="I18" s="23" t="s">
        <v>3748</v>
      </c>
      <c r="J18" s="23" t="s">
        <v>3749</v>
      </c>
      <c r="K18" s="23" t="s">
        <v>2525</v>
      </c>
      <c r="L18" s="23">
        <v>32606</v>
      </c>
      <c r="M18" s="23">
        <v>0.75</v>
      </c>
      <c r="N18" s="23" t="s">
        <v>76</v>
      </c>
      <c r="O18" s="23" t="s">
        <v>822</v>
      </c>
    </row>
    <row r="19" spans="1:15" x14ac:dyDescent="0.35">
      <c r="I19" s="23" t="s">
        <v>6013</v>
      </c>
      <c r="J19" s="23" t="s">
        <v>6014</v>
      </c>
      <c r="K19" s="23" t="s">
        <v>2525</v>
      </c>
      <c r="L19" s="23">
        <v>44992</v>
      </c>
      <c r="M19" s="23">
        <v>0.745</v>
      </c>
      <c r="N19" s="23" t="s">
        <v>50</v>
      </c>
      <c r="O19" s="23" t="s">
        <v>36</v>
      </c>
    </row>
    <row r="20" spans="1:15" x14ac:dyDescent="0.35">
      <c r="I20" s="23" t="s">
        <v>3732</v>
      </c>
      <c r="J20" s="23" t="s">
        <v>3733</v>
      </c>
      <c r="K20" s="23" t="s">
        <v>2522</v>
      </c>
      <c r="L20" s="23">
        <v>23828</v>
      </c>
      <c r="M20" s="23">
        <v>1.4830000000000001</v>
      </c>
      <c r="N20" s="23" t="s">
        <v>155</v>
      </c>
      <c r="O20" s="23" t="s">
        <v>36</v>
      </c>
    </row>
    <row r="21" spans="1:15" x14ac:dyDescent="0.35">
      <c r="I21" s="23" t="s">
        <v>3754</v>
      </c>
      <c r="J21" s="23" t="s">
        <v>3755</v>
      </c>
      <c r="K21" s="23" t="s">
        <v>2525</v>
      </c>
      <c r="L21" s="23">
        <v>32606</v>
      </c>
      <c r="M21" s="23">
        <v>0.75</v>
      </c>
      <c r="N21" s="23" t="s">
        <v>144</v>
      </c>
      <c r="O21" s="23" t="s">
        <v>36</v>
      </c>
    </row>
    <row r="22" spans="1:15" x14ac:dyDescent="0.35">
      <c r="I22" s="23" t="s">
        <v>5991</v>
      </c>
      <c r="J22" s="23" t="s">
        <v>5992</v>
      </c>
      <c r="K22" s="23" t="s">
        <v>2536</v>
      </c>
      <c r="L22" s="23">
        <v>2920</v>
      </c>
      <c r="M22" s="23">
        <v>5.6210000000000004</v>
      </c>
      <c r="N22" s="23" t="s">
        <v>36</v>
      </c>
      <c r="O22" s="23" t="s">
        <v>36</v>
      </c>
    </row>
    <row r="23" spans="1:15" x14ac:dyDescent="0.35">
      <c r="I23" s="23" t="s">
        <v>3740</v>
      </c>
      <c r="J23" s="23" t="s">
        <v>3741</v>
      </c>
      <c r="K23" s="23" t="s">
        <v>2525</v>
      </c>
      <c r="L23" s="23">
        <v>32606</v>
      </c>
      <c r="M23" s="23">
        <v>0.75</v>
      </c>
      <c r="N23" s="23" t="s">
        <v>85</v>
      </c>
      <c r="O23" s="23" t="s">
        <v>36</v>
      </c>
    </row>
    <row r="24" spans="1:15" x14ac:dyDescent="0.35">
      <c r="I24" s="23" t="s">
        <v>3756</v>
      </c>
      <c r="J24" s="23" t="s">
        <v>3757</v>
      </c>
      <c r="K24" s="23" t="s">
        <v>2525</v>
      </c>
      <c r="L24" s="23">
        <v>32606</v>
      </c>
      <c r="M24" s="23">
        <v>0.75</v>
      </c>
      <c r="N24" s="23" t="s">
        <v>76</v>
      </c>
      <c r="O24" s="23" t="s">
        <v>36</v>
      </c>
    </row>
    <row r="25" spans="1:15" x14ac:dyDescent="0.35">
      <c r="I25" s="23" t="s">
        <v>3730</v>
      </c>
      <c r="J25" s="23" t="s">
        <v>3731</v>
      </c>
      <c r="K25" s="23" t="s">
        <v>2518</v>
      </c>
      <c r="L25" s="23">
        <v>13301</v>
      </c>
      <c r="M25" s="23">
        <v>2.8969999999999998</v>
      </c>
      <c r="N25" s="23" t="s">
        <v>144</v>
      </c>
      <c r="O25" s="23" t="s">
        <v>36</v>
      </c>
    </row>
    <row r="26" spans="1:15" x14ac:dyDescent="0.35">
      <c r="I26" s="23" t="s">
        <v>6003</v>
      </c>
      <c r="J26" s="23" t="s">
        <v>6004</v>
      </c>
      <c r="K26" s="23" t="s">
        <v>2525</v>
      </c>
      <c r="L26" s="23">
        <v>32606</v>
      </c>
      <c r="M26" s="23">
        <v>0.75</v>
      </c>
      <c r="N26" s="23" t="s">
        <v>53</v>
      </c>
      <c r="O26" s="23" t="s">
        <v>36</v>
      </c>
    </row>
    <row r="27" spans="1:15" x14ac:dyDescent="0.35">
      <c r="I27" s="23" t="s">
        <v>3682</v>
      </c>
      <c r="J27" s="23" t="s">
        <v>3683</v>
      </c>
      <c r="K27" s="23" t="s">
        <v>2518</v>
      </c>
      <c r="L27" s="23">
        <v>15910</v>
      </c>
      <c r="M27" s="23">
        <v>2.4830000000000001</v>
      </c>
      <c r="N27" s="23" t="s">
        <v>85</v>
      </c>
      <c r="O27" s="23" t="s">
        <v>36</v>
      </c>
    </row>
    <row r="28" spans="1:15" x14ac:dyDescent="0.35">
      <c r="I28" s="23" t="s">
        <v>3736</v>
      </c>
      <c r="J28" s="23" t="s">
        <v>3737</v>
      </c>
      <c r="K28" s="23" t="s">
        <v>2525</v>
      </c>
      <c r="L28" s="23">
        <v>32606</v>
      </c>
      <c r="M28" s="23">
        <v>0.75</v>
      </c>
      <c r="N28" s="23" t="s">
        <v>47</v>
      </c>
      <c r="O28" s="23" t="s">
        <v>36</v>
      </c>
    </row>
    <row r="29" spans="1:15" x14ac:dyDescent="0.35">
      <c r="I29" s="23" t="s">
        <v>6005</v>
      </c>
      <c r="J29" s="23" t="s">
        <v>6006</v>
      </c>
      <c r="K29" s="23" t="s">
        <v>2525</v>
      </c>
      <c r="L29" s="23">
        <v>32606</v>
      </c>
      <c r="M29" s="23">
        <v>0.75</v>
      </c>
      <c r="N29" s="23" t="s">
        <v>36</v>
      </c>
      <c r="O29" s="23" t="s">
        <v>36</v>
      </c>
    </row>
    <row r="30" spans="1:15" x14ac:dyDescent="0.35">
      <c r="I30" s="23" t="s">
        <v>3724</v>
      </c>
      <c r="J30" s="23" t="s">
        <v>3725</v>
      </c>
      <c r="K30" s="23" t="s">
        <v>2518</v>
      </c>
      <c r="L30" s="23">
        <v>19502</v>
      </c>
      <c r="M30" s="23">
        <v>1.9890000000000001</v>
      </c>
      <c r="N30" s="23" t="s">
        <v>81</v>
      </c>
      <c r="O30" s="23" t="s">
        <v>36</v>
      </c>
    </row>
    <row r="31" spans="1:15" x14ac:dyDescent="0.35">
      <c r="I31" s="23" t="s">
        <v>6001</v>
      </c>
      <c r="J31" s="23" t="s">
        <v>6002</v>
      </c>
      <c r="K31" s="23" t="s">
        <v>2522</v>
      </c>
      <c r="L31" s="23">
        <v>27209</v>
      </c>
      <c r="M31" s="23">
        <v>1.175</v>
      </c>
      <c r="N31" s="23" t="s">
        <v>81</v>
      </c>
      <c r="O31" s="23" t="s">
        <v>36</v>
      </c>
    </row>
    <row r="32" spans="1:15" x14ac:dyDescent="0.35">
      <c r="I32" s="23" t="s">
        <v>3768</v>
      </c>
      <c r="J32" s="23" t="s">
        <v>3769</v>
      </c>
      <c r="K32" s="23" t="s">
        <v>2522</v>
      </c>
      <c r="L32" s="23">
        <v>20900</v>
      </c>
      <c r="M32" s="23">
        <v>1.8120000000000001</v>
      </c>
      <c r="N32" s="23" t="s">
        <v>39</v>
      </c>
      <c r="O32" s="23" t="s">
        <v>36</v>
      </c>
    </row>
    <row r="33" spans="9:15" x14ac:dyDescent="0.35">
      <c r="I33" s="23" t="s">
        <v>3698</v>
      </c>
      <c r="J33" s="23" t="s">
        <v>3699</v>
      </c>
      <c r="K33" s="23" t="s">
        <v>2518</v>
      </c>
      <c r="L33" s="23">
        <v>16950</v>
      </c>
      <c r="M33" s="23">
        <v>2.335</v>
      </c>
      <c r="N33" s="23" t="s">
        <v>47</v>
      </c>
      <c r="O33" s="23" t="s">
        <v>36</v>
      </c>
    </row>
    <row r="34" spans="9:15" x14ac:dyDescent="0.35">
      <c r="I34" s="23" t="s">
        <v>3742</v>
      </c>
      <c r="J34" s="23" t="s">
        <v>3743</v>
      </c>
      <c r="K34" s="23" t="s">
        <v>2522</v>
      </c>
      <c r="L34" s="23">
        <v>21080</v>
      </c>
      <c r="M34" s="23">
        <v>1.7909999999999999</v>
      </c>
      <c r="N34" s="23" t="s">
        <v>85</v>
      </c>
      <c r="O34" s="23" t="s">
        <v>36</v>
      </c>
    </row>
    <row r="35" spans="9:15" x14ac:dyDescent="0.35">
      <c r="I35" s="23" t="s">
        <v>3694</v>
      </c>
      <c r="J35" s="23" t="s">
        <v>3695</v>
      </c>
      <c r="K35" s="23" t="s">
        <v>2522</v>
      </c>
      <c r="L35" s="23">
        <v>21376</v>
      </c>
      <c r="M35" s="23">
        <v>1.7549999999999999</v>
      </c>
      <c r="N35" s="23" t="s">
        <v>36</v>
      </c>
      <c r="O35" s="23" t="s">
        <v>36</v>
      </c>
    </row>
    <row r="36" spans="9:15" x14ac:dyDescent="0.35">
      <c r="I36" s="23" t="s">
        <v>3670</v>
      </c>
      <c r="J36" s="23" t="s">
        <v>3671</v>
      </c>
      <c r="K36" s="23" t="s">
        <v>2517</v>
      </c>
      <c r="L36" s="23">
        <v>7289</v>
      </c>
      <c r="M36" s="23">
        <v>4.0860000000000003</v>
      </c>
      <c r="N36" s="23" t="s">
        <v>68</v>
      </c>
      <c r="O36" s="23" t="s">
        <v>36</v>
      </c>
    </row>
    <row r="37" spans="9:15" x14ac:dyDescent="0.35">
      <c r="I37" s="23" t="s">
        <v>3680</v>
      </c>
      <c r="J37" s="23" t="s">
        <v>3681</v>
      </c>
      <c r="K37" s="23" t="s">
        <v>2536</v>
      </c>
      <c r="L37" s="23">
        <v>3667</v>
      </c>
      <c r="M37" s="23">
        <v>5.258</v>
      </c>
      <c r="N37" s="23" t="s">
        <v>96</v>
      </c>
      <c r="O37" s="23" t="s">
        <v>36</v>
      </c>
    </row>
    <row r="38" spans="9:15" x14ac:dyDescent="0.35">
      <c r="I38" s="23" t="s">
        <v>3692</v>
      </c>
      <c r="J38" s="23" t="s">
        <v>3693</v>
      </c>
      <c r="K38" s="23" t="s">
        <v>2517</v>
      </c>
      <c r="L38" s="23">
        <v>6885</v>
      </c>
      <c r="M38" s="23">
        <v>4.1929999999999996</v>
      </c>
      <c r="N38" s="23" t="s">
        <v>68</v>
      </c>
      <c r="O38" s="23" t="s">
        <v>36</v>
      </c>
    </row>
    <row r="39" spans="9:15" x14ac:dyDescent="0.35">
      <c r="I39" s="23" t="s">
        <v>3704</v>
      </c>
      <c r="J39" s="23" t="s">
        <v>3705</v>
      </c>
      <c r="K39" s="23" t="s">
        <v>2518</v>
      </c>
      <c r="L39" s="23">
        <v>13020</v>
      </c>
      <c r="M39" s="23">
        <v>2.944</v>
      </c>
      <c r="N39" s="23" t="s">
        <v>76</v>
      </c>
      <c r="O39" s="23" t="s">
        <v>36</v>
      </c>
    </row>
    <row r="40" spans="9:15" x14ac:dyDescent="0.35">
      <c r="I40" s="23" t="s">
        <v>3750</v>
      </c>
      <c r="J40" s="23" t="s">
        <v>3751</v>
      </c>
      <c r="K40" s="23" t="s">
        <v>2525</v>
      </c>
      <c r="L40" s="23">
        <v>32606</v>
      </c>
      <c r="M40" s="23">
        <v>0.75</v>
      </c>
      <c r="N40" s="23" t="s">
        <v>81</v>
      </c>
      <c r="O40" s="23" t="s">
        <v>36</v>
      </c>
    </row>
    <row r="41" spans="9:15" x14ac:dyDescent="0.35">
      <c r="I41" s="23" t="s">
        <v>3674</v>
      </c>
      <c r="J41" s="23" t="s">
        <v>3675</v>
      </c>
      <c r="K41" s="23" t="s">
        <v>2518</v>
      </c>
      <c r="L41" s="23">
        <v>18843</v>
      </c>
      <c r="M41" s="23">
        <v>2.0720000000000001</v>
      </c>
      <c r="N41" s="23" t="s">
        <v>36</v>
      </c>
      <c r="O41" s="23" t="s">
        <v>36</v>
      </c>
    </row>
    <row r="42" spans="9:15" x14ac:dyDescent="0.35">
      <c r="I42" s="23" t="s">
        <v>3690</v>
      </c>
      <c r="J42" s="23" t="s">
        <v>3691</v>
      </c>
      <c r="K42" s="23" t="s">
        <v>2518</v>
      </c>
      <c r="L42" s="23">
        <v>15987</v>
      </c>
      <c r="M42" s="23">
        <v>2.472</v>
      </c>
      <c r="N42" s="23" t="s">
        <v>85</v>
      </c>
      <c r="O42" s="23" t="s">
        <v>36</v>
      </c>
    </row>
    <row r="43" spans="9:15" x14ac:dyDescent="0.35">
      <c r="I43" s="23" t="s">
        <v>3702</v>
      </c>
      <c r="J43" s="23" t="s">
        <v>3703</v>
      </c>
      <c r="K43" s="23" t="s">
        <v>2518</v>
      </c>
      <c r="L43" s="23">
        <v>10445</v>
      </c>
      <c r="M43" s="23">
        <v>3.4079999999999999</v>
      </c>
      <c r="N43" s="23" t="s">
        <v>81</v>
      </c>
      <c r="O43" s="23" t="s">
        <v>36</v>
      </c>
    </row>
    <row r="44" spans="9:15" x14ac:dyDescent="0.35">
      <c r="I44" s="23" t="s">
        <v>6009</v>
      </c>
      <c r="J44" s="23" t="s">
        <v>6010</v>
      </c>
      <c r="K44" s="23" t="s">
        <v>2525</v>
      </c>
      <c r="L44" s="23">
        <v>32606</v>
      </c>
      <c r="M44" s="23">
        <v>0.75</v>
      </c>
      <c r="N44" s="23" t="s">
        <v>53</v>
      </c>
      <c r="O44" s="23" t="s">
        <v>36</v>
      </c>
    </row>
    <row r="45" spans="9:15" x14ac:dyDescent="0.35">
      <c r="I45" s="23" t="s">
        <v>3728</v>
      </c>
      <c r="J45" s="23" t="s">
        <v>3729</v>
      </c>
      <c r="K45" s="23" t="s">
        <v>2522</v>
      </c>
      <c r="L45" s="23">
        <v>22380</v>
      </c>
      <c r="M45" s="23">
        <v>1.6439999999999999</v>
      </c>
      <c r="N45" s="23" t="s">
        <v>47</v>
      </c>
      <c r="O45" s="23" t="s">
        <v>36</v>
      </c>
    </row>
    <row r="46" spans="9:15" x14ac:dyDescent="0.35">
      <c r="I46" s="23" t="s">
        <v>3726</v>
      </c>
      <c r="J46" s="23" t="s">
        <v>3727</v>
      </c>
      <c r="K46" s="23" t="s">
        <v>2525</v>
      </c>
      <c r="L46" s="23">
        <v>32552</v>
      </c>
      <c r="M46" s="23">
        <v>0.754</v>
      </c>
      <c r="N46" s="23" t="s">
        <v>71</v>
      </c>
      <c r="O46" s="23" t="s">
        <v>36</v>
      </c>
    </row>
    <row r="47" spans="9:15" x14ac:dyDescent="0.35">
      <c r="I47" s="23" t="s">
        <v>3710</v>
      </c>
      <c r="J47" s="23" t="s">
        <v>3711</v>
      </c>
      <c r="K47" s="23" t="s">
        <v>2518</v>
      </c>
      <c r="L47" s="23">
        <v>10579</v>
      </c>
      <c r="M47" s="23">
        <v>3.3849999999999998</v>
      </c>
      <c r="N47" s="23" t="s">
        <v>76</v>
      </c>
      <c r="O47" s="23" t="s">
        <v>36</v>
      </c>
    </row>
    <row r="48" spans="9:15" x14ac:dyDescent="0.35">
      <c r="I48" s="23" t="s">
        <v>3734</v>
      </c>
      <c r="J48" s="23" t="s">
        <v>3735</v>
      </c>
      <c r="K48" s="23" t="s">
        <v>2522</v>
      </c>
      <c r="L48" s="23">
        <v>25775</v>
      </c>
      <c r="M48" s="23">
        <v>1.2969999999999999</v>
      </c>
      <c r="N48" s="23" t="s">
        <v>144</v>
      </c>
      <c r="O48" s="23" t="s">
        <v>36</v>
      </c>
    </row>
    <row r="49" spans="9:15" x14ac:dyDescent="0.35">
      <c r="I49" s="23" t="s">
        <v>3708</v>
      </c>
      <c r="J49" s="23" t="s">
        <v>3709</v>
      </c>
      <c r="K49" s="23" t="s">
        <v>2518</v>
      </c>
      <c r="L49" s="23">
        <v>11636</v>
      </c>
      <c r="M49" s="23">
        <v>3.1869999999999998</v>
      </c>
      <c r="N49" s="23" t="s">
        <v>36</v>
      </c>
      <c r="O49" s="23" t="s">
        <v>36</v>
      </c>
    </row>
    <row r="50" spans="9:15" x14ac:dyDescent="0.35">
      <c r="I50" s="23" t="s">
        <v>3720</v>
      </c>
      <c r="J50" s="23" t="s">
        <v>3721</v>
      </c>
      <c r="K50" s="23" t="s">
        <v>2518</v>
      </c>
      <c r="L50" s="23">
        <v>18197</v>
      </c>
      <c r="M50" s="23">
        <v>2.161</v>
      </c>
      <c r="N50" s="23" t="s">
        <v>53</v>
      </c>
      <c r="O50" s="23" t="s">
        <v>36</v>
      </c>
    </row>
    <row r="51" spans="9:15" x14ac:dyDescent="0.35">
      <c r="I51" s="23" t="s">
        <v>6019</v>
      </c>
      <c r="J51" s="23" t="s">
        <v>6020</v>
      </c>
      <c r="K51" s="23" t="s">
        <v>2525</v>
      </c>
      <c r="L51" s="23">
        <v>44992</v>
      </c>
      <c r="M51" s="23">
        <v>0.745</v>
      </c>
      <c r="N51" s="23" t="s">
        <v>50</v>
      </c>
      <c r="O51" s="23" t="s">
        <v>36</v>
      </c>
    </row>
    <row r="52" spans="9:15" x14ac:dyDescent="0.35">
      <c r="I52" s="23" t="s">
        <v>3752</v>
      </c>
      <c r="J52" s="23" t="s">
        <v>3753</v>
      </c>
      <c r="K52" s="23" t="s">
        <v>2525</v>
      </c>
      <c r="L52" s="23">
        <v>32606</v>
      </c>
      <c r="M52" s="23">
        <v>0.75</v>
      </c>
      <c r="N52" s="23" t="s">
        <v>36</v>
      </c>
      <c r="O52" s="23" t="s">
        <v>36</v>
      </c>
    </row>
    <row r="53" spans="9:15" x14ac:dyDescent="0.35">
      <c r="I53" s="23" t="s">
        <v>3746</v>
      </c>
      <c r="J53" s="23" t="s">
        <v>3747</v>
      </c>
      <c r="K53" s="23" t="s">
        <v>2525</v>
      </c>
      <c r="L53" s="23">
        <v>59022</v>
      </c>
      <c r="M53" s="23">
        <v>0.505</v>
      </c>
      <c r="N53" s="23" t="s">
        <v>81</v>
      </c>
      <c r="O53" s="23" t="s">
        <v>36</v>
      </c>
    </row>
    <row r="54" spans="9:15" x14ac:dyDescent="0.35">
      <c r="I54" s="23" t="s">
        <v>3700</v>
      </c>
      <c r="J54" s="23" t="s">
        <v>3701</v>
      </c>
      <c r="K54" s="23" t="s">
        <v>2517</v>
      </c>
      <c r="L54" s="23">
        <v>8360</v>
      </c>
      <c r="M54" s="23">
        <v>3.8460000000000001</v>
      </c>
      <c r="N54" s="23" t="s">
        <v>68</v>
      </c>
      <c r="O54" s="23" t="s">
        <v>36</v>
      </c>
    </row>
    <row r="55" spans="9:15" x14ac:dyDescent="0.35">
      <c r="I55" s="23" t="s">
        <v>3760</v>
      </c>
      <c r="J55" s="23" t="s">
        <v>3761</v>
      </c>
      <c r="K55" s="23" t="s">
        <v>2522</v>
      </c>
      <c r="L55" s="23">
        <v>27356</v>
      </c>
      <c r="M55" s="23">
        <v>1.1619999999999999</v>
      </c>
      <c r="N55" s="23" t="s">
        <v>68</v>
      </c>
      <c r="O55" s="23" t="s">
        <v>36</v>
      </c>
    </row>
    <row r="56" spans="9:15" x14ac:dyDescent="0.35">
      <c r="I56" s="23" t="s">
        <v>3718</v>
      </c>
      <c r="J56" s="23" t="s">
        <v>3719</v>
      </c>
      <c r="K56" s="23" t="s">
        <v>2525</v>
      </c>
      <c r="L56" s="23">
        <v>31813</v>
      </c>
      <c r="M56" s="23">
        <v>0.80600000000000005</v>
      </c>
      <c r="N56" s="23" t="s">
        <v>42</v>
      </c>
      <c r="O56" s="23" t="s">
        <v>36</v>
      </c>
    </row>
    <row r="57" spans="9:15" x14ac:dyDescent="0.35">
      <c r="I57" s="23" t="s">
        <v>3766</v>
      </c>
      <c r="J57" s="23" t="s">
        <v>3767</v>
      </c>
      <c r="K57" s="23" t="s">
        <v>2525</v>
      </c>
      <c r="L57" s="23">
        <v>32606</v>
      </c>
      <c r="M57" s="23">
        <v>0.75</v>
      </c>
      <c r="N57" s="23" t="s">
        <v>81</v>
      </c>
      <c r="O57" s="23" t="s">
        <v>36</v>
      </c>
    </row>
    <row r="58" spans="9:15" x14ac:dyDescent="0.35">
      <c r="I58" s="23" t="s">
        <v>3686</v>
      </c>
      <c r="J58" s="23" t="s">
        <v>3687</v>
      </c>
      <c r="K58" s="23" t="s">
        <v>2518</v>
      </c>
      <c r="L58" s="23">
        <v>17224</v>
      </c>
      <c r="M58" s="23">
        <v>2.2989999999999999</v>
      </c>
      <c r="N58" s="23" t="s">
        <v>71</v>
      </c>
      <c r="O58" s="23" t="s">
        <v>36</v>
      </c>
    </row>
    <row r="59" spans="9:15" x14ac:dyDescent="0.35">
      <c r="I59" s="23" t="s">
        <v>3716</v>
      </c>
      <c r="J59" s="23" t="s">
        <v>3717</v>
      </c>
      <c r="K59" s="23" t="s">
        <v>2518</v>
      </c>
      <c r="L59" s="23">
        <v>14515</v>
      </c>
      <c r="M59" s="23">
        <v>2.6970000000000001</v>
      </c>
      <c r="N59" s="23" t="s">
        <v>50</v>
      </c>
      <c r="O59" s="23" t="s">
        <v>36</v>
      </c>
    </row>
    <row r="60" spans="9:15" x14ac:dyDescent="0.35">
      <c r="I60" s="23" t="s">
        <v>6015</v>
      </c>
      <c r="J60" s="23" t="s">
        <v>6016</v>
      </c>
      <c r="K60" s="23" t="s">
        <v>2525</v>
      </c>
      <c r="L60" s="23">
        <v>44992</v>
      </c>
      <c r="M60" s="23">
        <v>0.745</v>
      </c>
      <c r="N60" s="23" t="s">
        <v>36</v>
      </c>
      <c r="O60" s="23" t="s">
        <v>36</v>
      </c>
    </row>
    <row r="61" spans="9:15" x14ac:dyDescent="0.35">
      <c r="I61" s="23" t="s">
        <v>3696</v>
      </c>
      <c r="J61" s="23" t="s">
        <v>3697</v>
      </c>
      <c r="K61" s="23" t="s">
        <v>2522</v>
      </c>
      <c r="L61" s="23">
        <v>21894</v>
      </c>
      <c r="M61" s="23">
        <v>1.696</v>
      </c>
      <c r="N61" s="23" t="s">
        <v>71</v>
      </c>
      <c r="O61" s="23" t="s">
        <v>36</v>
      </c>
    </row>
    <row r="62" spans="9:15" x14ac:dyDescent="0.35">
      <c r="I62" s="23" t="s">
        <v>3774</v>
      </c>
      <c r="J62" s="23" t="s">
        <v>3775</v>
      </c>
      <c r="K62" s="23" t="s">
        <v>2522</v>
      </c>
      <c r="L62" s="23">
        <v>28826</v>
      </c>
      <c r="M62" s="23">
        <v>1.0249999999999999</v>
      </c>
      <c r="N62" s="23" t="s">
        <v>53</v>
      </c>
      <c r="O62" s="23" t="s">
        <v>36</v>
      </c>
    </row>
    <row r="63" spans="9:15" x14ac:dyDescent="0.35">
      <c r="I63" s="23" t="s">
        <v>3684</v>
      </c>
      <c r="J63" s="23" t="s">
        <v>3685</v>
      </c>
      <c r="K63" s="23" t="s">
        <v>2518</v>
      </c>
      <c r="L63" s="23">
        <v>14221</v>
      </c>
      <c r="M63" s="23">
        <v>2.7450000000000001</v>
      </c>
      <c r="N63" s="23" t="s">
        <v>42</v>
      </c>
      <c r="O63" s="23" t="s">
        <v>36</v>
      </c>
    </row>
    <row r="64" spans="9:15" x14ac:dyDescent="0.35">
      <c r="I64" s="23" t="s">
        <v>3678</v>
      </c>
      <c r="J64" s="23" t="s">
        <v>3679</v>
      </c>
      <c r="K64" s="23" t="s">
        <v>2536</v>
      </c>
      <c r="L64" s="23">
        <v>3733</v>
      </c>
      <c r="M64" s="23">
        <v>5.2329999999999997</v>
      </c>
      <c r="N64" s="23" t="s">
        <v>36</v>
      </c>
      <c r="O64" s="23" t="s">
        <v>36</v>
      </c>
    </row>
    <row r="65" spans="9:15" x14ac:dyDescent="0.35">
      <c r="I65" s="23" t="s">
        <v>3714</v>
      </c>
      <c r="J65" s="23" t="s">
        <v>3715</v>
      </c>
      <c r="K65" s="23" t="s">
        <v>2518</v>
      </c>
      <c r="L65" s="23">
        <v>12449</v>
      </c>
      <c r="M65" s="23">
        <v>3.0390000000000001</v>
      </c>
      <c r="N65" s="23" t="s">
        <v>96</v>
      </c>
      <c r="O65" s="23" t="s">
        <v>36</v>
      </c>
    </row>
    <row r="66" spans="9:15" x14ac:dyDescent="0.35">
      <c r="I66" s="23" t="s">
        <v>3722</v>
      </c>
      <c r="J66" s="23" t="s">
        <v>3723</v>
      </c>
      <c r="K66" s="23" t="s">
        <v>2522</v>
      </c>
      <c r="L66" s="23">
        <v>25058</v>
      </c>
      <c r="M66" s="23">
        <v>1.361</v>
      </c>
      <c r="N66" s="23" t="s">
        <v>53</v>
      </c>
      <c r="O66" s="23" t="s">
        <v>36</v>
      </c>
    </row>
    <row r="67" spans="9:15" x14ac:dyDescent="0.35">
      <c r="I67" s="23" t="s">
        <v>3688</v>
      </c>
      <c r="J67" s="23" t="s">
        <v>3689</v>
      </c>
      <c r="K67" s="23" t="s">
        <v>2518</v>
      </c>
      <c r="L67" s="23">
        <v>17126</v>
      </c>
      <c r="M67" s="23">
        <v>2.3130000000000002</v>
      </c>
      <c r="N67" s="23" t="s">
        <v>85</v>
      </c>
      <c r="O67" s="23" t="s">
        <v>36</v>
      </c>
    </row>
    <row r="68" spans="9:15" x14ac:dyDescent="0.35">
      <c r="I68" s="23" t="s">
        <v>6007</v>
      </c>
      <c r="J68" s="23" t="s">
        <v>6008</v>
      </c>
      <c r="K68" s="23" t="s">
        <v>2525</v>
      </c>
      <c r="L68" s="23">
        <v>32606</v>
      </c>
      <c r="M68" s="23">
        <v>0.75</v>
      </c>
      <c r="N68" s="23" t="s">
        <v>68</v>
      </c>
      <c r="O68" s="23" t="s">
        <v>36</v>
      </c>
    </row>
    <row r="69" spans="9:15" x14ac:dyDescent="0.35">
      <c r="I69" s="23" t="s">
        <v>3758</v>
      </c>
      <c r="J69" s="23" t="s">
        <v>3759</v>
      </c>
      <c r="K69" s="23" t="s">
        <v>2525</v>
      </c>
      <c r="L69" s="23">
        <v>32606</v>
      </c>
      <c r="M69" s="23">
        <v>0.75</v>
      </c>
      <c r="N69" s="23" t="s">
        <v>47</v>
      </c>
      <c r="O69" s="23" t="s">
        <v>36</v>
      </c>
    </row>
  </sheetData>
  <sheetProtection algorithmName="SHA-512" hashValue="KMcWfzWsjx53MXGaCtdpXe9EQlCJgP+L4G/TIgH2HCcrtrcJ00lErZzwDLNRTQwFF+PJwR1kwqU7nTCSs/Lu1Q==" saltValue="uuvMLWlZEiFJ/RoltQcyJQ==" spinCount="100000" sheet="1" objects="1" scenarios="1"/>
  <autoFilter ref="A2:O2" xr:uid="{00000000-0001-0000-0700-000000000000}"/>
  <sortState xmlns:xlrd2="http://schemas.microsoft.com/office/spreadsheetml/2017/richdata2" ref="I3:O69">
    <sortCondition ref="J3:J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4</vt:i4>
      </vt:variant>
    </vt:vector>
  </HeadingPairs>
  <TitlesOfParts>
    <vt:vector size="22" baseType="lpstr">
      <vt:lpstr>Feuille de résultat</vt:lpstr>
      <vt:lpstr>BD Licences Simples</vt:lpstr>
      <vt:lpstr>BD Licences Doubles</vt:lpstr>
      <vt:lpstr>Green Club Romanel</vt:lpstr>
      <vt:lpstr>TC Ardon</vt:lpstr>
      <vt:lpstr>TC Chamoson</vt:lpstr>
      <vt:lpstr>TC Corsier</vt:lpstr>
      <vt:lpstr>TC Ecublens</vt:lpstr>
      <vt:lpstr>TC Etoy</vt:lpstr>
      <vt:lpstr>TC Genève-Champel</vt:lpstr>
      <vt:lpstr>TC Givisiez</vt:lpstr>
      <vt:lpstr>TC International GE</vt:lpstr>
      <vt:lpstr>TC Lutry</vt:lpstr>
      <vt:lpstr>TC Montchoisi</vt:lpstr>
      <vt:lpstr>TC Nyon</vt:lpstr>
      <vt:lpstr>TC Stade-Lausanne</vt:lpstr>
      <vt:lpstr>TC Trois-Chêne</vt:lpstr>
      <vt:lpstr>TC Versoix</vt:lpstr>
      <vt:lpstr>'BD Licences Doubles'!Impression_des_titres</vt:lpstr>
      <vt:lpstr>'BD Licences Simples'!Impression_des_titres</vt:lpstr>
      <vt:lpstr>'Green Club Romanel'!Impression_des_titres</vt:lpstr>
      <vt:lpstr>'Feuille de résultat'!Zone_d_impression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TENNIS-CLUB VALERE</dc:creator>
  <cp:lastModifiedBy>Jean-Claude Locatelli</cp:lastModifiedBy>
  <cp:lastPrinted>2026-06-19T08:20:57Z</cp:lastPrinted>
  <dcterms:created xsi:type="dcterms:W3CDTF">2012-06-30T07:26:00Z</dcterms:created>
  <dcterms:modified xsi:type="dcterms:W3CDTF">2026-07-05T09:24:45Z</dcterms:modified>
</cp:coreProperties>
</file>